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avid Elizalde\Desktop\"/>
    </mc:Choice>
  </mc:AlternateContent>
  <bookViews>
    <workbookView xWindow="240" yWindow="60" windowWidth="12300" windowHeight="7305" tabRatio="347"/>
  </bookViews>
  <sheets>
    <sheet name="DB" sheetId="1" r:id="rId1"/>
    <sheet name="Días inhábiles" sheetId="4" r:id="rId2"/>
    <sheet name="SLA" sheetId="2" r:id="rId3"/>
    <sheet name="Horarios" sheetId="3" r:id="rId4"/>
  </sheets>
  <definedNames>
    <definedName name="_xlnm._FilterDatabase" localSheetId="0" hidden="1">DB!$A$1:$AC$658</definedName>
    <definedName name="_xlnm._FilterDatabase" localSheetId="2" hidden="1">SLA!$K$1:$T$41</definedName>
    <definedName name="horarios">Horarios!$A:$C</definedName>
    <definedName name="sla_dias">SLA!$K:$T</definedName>
    <definedName name="sla_horas">SLA!$A:$I</definedName>
  </definedNames>
  <calcPr calcId="152511"/>
</workbook>
</file>

<file path=xl/calcChain.xml><?xml version="1.0" encoding="utf-8"?>
<calcChain xmlns="http://schemas.openxmlformats.org/spreadsheetml/2006/main">
  <c r="W2" i="1" l="1"/>
  <c r="W3" i="1"/>
  <c r="W4" i="1"/>
  <c r="W5" i="1"/>
  <c r="W6" i="1"/>
  <c r="W7" i="1"/>
  <c r="W8" i="1"/>
  <c r="W9" i="1"/>
  <c r="W10" i="1"/>
  <c r="W11" i="1"/>
  <c r="W12" i="1"/>
  <c r="W13" i="1"/>
  <c r="W14" i="1"/>
  <c r="W15" i="1"/>
  <c r="W16" i="1"/>
  <c r="W17"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Y3" i="1" l="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2" i="1"/>
  <c r="W18" i="1"/>
  <c r="Z3" i="1" l="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2" i="1"/>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2" i="1"/>
  <c r="U3" i="1"/>
  <c r="V3" i="1"/>
  <c r="U4" i="1"/>
  <c r="V4" i="1"/>
  <c r="U5" i="1"/>
  <c r="V5" i="1"/>
  <c r="U6" i="1"/>
  <c r="V6" i="1"/>
  <c r="U7" i="1"/>
  <c r="V7" i="1"/>
  <c r="U8" i="1"/>
  <c r="V8" i="1"/>
  <c r="U9" i="1"/>
  <c r="V9" i="1"/>
  <c r="U10" i="1"/>
  <c r="V10" i="1"/>
  <c r="U11" i="1"/>
  <c r="V11" i="1"/>
  <c r="U12" i="1"/>
  <c r="V12" i="1"/>
  <c r="U13" i="1"/>
  <c r="V13" i="1"/>
  <c r="U14" i="1"/>
  <c r="V14" i="1"/>
  <c r="U15" i="1"/>
  <c r="V15" i="1"/>
  <c r="U16" i="1"/>
  <c r="V16" i="1"/>
  <c r="U17" i="1"/>
  <c r="V17" i="1"/>
  <c r="U18" i="1"/>
  <c r="V18" i="1"/>
  <c r="U19" i="1"/>
  <c r="V19" i="1"/>
  <c r="U20" i="1"/>
  <c r="V20" i="1"/>
  <c r="U21" i="1"/>
  <c r="V21" i="1"/>
  <c r="U22" i="1"/>
  <c r="V22" i="1"/>
  <c r="U23" i="1"/>
  <c r="V23" i="1"/>
  <c r="U24" i="1"/>
  <c r="V24" i="1"/>
  <c r="U25" i="1"/>
  <c r="V25" i="1"/>
  <c r="U26" i="1"/>
  <c r="V26" i="1"/>
  <c r="U27" i="1"/>
  <c r="V27" i="1"/>
  <c r="U28" i="1"/>
  <c r="V28" i="1"/>
  <c r="U29" i="1"/>
  <c r="V29" i="1"/>
  <c r="U30" i="1"/>
  <c r="V30" i="1"/>
  <c r="U31" i="1"/>
  <c r="V31" i="1"/>
  <c r="U32" i="1"/>
  <c r="V32" i="1"/>
  <c r="U33" i="1"/>
  <c r="V33" i="1"/>
  <c r="U34" i="1"/>
  <c r="V34" i="1"/>
  <c r="U35" i="1"/>
  <c r="V35" i="1"/>
  <c r="U36" i="1"/>
  <c r="V36" i="1"/>
  <c r="U37" i="1"/>
  <c r="V37" i="1"/>
  <c r="U38" i="1"/>
  <c r="V38" i="1"/>
  <c r="U39" i="1"/>
  <c r="V39" i="1"/>
  <c r="U40" i="1"/>
  <c r="V40" i="1"/>
  <c r="U41" i="1"/>
  <c r="V41" i="1"/>
  <c r="U42" i="1"/>
  <c r="V42" i="1"/>
  <c r="U43" i="1"/>
  <c r="V43" i="1"/>
  <c r="U44" i="1"/>
  <c r="V44" i="1"/>
  <c r="U45" i="1"/>
  <c r="V45" i="1"/>
  <c r="U46" i="1"/>
  <c r="V46" i="1"/>
  <c r="U47" i="1"/>
  <c r="V47" i="1"/>
  <c r="U48" i="1"/>
  <c r="V48" i="1"/>
  <c r="U49" i="1"/>
  <c r="V49" i="1"/>
  <c r="U50" i="1"/>
  <c r="V50" i="1"/>
  <c r="U51" i="1"/>
  <c r="V51" i="1"/>
  <c r="U52" i="1"/>
  <c r="V52" i="1"/>
  <c r="U53" i="1"/>
  <c r="V53" i="1"/>
  <c r="U54" i="1"/>
  <c r="V54" i="1"/>
  <c r="U55" i="1"/>
  <c r="V55" i="1"/>
  <c r="U56" i="1"/>
  <c r="V56" i="1"/>
  <c r="U57" i="1"/>
  <c r="V57" i="1"/>
  <c r="U58" i="1"/>
  <c r="V58" i="1"/>
  <c r="U59" i="1"/>
  <c r="V59" i="1"/>
  <c r="U60" i="1"/>
  <c r="V60" i="1"/>
  <c r="U61" i="1"/>
  <c r="V61" i="1"/>
  <c r="U62" i="1"/>
  <c r="V62" i="1"/>
  <c r="U63" i="1"/>
  <c r="V63" i="1"/>
  <c r="U64" i="1"/>
  <c r="V64" i="1"/>
  <c r="U65" i="1"/>
  <c r="V65" i="1"/>
  <c r="U66" i="1"/>
  <c r="V66" i="1"/>
  <c r="U67" i="1"/>
  <c r="V67" i="1"/>
  <c r="U68" i="1"/>
  <c r="V68" i="1"/>
  <c r="U69" i="1"/>
  <c r="V69" i="1"/>
  <c r="U70" i="1"/>
  <c r="V70" i="1"/>
  <c r="U71" i="1"/>
  <c r="V71" i="1"/>
  <c r="U72" i="1"/>
  <c r="V72" i="1"/>
  <c r="U73" i="1"/>
  <c r="V73" i="1"/>
  <c r="U74" i="1"/>
  <c r="V74" i="1"/>
  <c r="U75" i="1"/>
  <c r="V75" i="1"/>
  <c r="U76" i="1"/>
  <c r="V76" i="1"/>
  <c r="U77" i="1"/>
  <c r="V77" i="1"/>
  <c r="U78" i="1"/>
  <c r="V78" i="1"/>
  <c r="U79" i="1"/>
  <c r="V79" i="1"/>
  <c r="U80" i="1"/>
  <c r="V80" i="1"/>
  <c r="U81" i="1"/>
  <c r="V81" i="1"/>
  <c r="U82" i="1"/>
  <c r="V82" i="1"/>
  <c r="U83" i="1"/>
  <c r="V83" i="1"/>
  <c r="U84" i="1"/>
  <c r="V84" i="1"/>
  <c r="U85" i="1"/>
  <c r="V85" i="1"/>
  <c r="U86" i="1"/>
  <c r="V86" i="1"/>
  <c r="U87" i="1"/>
  <c r="V87" i="1"/>
  <c r="U88" i="1"/>
  <c r="V88" i="1"/>
  <c r="U89" i="1"/>
  <c r="V89" i="1"/>
  <c r="U90" i="1"/>
  <c r="V90" i="1"/>
  <c r="U91" i="1"/>
  <c r="V91" i="1"/>
  <c r="U92" i="1"/>
  <c r="V92" i="1"/>
  <c r="U93" i="1"/>
  <c r="V93" i="1"/>
  <c r="U94" i="1"/>
  <c r="V94" i="1"/>
  <c r="U95" i="1"/>
  <c r="V95" i="1"/>
  <c r="U96" i="1"/>
  <c r="V96" i="1"/>
  <c r="U97" i="1"/>
  <c r="V97" i="1"/>
  <c r="U98" i="1"/>
  <c r="V98" i="1"/>
  <c r="U99" i="1"/>
  <c r="V99" i="1"/>
  <c r="U100" i="1"/>
  <c r="V100" i="1"/>
  <c r="U101" i="1"/>
  <c r="V101" i="1"/>
  <c r="U102" i="1"/>
  <c r="V102" i="1"/>
  <c r="U103" i="1"/>
  <c r="V103" i="1"/>
  <c r="U104" i="1"/>
  <c r="V104" i="1"/>
  <c r="U105" i="1"/>
  <c r="V105" i="1"/>
  <c r="U106" i="1"/>
  <c r="V106" i="1"/>
  <c r="U107" i="1"/>
  <c r="V107" i="1"/>
  <c r="U108" i="1"/>
  <c r="V108" i="1"/>
  <c r="U109" i="1"/>
  <c r="V109" i="1"/>
  <c r="U110" i="1"/>
  <c r="V110" i="1"/>
  <c r="U111" i="1"/>
  <c r="V111" i="1"/>
  <c r="U112" i="1"/>
  <c r="V112" i="1"/>
  <c r="U113" i="1"/>
  <c r="V113" i="1"/>
  <c r="U114" i="1"/>
  <c r="V114" i="1"/>
  <c r="U115" i="1"/>
  <c r="V115" i="1"/>
  <c r="U116" i="1"/>
  <c r="V116" i="1"/>
  <c r="U117" i="1"/>
  <c r="V117" i="1"/>
  <c r="U118" i="1"/>
  <c r="V118" i="1"/>
  <c r="U119" i="1"/>
  <c r="V119" i="1"/>
  <c r="U120" i="1"/>
  <c r="V120" i="1"/>
  <c r="U121" i="1"/>
  <c r="V121" i="1"/>
  <c r="U122" i="1"/>
  <c r="V122" i="1"/>
  <c r="U123" i="1"/>
  <c r="V123" i="1"/>
  <c r="U124" i="1"/>
  <c r="V124" i="1"/>
  <c r="U125" i="1"/>
  <c r="V125" i="1"/>
  <c r="U126" i="1"/>
  <c r="V126" i="1"/>
  <c r="U127" i="1"/>
  <c r="V127" i="1"/>
  <c r="U128" i="1"/>
  <c r="V128" i="1"/>
  <c r="U129" i="1"/>
  <c r="V129" i="1"/>
  <c r="U130" i="1"/>
  <c r="V130" i="1"/>
  <c r="U131" i="1"/>
  <c r="V131" i="1"/>
  <c r="U132" i="1"/>
  <c r="V132" i="1"/>
  <c r="U133" i="1"/>
  <c r="V133" i="1"/>
  <c r="U134" i="1"/>
  <c r="V134" i="1"/>
  <c r="U135" i="1"/>
  <c r="V135" i="1"/>
  <c r="U136" i="1"/>
  <c r="V136" i="1"/>
  <c r="U137" i="1"/>
  <c r="V137" i="1"/>
  <c r="U138" i="1"/>
  <c r="V138" i="1"/>
  <c r="U139" i="1"/>
  <c r="V139" i="1"/>
  <c r="U140" i="1"/>
  <c r="V140" i="1"/>
  <c r="U141" i="1"/>
  <c r="V141" i="1"/>
  <c r="U142" i="1"/>
  <c r="V142" i="1"/>
  <c r="U143" i="1"/>
  <c r="V143" i="1"/>
  <c r="U144" i="1"/>
  <c r="V144" i="1"/>
  <c r="U145" i="1"/>
  <c r="V145" i="1"/>
  <c r="U146" i="1"/>
  <c r="V146" i="1"/>
  <c r="U147" i="1"/>
  <c r="V147" i="1"/>
  <c r="U148" i="1"/>
  <c r="V148" i="1"/>
  <c r="U149" i="1"/>
  <c r="V149" i="1"/>
  <c r="U150" i="1"/>
  <c r="V150" i="1"/>
  <c r="U151" i="1"/>
  <c r="V151" i="1"/>
  <c r="U152" i="1"/>
  <c r="V152" i="1"/>
  <c r="U153" i="1"/>
  <c r="V153" i="1"/>
  <c r="U154" i="1"/>
  <c r="V154" i="1"/>
  <c r="U155" i="1"/>
  <c r="V155" i="1"/>
  <c r="U156" i="1"/>
  <c r="V156" i="1"/>
  <c r="U157" i="1"/>
  <c r="V157" i="1"/>
  <c r="U158" i="1"/>
  <c r="V158" i="1"/>
  <c r="U159" i="1"/>
  <c r="V159" i="1"/>
  <c r="U160" i="1"/>
  <c r="V160" i="1"/>
  <c r="U161" i="1"/>
  <c r="V161" i="1"/>
  <c r="U162" i="1"/>
  <c r="V162" i="1"/>
  <c r="U163" i="1"/>
  <c r="V163" i="1"/>
  <c r="U164" i="1"/>
  <c r="V164" i="1"/>
  <c r="U165" i="1"/>
  <c r="V165" i="1"/>
  <c r="U166" i="1"/>
  <c r="V166" i="1"/>
  <c r="U167" i="1"/>
  <c r="V167" i="1"/>
  <c r="U168" i="1"/>
  <c r="V168" i="1"/>
  <c r="U169" i="1"/>
  <c r="V169" i="1"/>
  <c r="U170" i="1"/>
  <c r="V170" i="1"/>
  <c r="U171" i="1"/>
  <c r="V171" i="1"/>
  <c r="U172" i="1"/>
  <c r="V172" i="1"/>
  <c r="U173" i="1"/>
  <c r="V173" i="1"/>
  <c r="U174" i="1"/>
  <c r="V174" i="1"/>
  <c r="U175" i="1"/>
  <c r="V175" i="1"/>
  <c r="U176" i="1"/>
  <c r="V176" i="1"/>
  <c r="U177" i="1"/>
  <c r="V177" i="1"/>
  <c r="U178" i="1"/>
  <c r="V178" i="1"/>
  <c r="U179" i="1"/>
  <c r="V179" i="1"/>
  <c r="U180" i="1"/>
  <c r="V180" i="1"/>
  <c r="U181" i="1"/>
  <c r="V181" i="1"/>
  <c r="U182" i="1"/>
  <c r="V182" i="1"/>
  <c r="U183" i="1"/>
  <c r="V183" i="1"/>
  <c r="U184" i="1"/>
  <c r="V184" i="1"/>
  <c r="U185" i="1"/>
  <c r="V185" i="1"/>
  <c r="U186" i="1"/>
  <c r="V186" i="1"/>
  <c r="U187" i="1"/>
  <c r="V187" i="1"/>
  <c r="U188" i="1"/>
  <c r="V188" i="1"/>
  <c r="U189" i="1"/>
  <c r="V189" i="1"/>
  <c r="U190" i="1"/>
  <c r="V190" i="1"/>
  <c r="U191" i="1"/>
  <c r="V191" i="1"/>
  <c r="U192" i="1"/>
  <c r="V192" i="1"/>
  <c r="U193" i="1"/>
  <c r="V193" i="1"/>
  <c r="U194" i="1"/>
  <c r="V194" i="1"/>
  <c r="U195" i="1"/>
  <c r="V195" i="1"/>
  <c r="U196" i="1"/>
  <c r="V196" i="1"/>
  <c r="U197" i="1"/>
  <c r="V197" i="1"/>
  <c r="U198" i="1"/>
  <c r="V198" i="1"/>
  <c r="U199" i="1"/>
  <c r="V199" i="1"/>
  <c r="U200" i="1"/>
  <c r="V200" i="1"/>
  <c r="U201" i="1"/>
  <c r="V201" i="1"/>
  <c r="U202" i="1"/>
  <c r="V202" i="1"/>
  <c r="U203" i="1"/>
  <c r="V203" i="1"/>
  <c r="U204" i="1"/>
  <c r="V204" i="1"/>
  <c r="U205" i="1"/>
  <c r="V205" i="1"/>
  <c r="U206" i="1"/>
  <c r="V206" i="1"/>
  <c r="U207" i="1"/>
  <c r="V207" i="1"/>
  <c r="U208" i="1"/>
  <c r="V208" i="1"/>
  <c r="U209" i="1"/>
  <c r="V209" i="1"/>
  <c r="U210" i="1"/>
  <c r="V210" i="1"/>
  <c r="U211" i="1"/>
  <c r="V211" i="1"/>
  <c r="U212" i="1"/>
  <c r="V212" i="1"/>
  <c r="U213" i="1"/>
  <c r="V213" i="1"/>
  <c r="U214" i="1"/>
  <c r="V214" i="1"/>
  <c r="U215" i="1"/>
  <c r="V215" i="1"/>
  <c r="U216" i="1"/>
  <c r="V216" i="1"/>
  <c r="U217" i="1"/>
  <c r="V217" i="1"/>
  <c r="U218" i="1"/>
  <c r="V218" i="1"/>
  <c r="U219" i="1"/>
  <c r="V219" i="1"/>
  <c r="U220" i="1"/>
  <c r="V220" i="1"/>
  <c r="U221" i="1"/>
  <c r="V221" i="1"/>
  <c r="U222" i="1"/>
  <c r="V222" i="1"/>
  <c r="U223" i="1"/>
  <c r="V223" i="1"/>
  <c r="U224" i="1"/>
  <c r="V224" i="1"/>
  <c r="U225" i="1"/>
  <c r="V225" i="1"/>
  <c r="U226" i="1"/>
  <c r="V226" i="1"/>
  <c r="U227" i="1"/>
  <c r="V227" i="1"/>
  <c r="U228" i="1"/>
  <c r="V228" i="1"/>
  <c r="U229" i="1"/>
  <c r="V229" i="1"/>
  <c r="U230" i="1"/>
  <c r="V230" i="1"/>
  <c r="U231" i="1"/>
  <c r="V231" i="1"/>
  <c r="U232" i="1"/>
  <c r="V232" i="1"/>
  <c r="U233" i="1"/>
  <c r="V233" i="1"/>
  <c r="U234" i="1"/>
  <c r="V234" i="1"/>
  <c r="U235" i="1"/>
  <c r="V235" i="1"/>
  <c r="U236" i="1"/>
  <c r="V236" i="1"/>
  <c r="U237" i="1"/>
  <c r="V237" i="1"/>
  <c r="U238" i="1"/>
  <c r="V238" i="1"/>
  <c r="U239" i="1"/>
  <c r="V239" i="1"/>
  <c r="U240" i="1"/>
  <c r="V240" i="1"/>
  <c r="U241" i="1"/>
  <c r="V241" i="1"/>
  <c r="U242" i="1"/>
  <c r="V242" i="1"/>
  <c r="U243" i="1"/>
  <c r="V243" i="1"/>
  <c r="U244" i="1"/>
  <c r="V244" i="1"/>
  <c r="U245" i="1"/>
  <c r="V245" i="1"/>
  <c r="U246" i="1"/>
  <c r="V246" i="1"/>
  <c r="U247" i="1"/>
  <c r="V247" i="1"/>
  <c r="U248" i="1"/>
  <c r="V248" i="1"/>
  <c r="U249" i="1"/>
  <c r="V249" i="1"/>
  <c r="U250" i="1"/>
  <c r="V250" i="1"/>
  <c r="U251" i="1"/>
  <c r="V251" i="1"/>
  <c r="U252" i="1"/>
  <c r="V252" i="1"/>
  <c r="U253" i="1"/>
  <c r="V253" i="1"/>
  <c r="U254" i="1"/>
  <c r="V254" i="1"/>
  <c r="U255" i="1"/>
  <c r="V255" i="1"/>
  <c r="U256" i="1"/>
  <c r="V256" i="1"/>
  <c r="U257" i="1"/>
  <c r="V257" i="1"/>
  <c r="U258" i="1"/>
  <c r="V258" i="1"/>
  <c r="U259" i="1"/>
  <c r="V259" i="1"/>
  <c r="U260" i="1"/>
  <c r="V260" i="1"/>
  <c r="U261" i="1"/>
  <c r="V261" i="1"/>
  <c r="U262" i="1"/>
  <c r="V262" i="1"/>
  <c r="U263" i="1"/>
  <c r="V263" i="1"/>
  <c r="U264" i="1"/>
  <c r="V264" i="1"/>
  <c r="U265" i="1"/>
  <c r="V265" i="1"/>
  <c r="U266" i="1"/>
  <c r="V266" i="1"/>
  <c r="U267" i="1"/>
  <c r="V267" i="1"/>
  <c r="U268" i="1"/>
  <c r="V268" i="1"/>
  <c r="U269" i="1"/>
  <c r="V269" i="1"/>
  <c r="U270" i="1"/>
  <c r="V270" i="1"/>
  <c r="U271" i="1"/>
  <c r="V271" i="1"/>
  <c r="U272" i="1"/>
  <c r="V272" i="1"/>
  <c r="U273" i="1"/>
  <c r="V273" i="1"/>
  <c r="U274" i="1"/>
  <c r="V274" i="1"/>
  <c r="U275" i="1"/>
  <c r="V275" i="1"/>
  <c r="U276" i="1"/>
  <c r="V276" i="1"/>
  <c r="U277" i="1"/>
  <c r="V277" i="1"/>
  <c r="U278" i="1"/>
  <c r="V278" i="1"/>
  <c r="U279" i="1"/>
  <c r="V279" i="1"/>
  <c r="U280" i="1"/>
  <c r="V280" i="1"/>
  <c r="U281" i="1"/>
  <c r="V281" i="1"/>
  <c r="U282" i="1"/>
  <c r="V282" i="1"/>
  <c r="U283" i="1"/>
  <c r="V283" i="1"/>
  <c r="U284" i="1"/>
  <c r="V284" i="1"/>
  <c r="U285" i="1"/>
  <c r="V285" i="1"/>
  <c r="U286" i="1"/>
  <c r="V286" i="1"/>
  <c r="U287" i="1"/>
  <c r="V287" i="1"/>
  <c r="U288" i="1"/>
  <c r="V288" i="1"/>
  <c r="U289" i="1"/>
  <c r="V289" i="1"/>
  <c r="U290" i="1"/>
  <c r="V290" i="1"/>
  <c r="U291" i="1"/>
  <c r="V291" i="1"/>
  <c r="U292" i="1"/>
  <c r="V292" i="1"/>
  <c r="U293" i="1"/>
  <c r="V293" i="1"/>
  <c r="U294" i="1"/>
  <c r="V294" i="1"/>
  <c r="U295" i="1"/>
  <c r="V295" i="1"/>
  <c r="U296" i="1"/>
  <c r="V296" i="1"/>
  <c r="U297" i="1"/>
  <c r="V297" i="1"/>
  <c r="U298" i="1"/>
  <c r="V298" i="1"/>
  <c r="U299" i="1"/>
  <c r="V299" i="1"/>
  <c r="U300" i="1"/>
  <c r="V300" i="1"/>
  <c r="U301" i="1"/>
  <c r="V301" i="1"/>
  <c r="U302" i="1"/>
  <c r="V302" i="1"/>
  <c r="U303" i="1"/>
  <c r="V303" i="1"/>
  <c r="U304" i="1"/>
  <c r="V304" i="1"/>
  <c r="U305" i="1"/>
  <c r="V305" i="1"/>
  <c r="U306" i="1"/>
  <c r="V306" i="1"/>
  <c r="U307" i="1"/>
  <c r="V307" i="1"/>
  <c r="U308" i="1"/>
  <c r="V308" i="1"/>
  <c r="U309" i="1"/>
  <c r="V309" i="1"/>
  <c r="U310" i="1"/>
  <c r="V310" i="1"/>
  <c r="U311" i="1"/>
  <c r="V311" i="1"/>
  <c r="U312" i="1"/>
  <c r="V312" i="1"/>
  <c r="U313" i="1"/>
  <c r="V313" i="1"/>
  <c r="U314" i="1"/>
  <c r="V314" i="1"/>
  <c r="U315" i="1"/>
  <c r="V315" i="1"/>
  <c r="U316" i="1"/>
  <c r="V316" i="1"/>
  <c r="U317" i="1"/>
  <c r="V317" i="1"/>
  <c r="U318" i="1"/>
  <c r="V318" i="1"/>
  <c r="U319" i="1"/>
  <c r="V319" i="1"/>
  <c r="U320" i="1"/>
  <c r="V320" i="1"/>
  <c r="U321" i="1"/>
  <c r="V321" i="1"/>
  <c r="U322" i="1"/>
  <c r="V322" i="1"/>
  <c r="U323" i="1"/>
  <c r="V323" i="1"/>
  <c r="U324" i="1"/>
  <c r="V324" i="1"/>
  <c r="U325" i="1"/>
  <c r="V325" i="1"/>
  <c r="U326" i="1"/>
  <c r="V326" i="1"/>
  <c r="U327" i="1"/>
  <c r="V327" i="1"/>
  <c r="U328" i="1"/>
  <c r="V328" i="1"/>
  <c r="U329" i="1"/>
  <c r="V329" i="1"/>
  <c r="U330" i="1"/>
  <c r="V330" i="1"/>
  <c r="U331" i="1"/>
  <c r="V331" i="1"/>
  <c r="U332" i="1"/>
  <c r="V332" i="1"/>
  <c r="U333" i="1"/>
  <c r="V333" i="1"/>
  <c r="U334" i="1"/>
  <c r="V334" i="1"/>
  <c r="U335" i="1"/>
  <c r="V335" i="1"/>
  <c r="U336" i="1"/>
  <c r="V336" i="1"/>
  <c r="U337" i="1"/>
  <c r="V337" i="1"/>
  <c r="U338" i="1"/>
  <c r="V338" i="1"/>
  <c r="U339" i="1"/>
  <c r="V339" i="1"/>
  <c r="U340" i="1"/>
  <c r="V340" i="1"/>
  <c r="U341" i="1"/>
  <c r="V341" i="1"/>
  <c r="U342" i="1"/>
  <c r="V342" i="1"/>
  <c r="U343" i="1"/>
  <c r="V343" i="1"/>
  <c r="U344" i="1"/>
  <c r="V344" i="1"/>
  <c r="U345" i="1"/>
  <c r="V345" i="1"/>
  <c r="U346" i="1"/>
  <c r="V346" i="1"/>
  <c r="U347" i="1"/>
  <c r="V347" i="1"/>
  <c r="U348" i="1"/>
  <c r="V348" i="1"/>
  <c r="U349" i="1"/>
  <c r="V349" i="1"/>
  <c r="U350" i="1"/>
  <c r="V350" i="1"/>
  <c r="U351" i="1"/>
  <c r="V351" i="1"/>
  <c r="U352" i="1"/>
  <c r="V352" i="1"/>
  <c r="U353" i="1"/>
  <c r="V353" i="1"/>
  <c r="U354" i="1"/>
  <c r="V354" i="1"/>
  <c r="U355" i="1"/>
  <c r="V355" i="1"/>
  <c r="U356" i="1"/>
  <c r="V356" i="1"/>
  <c r="U357" i="1"/>
  <c r="V357" i="1"/>
  <c r="U358" i="1"/>
  <c r="V358" i="1"/>
  <c r="U359" i="1"/>
  <c r="V359" i="1"/>
  <c r="U360" i="1"/>
  <c r="V360" i="1"/>
  <c r="U361" i="1"/>
  <c r="V361" i="1"/>
  <c r="U362" i="1"/>
  <c r="V362" i="1"/>
  <c r="U363" i="1"/>
  <c r="V363" i="1"/>
  <c r="U364" i="1"/>
  <c r="V364" i="1"/>
  <c r="U365" i="1"/>
  <c r="V365" i="1"/>
  <c r="U366" i="1"/>
  <c r="V366" i="1"/>
  <c r="U367" i="1"/>
  <c r="V367" i="1"/>
  <c r="U368" i="1"/>
  <c r="V368" i="1"/>
  <c r="U369" i="1"/>
  <c r="V369" i="1"/>
  <c r="U370" i="1"/>
  <c r="V370" i="1"/>
  <c r="U371" i="1"/>
  <c r="V371" i="1"/>
  <c r="U372" i="1"/>
  <c r="V372" i="1"/>
  <c r="U373" i="1"/>
  <c r="V373" i="1"/>
  <c r="U374" i="1"/>
  <c r="V374" i="1"/>
  <c r="U375" i="1"/>
  <c r="V375" i="1"/>
  <c r="U376" i="1"/>
  <c r="V376" i="1"/>
  <c r="U377" i="1"/>
  <c r="V377" i="1"/>
  <c r="U378" i="1"/>
  <c r="V378" i="1"/>
  <c r="U379" i="1"/>
  <c r="V379" i="1"/>
  <c r="U380" i="1"/>
  <c r="V380" i="1"/>
  <c r="U381" i="1"/>
  <c r="V381" i="1"/>
  <c r="U382" i="1"/>
  <c r="V382" i="1"/>
  <c r="U383" i="1"/>
  <c r="V383" i="1"/>
  <c r="U384" i="1"/>
  <c r="V384" i="1"/>
  <c r="U385" i="1"/>
  <c r="V385" i="1"/>
  <c r="U386" i="1"/>
  <c r="V386" i="1"/>
  <c r="U387" i="1"/>
  <c r="V387" i="1"/>
  <c r="U388" i="1"/>
  <c r="V388" i="1"/>
  <c r="U389" i="1"/>
  <c r="V389" i="1"/>
  <c r="U390" i="1"/>
  <c r="V390" i="1"/>
  <c r="U391" i="1"/>
  <c r="V391" i="1"/>
  <c r="U392" i="1"/>
  <c r="V392" i="1"/>
  <c r="U393" i="1"/>
  <c r="V393" i="1"/>
  <c r="U394" i="1"/>
  <c r="V394" i="1"/>
  <c r="U395" i="1"/>
  <c r="V395" i="1"/>
  <c r="U396" i="1"/>
  <c r="V396" i="1"/>
  <c r="U397" i="1"/>
  <c r="V397" i="1"/>
  <c r="U398" i="1"/>
  <c r="V398" i="1"/>
  <c r="U399" i="1"/>
  <c r="V399" i="1"/>
  <c r="U400" i="1"/>
  <c r="V400" i="1"/>
  <c r="U401" i="1"/>
  <c r="V401" i="1"/>
  <c r="U402" i="1"/>
  <c r="V402" i="1"/>
  <c r="U403" i="1"/>
  <c r="V403" i="1"/>
  <c r="U404" i="1"/>
  <c r="V404" i="1"/>
  <c r="U405" i="1"/>
  <c r="V405" i="1"/>
  <c r="U406" i="1"/>
  <c r="V406" i="1"/>
  <c r="U407" i="1"/>
  <c r="V407" i="1"/>
  <c r="U408" i="1"/>
  <c r="V408" i="1"/>
  <c r="U409" i="1"/>
  <c r="V409" i="1"/>
  <c r="U410" i="1"/>
  <c r="V410" i="1"/>
  <c r="U411" i="1"/>
  <c r="V411" i="1"/>
  <c r="U412" i="1"/>
  <c r="V412" i="1"/>
  <c r="U413" i="1"/>
  <c r="V413" i="1"/>
  <c r="U414" i="1"/>
  <c r="V414" i="1"/>
  <c r="U415" i="1"/>
  <c r="V415" i="1"/>
  <c r="U416" i="1"/>
  <c r="V416" i="1"/>
  <c r="U417" i="1"/>
  <c r="V417" i="1"/>
  <c r="U418" i="1"/>
  <c r="V418" i="1"/>
  <c r="U419" i="1"/>
  <c r="V419" i="1"/>
  <c r="U420" i="1"/>
  <c r="V420" i="1"/>
  <c r="U421" i="1"/>
  <c r="V421" i="1"/>
  <c r="U422" i="1"/>
  <c r="V422" i="1"/>
  <c r="U423" i="1"/>
  <c r="V423" i="1"/>
  <c r="U424" i="1"/>
  <c r="V424" i="1"/>
  <c r="U425" i="1"/>
  <c r="V425" i="1"/>
  <c r="U426" i="1"/>
  <c r="V426" i="1"/>
  <c r="U427" i="1"/>
  <c r="V427" i="1"/>
  <c r="U428" i="1"/>
  <c r="V428" i="1"/>
  <c r="U429" i="1"/>
  <c r="V429" i="1"/>
  <c r="U430" i="1"/>
  <c r="V430" i="1"/>
  <c r="U431" i="1"/>
  <c r="V431" i="1"/>
  <c r="U432" i="1"/>
  <c r="V432" i="1"/>
  <c r="U433" i="1"/>
  <c r="V433" i="1"/>
  <c r="U434" i="1"/>
  <c r="V434" i="1"/>
  <c r="U435" i="1"/>
  <c r="V435" i="1"/>
  <c r="U436" i="1"/>
  <c r="V436" i="1"/>
  <c r="U437" i="1"/>
  <c r="V437" i="1"/>
  <c r="U438" i="1"/>
  <c r="V438" i="1"/>
  <c r="U439" i="1"/>
  <c r="V439" i="1"/>
  <c r="U440" i="1"/>
  <c r="V440" i="1"/>
  <c r="U441" i="1"/>
  <c r="V441" i="1"/>
  <c r="U442" i="1"/>
  <c r="V442" i="1"/>
  <c r="U443" i="1"/>
  <c r="V443" i="1"/>
  <c r="U444" i="1"/>
  <c r="V444" i="1"/>
  <c r="U445" i="1"/>
  <c r="V445" i="1"/>
  <c r="U446" i="1"/>
  <c r="V446" i="1"/>
  <c r="U447" i="1"/>
  <c r="V447" i="1"/>
  <c r="U448" i="1"/>
  <c r="V448" i="1"/>
  <c r="U449" i="1"/>
  <c r="V449" i="1"/>
  <c r="U450" i="1"/>
  <c r="V450" i="1"/>
  <c r="U451" i="1"/>
  <c r="V451" i="1"/>
  <c r="U452" i="1"/>
  <c r="V452" i="1"/>
  <c r="U453" i="1"/>
  <c r="V453" i="1"/>
  <c r="U454" i="1"/>
  <c r="V454" i="1"/>
  <c r="U455" i="1"/>
  <c r="V455" i="1"/>
  <c r="U456" i="1"/>
  <c r="V456" i="1"/>
  <c r="U457" i="1"/>
  <c r="V457" i="1"/>
  <c r="U458" i="1"/>
  <c r="V458" i="1"/>
  <c r="U459" i="1"/>
  <c r="V459" i="1"/>
  <c r="U460" i="1"/>
  <c r="V460" i="1"/>
  <c r="U461" i="1"/>
  <c r="V461" i="1"/>
  <c r="U462" i="1"/>
  <c r="V462" i="1"/>
  <c r="U463" i="1"/>
  <c r="V463" i="1"/>
  <c r="U464" i="1"/>
  <c r="V464" i="1"/>
  <c r="U465" i="1"/>
  <c r="V465" i="1"/>
  <c r="U466" i="1"/>
  <c r="V466" i="1"/>
  <c r="U467" i="1"/>
  <c r="V467" i="1"/>
  <c r="U468" i="1"/>
  <c r="V468" i="1"/>
  <c r="U469" i="1"/>
  <c r="V469" i="1"/>
  <c r="U470" i="1"/>
  <c r="V470" i="1"/>
  <c r="U471" i="1"/>
  <c r="V471" i="1"/>
  <c r="U472" i="1"/>
  <c r="V472" i="1"/>
  <c r="U473" i="1"/>
  <c r="V473" i="1"/>
  <c r="U474" i="1"/>
  <c r="V474" i="1"/>
  <c r="U475" i="1"/>
  <c r="V475" i="1"/>
  <c r="U476" i="1"/>
  <c r="V476" i="1"/>
  <c r="U477" i="1"/>
  <c r="V477" i="1"/>
  <c r="U478" i="1"/>
  <c r="V478" i="1"/>
  <c r="U479" i="1"/>
  <c r="V479" i="1"/>
  <c r="U480" i="1"/>
  <c r="V480" i="1"/>
  <c r="U481" i="1"/>
  <c r="V481" i="1"/>
  <c r="U482" i="1"/>
  <c r="V482" i="1"/>
  <c r="U483" i="1"/>
  <c r="V483" i="1"/>
  <c r="U484" i="1"/>
  <c r="V484" i="1"/>
  <c r="U485" i="1"/>
  <c r="V485" i="1"/>
  <c r="U486" i="1"/>
  <c r="V486" i="1"/>
  <c r="U487" i="1"/>
  <c r="V487" i="1"/>
  <c r="U488" i="1"/>
  <c r="V488" i="1"/>
  <c r="U489" i="1"/>
  <c r="V489" i="1"/>
  <c r="U490" i="1"/>
  <c r="V490" i="1"/>
  <c r="U491" i="1"/>
  <c r="V491" i="1"/>
  <c r="U492" i="1"/>
  <c r="V492" i="1"/>
  <c r="U493" i="1"/>
  <c r="V493" i="1"/>
  <c r="U494" i="1"/>
  <c r="V494" i="1"/>
  <c r="U495" i="1"/>
  <c r="V495" i="1"/>
  <c r="U496" i="1"/>
  <c r="V496" i="1"/>
  <c r="U497" i="1"/>
  <c r="V497" i="1"/>
  <c r="U498" i="1"/>
  <c r="V498" i="1"/>
  <c r="U499" i="1"/>
  <c r="V499" i="1"/>
  <c r="U500" i="1"/>
  <c r="V500" i="1"/>
  <c r="U501" i="1"/>
  <c r="V501" i="1"/>
  <c r="U502" i="1"/>
  <c r="V502" i="1"/>
  <c r="U503" i="1"/>
  <c r="V503" i="1"/>
  <c r="U504" i="1"/>
  <c r="V504" i="1"/>
  <c r="U505" i="1"/>
  <c r="V505" i="1"/>
  <c r="U506" i="1"/>
  <c r="V506" i="1"/>
  <c r="U507" i="1"/>
  <c r="V507" i="1"/>
  <c r="U508" i="1"/>
  <c r="V508" i="1"/>
  <c r="U509" i="1"/>
  <c r="V509" i="1"/>
  <c r="U510" i="1"/>
  <c r="V510" i="1"/>
  <c r="U511" i="1"/>
  <c r="V511" i="1"/>
  <c r="U512" i="1"/>
  <c r="V512" i="1"/>
  <c r="U513" i="1"/>
  <c r="V513" i="1"/>
  <c r="U514" i="1"/>
  <c r="V514" i="1"/>
  <c r="U515" i="1"/>
  <c r="V515" i="1"/>
  <c r="U516" i="1"/>
  <c r="V516" i="1"/>
  <c r="U517" i="1"/>
  <c r="V517" i="1"/>
  <c r="U518" i="1"/>
  <c r="V518" i="1"/>
  <c r="U519" i="1"/>
  <c r="V519" i="1"/>
  <c r="U520" i="1"/>
  <c r="V520" i="1"/>
  <c r="U521" i="1"/>
  <c r="V521" i="1"/>
  <c r="U522" i="1"/>
  <c r="V522" i="1"/>
  <c r="U523" i="1"/>
  <c r="V523" i="1"/>
  <c r="U524" i="1"/>
  <c r="V524" i="1"/>
  <c r="U525" i="1"/>
  <c r="V525" i="1"/>
  <c r="U526" i="1"/>
  <c r="V526" i="1"/>
  <c r="U527" i="1"/>
  <c r="V527" i="1"/>
  <c r="U528" i="1"/>
  <c r="V528" i="1"/>
  <c r="U529" i="1"/>
  <c r="V529" i="1"/>
  <c r="U530" i="1"/>
  <c r="V530" i="1"/>
  <c r="U531" i="1"/>
  <c r="V531" i="1"/>
  <c r="U532" i="1"/>
  <c r="V532" i="1"/>
  <c r="U533" i="1"/>
  <c r="V533" i="1"/>
  <c r="U534" i="1"/>
  <c r="V534" i="1"/>
  <c r="U535" i="1"/>
  <c r="V535" i="1"/>
  <c r="U536" i="1"/>
  <c r="V536" i="1"/>
  <c r="U537" i="1"/>
  <c r="V537" i="1"/>
  <c r="U538" i="1"/>
  <c r="V538" i="1"/>
  <c r="U539" i="1"/>
  <c r="V539" i="1"/>
  <c r="U540" i="1"/>
  <c r="V540" i="1"/>
  <c r="U541" i="1"/>
  <c r="V541" i="1"/>
  <c r="U542" i="1"/>
  <c r="V542" i="1"/>
  <c r="U543" i="1"/>
  <c r="V543" i="1"/>
  <c r="U544" i="1"/>
  <c r="V544" i="1"/>
  <c r="U545" i="1"/>
  <c r="V545" i="1"/>
  <c r="U546" i="1"/>
  <c r="V546" i="1"/>
  <c r="U547" i="1"/>
  <c r="V547" i="1"/>
  <c r="U548" i="1"/>
  <c r="V548" i="1"/>
  <c r="U549" i="1"/>
  <c r="V549" i="1"/>
  <c r="U550" i="1"/>
  <c r="V550" i="1"/>
  <c r="U551" i="1"/>
  <c r="V551" i="1"/>
  <c r="U552" i="1"/>
  <c r="V552" i="1"/>
  <c r="U553" i="1"/>
  <c r="V553" i="1"/>
  <c r="U554" i="1"/>
  <c r="V554" i="1"/>
  <c r="U555" i="1"/>
  <c r="V555" i="1"/>
  <c r="U556" i="1"/>
  <c r="V556" i="1"/>
  <c r="U557" i="1"/>
  <c r="V557" i="1"/>
  <c r="U558" i="1"/>
  <c r="V558" i="1"/>
  <c r="U559" i="1"/>
  <c r="V559" i="1"/>
  <c r="U560" i="1"/>
  <c r="V560" i="1"/>
  <c r="U561" i="1"/>
  <c r="V561" i="1"/>
  <c r="U562" i="1"/>
  <c r="V562" i="1"/>
  <c r="U563" i="1"/>
  <c r="V563" i="1"/>
  <c r="U564" i="1"/>
  <c r="V564" i="1"/>
  <c r="U565" i="1"/>
  <c r="V565" i="1"/>
  <c r="U566" i="1"/>
  <c r="V566" i="1"/>
  <c r="U567" i="1"/>
  <c r="V567" i="1"/>
  <c r="U568" i="1"/>
  <c r="V568" i="1"/>
  <c r="U569" i="1"/>
  <c r="V569" i="1"/>
  <c r="U570" i="1"/>
  <c r="V570" i="1"/>
  <c r="U571" i="1"/>
  <c r="V571" i="1"/>
  <c r="U572" i="1"/>
  <c r="V572" i="1"/>
  <c r="U573" i="1"/>
  <c r="V573" i="1"/>
  <c r="U574" i="1"/>
  <c r="V574" i="1"/>
  <c r="U575" i="1"/>
  <c r="V575" i="1"/>
  <c r="U576" i="1"/>
  <c r="V576" i="1"/>
  <c r="U577" i="1"/>
  <c r="V577" i="1"/>
  <c r="U578" i="1"/>
  <c r="V578" i="1"/>
  <c r="U579" i="1"/>
  <c r="V579" i="1"/>
  <c r="U580" i="1"/>
  <c r="V580" i="1"/>
  <c r="U581" i="1"/>
  <c r="V581" i="1"/>
  <c r="U582" i="1"/>
  <c r="V582" i="1"/>
  <c r="U583" i="1"/>
  <c r="V583" i="1"/>
  <c r="U584" i="1"/>
  <c r="V584" i="1"/>
  <c r="U585" i="1"/>
  <c r="V585" i="1"/>
  <c r="U586" i="1"/>
  <c r="V586" i="1"/>
  <c r="U587" i="1"/>
  <c r="V587" i="1"/>
  <c r="U588" i="1"/>
  <c r="V588" i="1"/>
  <c r="U589" i="1"/>
  <c r="V589" i="1"/>
  <c r="U590" i="1"/>
  <c r="V590" i="1"/>
  <c r="U591" i="1"/>
  <c r="V591" i="1"/>
  <c r="U592" i="1"/>
  <c r="V592" i="1"/>
  <c r="U593" i="1"/>
  <c r="V593" i="1"/>
  <c r="U594" i="1"/>
  <c r="V594" i="1"/>
  <c r="U595" i="1"/>
  <c r="V595" i="1"/>
  <c r="U596" i="1"/>
  <c r="V596" i="1"/>
  <c r="U597" i="1"/>
  <c r="V597" i="1"/>
  <c r="U598" i="1"/>
  <c r="V598" i="1"/>
  <c r="U599" i="1"/>
  <c r="V599" i="1"/>
  <c r="U600" i="1"/>
  <c r="V600" i="1"/>
  <c r="U601" i="1"/>
  <c r="V601" i="1"/>
  <c r="U602" i="1"/>
  <c r="V602" i="1"/>
  <c r="U603" i="1"/>
  <c r="V603" i="1"/>
  <c r="U604" i="1"/>
  <c r="V604" i="1"/>
  <c r="U605" i="1"/>
  <c r="V605" i="1"/>
  <c r="U606" i="1"/>
  <c r="V606" i="1"/>
  <c r="U607" i="1"/>
  <c r="V607" i="1"/>
  <c r="U608" i="1"/>
  <c r="V608" i="1"/>
  <c r="U609" i="1"/>
  <c r="V609" i="1"/>
  <c r="U610" i="1"/>
  <c r="V610" i="1"/>
  <c r="U611" i="1"/>
  <c r="V611" i="1"/>
  <c r="U612" i="1"/>
  <c r="V612" i="1"/>
  <c r="U613" i="1"/>
  <c r="V613" i="1"/>
  <c r="U614" i="1"/>
  <c r="V614" i="1"/>
  <c r="U615" i="1"/>
  <c r="V615" i="1"/>
  <c r="U616" i="1"/>
  <c r="V616" i="1"/>
  <c r="U617" i="1"/>
  <c r="V617" i="1"/>
  <c r="U618" i="1"/>
  <c r="V618" i="1"/>
  <c r="U619" i="1"/>
  <c r="V619" i="1"/>
  <c r="U620" i="1"/>
  <c r="V620" i="1"/>
  <c r="U621" i="1"/>
  <c r="V621" i="1"/>
  <c r="U622" i="1"/>
  <c r="V622" i="1"/>
  <c r="U623" i="1"/>
  <c r="V623" i="1"/>
  <c r="U624" i="1"/>
  <c r="V624" i="1"/>
  <c r="U625" i="1"/>
  <c r="V625" i="1"/>
  <c r="U626" i="1"/>
  <c r="V626" i="1"/>
  <c r="U627" i="1"/>
  <c r="V627" i="1"/>
  <c r="U628" i="1"/>
  <c r="V628" i="1"/>
  <c r="U629" i="1"/>
  <c r="V629" i="1"/>
  <c r="U630" i="1"/>
  <c r="V630" i="1"/>
  <c r="U631" i="1"/>
  <c r="V631" i="1"/>
  <c r="U632" i="1"/>
  <c r="V632" i="1"/>
  <c r="U633" i="1"/>
  <c r="V633" i="1"/>
  <c r="U634" i="1"/>
  <c r="V634" i="1"/>
  <c r="U635" i="1"/>
  <c r="V635" i="1"/>
  <c r="U636" i="1"/>
  <c r="V636" i="1"/>
  <c r="U637" i="1"/>
  <c r="V637" i="1"/>
  <c r="U638" i="1"/>
  <c r="V638" i="1"/>
  <c r="U639" i="1"/>
  <c r="V639" i="1"/>
  <c r="U640" i="1"/>
  <c r="V640" i="1"/>
  <c r="U641" i="1"/>
  <c r="V641" i="1"/>
  <c r="U642" i="1"/>
  <c r="V642" i="1"/>
  <c r="U643" i="1"/>
  <c r="V643" i="1"/>
  <c r="U644" i="1"/>
  <c r="V644" i="1"/>
  <c r="U645" i="1"/>
  <c r="V645" i="1"/>
  <c r="U646" i="1"/>
  <c r="V646" i="1"/>
  <c r="U647" i="1"/>
  <c r="V647" i="1"/>
  <c r="U648" i="1"/>
  <c r="V648" i="1"/>
  <c r="U649" i="1"/>
  <c r="V649" i="1"/>
  <c r="U650" i="1"/>
  <c r="V650" i="1"/>
  <c r="U651" i="1"/>
  <c r="V651" i="1"/>
  <c r="U652" i="1"/>
  <c r="V652" i="1"/>
  <c r="U653" i="1"/>
  <c r="V653" i="1"/>
  <c r="U654" i="1"/>
  <c r="V654" i="1"/>
  <c r="U655" i="1"/>
  <c r="V655" i="1"/>
  <c r="U656" i="1"/>
  <c r="V656" i="1"/>
  <c r="U657" i="1"/>
  <c r="V657" i="1"/>
  <c r="V2" i="1"/>
  <c r="U2" i="1"/>
  <c r="H27" i="2"/>
  <c r="A27" i="2"/>
  <c r="H26" i="2"/>
  <c r="A26" i="2"/>
  <c r="H25" i="2"/>
  <c r="A25" i="2"/>
  <c r="H24" i="2"/>
  <c r="A24" i="2"/>
  <c r="H23" i="2"/>
  <c r="A23" i="2"/>
  <c r="H22" i="2"/>
  <c r="A22" i="2"/>
  <c r="H21" i="2"/>
  <c r="A21" i="2"/>
  <c r="H20" i="2"/>
  <c r="A20" i="2"/>
  <c r="H19" i="2"/>
  <c r="A19" i="2"/>
  <c r="H18" i="2"/>
  <c r="A18" i="2"/>
  <c r="H17" i="2"/>
  <c r="A17" i="2"/>
  <c r="H16" i="2"/>
  <c r="A16" i="2"/>
  <c r="H15" i="2"/>
  <c r="A15" i="2"/>
  <c r="S29" i="2"/>
  <c r="S30" i="2"/>
  <c r="S31" i="2"/>
  <c r="S32" i="2"/>
  <c r="S33" i="2"/>
  <c r="S34" i="2"/>
  <c r="S35" i="2"/>
  <c r="S36" i="2"/>
  <c r="S37" i="2"/>
  <c r="S38" i="2"/>
  <c r="S39" i="2"/>
  <c r="S40" i="2"/>
  <c r="S41" i="2"/>
  <c r="K29" i="2"/>
  <c r="K30" i="2"/>
  <c r="K31" i="2"/>
  <c r="K32" i="2"/>
  <c r="K33" i="2"/>
  <c r="K34" i="2"/>
  <c r="K35" i="2"/>
  <c r="K36" i="2"/>
  <c r="K37" i="2"/>
  <c r="K38" i="2"/>
  <c r="K39" i="2"/>
  <c r="K40" i="2"/>
  <c r="K41" i="2"/>
  <c r="S28" i="2" l="1"/>
  <c r="K28" i="2"/>
  <c r="S3" i="2"/>
  <c r="S4" i="2"/>
  <c r="S5" i="2"/>
  <c r="S6" i="2"/>
  <c r="S7" i="2"/>
  <c r="S8" i="2"/>
  <c r="S9" i="2"/>
  <c r="S10" i="2"/>
  <c r="S11" i="2"/>
  <c r="S12" i="2"/>
  <c r="S13" i="2"/>
  <c r="S14" i="2"/>
  <c r="S15" i="2"/>
  <c r="S16" i="2"/>
  <c r="S17" i="2"/>
  <c r="S18" i="2"/>
  <c r="S19" i="2"/>
  <c r="S20" i="2"/>
  <c r="S21" i="2"/>
  <c r="S22" i="2"/>
  <c r="S23" i="2"/>
  <c r="S24" i="2"/>
  <c r="S25" i="2"/>
  <c r="S26" i="2"/>
  <c r="S27" i="2"/>
  <c r="S2" i="2"/>
  <c r="K15" i="2"/>
  <c r="K16" i="2"/>
  <c r="K17" i="2"/>
  <c r="K18" i="2"/>
  <c r="K19" i="2"/>
  <c r="K20" i="2"/>
  <c r="K21" i="2"/>
  <c r="K22" i="2"/>
  <c r="K23" i="2"/>
  <c r="K24" i="2"/>
  <c r="K25" i="2"/>
  <c r="K26" i="2"/>
  <c r="K27" i="2"/>
  <c r="K3" i="2"/>
  <c r="K4" i="2"/>
  <c r="K5" i="2"/>
  <c r="K6" i="2"/>
  <c r="K7" i="2"/>
  <c r="K8" i="2"/>
  <c r="K9" i="2"/>
  <c r="K10" i="2"/>
  <c r="K11" i="2"/>
  <c r="K12" i="2"/>
  <c r="K13" i="2"/>
  <c r="K14" i="2"/>
  <c r="K2" i="2"/>
  <c r="A3" i="2"/>
  <c r="A4" i="2"/>
  <c r="A5" i="2"/>
  <c r="A6" i="2"/>
  <c r="A7" i="2"/>
  <c r="A8" i="2"/>
  <c r="A9" i="2"/>
  <c r="A10" i="2"/>
  <c r="A11" i="2"/>
  <c r="A12" i="2"/>
  <c r="A13" i="2"/>
  <c r="A14" i="2"/>
  <c r="A2" i="2"/>
  <c r="H3" i="2"/>
  <c r="H4" i="2"/>
  <c r="H5" i="2"/>
  <c r="H6" i="2"/>
  <c r="H7" i="2"/>
  <c r="H8" i="2"/>
  <c r="H9" i="2"/>
  <c r="H10" i="2"/>
  <c r="H11" i="2"/>
  <c r="H12" i="2"/>
  <c r="H13" i="2"/>
  <c r="H14" i="2"/>
  <c r="H2" i="2"/>
  <c r="X2" i="1" l="1"/>
  <c r="AA3" i="1"/>
  <c r="AA7" i="1"/>
  <c r="AA11" i="1"/>
  <c r="AA15" i="1"/>
  <c r="AA19" i="1"/>
  <c r="AA23" i="1"/>
  <c r="AA27" i="1"/>
  <c r="AA31" i="1"/>
  <c r="AA35" i="1"/>
  <c r="AA39" i="1"/>
  <c r="AA43" i="1"/>
  <c r="AA47" i="1"/>
  <c r="AA51" i="1"/>
  <c r="AA55" i="1"/>
  <c r="AA59" i="1"/>
  <c r="AA63" i="1"/>
  <c r="AA67" i="1"/>
  <c r="AA71" i="1"/>
  <c r="AA75" i="1"/>
  <c r="AA79" i="1"/>
  <c r="AA83" i="1"/>
  <c r="AA87" i="1"/>
  <c r="AA91" i="1"/>
  <c r="AA95" i="1"/>
  <c r="AA99" i="1"/>
  <c r="AA103" i="1"/>
  <c r="AA107" i="1"/>
  <c r="AA111" i="1"/>
  <c r="AA115" i="1"/>
  <c r="AA119" i="1"/>
  <c r="AA123" i="1"/>
  <c r="AA127" i="1"/>
  <c r="AA131" i="1"/>
  <c r="AA135" i="1"/>
  <c r="AA139" i="1"/>
  <c r="AA143" i="1"/>
  <c r="AA147" i="1"/>
  <c r="AA151" i="1"/>
  <c r="AA155" i="1"/>
  <c r="AA159" i="1"/>
  <c r="AA163" i="1"/>
  <c r="AA167" i="1"/>
  <c r="AA171" i="1"/>
  <c r="AA175" i="1"/>
  <c r="AA179" i="1"/>
  <c r="AA183" i="1"/>
  <c r="AA187" i="1"/>
  <c r="AA191" i="1"/>
  <c r="AA195" i="1"/>
  <c r="AA199" i="1"/>
  <c r="AA203" i="1"/>
  <c r="AA207" i="1"/>
  <c r="AA211" i="1"/>
  <c r="AA215" i="1"/>
  <c r="AA219" i="1"/>
  <c r="AA223" i="1"/>
  <c r="AA227" i="1"/>
  <c r="AA231" i="1"/>
  <c r="AA235" i="1"/>
  <c r="AA239" i="1"/>
  <c r="AA243" i="1"/>
  <c r="AA247" i="1"/>
  <c r="AA251" i="1"/>
  <c r="AA255" i="1"/>
  <c r="AA259" i="1"/>
  <c r="AA263" i="1"/>
  <c r="AA267" i="1"/>
  <c r="AA271" i="1"/>
  <c r="AA275" i="1"/>
  <c r="AA279" i="1"/>
  <c r="AA283" i="1"/>
  <c r="AA287" i="1"/>
  <c r="AA291" i="1"/>
  <c r="AA295" i="1"/>
  <c r="AA299" i="1"/>
  <c r="AA303" i="1"/>
  <c r="AA307" i="1"/>
  <c r="AA311" i="1"/>
  <c r="AA315" i="1"/>
  <c r="AA319" i="1"/>
  <c r="AA323" i="1"/>
  <c r="AA327" i="1"/>
  <c r="AA331" i="1"/>
  <c r="AA335" i="1"/>
  <c r="AA339" i="1"/>
  <c r="AA4" i="1"/>
  <c r="AA8" i="1"/>
  <c r="AA12" i="1"/>
  <c r="AA16" i="1"/>
  <c r="AA20" i="1"/>
  <c r="AA24" i="1"/>
  <c r="AA28" i="1"/>
  <c r="AA32" i="1"/>
  <c r="AA36" i="1"/>
  <c r="AA40" i="1"/>
  <c r="AA44" i="1"/>
  <c r="AA48" i="1"/>
  <c r="AA52" i="1"/>
  <c r="AA56" i="1"/>
  <c r="AA60" i="1"/>
  <c r="AA64" i="1"/>
  <c r="AA68" i="1"/>
  <c r="AA72" i="1"/>
  <c r="AA76" i="1"/>
  <c r="AA80" i="1"/>
  <c r="AA84" i="1"/>
  <c r="AA88" i="1"/>
  <c r="AA92" i="1"/>
  <c r="AA96" i="1"/>
  <c r="AA100" i="1"/>
  <c r="AA104" i="1"/>
  <c r="AA108" i="1"/>
  <c r="AA112" i="1"/>
  <c r="AA116" i="1"/>
  <c r="AA120" i="1"/>
  <c r="AA124" i="1"/>
  <c r="AA128" i="1"/>
  <c r="AA132" i="1"/>
  <c r="AA136" i="1"/>
  <c r="AA140" i="1"/>
  <c r="AA144" i="1"/>
  <c r="AA148" i="1"/>
  <c r="AA152" i="1"/>
  <c r="AA156" i="1"/>
  <c r="AA160" i="1"/>
  <c r="AA164" i="1"/>
  <c r="AA168" i="1"/>
  <c r="AA172" i="1"/>
  <c r="AA176" i="1"/>
  <c r="AA180" i="1"/>
  <c r="AA184" i="1"/>
  <c r="AA188" i="1"/>
  <c r="AA192" i="1"/>
  <c r="AA196" i="1"/>
  <c r="AA200" i="1"/>
  <c r="AA204" i="1"/>
  <c r="AA208" i="1"/>
  <c r="AA212" i="1"/>
  <c r="AA216" i="1"/>
  <c r="AA220" i="1"/>
  <c r="AA224" i="1"/>
  <c r="AA228" i="1"/>
  <c r="AA232" i="1"/>
  <c r="AA236" i="1"/>
  <c r="AA240" i="1"/>
  <c r="AA244" i="1"/>
  <c r="AA248" i="1"/>
  <c r="AA252" i="1"/>
  <c r="AA256" i="1"/>
  <c r="AA260" i="1"/>
  <c r="AA264" i="1"/>
  <c r="AA268" i="1"/>
  <c r="AA272" i="1"/>
  <c r="AA276" i="1"/>
  <c r="AA280" i="1"/>
  <c r="AA284" i="1"/>
  <c r="AA288" i="1"/>
  <c r="AA292" i="1"/>
  <c r="AA296" i="1"/>
  <c r="AA300" i="1"/>
  <c r="AA304" i="1"/>
  <c r="AA308" i="1"/>
  <c r="AA312" i="1"/>
  <c r="AA316" i="1"/>
  <c r="AA320" i="1"/>
  <c r="AA324" i="1"/>
  <c r="AA328" i="1"/>
  <c r="AA332" i="1"/>
  <c r="AA336" i="1"/>
  <c r="AA5" i="1"/>
  <c r="AA9" i="1"/>
  <c r="AA13" i="1"/>
  <c r="AA17" i="1"/>
  <c r="AA21" i="1"/>
  <c r="AA25" i="1"/>
  <c r="AA29" i="1"/>
  <c r="AA33" i="1"/>
  <c r="AA37" i="1"/>
  <c r="AA41" i="1"/>
  <c r="AA45" i="1"/>
  <c r="AA49" i="1"/>
  <c r="AA53" i="1"/>
  <c r="AA57" i="1"/>
  <c r="AA61" i="1"/>
  <c r="AA65" i="1"/>
  <c r="AA69" i="1"/>
  <c r="AA73" i="1"/>
  <c r="AA77" i="1"/>
  <c r="AA81" i="1"/>
  <c r="AA85" i="1"/>
  <c r="AA89" i="1"/>
  <c r="AA93" i="1"/>
  <c r="AA97" i="1"/>
  <c r="AA101" i="1"/>
  <c r="AA105" i="1"/>
  <c r="AA109" i="1"/>
  <c r="AA113" i="1"/>
  <c r="AA117" i="1"/>
  <c r="AA121" i="1"/>
  <c r="AA125" i="1"/>
  <c r="AA129" i="1"/>
  <c r="AA133" i="1"/>
  <c r="AA137" i="1"/>
  <c r="AA141" i="1"/>
  <c r="AA145" i="1"/>
  <c r="AA149" i="1"/>
  <c r="AA153" i="1"/>
  <c r="AA157" i="1"/>
  <c r="AA161" i="1"/>
  <c r="AA165" i="1"/>
  <c r="AA169" i="1"/>
  <c r="AA173" i="1"/>
  <c r="AA177" i="1"/>
  <c r="AA181" i="1"/>
  <c r="AA185" i="1"/>
  <c r="AA189" i="1"/>
  <c r="AA193" i="1"/>
  <c r="AA197" i="1"/>
  <c r="AA201" i="1"/>
  <c r="AA205" i="1"/>
  <c r="AA209" i="1"/>
  <c r="AA213" i="1"/>
  <c r="AA217" i="1"/>
  <c r="AA221" i="1"/>
  <c r="AA225" i="1"/>
  <c r="AA229" i="1"/>
  <c r="AA233" i="1"/>
  <c r="AA237" i="1"/>
  <c r="AA241" i="1"/>
  <c r="AA245" i="1"/>
  <c r="AA249" i="1"/>
  <c r="AA253" i="1"/>
  <c r="AA257" i="1"/>
  <c r="AA261" i="1"/>
  <c r="AA265" i="1"/>
  <c r="AA269" i="1"/>
  <c r="AA273" i="1"/>
  <c r="AA277" i="1"/>
  <c r="AA281" i="1"/>
  <c r="AA285" i="1"/>
  <c r="AA289" i="1"/>
  <c r="AA293" i="1"/>
  <c r="AA297" i="1"/>
  <c r="AA301" i="1"/>
  <c r="AA305" i="1"/>
  <c r="AA309" i="1"/>
  <c r="AA313" i="1"/>
  <c r="AA317" i="1"/>
  <c r="AA321" i="1"/>
  <c r="AA325" i="1"/>
  <c r="AA329" i="1"/>
  <c r="AA333" i="1"/>
  <c r="AA337" i="1"/>
  <c r="AA341" i="1"/>
  <c r="AA6" i="1"/>
  <c r="AA22" i="1"/>
  <c r="AA38" i="1"/>
  <c r="AA54" i="1"/>
  <c r="AA70" i="1"/>
  <c r="AA86" i="1"/>
  <c r="AA102" i="1"/>
  <c r="AA118" i="1"/>
  <c r="AA134" i="1"/>
  <c r="AA150" i="1"/>
  <c r="AA166" i="1"/>
  <c r="AA182" i="1"/>
  <c r="AA198" i="1"/>
  <c r="AA214" i="1"/>
  <c r="AA230" i="1"/>
  <c r="AA246" i="1"/>
  <c r="AA262" i="1"/>
  <c r="AA278" i="1"/>
  <c r="AA294" i="1"/>
  <c r="AA310" i="1"/>
  <c r="AA326" i="1"/>
  <c r="AA340" i="1"/>
  <c r="AA345" i="1"/>
  <c r="AA349" i="1"/>
  <c r="AA353" i="1"/>
  <c r="AA357" i="1"/>
  <c r="AA361" i="1"/>
  <c r="AA365" i="1"/>
  <c r="AA369" i="1"/>
  <c r="AA373" i="1"/>
  <c r="AA377" i="1"/>
  <c r="AA381" i="1"/>
  <c r="AA385" i="1"/>
  <c r="AA389" i="1"/>
  <c r="AA393" i="1"/>
  <c r="AA397" i="1"/>
  <c r="AA401" i="1"/>
  <c r="AA405" i="1"/>
  <c r="AA409" i="1"/>
  <c r="AA413" i="1"/>
  <c r="AA417" i="1"/>
  <c r="AA421" i="1"/>
  <c r="AA425" i="1"/>
  <c r="AA429" i="1"/>
  <c r="AA433" i="1"/>
  <c r="AA437" i="1"/>
  <c r="AA441" i="1"/>
  <c r="AA445" i="1"/>
  <c r="AA449" i="1"/>
  <c r="AA453" i="1"/>
  <c r="AA457" i="1"/>
  <c r="AA461" i="1"/>
  <c r="AA465" i="1"/>
  <c r="AA469" i="1"/>
  <c r="AA473" i="1"/>
  <c r="AA477" i="1"/>
  <c r="AA481" i="1"/>
  <c r="AA485" i="1"/>
  <c r="AA489" i="1"/>
  <c r="AA493" i="1"/>
  <c r="AA497" i="1"/>
  <c r="AA501" i="1"/>
  <c r="AA505" i="1"/>
  <c r="AA509" i="1"/>
  <c r="AA513" i="1"/>
  <c r="AA517" i="1"/>
  <c r="AA521" i="1"/>
  <c r="AA525" i="1"/>
  <c r="AA529" i="1"/>
  <c r="AA533" i="1"/>
  <c r="AA537" i="1"/>
  <c r="AA541" i="1"/>
  <c r="AA545" i="1"/>
  <c r="AA549" i="1"/>
  <c r="AA553" i="1"/>
  <c r="AA557" i="1"/>
  <c r="AA561" i="1"/>
  <c r="AA565" i="1"/>
  <c r="AA569" i="1"/>
  <c r="AA573" i="1"/>
  <c r="AA577" i="1"/>
  <c r="AA581" i="1"/>
  <c r="AA585" i="1"/>
  <c r="AA589" i="1"/>
  <c r="AA593" i="1"/>
  <c r="AA597" i="1"/>
  <c r="AA10" i="1"/>
  <c r="AA26" i="1"/>
  <c r="AA42" i="1"/>
  <c r="AA58" i="1"/>
  <c r="AA74" i="1"/>
  <c r="AA90" i="1"/>
  <c r="AA106" i="1"/>
  <c r="AA122" i="1"/>
  <c r="AA138" i="1"/>
  <c r="AA154" i="1"/>
  <c r="AA170" i="1"/>
  <c r="AA186" i="1"/>
  <c r="AA202" i="1"/>
  <c r="AA218" i="1"/>
  <c r="AA234" i="1"/>
  <c r="AA250" i="1"/>
  <c r="AA266" i="1"/>
  <c r="AA282" i="1"/>
  <c r="AA298" i="1"/>
  <c r="AA314" i="1"/>
  <c r="AA330" i="1"/>
  <c r="AA342" i="1"/>
  <c r="AA346" i="1"/>
  <c r="AA350" i="1"/>
  <c r="AA354" i="1"/>
  <c r="AA358" i="1"/>
  <c r="AA362" i="1"/>
  <c r="AA366" i="1"/>
  <c r="AA370" i="1"/>
  <c r="AA374" i="1"/>
  <c r="AA378" i="1"/>
  <c r="AA382" i="1"/>
  <c r="AA386" i="1"/>
  <c r="AA390" i="1"/>
  <c r="AA394" i="1"/>
  <c r="AA398" i="1"/>
  <c r="AA402" i="1"/>
  <c r="AA406" i="1"/>
  <c r="AA410" i="1"/>
  <c r="AA414" i="1"/>
  <c r="AA418" i="1"/>
  <c r="AA422" i="1"/>
  <c r="AA426" i="1"/>
  <c r="AA430" i="1"/>
  <c r="AA434" i="1"/>
  <c r="AA438" i="1"/>
  <c r="AA442" i="1"/>
  <c r="AA446" i="1"/>
  <c r="AA450" i="1"/>
  <c r="AA454" i="1"/>
  <c r="AA458" i="1"/>
  <c r="AA462" i="1"/>
  <c r="AA466" i="1"/>
  <c r="AA470" i="1"/>
  <c r="AA474" i="1"/>
  <c r="AA478" i="1"/>
  <c r="AA482" i="1"/>
  <c r="AA486" i="1"/>
  <c r="AA490" i="1"/>
  <c r="AA494" i="1"/>
  <c r="AA498" i="1"/>
  <c r="AA502" i="1"/>
  <c r="AA506" i="1"/>
  <c r="AA510" i="1"/>
  <c r="AA514" i="1"/>
  <c r="AA518" i="1"/>
  <c r="AA522" i="1"/>
  <c r="AA526" i="1"/>
  <c r="AA530" i="1"/>
  <c r="AA534" i="1"/>
  <c r="AA538" i="1"/>
  <c r="AA542" i="1"/>
  <c r="AA546" i="1"/>
  <c r="AA550" i="1"/>
  <c r="AA554" i="1"/>
  <c r="AA558" i="1"/>
  <c r="AA562" i="1"/>
  <c r="AA566" i="1"/>
  <c r="AA570" i="1"/>
  <c r="AA574" i="1"/>
  <c r="AA578" i="1"/>
  <c r="AA582" i="1"/>
  <c r="AA586" i="1"/>
  <c r="AA14" i="1"/>
  <c r="AA30" i="1"/>
  <c r="AA46" i="1"/>
  <c r="AA62" i="1"/>
  <c r="AA78" i="1"/>
  <c r="AA94" i="1"/>
  <c r="AA110" i="1"/>
  <c r="AA126" i="1"/>
  <c r="AA142" i="1"/>
  <c r="AA158" i="1"/>
  <c r="AA174" i="1"/>
  <c r="AA190" i="1"/>
  <c r="AA206" i="1"/>
  <c r="AA222" i="1"/>
  <c r="AA238" i="1"/>
  <c r="AA254" i="1"/>
  <c r="AA270" i="1"/>
  <c r="AA286" i="1"/>
  <c r="AA302" i="1"/>
  <c r="AA318" i="1"/>
  <c r="AA334" i="1"/>
  <c r="AA343" i="1"/>
  <c r="AA347" i="1"/>
  <c r="AA351" i="1"/>
  <c r="AA355" i="1"/>
  <c r="AA359" i="1"/>
  <c r="AA363" i="1"/>
  <c r="AA367" i="1"/>
  <c r="AA371" i="1"/>
  <c r="AA375" i="1"/>
  <c r="AA379" i="1"/>
  <c r="AA383" i="1"/>
  <c r="AA387" i="1"/>
  <c r="AA391" i="1"/>
  <c r="AA395" i="1"/>
  <c r="AA399" i="1"/>
  <c r="AA403" i="1"/>
  <c r="AA407" i="1"/>
  <c r="AA411" i="1"/>
  <c r="AA415" i="1"/>
  <c r="AA419" i="1"/>
  <c r="AA423" i="1"/>
  <c r="AA427" i="1"/>
  <c r="AA431" i="1"/>
  <c r="AA435" i="1"/>
  <c r="AA439" i="1"/>
  <c r="AA443" i="1"/>
  <c r="AA447" i="1"/>
  <c r="AA451" i="1"/>
  <c r="AA455" i="1"/>
  <c r="AA459" i="1"/>
  <c r="AA463" i="1"/>
  <c r="AA467" i="1"/>
  <c r="AA471" i="1"/>
  <c r="AA475" i="1"/>
  <c r="AA479" i="1"/>
  <c r="AA483" i="1"/>
  <c r="AA487" i="1"/>
  <c r="AA491" i="1"/>
  <c r="AA495" i="1"/>
  <c r="AA499" i="1"/>
  <c r="AA503" i="1"/>
  <c r="AA507" i="1"/>
  <c r="AA511" i="1"/>
  <c r="AA515" i="1"/>
  <c r="AA519" i="1"/>
  <c r="AA523" i="1"/>
  <c r="AA527" i="1"/>
  <c r="AA531" i="1"/>
  <c r="AA535" i="1"/>
  <c r="AA539" i="1"/>
  <c r="AA543" i="1"/>
  <c r="AA547" i="1"/>
  <c r="AA551" i="1"/>
  <c r="AA555" i="1"/>
  <c r="AA559" i="1"/>
  <c r="AA563" i="1"/>
  <c r="AA567" i="1"/>
  <c r="AA571" i="1"/>
  <c r="AA575" i="1"/>
  <c r="AA579" i="1"/>
  <c r="AA583" i="1"/>
  <c r="AA587" i="1"/>
  <c r="AA591" i="1"/>
  <c r="AA595" i="1"/>
  <c r="AA18" i="1"/>
  <c r="AA82" i="1"/>
  <c r="AA146" i="1"/>
  <c r="AA210" i="1"/>
  <c r="AA274" i="1"/>
  <c r="AA338" i="1"/>
  <c r="AA356" i="1"/>
  <c r="AA372" i="1"/>
  <c r="AA388" i="1"/>
  <c r="AA404" i="1"/>
  <c r="AA420" i="1"/>
  <c r="AA436" i="1"/>
  <c r="AA452" i="1"/>
  <c r="AA468" i="1"/>
  <c r="AA484" i="1"/>
  <c r="AA500" i="1"/>
  <c r="AA516" i="1"/>
  <c r="AA532" i="1"/>
  <c r="AA548" i="1"/>
  <c r="AA564" i="1"/>
  <c r="AA580" i="1"/>
  <c r="AA592" i="1"/>
  <c r="AA599" i="1"/>
  <c r="AA603" i="1"/>
  <c r="AA607" i="1"/>
  <c r="AA611" i="1"/>
  <c r="AA615" i="1"/>
  <c r="AA619" i="1"/>
  <c r="AA623" i="1"/>
  <c r="AA627" i="1"/>
  <c r="AA631" i="1"/>
  <c r="AA635" i="1"/>
  <c r="AA639" i="1"/>
  <c r="AA643" i="1"/>
  <c r="AA647" i="1"/>
  <c r="AA651" i="1"/>
  <c r="AA655" i="1"/>
  <c r="AA2" i="1"/>
  <c r="AA34" i="1"/>
  <c r="AA98" i="1"/>
  <c r="AA162" i="1"/>
  <c r="AA226" i="1"/>
  <c r="AA290" i="1"/>
  <c r="AA344" i="1"/>
  <c r="AA360" i="1"/>
  <c r="AA376" i="1"/>
  <c r="AA392" i="1"/>
  <c r="AA408" i="1"/>
  <c r="AA424" i="1"/>
  <c r="AA440" i="1"/>
  <c r="AA456" i="1"/>
  <c r="AA472" i="1"/>
  <c r="AA488" i="1"/>
  <c r="AA504" i="1"/>
  <c r="AA520" i="1"/>
  <c r="AA536" i="1"/>
  <c r="AA552" i="1"/>
  <c r="AA568" i="1"/>
  <c r="AA584" i="1"/>
  <c r="AA594" i="1"/>
  <c r="AA600" i="1"/>
  <c r="AA604" i="1"/>
  <c r="AA608" i="1"/>
  <c r="AA612" i="1"/>
  <c r="AA616" i="1"/>
  <c r="AA620" i="1"/>
  <c r="AA624" i="1"/>
  <c r="AA628" i="1"/>
  <c r="AA632" i="1"/>
  <c r="AA636" i="1"/>
  <c r="AA640" i="1"/>
  <c r="AA644" i="1"/>
  <c r="AA648" i="1"/>
  <c r="AA652" i="1"/>
  <c r="AA656" i="1"/>
  <c r="AA50" i="1"/>
  <c r="AA114" i="1"/>
  <c r="AA178" i="1"/>
  <c r="AA242" i="1"/>
  <c r="AA306" i="1"/>
  <c r="AA348" i="1"/>
  <c r="AA364" i="1"/>
  <c r="AA380" i="1"/>
  <c r="AA396" i="1"/>
  <c r="AA412" i="1"/>
  <c r="AA428" i="1"/>
  <c r="AA444" i="1"/>
  <c r="AA460" i="1"/>
  <c r="AA476" i="1"/>
  <c r="AA492" i="1"/>
  <c r="AA508" i="1"/>
  <c r="AA524" i="1"/>
  <c r="AA540" i="1"/>
  <c r="AA556" i="1"/>
  <c r="AA572" i="1"/>
  <c r="AA588" i="1"/>
  <c r="AA596" i="1"/>
  <c r="AA601" i="1"/>
  <c r="AA605" i="1"/>
  <c r="AA609" i="1"/>
  <c r="AA613" i="1"/>
  <c r="AA617" i="1"/>
  <c r="AA621" i="1"/>
  <c r="AA625" i="1"/>
  <c r="AA629" i="1"/>
  <c r="AA633" i="1"/>
  <c r="AA637" i="1"/>
  <c r="AA641" i="1"/>
  <c r="AA645" i="1"/>
  <c r="AA649" i="1"/>
  <c r="AA653" i="1"/>
  <c r="AA657" i="1"/>
  <c r="AA66" i="1"/>
  <c r="AA322" i="1"/>
  <c r="AA400" i="1"/>
  <c r="AA464" i="1"/>
  <c r="AA528" i="1"/>
  <c r="AA590" i="1"/>
  <c r="AA610" i="1"/>
  <c r="AA626" i="1"/>
  <c r="AA642" i="1"/>
  <c r="AA448" i="1"/>
  <c r="AA576" i="1"/>
  <c r="AA622" i="1"/>
  <c r="AA130" i="1"/>
  <c r="AA352" i="1"/>
  <c r="AA416" i="1"/>
  <c r="AA480" i="1"/>
  <c r="AA544" i="1"/>
  <c r="AA598" i="1"/>
  <c r="AA614" i="1"/>
  <c r="AA630" i="1"/>
  <c r="AA646" i="1"/>
  <c r="AA384" i="1"/>
  <c r="AA606" i="1"/>
  <c r="AA654" i="1"/>
  <c r="AA194" i="1"/>
  <c r="AA368" i="1"/>
  <c r="AA432" i="1"/>
  <c r="AA496" i="1"/>
  <c r="AA560" i="1"/>
  <c r="AA602" i="1"/>
  <c r="AA618" i="1"/>
  <c r="AA634" i="1"/>
  <c r="AA650" i="1"/>
  <c r="AA258" i="1"/>
  <c r="AA512" i="1"/>
  <c r="AA638" i="1"/>
  <c r="AB642" i="1" l="1"/>
  <c r="AB629" i="1"/>
  <c r="AB476" i="1"/>
  <c r="AB648" i="1"/>
  <c r="AB552" i="1"/>
  <c r="AB607" i="1"/>
  <c r="AB452" i="1"/>
  <c r="AB567" i="1"/>
  <c r="AB503" i="1"/>
  <c r="AB439" i="1"/>
  <c r="AB391" i="1"/>
  <c r="AB546" i="1"/>
  <c r="AB585" i="1"/>
  <c r="AB569" i="1"/>
  <c r="AB553" i="1"/>
  <c r="AB537" i="1"/>
  <c r="AB521" i="1"/>
  <c r="AB505" i="1"/>
  <c r="AB489" i="1"/>
  <c r="AB473" i="1"/>
  <c r="AB457" i="1"/>
  <c r="AB441" i="1"/>
  <c r="AB425" i="1"/>
  <c r="AB409" i="1"/>
  <c r="AB393" i="1"/>
  <c r="AB377" i="1"/>
  <c r="AB361" i="1"/>
  <c r="AB345" i="1"/>
  <c r="AB337" i="1"/>
  <c r="AB321" i="1"/>
  <c r="AB305" i="1"/>
  <c r="AB289" i="1"/>
  <c r="AB273" i="1"/>
  <c r="AB257" i="1"/>
  <c r="AB241" i="1"/>
  <c r="AB225" i="1"/>
  <c r="AB209" i="1"/>
  <c r="AB193" i="1"/>
  <c r="AB177" i="1"/>
  <c r="AB161" i="1"/>
  <c r="AB145" i="1"/>
  <c r="AB129" i="1"/>
  <c r="AB113" i="1"/>
  <c r="AB97" i="1"/>
  <c r="AB81" i="1"/>
  <c r="AB65" i="1"/>
  <c r="AB49" i="1"/>
  <c r="AB33" i="1"/>
  <c r="AB17" i="1"/>
  <c r="AB339" i="1"/>
  <c r="AB323" i="1"/>
  <c r="AB307" i="1"/>
  <c r="AB291" i="1"/>
  <c r="AB275" i="1"/>
  <c r="AB259" i="1"/>
  <c r="AB243" i="1"/>
  <c r="AB227" i="1"/>
  <c r="AB211" i="1"/>
  <c r="AB195" i="1"/>
  <c r="AB179" i="1"/>
  <c r="AB163" i="1"/>
  <c r="AB147" i="1"/>
  <c r="AB131" i="1"/>
  <c r="AB115" i="1"/>
  <c r="AB99" i="1"/>
  <c r="AB83" i="1"/>
  <c r="AB67" i="1"/>
  <c r="AB51" i="1"/>
  <c r="AB35" i="1"/>
  <c r="AB19" i="1"/>
  <c r="AB3" i="1"/>
  <c r="AB650" i="1"/>
  <c r="AB544" i="1"/>
  <c r="AB528" i="1"/>
  <c r="AB596" i="1"/>
  <c r="AB632" i="1"/>
  <c r="AB488" i="1"/>
  <c r="AB655" i="1"/>
  <c r="AB580" i="1"/>
  <c r="AB551" i="1"/>
  <c r="AB487" i="1"/>
  <c r="AB407" i="1"/>
  <c r="AB343" i="1"/>
  <c r="AB562" i="1"/>
  <c r="AB498" i="1"/>
  <c r="AB450" i="1"/>
  <c r="AB638" i="1"/>
  <c r="AB634" i="1"/>
  <c r="AB496" i="1"/>
  <c r="AB654" i="1"/>
  <c r="AB630" i="1"/>
  <c r="AB480" i="1"/>
  <c r="AB622" i="1"/>
  <c r="AB626" i="1"/>
  <c r="AB464" i="1"/>
  <c r="AB657" i="1"/>
  <c r="AB641" i="1"/>
  <c r="AB625" i="1"/>
  <c r="AB609" i="1"/>
  <c r="AB588" i="1"/>
  <c r="AB524" i="1"/>
  <c r="AB460" i="1"/>
  <c r="AB644" i="1"/>
  <c r="AB628" i="1"/>
  <c r="AB612" i="1"/>
  <c r="AB594" i="1"/>
  <c r="AB536" i="1"/>
  <c r="AB472" i="1"/>
  <c r="AB651" i="1"/>
  <c r="AB635" i="1"/>
  <c r="AB619" i="1"/>
  <c r="AB603" i="1"/>
  <c r="AB564" i="1"/>
  <c r="AB500" i="1"/>
  <c r="AB436" i="1"/>
  <c r="AB595" i="1"/>
  <c r="AB579" i="1"/>
  <c r="AB563" i="1"/>
  <c r="AB547" i="1"/>
  <c r="AB531" i="1"/>
  <c r="AB515" i="1"/>
  <c r="AB499" i="1"/>
  <c r="AB483" i="1"/>
  <c r="AB467" i="1"/>
  <c r="AB451" i="1"/>
  <c r="AB435" i="1"/>
  <c r="AB419" i="1"/>
  <c r="AB403" i="1"/>
  <c r="AB387" i="1"/>
  <c r="AB371" i="1"/>
  <c r="AB355" i="1"/>
  <c r="AB574" i="1"/>
  <c r="AB558" i="1"/>
  <c r="AB542" i="1"/>
  <c r="AB526" i="1"/>
  <c r="AB510" i="1"/>
  <c r="AB494" i="1"/>
  <c r="AB478" i="1"/>
  <c r="AB462" i="1"/>
  <c r="AB446" i="1"/>
  <c r="AB430" i="1"/>
  <c r="AB597" i="1"/>
  <c r="AB581" i="1"/>
  <c r="AB565" i="1"/>
  <c r="AB549" i="1"/>
  <c r="AB533" i="1"/>
  <c r="AB517" i="1"/>
  <c r="AB501" i="1"/>
  <c r="AB485" i="1"/>
  <c r="AB469" i="1"/>
  <c r="AB453" i="1"/>
  <c r="AB437" i="1"/>
  <c r="AB421" i="1"/>
  <c r="AB405" i="1"/>
  <c r="AB389" i="1"/>
  <c r="AB373" i="1"/>
  <c r="AB357" i="1"/>
  <c r="AB333" i="1"/>
  <c r="AB317" i="1"/>
  <c r="AB301" i="1"/>
  <c r="AB285" i="1"/>
  <c r="AB269" i="1"/>
  <c r="AB253" i="1"/>
  <c r="AB237" i="1"/>
  <c r="AB221" i="1"/>
  <c r="AB205" i="1"/>
  <c r="AB189" i="1"/>
  <c r="AB173" i="1"/>
  <c r="AB157" i="1"/>
  <c r="AB141" i="1"/>
  <c r="AB125" i="1"/>
  <c r="AB109" i="1"/>
  <c r="AB93" i="1"/>
  <c r="AB77" i="1"/>
  <c r="AB61" i="1"/>
  <c r="AB45" i="1"/>
  <c r="AB29" i="1"/>
  <c r="AB13" i="1"/>
  <c r="AB335" i="1"/>
  <c r="AB319" i="1"/>
  <c r="AB303" i="1"/>
  <c r="AB287" i="1"/>
  <c r="AB271" i="1"/>
  <c r="AB255" i="1"/>
  <c r="AB239" i="1"/>
  <c r="AB223" i="1"/>
  <c r="AB207" i="1"/>
  <c r="AB191" i="1"/>
  <c r="AB175" i="1"/>
  <c r="AB159" i="1"/>
  <c r="AB143" i="1"/>
  <c r="AB127" i="1"/>
  <c r="AB111" i="1"/>
  <c r="AB95" i="1"/>
  <c r="AB79" i="1"/>
  <c r="AB63" i="1"/>
  <c r="AB47" i="1"/>
  <c r="AB31" i="1"/>
  <c r="AB15" i="1"/>
  <c r="AB646" i="1"/>
  <c r="AB613" i="1"/>
  <c r="AB616" i="1"/>
  <c r="AB424" i="1"/>
  <c r="AB639" i="1"/>
  <c r="AB516" i="1"/>
  <c r="AB535" i="1"/>
  <c r="AB471" i="1"/>
  <c r="AB423" i="1"/>
  <c r="AB359" i="1"/>
  <c r="AB578" i="1"/>
  <c r="AB514" i="1"/>
  <c r="AB466" i="1"/>
  <c r="AB512" i="1"/>
  <c r="AB618" i="1"/>
  <c r="AB432" i="1"/>
  <c r="AB606" i="1"/>
  <c r="AB614" i="1"/>
  <c r="AB576" i="1"/>
  <c r="AB610" i="1"/>
  <c r="AB653" i="1"/>
  <c r="AB637" i="1"/>
  <c r="AB621" i="1"/>
  <c r="AB605" i="1"/>
  <c r="AB572" i="1"/>
  <c r="AB508" i="1"/>
  <c r="AB444" i="1"/>
  <c r="AB656" i="1"/>
  <c r="AB640" i="1"/>
  <c r="AB624" i="1"/>
  <c r="AB608" i="1"/>
  <c r="AB584" i="1"/>
  <c r="AB520" i="1"/>
  <c r="AB456" i="1"/>
  <c r="AB647" i="1"/>
  <c r="AB631" i="1"/>
  <c r="AB615" i="1"/>
  <c r="AB599" i="1"/>
  <c r="AB548" i="1"/>
  <c r="AB484" i="1"/>
  <c r="AB591" i="1"/>
  <c r="AB575" i="1"/>
  <c r="AB559" i="1"/>
  <c r="AB543" i="1"/>
  <c r="AB527" i="1"/>
  <c r="AB511" i="1"/>
  <c r="AB495" i="1"/>
  <c r="AB479" i="1"/>
  <c r="AB463" i="1"/>
  <c r="AB447" i="1"/>
  <c r="AB431" i="1"/>
  <c r="AB415" i="1"/>
  <c r="AB399" i="1"/>
  <c r="AB383" i="1"/>
  <c r="AB367" i="1"/>
  <c r="AB351" i="1"/>
  <c r="AB586" i="1"/>
  <c r="AB570" i="1"/>
  <c r="AB554" i="1"/>
  <c r="AB538" i="1"/>
  <c r="AB522" i="1"/>
  <c r="AB506" i="1"/>
  <c r="AB490" i="1"/>
  <c r="AB474" i="1"/>
  <c r="AB458" i="1"/>
  <c r="AB442" i="1"/>
  <c r="AB426" i="1"/>
  <c r="AB593" i="1"/>
  <c r="AB577" i="1"/>
  <c r="AB561" i="1"/>
  <c r="AB545" i="1"/>
  <c r="AB529" i="1"/>
  <c r="AB513" i="1"/>
  <c r="AB497" i="1"/>
  <c r="AB481" i="1"/>
  <c r="AB465" i="1"/>
  <c r="AB449" i="1"/>
  <c r="AB433" i="1"/>
  <c r="AB417" i="1"/>
  <c r="AB401" i="1"/>
  <c r="AB385" i="1"/>
  <c r="AB369" i="1"/>
  <c r="AB353" i="1"/>
  <c r="AB329" i="1"/>
  <c r="AB313" i="1"/>
  <c r="AB297" i="1"/>
  <c r="AB281" i="1"/>
  <c r="AB265" i="1"/>
  <c r="AB249" i="1"/>
  <c r="AB233" i="1"/>
  <c r="AB217" i="1"/>
  <c r="AB201" i="1"/>
  <c r="AB185" i="1"/>
  <c r="AB169" i="1"/>
  <c r="AB153" i="1"/>
  <c r="AB137" i="1"/>
  <c r="AB121" i="1"/>
  <c r="AB105" i="1"/>
  <c r="AB89" i="1"/>
  <c r="AB73" i="1"/>
  <c r="AB57" i="1"/>
  <c r="AB41" i="1"/>
  <c r="AB25" i="1"/>
  <c r="AB9" i="1"/>
  <c r="AB331" i="1"/>
  <c r="AB315" i="1"/>
  <c r="AB299" i="1"/>
  <c r="AB283" i="1"/>
  <c r="AB267" i="1"/>
  <c r="AB251" i="1"/>
  <c r="AB235" i="1"/>
  <c r="AB219" i="1"/>
  <c r="AB203" i="1"/>
  <c r="AB187" i="1"/>
  <c r="AB171" i="1"/>
  <c r="AB155" i="1"/>
  <c r="AB139" i="1"/>
  <c r="AB123" i="1"/>
  <c r="AB107" i="1"/>
  <c r="AB91" i="1"/>
  <c r="AB75" i="1"/>
  <c r="AB59" i="1"/>
  <c r="AB43" i="1"/>
  <c r="AB27" i="1"/>
  <c r="AB11" i="1"/>
  <c r="AB560" i="1"/>
  <c r="AB645" i="1"/>
  <c r="AB540" i="1"/>
  <c r="AB600" i="1"/>
  <c r="AB623" i="1"/>
  <c r="AB583" i="1"/>
  <c r="AB519" i="1"/>
  <c r="AB455" i="1"/>
  <c r="AB375" i="1"/>
  <c r="AB530" i="1"/>
  <c r="AB482" i="1"/>
  <c r="AB434" i="1"/>
  <c r="AB602" i="1"/>
  <c r="AB598" i="1"/>
  <c r="AB448" i="1"/>
  <c r="AB590" i="1"/>
  <c r="AB649" i="1"/>
  <c r="AB633" i="1"/>
  <c r="AB617" i="1"/>
  <c r="AB601" i="1"/>
  <c r="AB556" i="1"/>
  <c r="AB492" i="1"/>
  <c r="AB428" i="1"/>
  <c r="AB652" i="1"/>
  <c r="AB636" i="1"/>
  <c r="AB620" i="1"/>
  <c r="AB604" i="1"/>
  <c r="AB568" i="1"/>
  <c r="AB504" i="1"/>
  <c r="AB440" i="1"/>
  <c r="AB643" i="1"/>
  <c r="AB627" i="1"/>
  <c r="AB611" i="1"/>
  <c r="AB592" i="1"/>
  <c r="AB532" i="1"/>
  <c r="AB468" i="1"/>
  <c r="AB587" i="1"/>
  <c r="AB571" i="1"/>
  <c r="AB555" i="1"/>
  <c r="AB539" i="1"/>
  <c r="AB523" i="1"/>
  <c r="AB507" i="1"/>
  <c r="AB491" i="1"/>
  <c r="AB475" i="1"/>
  <c r="AB459" i="1"/>
  <c r="AB443" i="1"/>
  <c r="AB427" i="1"/>
  <c r="AB411" i="1"/>
  <c r="AB395" i="1"/>
  <c r="AB379" i="1"/>
  <c r="AB363" i="1"/>
  <c r="AB347" i="1"/>
  <c r="AB582" i="1"/>
  <c r="AB566" i="1"/>
  <c r="AB550" i="1"/>
  <c r="AB534" i="1"/>
  <c r="AB518" i="1"/>
  <c r="AB502" i="1"/>
  <c r="AB486" i="1"/>
  <c r="AB470" i="1"/>
  <c r="AB454" i="1"/>
  <c r="AB438" i="1"/>
  <c r="AB589" i="1"/>
  <c r="AB573" i="1"/>
  <c r="AB557" i="1"/>
  <c r="AB541" i="1"/>
  <c r="AB525" i="1"/>
  <c r="AB509" i="1"/>
  <c r="AB493" i="1"/>
  <c r="AB477" i="1"/>
  <c r="AB461" i="1"/>
  <c r="AB445" i="1"/>
  <c r="AB429" i="1"/>
  <c r="AB413" i="1"/>
  <c r="AB397" i="1"/>
  <c r="AB381" i="1"/>
  <c r="AB365" i="1"/>
  <c r="AB349" i="1"/>
  <c r="AB341" i="1"/>
  <c r="AB325" i="1"/>
  <c r="AB309" i="1"/>
  <c r="AB293" i="1"/>
  <c r="AB277" i="1"/>
  <c r="AB261" i="1"/>
  <c r="AB245" i="1"/>
  <c r="AB229" i="1"/>
  <c r="AB213" i="1"/>
  <c r="AB197" i="1"/>
  <c r="AB181" i="1"/>
  <c r="AB165" i="1"/>
  <c r="AB149" i="1"/>
  <c r="AB133" i="1"/>
  <c r="AB117" i="1"/>
  <c r="AB101" i="1"/>
  <c r="AB85" i="1"/>
  <c r="AB69" i="1"/>
  <c r="AB53" i="1"/>
  <c r="AB37" i="1"/>
  <c r="AB21" i="1"/>
  <c r="AB5" i="1"/>
  <c r="AB327" i="1"/>
  <c r="AB311" i="1"/>
  <c r="AB295" i="1"/>
  <c r="AB279" i="1"/>
  <c r="AB263" i="1"/>
  <c r="AB247" i="1"/>
  <c r="AB231" i="1"/>
  <c r="AB215" i="1"/>
  <c r="AB199" i="1"/>
  <c r="AB183" i="1"/>
  <c r="AB167" i="1"/>
  <c r="AB151" i="1"/>
  <c r="AB135" i="1"/>
  <c r="AB119" i="1"/>
  <c r="AB103" i="1"/>
  <c r="AB87" i="1"/>
  <c r="AB71" i="1"/>
  <c r="AB55" i="1"/>
  <c r="AB39" i="1"/>
  <c r="AB23" i="1"/>
  <c r="AB7" i="1"/>
  <c r="AB420" i="1"/>
  <c r="AB388" i="1"/>
  <c r="AB356" i="1"/>
  <c r="AB324" i="1"/>
  <c r="AB402" i="1"/>
  <c r="AB370" i="1"/>
  <c r="AB338" i="1"/>
  <c r="AB306" i="1"/>
  <c r="AB274" i="1"/>
  <c r="AB242" i="1"/>
  <c r="AB210" i="1"/>
  <c r="AB178" i="1"/>
  <c r="AB148" i="1"/>
  <c r="AB116" i="1"/>
  <c r="AB84" i="1"/>
  <c r="AB52" i="1"/>
  <c r="AB20" i="1"/>
  <c r="AB300" i="1"/>
  <c r="AB212" i="1"/>
  <c r="AB126" i="1"/>
  <c r="AB30" i="1"/>
  <c r="AB392" i="1"/>
  <c r="AB360" i="1"/>
  <c r="AB328" i="1"/>
  <c r="AB296" i="1"/>
  <c r="AB264" i="1"/>
  <c r="AB232" i="1"/>
  <c r="AB200" i="1"/>
  <c r="AB170" i="1"/>
  <c r="AB138" i="1"/>
  <c r="AB106" i="1"/>
  <c r="AB74" i="1"/>
  <c r="AB42" i="1"/>
  <c r="AB10" i="1"/>
  <c r="AB374" i="1"/>
  <c r="AB310" i="1"/>
  <c r="AB246" i="1"/>
  <c r="AB182" i="1"/>
  <c r="AB128" i="1"/>
  <c r="AB48" i="1"/>
  <c r="AB292" i="1"/>
  <c r="AB180" i="1"/>
  <c r="AB86" i="1"/>
  <c r="AB6" i="1"/>
  <c r="AB366" i="1"/>
  <c r="AB302" i="1"/>
  <c r="AB238" i="1"/>
  <c r="AB174" i="1"/>
  <c r="AB104" i="1"/>
  <c r="AB32" i="1"/>
  <c r="AB268" i="1"/>
  <c r="AB172" i="1"/>
  <c r="AB70" i="1"/>
  <c r="AB412" i="1"/>
  <c r="AB380" i="1"/>
  <c r="AB348" i="1"/>
  <c r="AB316" i="1"/>
  <c r="AB394" i="1"/>
  <c r="AB362" i="1"/>
  <c r="AB330" i="1"/>
  <c r="AB298" i="1"/>
  <c r="AB266" i="1"/>
  <c r="AB234" i="1"/>
  <c r="AB202" i="1"/>
  <c r="AB2" i="1"/>
  <c r="AB140" i="1"/>
  <c r="AB108" i="1"/>
  <c r="AB76" i="1"/>
  <c r="AB44" i="1"/>
  <c r="AB12" i="1"/>
  <c r="AB276" i="1"/>
  <c r="AB196" i="1"/>
  <c r="AB102" i="1"/>
  <c r="AB416" i="1"/>
  <c r="AB384" i="1"/>
  <c r="AB352" i="1"/>
  <c r="AB320" i="1"/>
  <c r="AB288" i="1"/>
  <c r="AB256" i="1"/>
  <c r="AB224" i="1"/>
  <c r="AB192" i="1"/>
  <c r="AB162" i="1"/>
  <c r="AB130" i="1"/>
  <c r="AB98" i="1"/>
  <c r="AB66" i="1"/>
  <c r="AB34" i="1"/>
  <c r="AB422" i="1"/>
  <c r="AB358" i="1"/>
  <c r="AB294" i="1"/>
  <c r="AB230" i="1"/>
  <c r="AB168" i="1"/>
  <c r="AB112" i="1"/>
  <c r="AB40" i="1"/>
  <c r="AB252" i="1"/>
  <c r="AB158" i="1"/>
  <c r="AB62" i="1"/>
  <c r="AB414" i="1"/>
  <c r="AB350" i="1"/>
  <c r="AB286" i="1"/>
  <c r="AB214" i="1"/>
  <c r="AB152" i="1"/>
  <c r="AB88" i="1"/>
  <c r="AB16" i="1"/>
  <c r="AB244" i="1"/>
  <c r="AB150" i="1"/>
  <c r="AB46" i="1"/>
  <c r="AB404" i="1"/>
  <c r="AB372" i="1"/>
  <c r="AB340" i="1"/>
  <c r="AB418" i="1"/>
  <c r="AB386" i="1"/>
  <c r="AB354" i="1"/>
  <c r="AB322" i="1"/>
  <c r="AB290" i="1"/>
  <c r="AB258" i="1"/>
  <c r="AB226" i="1"/>
  <c r="AB194" i="1"/>
  <c r="AB164" i="1"/>
  <c r="AB132" i="1"/>
  <c r="AB100" i="1"/>
  <c r="AB68" i="1"/>
  <c r="AB36" i="1"/>
  <c r="AB4" i="1"/>
  <c r="AB260" i="1"/>
  <c r="AB166" i="1"/>
  <c r="AB78" i="1"/>
  <c r="AB408" i="1"/>
  <c r="AB376" i="1"/>
  <c r="AB344" i="1"/>
  <c r="AB312" i="1"/>
  <c r="AB280" i="1"/>
  <c r="AB248" i="1"/>
  <c r="AB216" i="1"/>
  <c r="AB184" i="1"/>
  <c r="AB154" i="1"/>
  <c r="AB122" i="1"/>
  <c r="AB90" i="1"/>
  <c r="AB58" i="1"/>
  <c r="AB26" i="1"/>
  <c r="AB406" i="1"/>
  <c r="AB342" i="1"/>
  <c r="AB278" i="1"/>
  <c r="AB222" i="1"/>
  <c r="AB160" i="1"/>
  <c r="AB96" i="1"/>
  <c r="AB24" i="1"/>
  <c r="AB228" i="1"/>
  <c r="AB134" i="1"/>
  <c r="AB38" i="1"/>
  <c r="AB398" i="1"/>
  <c r="AB334" i="1"/>
  <c r="AB270" i="1"/>
  <c r="AB206" i="1"/>
  <c r="AB136" i="1"/>
  <c r="AB80" i="1"/>
  <c r="AB308" i="1"/>
  <c r="AB220" i="1"/>
  <c r="AB118" i="1"/>
  <c r="AB22" i="1"/>
  <c r="AB396" i="1"/>
  <c r="AB364" i="1"/>
  <c r="AB332" i="1"/>
  <c r="AB410" i="1"/>
  <c r="AB378" i="1"/>
  <c r="AB346" i="1"/>
  <c r="AB314" i="1"/>
  <c r="AB282" i="1"/>
  <c r="AB250" i="1"/>
  <c r="AB218" i="1"/>
  <c r="AB186" i="1"/>
  <c r="AB156" i="1"/>
  <c r="AB124" i="1"/>
  <c r="AB92" i="1"/>
  <c r="AB60" i="1"/>
  <c r="AB28" i="1"/>
  <c r="AB64" i="1"/>
  <c r="AB236" i="1"/>
  <c r="AB142" i="1"/>
  <c r="AB54" i="1"/>
  <c r="AB400" i="1"/>
  <c r="AB368" i="1"/>
  <c r="AB336" i="1"/>
  <c r="AB304" i="1"/>
  <c r="AB272" i="1"/>
  <c r="AB240" i="1"/>
  <c r="AB208" i="1"/>
  <c r="AB176" i="1"/>
  <c r="AB146" i="1"/>
  <c r="AB114" i="1"/>
  <c r="AB82" i="1"/>
  <c r="AB50" i="1"/>
  <c r="AB18" i="1"/>
  <c r="AB390" i="1"/>
  <c r="AB326" i="1"/>
  <c r="AB262" i="1"/>
  <c r="AB198" i="1"/>
  <c r="AB144" i="1"/>
  <c r="AB72" i="1"/>
  <c r="AB8" i="1"/>
  <c r="AB204" i="1"/>
  <c r="AB110" i="1"/>
  <c r="AB14" i="1"/>
  <c r="AB382" i="1"/>
  <c r="AB318" i="1"/>
  <c r="AB254" i="1"/>
  <c r="AB190" i="1"/>
  <c r="AB120" i="1"/>
  <c r="AB56" i="1"/>
  <c r="AB284" i="1"/>
  <c r="AB188" i="1"/>
  <c r="AB94" i="1"/>
</calcChain>
</file>

<file path=xl/sharedStrings.xml><?xml version="1.0" encoding="utf-8"?>
<sst xmlns="http://schemas.openxmlformats.org/spreadsheetml/2006/main" count="10232" uniqueCount="3350">
  <si>
    <t>CLIENTE</t>
  </si>
  <si>
    <t>TIEMPO DE TICKET EN ESPERA</t>
  </si>
  <si>
    <t>TIEMPO TRANSCURRIDO DE TICKET</t>
  </si>
  <si>
    <t>NÚM. TICKET</t>
  </si>
  <si>
    <t>FOLIO INE</t>
  </si>
  <si>
    <t>SLA</t>
  </si>
  <si>
    <t>TIPO DE TICKET</t>
  </si>
  <si>
    <t>F/H APERTURA</t>
  </si>
  <si>
    <t>F/H DE SOLUCIÓN</t>
  </si>
  <si>
    <t>MEDIO DE CONTACTO</t>
  </si>
  <si>
    <t>PERFIL</t>
  </si>
  <si>
    <t>F/H ORDEN DE SERVICIO</t>
  </si>
  <si>
    <t>DESCRIPCIÓN</t>
  </si>
  <si>
    <t>SOLUCIÓN</t>
  </si>
  <si>
    <t>CLASE</t>
  </si>
  <si>
    <t>ELEMENTO DE CONFIGURACIÓN</t>
  </si>
  <si>
    <t>ESTATUS</t>
  </si>
  <si>
    <t>F/H CIERRE</t>
  </si>
  <si>
    <t>GRUPO DE ATENCIÓN</t>
  </si>
  <si>
    <t>¿INFRINGIDO?</t>
  </si>
  <si>
    <t>INE</t>
  </si>
  <si>
    <t>INC</t>
  </si>
  <si>
    <t>Incidente</t>
  </si>
  <si>
    <t>VIA WEB</t>
  </si>
  <si>
    <t>PC01</t>
  </si>
  <si>
    <t>Hardware.DeskTop</t>
  </si>
  <si>
    <t>CERRADO_INE</t>
  </si>
  <si>
    <t>ASOCIADOS_INE</t>
  </si>
  <si>
    <t>Sí</t>
  </si>
  <si>
    <t>00:00:00</t>
  </si>
  <si>
    <t>REA</t>
  </si>
  <si>
    <t>Solicitud</t>
  </si>
  <si>
    <t>SOPORTE TI_INE</t>
  </si>
  <si>
    <t>UPB1</t>
  </si>
  <si>
    <t>UPS</t>
  </si>
  <si>
    <t>UPA1</t>
  </si>
  <si>
    <t>No</t>
  </si>
  <si>
    <t>MAC1</t>
  </si>
  <si>
    <t>MAC2</t>
  </si>
  <si>
    <t>LAP1</t>
  </si>
  <si>
    <t>Hardware.LapTop</t>
  </si>
  <si>
    <t>R90FAZDS</t>
  </si>
  <si>
    <t>PC02</t>
  </si>
  <si>
    <t>R90FAZ5X</t>
  </si>
  <si>
    <t>MJ023H7E</t>
  </si>
  <si>
    <t>UPS RACK</t>
  </si>
  <si>
    <t>WORK</t>
  </si>
  <si>
    <t>REU</t>
  </si>
  <si>
    <t>04:30:05</t>
  </si>
  <si>
    <t>INF</t>
  </si>
  <si>
    <t>LAP2</t>
  </si>
  <si>
    <t>MJ026BZ5</t>
  </si>
  <si>
    <t>SIN</t>
  </si>
  <si>
    <t>R90FAZST</t>
  </si>
  <si>
    <t>MJ026VUV</t>
  </si>
  <si>
    <t>36:34:58</t>
  </si>
  <si>
    <t>SCRN</t>
  </si>
  <si>
    <t>R90FAZEV</t>
  </si>
  <si>
    <t>R90F8U8Q</t>
  </si>
  <si>
    <t>SERV</t>
  </si>
  <si>
    <t>Hardware.Servidor</t>
  </si>
  <si>
    <t>MJ025K3H</t>
  </si>
  <si>
    <t>MJ025JTA</t>
  </si>
  <si>
    <t>MJ025K51</t>
  </si>
  <si>
    <t>MJ025KQV</t>
  </si>
  <si>
    <t>MJ025KUH</t>
  </si>
  <si>
    <t>MJ0263XB</t>
  </si>
  <si>
    <t>MJ0229VM</t>
  </si>
  <si>
    <t>E15B30959</t>
  </si>
  <si>
    <t>R90F8AVH</t>
  </si>
  <si>
    <t>E15B24882</t>
  </si>
  <si>
    <t>MJ026BC3</t>
  </si>
  <si>
    <t>MJ026WFN</t>
  </si>
  <si>
    <t>MJ025J8F</t>
  </si>
  <si>
    <t>MJ026WNQ</t>
  </si>
  <si>
    <t>18:08:56</t>
  </si>
  <si>
    <t>MJ0229MR</t>
  </si>
  <si>
    <t>E15B24174</t>
  </si>
  <si>
    <t>MJ026VQX</t>
  </si>
  <si>
    <t>SE REASIGNA EQUIPO, SE FIRMA RESGUARDO.</t>
  </si>
  <si>
    <t>09:09:34</t>
  </si>
  <si>
    <t>MJ025JVP</t>
  </si>
  <si>
    <t>MJ026B1U</t>
  </si>
  <si>
    <t>06:43:51</t>
  </si>
  <si>
    <t>MJ026BX1</t>
  </si>
  <si>
    <t>MJ026W9E</t>
  </si>
  <si>
    <t>MJ026DJH</t>
  </si>
  <si>
    <t>R907K5EX</t>
  </si>
  <si>
    <t>MJ026533</t>
  </si>
  <si>
    <t>MJ026VU5</t>
  </si>
  <si>
    <t>10:06:01</t>
  </si>
  <si>
    <t>MJ026V86</t>
  </si>
  <si>
    <t>R90FAZW7</t>
  </si>
  <si>
    <t>R90F8AYJ</t>
  </si>
  <si>
    <t>18:48:09</t>
  </si>
  <si>
    <t>MJ025K27</t>
  </si>
  <si>
    <t>R907JUFH</t>
  </si>
  <si>
    <t>MJ023HFF</t>
  </si>
  <si>
    <t>R907JQGB</t>
  </si>
  <si>
    <t>R907JQEJ</t>
  </si>
  <si>
    <t>R90F8AYA</t>
  </si>
  <si>
    <t>SUS</t>
  </si>
  <si>
    <t>09:43:38</t>
  </si>
  <si>
    <t>02:25:15</t>
  </si>
  <si>
    <t>MJ026VCV</t>
  </si>
  <si>
    <t>17:47:30</t>
  </si>
  <si>
    <t>MJ026WJ1</t>
  </si>
  <si>
    <t>MJ023JPZ</t>
  </si>
  <si>
    <t>MJ0263XK</t>
  </si>
  <si>
    <t>R90FAZMB</t>
  </si>
  <si>
    <t>11:24:07</t>
  </si>
  <si>
    <t>MJ026BUV</t>
  </si>
  <si>
    <t>MJ025HTV</t>
  </si>
  <si>
    <t>MJ026WUJ</t>
  </si>
  <si>
    <t>MJ026B5S</t>
  </si>
  <si>
    <t>MJ026WC1</t>
  </si>
  <si>
    <t>28:11:14</t>
  </si>
  <si>
    <t>R90F8AVY</t>
  </si>
  <si>
    <t>MJ026WXF</t>
  </si>
  <si>
    <t>MJ023JPT</t>
  </si>
  <si>
    <t>R90FAZRE</t>
  </si>
  <si>
    <t>R90FAZQL</t>
  </si>
  <si>
    <t>R90FAZYQ</t>
  </si>
  <si>
    <t>06:41:22</t>
  </si>
  <si>
    <t>R907K5H4</t>
  </si>
  <si>
    <t>SE REALIZA REINSTALACIÓN DE SISTEMA OPERATIVO, SE CONFIGURA EQUIPO, SE REALIZAN PRUEBAS Y QUEDA OPERANDO CORRECTAMENTE.</t>
  </si>
  <si>
    <t>MJ026VTH</t>
  </si>
  <si>
    <t>SE REALIZA REPARACIÓN DE OFFICE, SE REALIZAN PRUEBAS Y EL EQUIPO QUEDA OPERANDO CORRECTAMENTE.</t>
  </si>
  <si>
    <t>MJ026W3B</t>
  </si>
  <si>
    <t>04:49:16</t>
  </si>
  <si>
    <t>MJ026C16</t>
  </si>
  <si>
    <t>02:24:28</t>
  </si>
  <si>
    <t>MJ02698N</t>
  </si>
  <si>
    <t>SE REALIZA REEMPLAZO DE BOCINAS, SE REALIZAN PRUEBAS Y EL EQUIPO QUEDA OPERANDO CORRECTAMENTE.</t>
  </si>
  <si>
    <t>10:27:23</t>
  </si>
  <si>
    <t>E15B27367</t>
  </si>
  <si>
    <t>MJ02286U</t>
  </si>
  <si>
    <t>15:54:18</t>
  </si>
  <si>
    <t>MJ025HYE</t>
  </si>
  <si>
    <t>04:03:41</t>
  </si>
  <si>
    <t>MJ023HWF</t>
  </si>
  <si>
    <t>R907JU6Y</t>
  </si>
  <si>
    <t>MJ023HN8</t>
  </si>
  <si>
    <t>E15B24398</t>
  </si>
  <si>
    <t>MJ025KPD</t>
  </si>
  <si>
    <t>E15B24399</t>
  </si>
  <si>
    <t>MJ025KL9</t>
  </si>
  <si>
    <t>E15B24395</t>
  </si>
  <si>
    <t>MJ026W10</t>
  </si>
  <si>
    <t>MJ0269CV</t>
  </si>
  <si>
    <t>14:56:05</t>
  </si>
  <si>
    <t>03:33:02</t>
  </si>
  <si>
    <t>10:40:35</t>
  </si>
  <si>
    <t>MJ025J72</t>
  </si>
  <si>
    <t>R90F8AT8</t>
  </si>
  <si>
    <t>MJ0229XF</t>
  </si>
  <si>
    <t>MJ026DH5</t>
  </si>
  <si>
    <t>MJ023JPM</t>
  </si>
  <si>
    <t>MJ025JHE</t>
  </si>
  <si>
    <t>MJ026BWS</t>
  </si>
  <si>
    <t>05:57:12</t>
  </si>
  <si>
    <t>MJ028FFH</t>
  </si>
  <si>
    <t>18:30:46</t>
  </si>
  <si>
    <t>MJ022Y6W</t>
  </si>
  <si>
    <t>MJ026W1S</t>
  </si>
  <si>
    <t>MJ026BV6</t>
  </si>
  <si>
    <t>E15B22175</t>
  </si>
  <si>
    <t>MJ026BLB</t>
  </si>
  <si>
    <t>R90FAZUK</t>
  </si>
  <si>
    <t>MJ025JVV</t>
  </si>
  <si>
    <t>MJ026D2H</t>
  </si>
  <si>
    <t>07:41:31</t>
  </si>
  <si>
    <t xml:space="preserve">ING EN SITIO INFORMA QUE SE REALIZA CAMBIO DE DISCO DURO, SE CONFIGURA EQUIPO Y SE HACEN PRUEBAS, EQUIPO OPERA CORRECTAMENTE. </t>
  </si>
  <si>
    <t>04:12:32</t>
  </si>
  <si>
    <t>08:28:55</t>
  </si>
  <si>
    <t>E15B24763</t>
  </si>
  <si>
    <t>04:28:26</t>
  </si>
  <si>
    <t>E15B24397</t>
  </si>
  <si>
    <t>06:19:26</t>
  </si>
  <si>
    <t>R90FAZJD</t>
  </si>
  <si>
    <t>MJ0263V5</t>
  </si>
  <si>
    <t>MJ025JH3</t>
  </si>
  <si>
    <t>MJ0263ZZ</t>
  </si>
  <si>
    <t>MJ023GZ5</t>
  </si>
  <si>
    <t>MJ0228BY</t>
  </si>
  <si>
    <t>13:52:40</t>
  </si>
  <si>
    <t>R90FAZL0</t>
  </si>
  <si>
    <t>10:28:23</t>
  </si>
  <si>
    <t xml:space="preserve">ING EN SITIO INFORMA QUE SE REALIZA FIRMA DE RESGUARDO, EQUIPO OPERA CORRECTAMENTE. </t>
  </si>
  <si>
    <t>MJ025JVX</t>
  </si>
  <si>
    <t>E15B23460</t>
  </si>
  <si>
    <t>SE REALIZA CAMBIO DE MOUSE, SE REALIZAN PRUEBAS Y EQUIPO QUEDA TRABAJANDO CORRECTAMENTE.</t>
  </si>
  <si>
    <t>MJ023HPJ</t>
  </si>
  <si>
    <t>MJ026B3C</t>
  </si>
  <si>
    <t>MJ025KAM</t>
  </si>
  <si>
    <t>SE REALIZA REEMPLAZO DE BOTÓN DE ENCENDIDO, SE REALIZAN PRUEBAS Y EL EQUIPO QUEDA OPERANDO CORRECTAMENTE.</t>
  </si>
  <si>
    <t>MJ026DB9</t>
  </si>
  <si>
    <t>MJ025JZB</t>
  </si>
  <si>
    <t>15:44:12</t>
  </si>
  <si>
    <t xml:space="preserve">ING EN SITIO INFORMA QUE SE REALIZA CAMBIO DE TECLADO, SE HACEN PRUEBAS Y EQUIPO OPERA CORRECTAMENTE. </t>
  </si>
  <si>
    <t>R907JUC6</t>
  </si>
  <si>
    <t>MJ026BYN</t>
  </si>
  <si>
    <t>MJ0263X7</t>
  </si>
  <si>
    <t>R907K5QH</t>
  </si>
  <si>
    <t>MJ025KPW</t>
  </si>
  <si>
    <t>MJ026AV0</t>
  </si>
  <si>
    <t>ING EN SITIO INFORMA QUE SE REALIZA FIRMA DE RESGUARDO, EQUIPO OPERA CORRECTAMENTE.</t>
  </si>
  <si>
    <t>MJ025K4H</t>
  </si>
  <si>
    <t>11:14:59</t>
  </si>
  <si>
    <t>MJ026WTR</t>
  </si>
  <si>
    <t>R90FAZ88</t>
  </si>
  <si>
    <t>MJ022CLC</t>
  </si>
  <si>
    <t>MJ026WZB</t>
  </si>
  <si>
    <t>MJ026BR5</t>
  </si>
  <si>
    <t>05:29:26</t>
  </si>
  <si>
    <t>07:39:27</t>
  </si>
  <si>
    <t>MJ023HUT</t>
  </si>
  <si>
    <t>GH523A0958</t>
  </si>
  <si>
    <t>16:58:12</t>
  </si>
  <si>
    <t>483:10:58</t>
  </si>
  <si>
    <t>INC000000358218</t>
  </si>
  <si>
    <t>Cargador De Corriente Robado En Las Pasadas Elecciones Por La Seccion  XXII Del Magisterio 
Marca: Lenovo
Modelo: ThinkPad  - T540p
SN: R90FAZRE 
Nombre completo del resguardante: Julio Alberto Santos Velazquez
Cargo del resguardante: Verificador De Campo
Teléfono con lada: 019717110138
Horario laboral: 09:00 A 18:00 HRS
Domicilio laboral: Prol. 5 De Mayo No. 7,  Col. Felipe Pescador, Juchitán, Oaxaca.</t>
  </si>
  <si>
    <t>SE VERIFICA RECEPCIÓN DE ADAPTADOR DE CORRIENTE, SE VERIFICA SU CORRECTO FUNCIONAMIENTO, SE RECOLECTA FIRMA EN DOCUMENTACIÓN.</t>
  </si>
  <si>
    <t>MJ023JVE</t>
  </si>
  <si>
    <t>MJ02648Q</t>
  </si>
  <si>
    <t>30:34:15</t>
  </si>
  <si>
    <t>443:11:16</t>
  </si>
  <si>
    <t>INC000000365332</t>
  </si>
  <si>
    <t>Descripción de la falla que presenta la PC:
Daño en el monitor por traslado del módulo itinerante. 
Datos de la PC
Marca: Lenovo
Modelo: ThinkCentre
SN: MJ025HWD
Monitor SN: V5694505
Nombre completo del resguardante: José Juan Betancourt Garza
Cargo del resguardante:  Vocal del Registro Federal de Electores
Teléfono con lada: 8282697723
Horario laboral: 8:30 - 16:00 hrs
Domicilio laboral:  BLVD REVOLUCION NUM 2000, (CARR CADEREYTA-ALLENTE KM 2), ZONA CENTRO CP. 67480 CADEREYTA JIMENEZ NL</t>
  </si>
  <si>
    <t xml:space="preserve">SE REALIZA INSTALACION DE MONITOR Y SE FIRMA RESGUARDO, EQUIPO OPERA CORRECTAMENTE. </t>
  </si>
  <si>
    <t>MJ025HWD</t>
  </si>
  <si>
    <t>11:01:02</t>
  </si>
  <si>
    <t>R907K5JB</t>
  </si>
  <si>
    <t xml:space="preserve">ING EN SITIO INFORMA QUE SE REALIZA CAMBIO DE MOUSE, SE HACEN PRUEBAS Y EQUIPO OPERA CORRECTAMENTE. </t>
  </si>
  <si>
    <t>El sistema operativo es muy lento, se inhibe constantemente, los navegadores se cierran y pierde conexión con las páginas, las aplicaciones de Office principalmente Excel deja de responder constantemente, 
Datos del equipo 
Marca:  Lenovo
Modelo:  M79
Serie: MJ026WC1
Nombre completo del resguardante: Raquel Román Reyes
Cargo del resguardante: Enlace Administrativo
Teléfono:  777 3 11 55 64
Horario laboral: 8:30 A 14:00 HRS 14:30 A 16:00 HRRS
Domicilio laboral: Eucalipto No. 175, Col. Bosques del Miraval, Cuernavaca Morelos.</t>
  </si>
  <si>
    <t>E15B32231</t>
  </si>
  <si>
    <t>MJ026X2Z</t>
  </si>
  <si>
    <t>MJ023JUP</t>
  </si>
  <si>
    <t>MJ026VJ0</t>
  </si>
  <si>
    <t xml:space="preserve">ING EN SITIO INFORMA QUE SE REALIZA REINSTALACION DE CONTROLADOR DE VIDEO, SE HACEN PRUEBAS Y EQUIPO OPERA CORRECTAMENTE. </t>
  </si>
  <si>
    <t>05:10:03</t>
  </si>
  <si>
    <t>06:32:57</t>
  </si>
  <si>
    <t>E15B28957</t>
  </si>
  <si>
    <t>MJ025HUM</t>
  </si>
  <si>
    <t>MJ023HXZ</t>
  </si>
  <si>
    <t>MJ025HS2</t>
  </si>
  <si>
    <t>E15B25843</t>
  </si>
  <si>
    <t>MJ022CZC</t>
  </si>
  <si>
    <t>MJ023HA0</t>
  </si>
  <si>
    <t>MJ026VHY</t>
  </si>
  <si>
    <t>138:47:07</t>
  </si>
  <si>
    <t>207:20:05</t>
  </si>
  <si>
    <t>INC000000373752</t>
  </si>
  <si>
    <t>Se reporta el siguiente equipo que fue robado:
Datos de la PC
Marca: Lenovo
Modelo: ThinkCentre M79
SN: MJ026C1V
Equipo Siniestrado (robado): Bocinas
Nombre completo del resguardante: Jose Miguel Jimenez Juarez
Cargo del resguardante: Capturista
de Junta Distrital
Teléfono con lada: 01 96 1121 2464
Horario laboral: 9:00 - 16:00 hrs
Domicilio laboral: 15 Pte Nte Num. 206, Moctezuma CP. 29030 Tuxtla Gutiérrez Chiapas.
Se enviará el Acta Circunstanciada de hechos y Acta Ministerial al correo cau@ine.mx</t>
  </si>
  <si>
    <t>SE VALIDA RECEPCIÓN DE BOCINAS, SE RECOLECTA FIRMA EN LA DOCUMENTACIÓN.</t>
  </si>
  <si>
    <t>MJ026C1V</t>
  </si>
  <si>
    <t>121:05:58</t>
  </si>
  <si>
    <t>203:00:41</t>
  </si>
  <si>
    <t>INC000000373755</t>
  </si>
  <si>
    <t>Se reporta el siguiente equipo que fue robado:
Datos de la PC
Marca: Lenovo
Modelo: ThinkCentre M79
SN:(Serie): MJ026C38
Equipo Siniestrado (robado): Bocinas
Nombre completo del resguardante: Rosa María Meza Barrientos
Cargo del resguardante: Secretaria de Junta Distrital
Teléfono con lada: (01+10 dígitos): 01 96 1121 2464
Horario laboral: 9:00 - 16:00 hrs
Domicilio laboral: 15 Pte Nte Num. 206, Moctezuma CP. 29030 Tuxtla Gutiérrez Chiapas.
Se enviará el Acta Circunstanciada de hechos y Acta Ministerial al correo cau@ine.mx</t>
  </si>
  <si>
    <t>SE VALIDA ENTREGA DE BOCINAS, SE RECOLECTA FIRMA EN LA DOCUMENTACIÓN.</t>
  </si>
  <si>
    <t>MJ026C38</t>
  </si>
  <si>
    <t>121:06:25</t>
  </si>
  <si>
    <t>202:40:41</t>
  </si>
  <si>
    <t>INC000000373757</t>
  </si>
  <si>
    <t>Se reporta el siguiente equipo que fue robado:
Datos de la PC
Marca: Lenovo
Modelo: ThinkCentre M79
SN:(Serie): MJ026BSA
Equipo Siniestrado (robado): Bocinas
Nombre completo del resguardante: Daniel Gomez Perez
Cargo del resguardante: CAPTURISTA DE VECEYEC
Teléfono con lada: (01+10 dígitos): 01 96 1121 2464
Horario laboral: 9:00 - 16:00 hrs
Domicilio laboral: 15 Pte Nte Num. 206, Moctezuma CP. 29030 Tuxtla Gutiérrez Chiapas.
Se enviará el Acta Circunstanciada de hechos y Acta Ministerial al correo cau@ine.mx</t>
  </si>
  <si>
    <t>MJ026BSA</t>
  </si>
  <si>
    <t>121:08:06</t>
  </si>
  <si>
    <t>202:17:12</t>
  </si>
  <si>
    <t>INC000000373761</t>
  </si>
  <si>
    <t>Se reporta el siguiente equipo que fue robado:
Datos de la PC
Marca: Lenovo
Modelo: ThinkCentre M79
SN:(Serie): MJ026BGP
Equipo Siniestrado (robado): Bocinas
Nombre completo del resguardante: Alejandro Gomez Dominguez
Cargo del resguardante: Secretaria de Junta Distrital
Teléfono con lada: (01+10 dígitos): 01 96 1121 2464
Horario laboral: 9:00 - 16:00 hrs
Domicilio laboral: 15 Pte Nte Num. 206, Moctezuma CP. 29030 Tuxtla Gutiérrez Chiapas.
Se enviará el Acta Circunstanciada de hechos y Acta Ministerial al correo cau@ine.mx</t>
  </si>
  <si>
    <t>SE VALIDA RECEPCIÓN DE BOCINAS, SE RECOLECTA FIRMA EN DOCUMENTACIÓN.</t>
  </si>
  <si>
    <t>MJ026BGP</t>
  </si>
  <si>
    <t>121:08:52</t>
  </si>
  <si>
    <t>202:19:05</t>
  </si>
  <si>
    <t>INC000000373763</t>
  </si>
  <si>
    <t>Se reporta el siguiente equipo que fue robado:
Datos de la PC
Marca: Lenovo
Modelo: ThinkCentre M79
SN: MJ026BYN
Equipo Siniestrado (robado): Bocinas
Nombre completo del resguardante: Marcela de Jesus Mendez Lopez
Cargo del resguardante: Secretaria de Junta Distrital
Teléfono con lada: (01+10 dígitos): 01 96 1121 2464
Horario laboral: 9:00 - 16:00 hrs
Domicilio laboral: 15 Pte Nte Num. 206, Moctezuma CP. 29030 Tuxtla Gutiérrez Chiapas.
Se enviará el Acta Circunstanciada de hechos y Acta Ministerial al correo cau@ine.mx</t>
  </si>
  <si>
    <t>121:09:24</t>
  </si>
  <si>
    <t>199:53:16</t>
  </si>
  <si>
    <t>INC000000373764</t>
  </si>
  <si>
    <t>Se reporta el siguiente equipo que fue Robado:
Datos de la PC
Marca: Lenovo
Modelo: ThinkCentre M79
Serie: MJ026BTZ
Equipo Siniestrado (robado): Bocinas
Nombre completo del resguardante: Homero Waldo Rubin Bamaca
Cargo del resguardante: JOSA
Teléfono con lada:01 96 1121 2464
Horario laboral: 9:00 - 16:00 hrs
Domicilio laboral: 15 Pte Nte Num. 206, Moctezuma CP. 29030 Tuxtla Gutiérrez Chiapas.
Se enviará el Acta Circunstanciada de hechos y Acta Ministerial al correo cau@ine.mx</t>
  </si>
  <si>
    <t>MJ026BTZ</t>
  </si>
  <si>
    <t>138:56:37</t>
  </si>
  <si>
    <t>204:02:45</t>
  </si>
  <si>
    <t>INC000000373765</t>
  </si>
  <si>
    <t>Se reporta el siguiente equipo que fue Robado:
Datos de la PC
Marca: Lenovo
Modelo: ThinkCentre M79
SN: MJ026BU4
Equipo Siniestrado (robado): Bocinas
Nombre completo del resguardante: Jose Jonathan Gordillo Ochoa
Cargo del resguardante: Auxiliar Administrativo
Teléfono con lada: 01 96 1121 2464
Horario laboral: 9:00 - 16:00 hrs
Domicilio laboral: 15 Pte Nte Num. 206, Moctezuma CP. 29030 Tuxtla Gutiérrez Chiapas.
Se enviará el Acta Circunstanciada de hechos y Acta Ministerial al correo cau@ine.mx</t>
  </si>
  <si>
    <t>MJ026BU4</t>
  </si>
  <si>
    <t>162:34:00</t>
  </si>
  <si>
    <t>206:16:14</t>
  </si>
  <si>
    <t>INC000000373770</t>
  </si>
  <si>
    <t>Se reporta el siguiente equipo que fue robado:
Datos de la PC
Marca: Lenovo
Modelo: ThinkCentre M79
Serie: MJ026C6L
Equipo Siniestrado (robado): Bocinas
Nombre completo del resguardante: Juan Antonio Toledo Solis
Cargo del resguardante: Asistente
Teléfono con lada: 01 96 1121 2464
Horario laboral: 9:00 - 16:00 hrs
Domicilio laboral: 15 Pte Nte Num. 206, Moctezuma CP. 29030 Tuxtla Gutiérrez Chiapas.
Se enviará el Acta Circunstanciada de hechos y Acta Ministerial al correo cau@ine.mx</t>
  </si>
  <si>
    <t>SE VALIDA LA RECEPCIÓN DE BOCINAS, SE FIRMA LA DOCUMENTACIÓN, EL EQUIPO SE ENCUENTRA OPERANDO CORRECTAMENTE.</t>
  </si>
  <si>
    <t>MJ026C6L</t>
  </si>
  <si>
    <t>138:56:43</t>
  </si>
  <si>
    <t>203:30:48</t>
  </si>
  <si>
    <t>INC000000373772</t>
  </si>
  <si>
    <t>Se reporta el siguiente equipo que fue robado:
Datos de la PC
Marca: Lenovo
Modelo: ThinkCentre M79
Serie: MJ023GZP
Equipo Siniestrado (robado): Bocinas
Nombre completo del resguardante: Ricardo Moises Aguilar Estrada
Cargo del resguardante: Vocal Secretario
Teléfono con lada: 01 96 1121 2464
Horario laboral: 9:00 - 16:00 hrs
Domicilio laboral: 15 Pte Nte Num. 206, Moctezuma CP. 29030 Tuxtla Gutiérrez Chiapas.
Se enviará el Acta Circunstanciada de hechos y Acta Ministerial al correo cau@ine.mx</t>
  </si>
  <si>
    <t>MJ023GZP</t>
  </si>
  <si>
    <t>121:15:48</t>
  </si>
  <si>
    <t>199:11:33</t>
  </si>
  <si>
    <t>INC000000373773</t>
  </si>
  <si>
    <t>Se reporta el siguiente equipo que fue robado:
Datos de la PC
Marca: Lenovo
Modelo: ThinkCentre M79
Serie: MJ023H05
Equipo Siniestrado (robado): Bocinas
Nombre completo del resguardante: Gamariel Mendoza Morales
Cargo del resguardante: Vocal de Organización Electoral
Teléfono con lada: (01+10 dígitos): 01 96 1121 2464
Horario laboral: 9:00 - 16:00 hrs
Domicilio laboral: 15 Pte Nte Num. 206, Moctezuma CP. 29030 Tuxtla Gutiérrez Chiapas.
Se enviará el Acta Circunstanciada de hechos y Acta Ministerial al correo cau@ine.mx</t>
  </si>
  <si>
    <t>MJ023H05</t>
  </si>
  <si>
    <t>121:15:42</t>
  </si>
  <si>
    <t>199:09:53</t>
  </si>
  <si>
    <t>INC000000373774</t>
  </si>
  <si>
    <t>Se reporta el siguiente equipo que fue robado:
Datos de la PC
Marca: Lenovo
Modelo: ThinkCentre M79
Serie: MJ023HGB
Equipo Siniestrado (robado): Bocinas
Nombre completo del resguardante: Lucila Giron Lopez
Cargo del resguardante: Vocal de Capacitación Electoral y Educación Civica
Teléfono con lada:01 96 1121 2464
Horario laboral: 9:00 - 16:00 hrs
Domicilio laboral: 15 Pte Nte Num. 206, Moctezuma CP. 29030 Tuxtla Gutiérrez Chiapas.
Se enviará el Acta Circunstanciada de hechos y Acta Ministerial al correo cau@ine.mx</t>
  </si>
  <si>
    <t>MJ023HGB</t>
  </si>
  <si>
    <t>121:15:43</t>
  </si>
  <si>
    <t>199:04:52</t>
  </si>
  <si>
    <t>INC000000373775</t>
  </si>
  <si>
    <t>Se reporta el siguiente equipo que fue robado:
Datos de la PC
Marca: Lenovo
Modelo: ThinkCentre M79
Serie: MJ026BHT
Equipo Siniestrado (robado): Bocinas
Nombre completo del resguardante: Liliana del Carmen Hermandez Amores
Cargo del resguardante: Secretaria de Junta Distrital
Teléfono con lada: 01 96 1121 2464
Horario laboral: 9:00 - 16:00 hrs
Domicilio laboral: 15 Pte Nte Num. 206, Moctezuma CP. 29030 Tuxtla Gutiérrez Chiapas.
Se enviará el Acta Circunstanciada de hechos y Acta Ministerial al correo cau@ine.mx</t>
  </si>
  <si>
    <t>MJ026BHT</t>
  </si>
  <si>
    <t>199:34:46</t>
  </si>
  <si>
    <t>INC000000373808</t>
  </si>
  <si>
    <t>Se reporta el siguiente equipo que fue robado:
Datos de la Laptop
Marca: Lenovo
Modelo: ThinkPad T540p
SN: R907K5QH
Equipo Siniestrado (robado): Docking (N/S: M2B04F1H) y  Mouse.
Nombre completo del resguardante: Rusbel Camera Ocaña
Cargo del resguardante: Vocal  del Registro Federal de Electores
Teléfono con lada: 01 96 1121 2464
Horario laboral: 9:00 - 16:00 hrs
Domicilio laboral: 15 Pte Nte Num. 206, Moctezuma CP. 29030 Tuxtla Gutiérrez Chiapas.</t>
  </si>
  <si>
    <t>SE VALIDA ENTREGA DE DOCKING CON SERIE WU6B0YH0, SE RECOLECTA FIRMA EN DOCUMENTACIÓN.</t>
  </si>
  <si>
    <t>153:31:45</t>
  </si>
  <si>
    <t>214:05:50</t>
  </si>
  <si>
    <t>INC000000373809</t>
  </si>
  <si>
    <t>Se reporta el siguiente equipo que fue siniestrado:
Datos de la Laptop
Marca: Lenovo
Modelo: ThinkPad T540p
SN:  R907JUKN
Equipo Siniestrado (robado): Docking (N/S: M2804CPZ)
Nombre completo del resguardante: Daniel Pozada Mandujano
Cargo del resguardante: Técnico de Actualización Cartografía
Teléfono con lada:01 96 1121 2464
Horario laboral: 9:00 - 16:00 hrs
Domicilio laboral: 15 Pte Nte Num. 206, Moctezuma CP. 29030 Tuxtla Gutiérrez Chiapas.</t>
  </si>
  <si>
    <t>SE VALIDA RECEPCIÓN DE DOCKING, SE RECABA FIRMA EN LA DOCUMENTACIÓN, EQUIPO OPERANDO CORRECTAMENTE.</t>
  </si>
  <si>
    <t>R907JUKN</t>
  </si>
  <si>
    <t>121:16:03</t>
  </si>
  <si>
    <t>198:32:52</t>
  </si>
  <si>
    <t>INC000000373807</t>
  </si>
  <si>
    <t>Se reporta el siguiente equipo que fue robado:
Datos de la Laptop
Marca: Lenovo
Modelo: ThinkPad T540p
SN:  R907JUFS
Equipo Siniestrado (robado): Docking (N/S: M2804CRX)
Nombre completo del resguardante: Heberto Salinas López
Cargo del resguardante: Técnico de Campo
Teléfono con lada: 01 96 1121 2464
Horario laboral: 9:00 - 16:00 hrs
Domicilio laboral: 15 Pte Nte Num. 206, Moctezuma CP. 29030 Tuxtla Gutiérrez Chiapas.</t>
  </si>
  <si>
    <t>SE VALIDA RECEPCIÓN DE DOCKING, SE RECABAN FIRMAS EN LA DOCUMENTACIÓN.</t>
  </si>
  <si>
    <t>R907JUFS</t>
  </si>
  <si>
    <t>138:54:44</t>
  </si>
  <si>
    <t>202:29:50</t>
  </si>
  <si>
    <t>INC000000373779</t>
  </si>
  <si>
    <t>Se reporta el siguiente equipo que fue robado:
Datos de la Laptop
Marca: Lenovo
Modelo: ThinkPad T540p
Serie: R907JQB7
Equipo Siniestrado (robado): Docking (N/S: M2B04CFA)
Nombre completo del resguardante: Efrain Alonso Lastra Everardo
Cargo del resguardante: Vocal Ejecutivo
Teléfono con lada: (01+10 dígitos): 01 96 1121 2464
Horario laboral: 9:00 - 16:00 hrs
Domicilio laboral: 15 Pte Nte Num. 206, Moctezuma CP. 29030 Tuxtla Gutiérrez Chiapas.
Se enviará el Acta Circunstanciada de hechos y Acta Ministerial al correo cau@ine.mx</t>
  </si>
  <si>
    <t>SE VALIDA RECEPCIÓN DE DOCKING, SE RECOLECTA FIRMA EN LA DOCUMENTACIÓN.</t>
  </si>
  <si>
    <t>R907JQB7</t>
  </si>
  <si>
    <t>11:09:43</t>
  </si>
  <si>
    <t>E15B32859</t>
  </si>
  <si>
    <t>MJ028FD9</t>
  </si>
  <si>
    <t>07:49:42</t>
  </si>
  <si>
    <t>MJ023GVF</t>
  </si>
  <si>
    <t>MJ026VR5</t>
  </si>
  <si>
    <t>09:04:09</t>
  </si>
  <si>
    <t>MJ026DA5</t>
  </si>
  <si>
    <t>05:31:55</t>
  </si>
  <si>
    <t>MJ023HF4</t>
  </si>
  <si>
    <t>MJ025K23</t>
  </si>
  <si>
    <t>MJ0264XJ</t>
  </si>
  <si>
    <t>E15B24776</t>
  </si>
  <si>
    <t>08:37:31</t>
  </si>
  <si>
    <t>MJ026B2V</t>
  </si>
  <si>
    <t>R907K5E6</t>
  </si>
  <si>
    <t>R907JUAP</t>
  </si>
  <si>
    <t>187:55:09</t>
  </si>
  <si>
    <t>INC000000381106</t>
  </si>
  <si>
    <t>Descripción de la falla que presenta la PC: El teclado presenta fallas en general.
Datos de la PC
Marca: Lenovo
Modelo: Thinkcentre M79
SN: MJ026501
Nombre completo del resguardante: Juana Yamil Mendoza
Contacto en caso de ausencia: Leonardo de la Paz Villaseñor
Cargo del resguardante: Responsable de Modulo
Teléfono con lada: 6121221146
Horario laboral: 08:00 a 15:00 Hrs.
Domicilio laboral: Calle Ignacio Allende Esq. Altamirano Col. Centro C.P.23000, Baja California Sur-La Paz</t>
  </si>
  <si>
    <t>SE REALIZA EL REEMPLAZO DE TECLADO , SE INSTALA SE HACEN PRUEBAS Y EQUIPO QUEDA OPERANDO CORRECTAMENTE.</t>
  </si>
  <si>
    <t>MJ026501</t>
  </si>
  <si>
    <t>187:44:31</t>
  </si>
  <si>
    <t>INC000000381118</t>
  </si>
  <si>
    <t>Descripción de la falla que presenta la PC: El teclado presenta fallas en general.
Datos de la PC
Marca: Lenovo
Modelo: Thinkcentre M79
SN: MJ025J4Z
Nombre completo del resguardante: Juana Yamil Mendoza
Contacto en caso de ausencia: Leonardo de la Paz Villaseñor
Cargo del resguardante: Responsable de Modulo
Teléfono con lada: 6121221146
Horario laboral: 08:00 a 15:00 Hrs.
Domicilio laboral: Calle Ignacio Allende Esq. Altamirano Col. Centro C.P.23000, Baja California Sur-La Paz</t>
  </si>
  <si>
    <t>MJ025J4Z</t>
  </si>
  <si>
    <t>02:21:47</t>
  </si>
  <si>
    <t xml:space="preserve">ING EN SITIO INFORMA QUE SE REALIZA CAMBIO DE SWITCH DE ENCENDIDO, SE HACEN PRUEBAS Y EQUIPO OPERA CORRECTAMENTE. </t>
  </si>
  <si>
    <t>MJ026DH8</t>
  </si>
  <si>
    <t>E15B25007</t>
  </si>
  <si>
    <t>MJ023GSM</t>
  </si>
  <si>
    <t>MJ023GU6</t>
  </si>
  <si>
    <t>E15B32568</t>
  </si>
  <si>
    <t>MJ026VYA</t>
  </si>
  <si>
    <t>131:34:45</t>
  </si>
  <si>
    <t>INC000000382638</t>
  </si>
  <si>
    <t>Descripción de la falla que presenta el teclado: se cicla a la hora de escribir, repite la letra y no permite borrar
Datos de la PC
Marca: Lenovo
Modelo: ThinkCentre M79
SN:(Serie) MJ026BUV
Nombre completo del resguardante: Emma Lucia Ibarra González 
Contacto en caso de ausencia: Pedro Sanchez Galeana
Cargo del resguardante: Secretaria de Junta Distrital
Teléfono con lada: 01 7898931079
Horario laboral: 8:30 a 16:00 hrs.
Domicilio laboral: Ignacio Allende No. 96 , Col. Centro, Mpio. Tantoyuca, Veracruz a 100 metros de TELMEX</t>
  </si>
  <si>
    <t>INGENIERO INFORMA QUE SE REALIZA REEMPLAZO DE TECLADO, DE HACEN PRUEBAS Y EQUIPO QUEDA OPERANDO CORRECTAMENTE.</t>
  </si>
  <si>
    <t>05:31:29</t>
  </si>
  <si>
    <t>MJ022CQ8</t>
  </si>
  <si>
    <t>MJ023GRX</t>
  </si>
  <si>
    <t>MJ023H7D</t>
  </si>
  <si>
    <t>35:03:42</t>
  </si>
  <si>
    <t>88:23:41</t>
  </si>
  <si>
    <t>INC000000382993</t>
  </si>
  <si>
    <t>Descripción de la falla que presenta la PC: No prende, no inicia.
Datos de la PC
Marca: Lenovo
Modelo: ThinkCentre M79
SN: MJ023HA0
Nombre completo del resguardante: Valentina López Moctezuma
No. de módulo para equipos que utilizan SIIRFE: 280631
Cargo del resguardante: Responsable de Modulo
Teléfono con lada: 045 8311070078 (es teléfono celular, es modulo semi-fijo)
Horario laboral: 8:30 a 16:00 hrs.
Ubicación actual: Calle Guadalupe Victoria SN, Zona Centro, Mpio. González, Edo. Tamaulipas
Nota:
Como referencia están en la biblioteca municipal y se retiran de la ubicación actual el día 20 de Abril de 2016 a las 16:00 hrs.</t>
  </si>
  <si>
    <t>SE REALIZA EL REEMPLAZO DE DISCO DURO, SE HACEN LAS CONFIGURACIONES CORRESPONDIENTES Y EL EQUIPO QUEDA OPERANDO CORRECTAMENTE.</t>
  </si>
  <si>
    <t>03:58:27</t>
  </si>
  <si>
    <t xml:space="preserve">ING EN SITIO INFORMA QUE SE REALIZA CARGA DE IMAGEN A EQUIPO, SE CONFIGURA Y SE HACEN PRUEBAS, EQUIPO OPERA CORRECTAMENTE. </t>
  </si>
  <si>
    <t>48:55:14</t>
  </si>
  <si>
    <t>49:35:12</t>
  </si>
  <si>
    <t>INC000000383630</t>
  </si>
  <si>
    <t>Solicita reasignación de equipo Mainbit:
Datos de la PC
Marca: LENOVO
Modelo: THINKPAD T540P
SN:(Serie) R907K5YS
Nombre completo del resguardante actual: Amado Abelardo Leyva Castro
Contacto en caso de ausencia: Merlín Alvarado Ramírez
Cargo del resguardante actual: Jefe Del Departamento De Sistemas
Teléfono con lada: 01 747 4916607
Nombre completo del resguardante nuevo: Teresa Galván Barragán
Cargo del resguardante nuevo: Vocal Ejecutiva
Área de Adscripción: Junta Distrital Ejecutiva 01
Sub área laboral: Vocalía Ejecutiva
Teléfono con lada: 01 7676720303
Horario laboral: 08:30 - 16:00 hrs
Domicilio laboral: Venustiano Carranza No. 904, Colonia Linda Vista, Ciudad Altamirano, Guerrero. C.P. 40664</t>
  </si>
  <si>
    <t>SE REALIZA REASIGNACIÓN DE EQUIPO CON SERIE R907K5YS, SE RECOLECTAN FIRMAS EN LA DOCUMENTACIÓN, EQUIPO OPERANDO CORRECTAMENTE.</t>
  </si>
  <si>
    <t>R907K5YS</t>
  </si>
  <si>
    <t>34:58:59</t>
  </si>
  <si>
    <t>60:43:22</t>
  </si>
  <si>
    <t>INC000000383671</t>
  </si>
  <si>
    <t>Solicita reasignación de equipo Mainbit:
Datos de la PC
Marca: LENOVO
Modelo: THINKPAD T540P
SN:(Serie) R907JUKC
Nombre completo del resguardante actual: Amado Abelardo Leyva Castro
Contacto en caso de ausencia: Merlín Alvarado Ramírez
Cargo del resguardante actual: Jefe Del Departamento De Sistemas
Teléfono con lada: 01 747 4916607
Nombre completo del resguardante nuevo: Rosa María Cruz Pichardo
Cargo del resguardante nuevo: Jefe De Oficina De Seguimiento Y Análisis De Junta Distrital
Área de Adscripción: Junta Distrital Ejecutiva 02
Sub área laboral: Vocalía Del Registro Federal De Electores
Teléfono con lada: 01 7333322164
Horario laboral: 08:30 - 16:00 hrs.
Domicilio laboral: Bandera Nacional No. 19, Colonia Centro, C.P. 40000, Iguala De La Independencia, Guerrero.</t>
  </si>
  <si>
    <t xml:space="preserve"> SE REALIZA REASIGNACIÓN DE EQUIPO CON SERIE R907JUKC, SE RECOLECTAN FIRMAS EN LA DOCUMENTACIÓN, EQUIPO OPERANDO.</t>
  </si>
  <si>
    <t>R907JUKC</t>
  </si>
  <si>
    <t>R907K5JA</t>
  </si>
  <si>
    <t>34:59:31</t>
  </si>
  <si>
    <t>64:31:36</t>
  </si>
  <si>
    <t>INC000000383683</t>
  </si>
  <si>
    <t>Solicita reasignación de equipo Mainbit:
Datos de la PC
Marca: LENOVO
Modelo: THINKPAD T540P
SN:(Serie) R907K5WU
Nombre completo del resguardante actual: Amado Abelardo Leyva Castro
Contacto en caso de ausencia: Merlín Alvarado Ramírez
Cargo del resguardante actual: Jefe Del Departamento De Sistemas
Teléfono con lada: 01 747 4916607
Nombre completo del resguardante nuevo: Mauro Chacón Anuario
Cargo del resguardante nuevo: Verificador De Campo
Área de Adscripción: Junta Distrital Ejecutiva 02
Sub área laboral: Vocalía Del Registro Federal De Electores
Teléfono con lada: 01 7333322164
Horario laboral: 08:30 - 16:00 hrs.
Domicilio laboral: Bandera Nacional No. 19, Colonia Centro, C.P. 40000, Iguala De La Independencia, Guerrero.</t>
  </si>
  <si>
    <t>SE REALIZA REASIGNACIÓN DE EQUIPO CON SERIE R907K5WU, SE RECABA FIRMA EN LA DOCUMENTACIÓN, EQUIPO OPERANDO CORRECTAMENTE.</t>
  </si>
  <si>
    <t>R907K5WU</t>
  </si>
  <si>
    <t>R907K5YH</t>
  </si>
  <si>
    <t>R907K5YJ</t>
  </si>
  <si>
    <t>MJ026W4E</t>
  </si>
  <si>
    <t>MJ022CTG</t>
  </si>
  <si>
    <t>MJ026B49</t>
  </si>
  <si>
    <t>77:21:28</t>
  </si>
  <si>
    <t>INC000000385161</t>
  </si>
  <si>
    <t>Descripción de la falla que presenta el UPS: Cuando existe una descarga de energía eléctrica y el equipo se apaga, al momento de reiniciarlo, el UPS ya no retiene carga.
Datos del UPS
Marca: ISB SOLA BASIC
Modelo: NBKS 1000/2
SN: E15B30888
Nombre completo del resguardante: Azalea Melchor García
Contacto en caso de ausencia: Salatiel Delgado Balbuena
No. de módulo para equipos que utilizan SIIRFE: 210123
Cargo del resguardante: Vocal de Registro
Teléfono con lada: 01776 76 2 18 55
Horario laboral: 08:30 a 18:00 hrs. 
Domicilio laboral: Venustiano Carranza 22, Col El Cerrito, Huauchinango Puebla.</t>
  </si>
  <si>
    <t>SE REALIZA REEMPLAZO DE UPS, SE INSTALA EQUIPO CON SERIE E15B25959, SE REALIZAN PRUEBAS Y EL EQUIPO QUEDA OPERANDO CORRECTAMENTE.</t>
  </si>
  <si>
    <t>E15B30888</t>
  </si>
  <si>
    <t>R90FAZRC</t>
  </si>
  <si>
    <t>66:29:39</t>
  </si>
  <si>
    <t>INC000000385158</t>
  </si>
  <si>
    <t xml:space="preserve">Descripción de la falla que presenta el UPS:
Cuando existe una descarga y el equipo de cómputo se apaga, al reiniciarlo, el UPS ya no retiene carga.
Datos del UPS
Marca: ISB
Modelo: NBKS1000/2
SN:(Serie) E15B21723
Nombre completo del resguardante: Azalea Melchor García
Contacto en caso de ausencia: Salatiel Delgado Balbuena
No. de módulo para equipos que utilizan SIIRFE: 210123
Cargo del resguardante: VRFE
Teléfono con lada: (01) 776 76 2 18 55
Horario laboral: 08:30 AL 16:00 HRS.
Domicilio laboral: Venustiano Carranza 22 Col. El Cerrito, Huauchinango, Puebla
</t>
  </si>
  <si>
    <t>SE REALIZA REEMPLAZO DE EQUIPO, SE INSTALA UPS CON SERIE E15B23512, SE REALIZAN PRUEBAS Y EL EQUIPO QUEDA OPERANDO CORRECTAMENTE.</t>
  </si>
  <si>
    <t>E15B21723</t>
  </si>
  <si>
    <t>MJ026VTK</t>
  </si>
  <si>
    <t>62:24:53</t>
  </si>
  <si>
    <t>INC000000385488</t>
  </si>
  <si>
    <t>Descripción de la falla que presenta el UPS: No retiene la carga, cuando se va la luz se apaga inmediatamente y truena.
Datos del UPS
Marca: ISB
Modelo: NBKS 1000/2
SN:(Serie) E15B31348
Nombre completo del resguardante: José Alfredo Ramírez Huitrón.
Contacto en caso de ausencia: Ariadna Estevéz Rendón
Cargo del resguardante: Vocal Ejecutivo
Teléfono con lada: (01) 245 4521028
Horario laboral: De 08:30 a 16:00 horas
Domicilio laboral: Av. Revolución # 14, Col. Centro, Ciudad Serdán, Puebla</t>
  </si>
  <si>
    <t>SE REALIZA REEMPLAZO DE UPS, SE INSTALA EQUIPO CON SERIE E15B25949, SE REALIZAN PRUEBAS Y EL EQUIPO QUEDA OPERANDO CORRECTAMENTE.</t>
  </si>
  <si>
    <t>E15B31348</t>
  </si>
  <si>
    <t>MJ026V89</t>
  </si>
  <si>
    <t>30:59:28</t>
  </si>
  <si>
    <t>69:45:16</t>
  </si>
  <si>
    <t>INC000000385871</t>
  </si>
  <si>
    <t>Descripción de la falla que presenta el Sistema Operativo:
Al encender el equipo hoy por la mañana marcaba un error de que no se pudo iniciar el sistema operativo, aparece una pantalla azul que se anexa  este caso.
Datos de la PC
Marca: LENOVO
Modelo: THINKCENTRE
SN: MJ026DEQ
Nombre completo del resguardante: Luis Fernando Benítez Mejía
Contacto en caso de ausencia: Jesús Fabian Islas Peña, Monitorista y Verificador CEVEM50
No. de módulo para equipos que utilizan SIIRFE: n/a
Cargo del resguardante: Vocal de Capacitación y Educación Cívica
Teléfono con lada: 017727281463 ext 103, IP 130303
Horario laboral: 9 a 6 pm
Domicilio laboral: Calle 5 de Mayo No. 182., Col Centro Sur Actopan hidalgo</t>
  </si>
  <si>
    <t>SE ACUDE A SITIO SE SUSTITUYE DISCO DURO 500 GB SERIE 8SSH20D70244S2TK5A6NGED MOTHER BOARD 8SSB20A09384ESZ58T0006, SE RESPALDA INFORMACIÓN, SE CARGA IMAGEN SE CONFIGURA EQUIPO Y QUEDA OPERANDO CORRECTAMENTE.</t>
  </si>
  <si>
    <t>MJ026DEQ</t>
  </si>
  <si>
    <t>R90FAZF6</t>
  </si>
  <si>
    <t>87:58:35</t>
  </si>
  <si>
    <t>INC000000386110</t>
  </si>
  <si>
    <t>Descripción de la falla que presenta el teclado: Se traban las teclas.
Datos de la PC
Marca: Lenovo
Modelo: ThinkCentre M79
SN: MJ025J3B
Nombre completo del resguardante: Juana Virginia Rodríguez Santillan
Contacto en caso de ausencia: Rosa Osorio García
Cargo del resguardante: Vocal de Registro Federal de Electores
Teléfono con lada: 612120268
Horario laboral: Lunes a Viernes de 8: a 15:00 Hrs
Domicilio laboral: Bulevar Forjadores S/N a 500 Mtrs de la Federal de Caminos, La paz, Baja California Sur.</t>
  </si>
  <si>
    <t>INGENIERO INFORMA QUE SE REALIZA EL REEMPLAZO DE TECLADO , SE INSTALA SE HACEN PRUEBAS Y EQUIPO QUEDA OPERANDO CORRECTAMENTE.</t>
  </si>
  <si>
    <t>MJ025J3B</t>
  </si>
  <si>
    <t>87:57:31</t>
  </si>
  <si>
    <t>INC000000386103</t>
  </si>
  <si>
    <t>Descripción de la falla que presenta el teclado: Se traban las teclas.
Datos de la PC
Marca: Lenovo
Modelo: ThinkCentre M79
SN: MJ025HUQ
Nombre completo del resguardante: Juana Virginia Rodríguez Santillan
Contacto en caso de ausencia: Rosa Osorio García
Cargo del resguardante: Vocal de Registro Federal de Electores
Teléfono con lada: 612120268
Horario laboral: Lunes a Viernes de 8: a 15:00 Hrs
Domicilio laboral: Bulevar Forjadores S/N a 500 Mtrs de la Federal de Caminos, La paz, Baja California Sur.</t>
  </si>
  <si>
    <t>MJ025HUQ</t>
  </si>
  <si>
    <t>36:01:56</t>
  </si>
  <si>
    <t>11:23:23</t>
  </si>
  <si>
    <t>INC000000386180</t>
  </si>
  <si>
    <t xml:space="preserve">Descripción de la falla que presenta el monitor: aparece una franja obscura que corre de abajo a arriba de la pantalla, adicionalmente las bocinas emiten un sonido irregular, no se escuchan en la reproducción de sonido 
Datos de la PC
Marca: Lenovo
Modelo: ThinkCentre
SN del Equipo: MJ026BWS
SN del Monitor: V5675665
Nombre completo del resguardante: José Bernardo Núñez Estrada
Contacto en caso de ausencia: Veronica Lopez Olivas
Cargo del resguardante: Enlace Administrativo 01 Jde Durango 
Teléfono con lada: 016182040100
Horario laboral: 10:00-15:00 Y 17:00-20:00
Domicilio laboral: 5 De Febrero 1001-A Pte, Zona Centro, Durango, Dgo.
</t>
  </si>
  <si>
    <t xml:space="preserve">ING EN SITIO INFORMA QUE EQUIPO OPERA CORRECTAMENTE Y SE REALIZA CAMBIO DE BOCINAS, SE HACEN PRUEBAS Y OPERA CORRECTAMENTE. </t>
  </si>
  <si>
    <t>32:41:19</t>
  </si>
  <si>
    <t>INC000000386383</t>
  </si>
  <si>
    <t>Descripción de la Falla: 
Ruido en las bocinas. 
Datos del equipo
Marca: Lenovo
Modelo: ThinkCentre M79
SN:MJ026467 
Nombre completo del resguardante: Luz Alicia Cervantes Lara
Cargo del resguardante: Secretaria en Junta Local
Teléfono con lada: 017717172700
Horario laboral: 09:00 a 17:00 hrs.
Domicilio laboral: Av. Ayuntamiento No. 203, Fracc. Colosio, Pachuca, Hgo.</t>
  </si>
  <si>
    <t>SE ACUDE A SITIO SE REALIZA CAMBIO FISICO DE LAS BOCINAS, SE REALIZAN PRUEBAS Y EQUIPO QUEDA OPERANDO PERFECTAMENTE.</t>
  </si>
  <si>
    <t>MJ026467</t>
  </si>
  <si>
    <t>29:18:09</t>
  </si>
  <si>
    <t>51:23:01</t>
  </si>
  <si>
    <t>INC000000386473</t>
  </si>
  <si>
    <t>Descripción de la falla que presenta la pc:
 El equipo Se pasma y hace un ruido persistente
Datos de la pc
Marca: Lenovo
Modelo: Thinkcenter
Sn: MJ025JVP
Nombre completo del resguardante: Martha Victoria. Cerda López
Contacto en caso de ausencia: Francisco Martínez López
Cargo del resguardante: jefe de comunicación social
Teléfono con lada: (01+10 dígitos) 4448116414 ext. 116
Horario laboral: 8:30 a 16:00 horas.
Domicilio laboral: av. Eugenio garza Sada 145 col. Lomas del tecnológico cp. 78215
Nota: favor de proporcionar toda la información, ya que ésta es requerida por el proveedor.</t>
  </si>
  <si>
    <t>SE REALIZA REEMPLAZO DE DISCO DURO SE CARGA IMAGEN , SE  CONFIGURA EQUIPO PUESTA PUNTO SE REALIZAN PRUEBAS EQUIPO QUEDA OK</t>
  </si>
  <si>
    <t>06:02:55</t>
  </si>
  <si>
    <t>40:57:29</t>
  </si>
  <si>
    <t>INC000000386545</t>
  </si>
  <si>
    <t>Descripción de la falla que presenta el Sistema Operativo: Se ha producido un problema en su PC y necesita reiniciarse. Vamos a recopilar información sobre el error y después podrá reiniciar y se queda en 0 % completado.
Datos de la PC
Marca: Lenovo
Modelo: Think Centre M79
SN: MJ026X2C
Nombre completo del resguardante: Lilia Genoveva Cerna Vargas
Contacto en caso de ausencia: Magda Mireya Carreón Navarro
Cargo del resguardante: Secretaria en junta distrital
Teléfono con lada: 4767436147
Horario laboral: 8:30 a 16:00 Hrs
Domicilio laboral: Calle Aguascalientes 738 esquina Ignacio mariscal col san carlos cp. 36350 San francisco del rincón Guanajuato</t>
  </si>
  <si>
    <t xml:space="preserve">ING EN SITIO INFORMA QUE SE REALIZA CAMBIO DE DISCO DURO ASI COMO DE SWITCH DE ENCENDIDO, SE CONFIGURA Y SE HACEN PRUEBAS, EQUIPO OPERA CORRECTAMENTE </t>
  </si>
  <si>
    <t>MJ026X2C</t>
  </si>
  <si>
    <t>25:32:59</t>
  </si>
  <si>
    <t>17:57:42</t>
  </si>
  <si>
    <t>INC000000385839</t>
  </si>
  <si>
    <t xml:space="preserve">Descripción de la falla que presenta la pc:
El equipo no arranca se queda en pantalla negra con letras blancas y se queda ciclada con el código /..........1952
Datos de la pc
Marca: Lenovo
Modelo: M79
Sn:(serie) mj026vuv
Nombre completo del resguardante:Fernando Alejandre Peña
Contacto en caso de ausencia: Claudia mambo Gómez 017444427333
Cargo del resguardante: técnico de campo
Teléfono con lada: (0447441363602)
Horario laboral: 8:30 a 16:00 horas
Domicilio laboral: av. Lázaro Cárdenas no. 13, col. La popular, Acapulco, Gro.
Nota: Favor de proporcionar toda la información, ya que ésta es requerida por el proveedor.
</t>
  </si>
  <si>
    <t>SE REALIZA RESPALDO DE PST, REINSTALACIÓN DE SISTEMA OPERATIVO, CONFIGURACIÓN DEL EQUIPO, USUARIO REALIZA PRUEBAS Y EL EQUIPO QUEDA OPERANDO CORRECTAMENTE.</t>
  </si>
  <si>
    <t>MJ0264E6</t>
  </si>
  <si>
    <t>25:48:46</t>
  </si>
  <si>
    <t>INC000000386694</t>
  </si>
  <si>
    <t>Descripción de la falla que presenta la PC: 
Sistema Operativo muy lento y se reinicia automáticamente.
En Excel despues de 30 minutos de estar trabajando, el programa se reinicia y no guarda cambios o me envía un mensaje que dice "el programa dejó de funcionar".
Datos de la PC
Marca: Lenovo
Modelo:ThinkCentre M79
SN: MJ026BC3
Nombre completo del resguardante: Teresa Candy Velasco Cortés
Contacto en caso de ausencia: Martín Ignacio Carreño Villanueva 
Cargo del resguardante:  Asistente de la Vocalía de Capacitación ERlectoral y Educación Cívica
Teléfono con lada: 9515720977
Horario laboral: L - V 9:00 - 14:00 y 15:00 - 18:00  Sabado 10:00 - 14:00
Domicilio laboral:  Calle Reforma No. 222, Col. Centro, Miahuatlan de Porfirio Díaz, Oaxaca. CP 70800</t>
  </si>
  <si>
    <t>SE REVISA EQUIPO SE REALIZA RESTAURACIÓN A UN PUNTO ANTERIOR Y REPARACIÓN DE OFFICE, SE HACEN PRUEBAS Y EQUIPO QUEDA OPERANDO CORRECTAMENTE.</t>
  </si>
  <si>
    <t>37:49:35</t>
  </si>
  <si>
    <t>INC000000386700</t>
  </si>
  <si>
    <t>Descripción de la falla que presenta el UPS: 
Sacó chispas y humo, olor a quemado por lo que se desconectó de la corriente eléctrica.
Datos del UPS
Marca: ISB
Modelo: BKS 1000/2
SN: E15B21392
Nombre completo del resguardante: Teresa Candy Velasco Cortés
Contacto en caso de ausencia: C. Martín Ignacio Carreño Villanueva
Cargo del resguardante: Asistente de Capacitación Electoral y Educación Cívica
Teléfono con lada: (01 951 57 20977
Horario laboral: Lunes a Viernes de 9:00 a 14:00 y de 15:00 a 16:00 a 17:00 Horas
Domicilio laboral: Calle Reforma No. 222, Col. Centro, Miahuatlan de Porfirio Díaz, Oaxaca. CP 70800</t>
  </si>
  <si>
    <t>SE REALIZA REEMPLAZO DE EQUIPO, SE INSTALA EQUIPO CON SERIE E15B21392, SE REALIZAN PRUEBAS Y QUEDA OPERANDO CORRECTAMENTE.</t>
  </si>
  <si>
    <t>E15B21392</t>
  </si>
  <si>
    <t>19:51:56</t>
  </si>
  <si>
    <t>21:14:10</t>
  </si>
  <si>
    <t>INC000000386535</t>
  </si>
  <si>
    <t>Solicita reasignación de equipo Mainbit:
Datos de la PC
Marca: LENOVO
Modelo: THINKCENTRE M79
SN:(Serie)  MJ0229VM
Nombre completo del resguardante actual: Paz Jiménez Cervantes
Contacto en caso de ausencia: María De Los Ángeles Sánchez García
No. de módulo para equipos que utilizan SIIRFE: 150221
Cargo del resguardante actual: Operador De Equipo Tecnológico
Teléfono con lada: (01) 5939143856
Nombre completo del resguardante nuevo: Belem Rojas Mondragón
Cargo del resguardante nuevo: Operador De Equipo Tecnológico
Área de Adscripción: INE 02 JDE Edo. De México
Sub área laboral: VRFE 150221
Teléfono con lada: (01) 5939143856
Horario laboral: Lunes A Viernes De 8:00 A 15:00 Horas Y Sábados De 8:00 A 12:00 Horas
Domicilio laboral: Calle Nicolás Romero S/N, Barrio Tlatilco, Teoloyucan Estado De México
Nota: El día 31/12/2015 finalizo el contrato de la C. Paz Jiménez Cervantes.</t>
  </si>
  <si>
    <t xml:space="preserve">INGENIERO EN SITIO INFORMA QUE SE , SE REALIZO REASIGNACIÓN DE CPU
FIRMA DE CONFORMIDAD, </t>
  </si>
  <si>
    <t>19:52:25</t>
  </si>
  <si>
    <t>21:03:11</t>
  </si>
  <si>
    <t xml:space="preserve">Solicita reasignación de equipo Mainbit:
Datos del UPS
Marca: ISB SOLA BASIC
Modelo: NBKS 1000/2
SN:(Serie)  E15B30959
Nombre completo del resguardante actual: Paz Jiménez Cervantes
Contacto en caso de ausencia: María De Los Ángeles Sánchez García
No. de módulo para equipos que utilizan SIIRFE: 150221
Cargo del resguardante actual: Operador De Equipo Tecnológico
Teléfono con lada: (01) 5939143856
Nombre completo del resguardante nuevo: Belem Rojas Mondragón
Cargo del resguardante nuevo: Operador De Equipo Tecnológico
Área de Adscripción: INE 02 JDE Edo. De México
Sub área laboral: VRFE 150221
Teléfono con lada: (01) 5939143856
Horario laboral: Lunes A Viernes De 8:00 A 15:00 Horas Y Sábados De 8:00 A 12:00 Horas
Domicilio laboral: Calle Nicolás Romero S/N, Barrio Tlatilco, Teoloyucan Estado De México
Nota: El día 31/12/2015 finalizo el contrato de la C. Paz Jiménez Cervantes.
</t>
  </si>
  <si>
    <t>INGENIERO EN SITIO INFORMA QUE SE , SE REALIZO REASIGNACIÓN DE UPS 
FIRMA DE CONFORMIDAD</t>
  </si>
  <si>
    <t>29:47:48</t>
  </si>
  <si>
    <t>INC000000386693</t>
  </si>
  <si>
    <t>Descripción de la falla que presenta el UPS: El usuario reporta que el UPS ya no retiene la carga, ya se realizaron varias pruebas pero el UPS sigue sin retenerla.
Datos del UPS
Marca:  ISB
Modelo: NBKS 100/2
SN: E15B29216
Nombre completo del resguardante: Rodriguez Terron, Humberto
Contacto en caso de ausencia: Ivan Gomez Marcial
No. de módulo para equipos que utilizan SIIRFE: 152722
Cargo del resguardante: Vocal de Registro
Teléfono con lada: 7222750460
Horario laboral: 8:00 a 3:pm
Domicilio laboral: Av  Independencia 432 Locales 19 y 21 Barrio de San Francisco en San Mateo Atenco México.</t>
  </si>
  <si>
    <t>SE REALIZA CAMBIO FISICO DE UPS SE RETIRA EL DAÑADO, SE REALIZAN PRUEBAS Y QUEDA OPERANDO CORRECTAMENTE, FIRMAN DE CONFORMIDAD REPORTE Y RESGUARDOS.</t>
  </si>
  <si>
    <t>E15B29216</t>
  </si>
  <si>
    <t>07:17:34</t>
  </si>
  <si>
    <t>INC000000387051</t>
  </si>
  <si>
    <t>Descripción de la falla que presenta Microsoft Office: 
En las  aplicaciones de Office muestra mensaje de error y no se inician las aplicaciones.
Datos de la PC
Marca:Lenovo
Modelo: ThinkCentre M79
SN:  MJ026C6J
Nombre completo del resguardante: Rivero Antuna José Julio 
Contacto en causa de ausencia: Yunuen Zarza López
Cargo del resguardante: Subdirector de Verificación en Campo
Teléfono con lada: 55 54909224  Ext. 369221 ó 369224
Horario laboral: 09:00 -18:00
Domicilio Laboral: Periférico Sur No. 239, Col. Los Alpes, Del. Álvaro Obregón, D.F.  Piso 2
Área DVC</t>
  </si>
  <si>
    <t xml:space="preserve">NO SE ENCUENTRA INSTALADO EL OFFICE.
SE REINSTALA  OFFICE (CON LICENCIA ANTERIOR) SE BORRAN CARPETAS Y REGISTRO  SE HACEN PRUEBAS  Y SON SATISFACTIRIAS. EQUIPO FUNCIONANDO. OK
 </t>
  </si>
  <si>
    <t>MJ026C6J</t>
  </si>
  <si>
    <t>INC000000387088</t>
  </si>
  <si>
    <t>26:02:44</t>
  </si>
  <si>
    <t>Solicita reasignación de equipo Mainbit:
Datos del UPS
Marca: ISB Sola Basic
Modelo: NBKS 1000
SN: E15B32859
Nombre completo del resguardante actual: Ana Cecilia Cárdenas Ochoa
Nombre completo del resguardante nuevo: Clarissa Herrera Canales
Cargo del resguardante nuevo: Distribuidor de materiales
Área de Adscripción: Vocalía Ejecutiva
Teléfono con lada: 618 204 01 00 ext 100027
Horario laboral: de 10:00 a 15:00 y de 17:00 a 20:00 hrs de lunes a viernes
Domicilio laboral: C. 5 de febrero 1001 A Pte. Zona centro C.P. 34000 Durango, Dgo.
Junta Local Ejecutiva de Durango</t>
  </si>
  <si>
    <t>03:14:14</t>
  </si>
  <si>
    <t>17:46:53</t>
  </si>
  <si>
    <t>INC000000387100</t>
  </si>
  <si>
    <t>Descripción de la falla que presenta la PC: Envía pantallas azules y se apaga cuando entro al Excel me perdió un trabajo de varias horas 
Datos de la PC
Marca: Lenovo
Modelo: Thinkcentre M79
SN: MJ026DB9
Nombre completo del resguardante: Martha Luisa Sánchez Robles
Contacto en caso de ausencia: Mauricio Lopez 
Cargo del resguardante: Técnico en Soporte Técnico
Teléfono con lada: 57282527
Horario laboral: de 09:00 a 18:00 hrs.
Domicilio laboral: Periférico Sur No. 4124, Piso 3, Col. Ex hacienda de Anzaldo, Del. Álvaro Obregón, Ciudad de México, área de soporte técnico.</t>
  </si>
  <si>
    <t xml:space="preserve">SE ACUDE A SITIO SE REALIZA CAMBIO FISICO DE DISCO DURO, DAÑADO W3TL0Y1Z, NUEVO W4TN1HA2, SE INSTALA IMAGEN INSTITUCIONAL SE REALIZAN  PRUEBAS EL EQUIPO QUEDA FUNCIONANDO CORRECTAMENTE.
   </t>
  </si>
  <si>
    <t>07:54:08</t>
  </si>
  <si>
    <t>27:21:19</t>
  </si>
  <si>
    <t>INC000000387103</t>
  </si>
  <si>
    <t xml:space="preserve">Descripción de la falla que presenta el UPS: Los contactos del lado Izq del Ups no funcionan aun con el equipo conectado a la corriente eléctrica o usando la pila de respaldo, solo funcionan los 2 contactos del lado derecho.
Datos del UPS
Marca: ISB Sola Basic
Modelo: NBKS1000
SN: E15B24995
Nombre completo del resguardante: Linda Alejandra Vazquez Morales
Contacto en caso de ausencia: Irving Enrique Cerino Alcudia
No. de módulo para equipos que utilizan SIIRFE: 230127
Cargo del resguardante: Responsable de Modulo
Teléfono con lada: (0449982333510) (0449988422399) (019841105072)
Horario laboral: 08:00 a 20:00 Hrs.
Domicilio laboral: Av. Talleres (Pto Juarez) entre 93 y 95 Mza 125 Lte 15 y 16 Reg 93 C.P 77517, Benito Juarez, Quintana Roo.
</t>
  </si>
  <si>
    <t>SE REVISA EQUIPO UPS SE DETECTA DAÑO EN LOS CONTACTOS IZQUIERDOS, SE REEMPLAZA UPS SE REALIZAN PRUEBAS QUEDA TRABAJANDO CORRECTAMENTE EN CONDICIONES OPERABLES</t>
  </si>
  <si>
    <t>E15B24995</t>
  </si>
  <si>
    <t>14:04:03</t>
  </si>
  <si>
    <t>INC000000386596</t>
  </si>
  <si>
    <t xml:space="preserve">Descripción de la falla que presenta el Sistema Operativo: Reinstalar sistema operático, ya que actualizo a Windows 10
Datos de la PC
Marca: Lenovo
Modelo: ThinkCentre
SN: MJ02650B
Nombre completo del resguardante: Alessandro Calderón Gonzaga
Contacto en caso de ausencia: Adriana Cortes Villeda
Cargo del resguardante: Vocal de Capacitación 
Teléfono con lada: 5552574270,108
Horario laboral: 09:00 a 18:00 hrs
Domicilio laboral: Loma Del Parque No. 72 , Col. Lomas De Vista Hermosa, Del. Cuajimalpa De Morelos
</t>
  </si>
  <si>
    <t xml:space="preserve">SE REALIZA VISITA  A USUARIO EN SITIO. SE REALIZA  RESTAURACION DE SISTEMA, SE REALIZAN PRUEBAS QUEDA EQUIPO FUNCIONANDO  USUARIO VALIDA  Y FIRMA DE CONFORMIDAD.  </t>
  </si>
  <si>
    <t>MJ02650B</t>
  </si>
  <si>
    <t>INC000000387171</t>
  </si>
  <si>
    <t>Descripción de la falla que presenta el Sistema Operativo: El sistema no inicia, manda error "Operating system not found"
Datos de la PC
Marca: Lenovo
Modelo: ThinkCentre M79
SN: MJ023H3F
Nombre completo del resguardante: Froylan Vicente Aranda Romero
Contacto en caso de ausencia: Aarón Hernández
Cargo del resguardante: Vocal de Organización
Teléfono con lada: (01) 492 9233363
Horario laboral: 9:00 a 14:00 y 15:00 a 18:00 hrs.
Domicilio laboral: Calzada Revolución Mexicana No. 99 ,Col. Ejidal, Mpio. Guadalupe, Zacatecas</t>
  </si>
  <si>
    <t>SE ACUDE A SITIO SE ENCUENTRA FALSO CONTACTO EN BUS DE DATOS, SE ACOMODA TERMINAL SE REALIZAN PRUEBAS Y EQUIPO QUEDA FUNCIONANDO CORRECTAMENTE.</t>
  </si>
  <si>
    <t>MJ023H3F</t>
  </si>
  <si>
    <t>09:24:26</t>
  </si>
  <si>
    <t>12:33:28</t>
  </si>
  <si>
    <t>INC000000387160</t>
  </si>
  <si>
    <t>Descripción de la falla que presenta la PC:
El ventilador principal del cliente 2 presenta falla (hace un ruido fuera de lo normal) y se calienta mucho
Datos de la PC
Marca: Lenovo
Modelo: M79
SN: MJ02286U
Nombre completo del resguardante: Mtro. Ramiro Salgado Hernández
Contacto en caso de ausencia:
No. de módulo para equipos que utilizan SIIRFE: 170421 Modulo Fijo
Cargo del resguardante:  Vocal distrital del registro federal de electores
Teléfono con lada: 017343421766
Horario laboral:9:0 a 16:00
Domicilio laboral:av. Manuel Altamirano, sin numero, los altos del mercado benito juarez</t>
  </si>
  <si>
    <t>SE ACUDE A SITIO SE REALIZA MANTENIMIENTO PREVENTIVO A DISIPADOR  SE REALIZAN PRUEBAS Y EQUIPO QUEDA OPERANDO CORRECTAMENTE.</t>
  </si>
  <si>
    <t>32:49:43</t>
  </si>
  <si>
    <t>INC000000387227</t>
  </si>
  <si>
    <t>Descripción de la falla que presenta la Laptop:
Falla en la pila no retiene la carga. 
Datos de la Laptop
Marca:Lenovo
Modelo:thinkpad t54
SN:R90FAZ50 
Nombre completo del resguardante: José Alejandro Beltrán Luna
Contacto en caso de ausencia:Carlos Rafael Vera Paez
No. de módulo para equipos que utilizan SIIRFE: 250622
Cargo del resguardante:  Responsable de Módulo
Teléfono con lada:  016699165366
Horario laboral: 8:00 - 15:00 Hrs
Domicilio laboral: Av. Camarón Sabalo No. 7 Fracc. Country Club. Mazatlán Sinaloa. CP 82100
Nota:  La laptop se apaga y es importante trabajar en campo con este equipo.</t>
  </si>
  <si>
    <t>INGENIERO INFORMA QUE SE REALIZA EL CAMBIO DE BATERIA , SE HACEN PRUEBAS Y EQUIPO QUEDA OPERANDO CORRECTAMENTE.</t>
  </si>
  <si>
    <t>R90FAZ50</t>
  </si>
  <si>
    <t>17:20:13</t>
  </si>
  <si>
    <t>INC000000387243</t>
  </si>
  <si>
    <t>Solicita reasignación de equipo Mainbit:
Datos de la PC
Marca: Lenovo
Modelo: ThinkCentreM79
SN: MJ02658H
Nombre completo del resguardante actual: Karla Belen Ortega Saavedra
Contacto en caso de ausencia: Erika Brindis Pérez
Cargo del resguardante actual: Operador de Equipo Tecnológico
Teléfono con lada: 017919150459
Nombre completo del resguardante nuevo: Carlos Alberto Padilla Espinoza
Cargo del resguardante nuevo: Vocal Secretario
Área de Adscripción: 07 Junta Distrital Ejecutiva
Teléfono con lada: 017919150459
Horario laboral: 9:00 a 18:00 horas
Domicilio laboral: Avenida Felipe Ángeles no. 29 Colonia 18 de Marzo, cp. 43973 Tepeapulco, Hidalgo.</t>
  </si>
  <si>
    <t>SE ACUDE A SITIO SE VALIDA EQUIPO EN BUEN ESTADO FISICO SE REALIZA REASIGNACION DE EQUIPO SE CONFIGURA PERFIL SE REALIZAN PRUEBAS Y EQUIPO QUEDA OPERANDO PERFECTAMENTE, SE FIRMA RESGUARDO CORRESPONDIENTE</t>
  </si>
  <si>
    <t>MJ02658H</t>
  </si>
  <si>
    <t>17:52:36</t>
  </si>
  <si>
    <t>Solicita reasignación de equipo Mainbit:
Datos del UPS Tipo B
Marca: ISB Sola Basic
Modelo: NBKS 1000/2
SN: E15B25937
Nombre completo del resguardante actual: Karla Belen Ortega Saavedra
Contacto en caso de ausencia: Erika Brindis Pérez
Cargo del resguardante actual: Operador de Equipo Tecnológico
Teléfono con lada: 017919150459
Nombre completo del resguardante nuevo: Carlos Alberto Padilla Espinoza
Cargo del resguardante nuevo: Vocal Secretario
Área de Adscripción: 07 Junta Distrital Ejecutiva
Teléfono con lada: 017919150459
Horario laboral: 9:00 a 18:00 horas
Domicilio laboral: Avenida Felipe Ángeles no. 29 Colonia 18 de Marzo, cp. 43973 Tepeapulco, Hidalgo.</t>
  </si>
  <si>
    <t>E15B25937</t>
  </si>
  <si>
    <t>10:10:04</t>
  </si>
  <si>
    <t>INC000000387206</t>
  </si>
  <si>
    <t>Descripción de la falla que presenta la PC: El equipo no tiene red, el icono de red parece alertado mostrando la leyenda
Conectividad nula o limitada.
Datos de la PC 
Marca: LENOVO
Modelo: Think Centre M79
SN: MJ026WTR
Nombre completo del resguardante: Augusto Hernández Alcántara
Contacto en caso de ausencia: Ángel  Caisero Rodríguez
Cargo del resguardante: Técnico de Actualización
Teléfono con lada: 01 228 8182080 ext. 107
Horario laboral: 8:30 am A 16:00 pm
Domicilio laboral: Domicilio laboral: Altamirano N° 114 esq. Guerrero Zona Centro CP. 91000 Xalapa, Veracruz.</t>
  </si>
  <si>
    <t>SE REVISA EQUIPO ENCONTRANDO FALLA EN PARAMETROS DE RED, SE DESHABILITA CONTROLADOR INTERMEDATE DRIVER, SE CONFIGURAN DIRECCIONES IP Y EQUIPO OPERA CORRECTAMENTE.</t>
  </si>
  <si>
    <t>16:28:29</t>
  </si>
  <si>
    <t>INC000000387278</t>
  </si>
  <si>
    <t>Solicita reasignación de equipo Mainbit:
Datos de la PC: 
Marca: Lenovo
Modelo: ThinkCentre M79
SN: MJ023GQ8
Nombre completo del resguardante actual: Jeus Elleot Montiel Mondrano
Contacto en caso de ausencia: Erika Brindis Pérez
Cargo del resguardante actual: Vocal de Organización Electoral
Teléfono con lada: 017919150459
Nombre completo del resguardante nuevo: Ana María del Corral Luquín 
Cargo del resguardante nuevo: Vocal de Organización Electoral  
Área de Adscripción: 07 Junta Distrital Ejecutiva, Tepeapulco Hidalgo
Teléfono con lada: 017919150459
Horario laboral: 9:00 a 18:00 horas
Domicilio laboral: Avenida Felipe Ángeles no. 29, Colonia 18 de marzo, C.P. 43973, Tepeapulco, Hidalgo</t>
  </si>
  <si>
    <t>MJ023GQ8</t>
  </si>
  <si>
    <t>16:27:44</t>
  </si>
  <si>
    <t>Solicita reasignación de equipo Mainbit:
Datos del UPS  Tipo B
Marca: ISB Sola Basic
Modelo: NBKS 1000/2
SN: E15B25964
Nombre completo del resguardante actual: Jeus Elleot Montiel Mondrano
Contacto en caso de ausencia: Erika Brindis Pérez
Cargo del resguardante actual: Vocal de Organización Electoral
Teléfono con lada: 017919150459
Nombre completo del resguardante nuevo: Ana María del Corral Luquín 
Cargo del resguardante nuevo: Vocal de Organización Electoral  
Área de Adscripción: 07 Junta Distrital Ejecutiva, Tepeapulco Hidalgo
Teléfono con lada: 017919150459
Horario laboral: 9:00 a 18:00 horas
Domicilio laboral: Avenida Felipe Ángeles no. 29, Colonia 18 de marzo, C.P. 43973, Tepeapulco, Hidalgo</t>
  </si>
  <si>
    <t>SE REASIGNA EQUIPO, SE FIRMA RESGUARDO, EQUIPO QUEDA TRABAJANDO CORRECTAMENTE</t>
  </si>
  <si>
    <t>E15B25964</t>
  </si>
  <si>
    <t>13:44:04</t>
  </si>
  <si>
    <t>39:13:26</t>
  </si>
  <si>
    <t>INC000000387292</t>
  </si>
  <si>
    <t>Descripción de la falla que presenta la PC: Salio humo de la PC por lo cual se desconecto de la corriente eléctrica. 
Datos de la PC
Marca: Lenovo
Modelo: ThinkCentre M79
SN: MJ0229M7
Nombre completo del resguardante: José Luis Carrillo Reyna
Contacto en caso de ausencia: Graciela rojas
No. de módulo para equipos que utilizan SIIRFE: 280521
Cargo del resguardante: Responsable de Modulo
Teléfono con lada: 01 8343168924 ext. 101
Horario laboral: 8:00 a 20:00 hrs. Lun- Vie y Sábados de 8:00 a 14:00 hrs.
Domicilio laboral: Mier Y Terán No. 1528, Col. Pedro J Méndez, Mpio. Victoria</t>
  </si>
  <si>
    <t>SE PROCEDE A REALIZAR EL REMPLAZO DE FUENTE DE PODER SE HACEN PRUEBAS Y EQUIPO QUEDA OPERANDO CORRECTAMENTE.</t>
  </si>
  <si>
    <t>MJ0229M7</t>
  </si>
  <si>
    <t>15:57:35</t>
  </si>
  <si>
    <t>INC000000387287</t>
  </si>
  <si>
    <t>Solicita reasignación de equipo Mainbit:
Datos de la PC: 
Marca: Lenovo
Modelo: ThinkCentre M79
SN: MJ0263JK
Nombre completo del resguardante actual: Ana Belem Muñoz Flores
Contacto en caso de ausencia: Erika Brindis Pérez
Cargo del resguardante actual: Capturista
Teléfono con lada: 017919150459
Nombre completo del resguardante nuevo: Roberto Torres Camacho
Cargo del resguardante nuevo: Vocal de Capacitación Electoral y Educación Cívica 
Área de Adscripción: 07 Junta Distrital Ejecutiva, Tepeapulco Hidalgo
Teléfono con lada: 017919150459
Horario laboral: 9:00 a 18:00 horas
Domicilio laboral: Avenida Felipe Ángeles no. 29, Colonia 18 de marzo, C.P. 43973, Tepeapulco, Hidalgo</t>
  </si>
  <si>
    <t>MJ0263JK</t>
  </si>
  <si>
    <t>15:57:22</t>
  </si>
  <si>
    <t>Solicita reasignación de equipo Mainbit:
Datos del UPS  Tipo B
Marca: ISB Sola Basic
Modelo: NBKS 1000/2
SN: E15B25546
Nombre completo del resguardante actual: Ana Belem Muñoz Flores
Contacto en caso de ausencia: Erika Brindis Pérez
Cargo del resguardante actual: Capturista
Teléfono con lada: 017919150459
Nombre completo del resguardante nuevo: Roberto Torres Camacho
Cargo del resguardante nuevo: Vocal de Capacitación Electoral y Educación Cívica 
Área de Adscripción: 07 Junta Distrital Ejecutiva, Tepeapulco Hidalgo
Teléfono con lada: 017919150459
Horario laboral: 9:00 a 18:00 horas
Domicilio laboral: Avenida Felipe Ángeles no. 29, Colonia 18 de marzo, C.P. 43973, Tepeapulco, Hidalgo</t>
  </si>
  <si>
    <t>E15B25546</t>
  </si>
  <si>
    <t>15:56:51</t>
  </si>
  <si>
    <t>INC000000387262</t>
  </si>
  <si>
    <t xml:space="preserve">Solicita reasignación de equipo Mainbit:
Datos de la PC
Marca: Lenovo
Modelo: ThinkCentre M79
SN: MJ0263T2
Nombre completo del resguardante actual: Monica Jimenez Avilez
Contacto en caso de ausencia: Erika Brindis Pérez
Cargo del resguardante actual: Operador de Equipo Tecnológico
Teléfono con lada: (01+10 dígitos) 017919150459
Nombre completo del resguardante nuevo: Ana María del Corral Luquín
Cargo del resguardante nuevo: Vocal de Organización Electoral
Área de Adscripción:  07 Junta Distrital Ejecutiva, Tepeapulco, Hidalgo
Teléfono con lada: (01+10 dígitos) 017919150459
Horario laboral: 9:00 a 18:00 horas
Domicilio laboral: Avenida Felipe Ángeles no. 29 Colonia 18 de Marzo, C.P. 43973 Tepeapulco, Hidalgo. </t>
  </si>
  <si>
    <t>MJ0263T2</t>
  </si>
  <si>
    <t>15:56:00</t>
  </si>
  <si>
    <t>Solicita reasignación de equipo Mainbit:
Datos del UPS Tipo B
Marca: ISB Sola Basic
Modelo: NBKS 1000/2
SN: E15B25953
Nombre completo del resguardante actual: Monica Jimenez Avilez
Contacto en caso de ausencia: Erika Brindis Pérez
Cargo del resguardante actual: Operador de Equipo Tecnológico
Teléfono con lada: (01+10 dígitos) 017919150459
Nombre completo del resguardante nuevo: Ana María del Corral Luquín
Cargo del resguardante nuevo: Vocal de Organización Electoral
Área de Adscripción:  07 Junta Distrital Ejecutiva, Tepeapulco, Hidalgo
Teléfono con lada: (01+10 dígitos) 017919150459
Horario laboral: 9:00 a 18:00 horas
Domicilio laboral: Avenida Felipe Ángeles no. 29 Colonia 18 de Marzo, C.P. 43973 Tepeapulco, Hidalgo.</t>
  </si>
  <si>
    <t>E15B25953</t>
  </si>
  <si>
    <t>INC000000387308</t>
  </si>
  <si>
    <t xml:space="preserve">Descripción de la falla que presenta la Unidad de CD/DVD: Al querer abrir la unidad lectora se traba y no sale completa.
Datos de la PC
Marca: Lenovo
Modelo: Think Centre M79
SN: MJ026WVV
Nombre completo del resguardante: Miguel Ángel Martínez Morales
Contacto en caso de ausencia: Francisco Ortiz López
Cargo del resguardante: Técnico de actualización al padrón
Horario laboral: 08:30 a 16:00 hrs 
Domicilio laboral: calle Altamirano 114 Esq. Guerrero col. centro CP. 91000 Xalapa Veracruz.
</t>
  </si>
  <si>
    <t>SE REALIZA REEMPLAZO CON UNIDAD DE DVD , SE REALIZAN PRUEBAS DIVERSAS Y OPERA CORRECTAMENTE.</t>
  </si>
  <si>
    <t>MJ026WVV</t>
  </si>
  <si>
    <t>INC000000387246</t>
  </si>
  <si>
    <t xml:space="preserve">Solicita reasignación de equipo Mainbit:
Datos de la PC
Marca: Lenovo
Modelo: ThinkCentre M79
SN: MJ0265A3
Nombre completo del resguardante actual: Jeronimo Castillo Rodríguez
Contacto en caso de ausencia: Erika Brindis Pérez
Cargo del resguardante actual: Vocal Secretario
Teléfono con lada: 017919150459
Nombre completo del resguardante nuevo: Carlos Alberto Padilla Espinoza
Cargo del resguardante nuevo: Vocal Secretario
Área de Adscripción:  07 Junta Distrital Ejecutiva, Tepeapulco, Hidalgo
Teléfono con lada: 017919150459
Horario laboral: 9:00 a 18:00 horas
Domicilio laboral: Avenida Felipe Ángeles no. 29 Colonia 18 de Marzo, C.P. 43973 Tepeapulco, Hidalgo. </t>
  </si>
  <si>
    <t>MJ0265A3</t>
  </si>
  <si>
    <t>15:42:15</t>
  </si>
  <si>
    <t xml:space="preserve">Solicita reasignación de equipo Mainbit:
Datos del UPS Tipo B
Marca: ISB Sola Basic
Modelo: NBKS 1000/2
SN:(Serie) E15B25930
Nombre completo del resguardante actual: Jeronimo Castillo Rodríguez
Contacto en caso de ausencia: Erika Brindis Pérez
Cargo del resguardante actual: Vocal Secretario
Teléfono con lada: (01+10 dígitos) 017919150459
Nombre completo del resguardante nuevo: Carlos Alberto Padilla Espinoza
Cargo del resguardante nuevo: Vocal Secretario
Área de Adscripción:  07 Junta Distrital Ejecutiva, Tepeapulco, Hidalgo
Teléfono con lada: (01+10 dígitos) 017919150459
Horario laboral: 9:00 a 18:00 horas
Domicilio laboral: Avenida Felipe Ángeles no. 29 Colonia 18 de Marzo, C.P. 43973 Tepeapulco, Hidalgo. </t>
  </si>
  <si>
    <t>E15B25930</t>
  </si>
  <si>
    <t>15:41:51</t>
  </si>
  <si>
    <t>INC000000387266</t>
  </si>
  <si>
    <t xml:space="preserve">Solicita reasignación de equipo Mainbit:
Datos de la PC
Marca: Lenovo
Modelo: ThinkCentre M79
SN: MJ02646N
Nombre completo del resguardante actual: Mónica Jimenez Avilez
Contacto en caso de ausencia: Erika Brindis Pérez
Cargo del resguardante actual: Operador de Equipo Tecnológico
Teléfono con lada: (01+10 dígitos) 017919150459
Nombre completo del resguardante nuevo: Ana María del Corral luquín
Cargo del resguardante nuevo: Vocal de Organización Electoral
Área de Adscripción:  07 Junta Distrital Ejecutiva, Tepeapulco, Hidalgo
Teléfono con lada: (01+10 dígitos) 017919150459
Horario laboral: 9:00 a 18:00 horas
Domicilio laboral: Avenida Felipe Ángeles no. 29 Colonia 18 de Marzo, C.P. 43973 Tepeapulco, Hidalgo. </t>
  </si>
  <si>
    <t>MJ02646N</t>
  </si>
  <si>
    <t>15:39:33</t>
  </si>
  <si>
    <t>Solicita reasignación de equipo Mainbit:
Datos del UPS Tipo B
Marca: ISB Sola Basic
Modelo: NBKS 1000/2
SN: E15B25947
Nombre completo del resguardante actual: Mónica Jimenez Avilez
Contacto en caso de ausencia: Erika Brindis Pérez
Cargo del resguardante actual: Operador de Equipo Tecnológico
Teléfono con lada: (01+10 dígitos) 017919150459
Nombre completo del resguardante nuevo: Ana María del Corral luquín
Cargo del resguardante nuevo: Vocal de Organización Electoral
Área de Adscripción:  07 Junta Distrital Ejecutiva, Tepeapulco, Hidalgo
Teléfono con lada: (01+10 dígitos) 017919150459
Horario laboral: 9:00 a 18:00 horas
Domicilio laboral: Avenida Felipe Ángeles no. 29 Colonia 18 de Marzo, C.P. 43973 Tepeapulco, Hidalgo.</t>
  </si>
  <si>
    <t>E15B25947</t>
  </si>
  <si>
    <t>INC000000387251</t>
  </si>
  <si>
    <t xml:space="preserve">Solicita reasignación de equipo Mainbit:
Datos de la PC
Marca: Lenovo
Modelo: ThinkCentre M79
SN: MJ0264E6
Nombre completo del resguardante actual: Aristeo Hernandez Baez
Contacto en caso de ausencia: Erika Brindis Pérez
Cargo del resguardante actual: Auxiliar Jurídico
Teléfono con lada: 017919150459
Nombre completo del resguardante nuevo: Carlos Alberto Padilla Espinoza
Cargo del resguardante nuevo: Vocal Secretario
Área de Adscripción:  07 Junta Distrital Ejecutiva, Tepeapulco, Hidalgo
Teléfono con lada: 017919150459
Horario laboral: 9:00 a 18:00 horas
Domicilio laboral: Avenida Felipe Ángeles no. 29 Colonia 18 de Marzo, C.P. 43973 Tepeapulco, Hidalgo. </t>
  </si>
  <si>
    <t>14:56:17</t>
  </si>
  <si>
    <t xml:space="preserve">Solicita reasignación de equipo Mainbit:
Datos del UPS
Marca: ISB Sola Basic
Modelo: NBKS 1000
SN: E15B25704
Nombre completo del resguardante actual: Aristeo Hernandez Baez
Contacto en caso de ausencia: Erika Brindis Pérez
Cargo del resguardante actual: Auxiliar Jurídico
Teléfono con lada: 017919150459
Nombre completo del resguardante nuevo: Carlos Alberto Padilla Espinoza
Cargo del resguardante nuevo: Vocal Secretario
Área de Adscripción:  07 Junta Distrital Ejecutiva, Tepeapulco, Hidalgo
Teléfono con lada: 017919150459
Horario laboral: 9:00 a 18:00 horas
Domicilio laboral: Avenida Felipe Ángeles no. 29 Colonia 18 de Marzo, C.P. 43973 Tepeapulco, Hidalgo. </t>
  </si>
  <si>
    <t>E15B25704</t>
  </si>
  <si>
    <t>14:49:36</t>
  </si>
  <si>
    <t>INC000000387257</t>
  </si>
  <si>
    <t xml:space="preserve">Solicita reasignación de equipo Mainbit:
Datos de la PC
Marca: Lenovo
Modelo: ThinkCentre M79
SN: MJ023JYB
Nombre completo del resguardante actual: Jeronimo Castillo Rodríguez
Contacto en caso de ausencia: Erika Brindis Pérez
Cargo del resguardante actual: Vocal Secretario
Teléfono con lada: 017919150459
Nombre completo del resguardante nuevo: Carlos Alberto Padilla Espinoza
Cargo del resguardante nuevo: Vocal Secretario
Área de Adscripción:  07 Junta Distrital Ejecutiva, Tepeapulco, Hidalgo
Teléfono con lada: 017919150459
Horario laboral: 9:00 a 18:00 horas
Domicilio laboral: Avenida Felipe Ángeles no. 29 Colonia 18 de Marzo, C.P. 43973 Tepeapulco, Hidalgo. </t>
  </si>
  <si>
    <t>MJ023JYB</t>
  </si>
  <si>
    <t>22:05:51</t>
  </si>
  <si>
    <t xml:space="preserve">Solicita reasignación de equipo Mainbit:
Datos del UPS Tipo B
Marca: ISB Sola Basic
Modelo: NBKS 1000/2
SN: E15B25775
Nombre completo del resguardante actual: Jeronimo Castillo Rodríguez
Contacto en caso de ausencia: Erika Brindis Pérez
Cargo del resguardante actual: Vocal Secretario
Teléfono con lada: 017919150459
Nombre completo del resguardante nuevo: Carlos Alberto Padilla Espinoza
Cargo del resguardante nuevo: Vocal Secretario
Área de Adscripción:  07 Junta Distrital Ejecutiva, Tepeapulco, Hidalgo
Teléfono con lada: 017919150459
Horario laboral: 9:00 a 18:00 horas
Domicilio laboral: Avenida Felipe Ángeles no. 29 Colonia 18 de Marzo, C.P. 43973 Tepeapulco, Hidalgo. </t>
  </si>
  <si>
    <t>SE ACUDE A SITIO SE REALIZA LA REASIGNACION DE EQUIPO SE CONFIGURA PERFIL SE HACEN PRUEBAS Y EQUIPO QUEDA FUNCIONANDO CORRECTAMENTE, SE FIRMA RESGUARDO CORRESPONDIENTE</t>
  </si>
  <si>
    <t>E15B25775</t>
  </si>
  <si>
    <t>12:38:20</t>
  </si>
  <si>
    <t>82:59:50</t>
  </si>
  <si>
    <t>INC000000387289</t>
  </si>
  <si>
    <t>Descripción de la falla que presenta la Laptop: No carga el docking 
Datos de la Laptop
Marca: Lenovo
Modelo: ThinkPad T540p
SN: R907JUJQ
Nombre completo del resguardante: Marco Antonio Tejeda Zeron
Contacto en caso de ausencia: Marco Antonio Soto Neri
No. de módulo para equipos que utilizan SIIRFE: 130422
Cargo del resguardante: Técnico en Campo
Teléfono con lada: 017711418146 
Horario laboral: sábado 09:00 a 12:00 hrs
Domicilio laboral: Guerrero Norte No. 607a , Col. Centro, Mpio. Tulancingo</t>
  </si>
  <si>
    <t>SE ACUDE A SITIO SE SUSTITUYE ADAPTADOR DAÑADO NS 11S36200284ZZ10051ACJD Y SE DEJA ADAPTADOR LENOVO 11S45N0247Z1ZS9B5AM7TA SE REALIZAN PRUEBAS  Y EQUIPO QUEDA OPERANDO CORRECTAMENTE.</t>
  </si>
  <si>
    <t>R907JUJQ</t>
  </si>
  <si>
    <t>51:48:09</t>
  </si>
  <si>
    <t>INC000000387349</t>
  </si>
  <si>
    <t>Descripción de la falla que presenta el UPS: En días anteriores cambiaron el equipo ups pero este falla, ya que en ocasiones emite un ruido como si quisiera apagarse y no conserva la carga, es decir si se interrumpe la energía se apaga todo el equipo. Nota: el ups dice reparado.
Datos del UPS
Marca: ISB
Modelo: NBKS 1000
SN:E15B24882
No. de Inventario para equipos INE:
Nombre completo del resguardante: Lugardo Hernández Fuentes
Contacto en caso de ausencia: Víctor Bladimir Berra
Cargo del resguardante: Técnico de Actualización Cartográfica
Teléfono con lada: 9333334647
Horario laboral: 08:30 A 16:00 Hrs.
Domicilio laboral: Palma Dátil # 112 Col Los Mangos Paraíso Tabasco Cp.86601</t>
  </si>
  <si>
    <t>SE REALIZA REMPLAZO DE UPS, SE INSTALA EQUIPO CON SERIE E15B27520, QUEDA OPERANDO CORRECTAMENTE.</t>
  </si>
  <si>
    <t>04:02:00</t>
  </si>
  <si>
    <t>INC000000387342</t>
  </si>
  <si>
    <t>Solicita reasignación de equipo Mainbit:
Datos de la PC
Marca: LENOVO
Modelo: THINKPAD T540
SN:(Serie) R90F8AT8
Nombre completo del resguardante actual: J. Jesús Lule Ortega
Contacto en caso de ausencia: Hederlina Montiel Leyva
Cargo del resguardante actual: Vocal Ejecutivo
Teléfono con lada: (01) 993 3 15 57 96
Nombre completo del resguardante nuevo: Hederlina Montiel Leyva
Cargo del resguardante nuevo: Jefe De Sistemas
Área de Adscripción: Junta Local Ejecutiva De Tabasco
Sub área laboral: Vocalía Ejecutiva
Teléfono con lada: (01) 993 3 15 57 96
Horario laboral: 9:00 a 14:00 y  15:00 a 17:00 hrs
Domicilio laboral: Belisario Domínguez No. 102, Col. Plutarco Elías Calles, Villahermosa, Tabasco.</t>
  </si>
  <si>
    <t>SE REALIZA REASIGNACIÓN DE EQUIPO CON SERIE R90F8AT8, SE FIRMA DOCUMENTACIÓN. EL EQUIPO SE ENCUENTRA OPERANDO CORRECTAMENTE.</t>
  </si>
  <si>
    <t>38:02:03</t>
  </si>
  <si>
    <t>INC000000387351</t>
  </si>
  <si>
    <t>Descripción de la falla que presenta el UPS: No retiene la energía
Datos del UPS
Marca: ISB
Modelo: NBKS1000/2
SN:(Serie) E15B32568
Nombre completo del resguardante: Priscila Cortázar Rubio
Contacto en caso de ausencia: Lisette Vega Payán
No. de módulo para equipos que utilizan SIIRFE: 211621
Cargo del resguardante: Responsable de módulo
Teléfono con lada: (01+10 dígitos)01-236-38-1-21-87
Horario laboral: 7:30 a 14:30 de lunes a viernes
Domicilio laboral: 2 poniente # 616, col. Centro, Ajalpan, Puebla.</t>
  </si>
  <si>
    <t>SE REALIZA REEMPLAZO DE UPS, SE INSTALA EQUIPO CON SERIE E15B30520, SE REALIZAN PRUEBAS Y QUEDA OPERANDO CORRECTAMENTE.</t>
  </si>
  <si>
    <t>37:59:00</t>
  </si>
  <si>
    <t>INC000000387352</t>
  </si>
  <si>
    <t>Descripción de la falla que presenta el UPS: No retiene la energía
Datos del UPS
Marca: ISB
Modelo: NBKS1000/2
SN:(Serie) E15B31097
Nombre completo del resguardante: Priscila Cortázar Rubio
Contacto en caso de ausencia: Lisette Vega Payán
No. de módulo para equipos que utilizan SIIRFE: 211621
Cargo del resguardante: Responsable de módulo
Teléfono con lada: (01+10 dígitos)01-236-38-1-21-87
Horario laboral: 7:30 a 14:30 de lunes a viernes
Domicilio laboral: 2 poniente # 616, col. Centro, Ajalpan, Puebla.</t>
  </si>
  <si>
    <t>SE REALIZA REEMPLAZO DE EQUIPO, SE INSTALA UPS CON SERIE E15B29837, SE REALIZAN PRUEBAS Y EL EQUIPO ESTÁ OPERANDO CORRECTAMENTE.</t>
  </si>
  <si>
    <t>E15B31097</t>
  </si>
  <si>
    <t>18:16:37</t>
  </si>
  <si>
    <t>INC000000387273</t>
  </si>
  <si>
    <t xml:space="preserve">Solicita reasignación de equipo Mainbit:
Datos de la PC: 
Marca: Lenovo
Modelo: ThinkCentre M79
SN:(Serie)  MJ0263T6
Nombre completo del resguardante actual: Jeus Elleot Montiel Mondrano
Contacto en caso de ausencia: Erika Brindis Pérez
Cargo del resguardante actual: Vocal de Organización Electoral
Teléfono con lada: (01+10 dígitos) 017919150459
Nombre completo del resguardante nuevo: Ana María del Corral Luquín 
Cargo del resguardante nuevo: Vocal de Organización Electoral  
Área de Adscripción:07 Junta Distrital Ejecutiva, Tepeapulco Hidalgo
Teléfono con lada: (01+10 dígitos) 017919150459
Horario laboral: 9:00 a 18:00 horas
Domicilio laboral: Avenida Félipe Ángeles no. 29, Colonia 18 de marzo, C.P. 43973, Tepeapulco, Hidalgo
</t>
  </si>
  <si>
    <t>MJ0263T6</t>
  </si>
  <si>
    <t>18:17:21</t>
  </si>
  <si>
    <t>Solicita reasignación de equipo Mainbit:
Datos del UPS  Tipo B
Marca: ISB Sola Basic
Modelo: NBKS 1000/2
SN:(Serie) E15B25781
Nombre completo del resguardante actual: Jeus Elleot Montiel Mondrano
Contacto en caso de ausencia: Erika Brindis Pérez
Cargo del resguardante actual: Vocal de Organización Electoral
Teléfono con lada: (01+10 dígitos) 017919150459
Nombre completo del resguardante nuevo: Ana María del Corral Luquín 
Cargo del resguardante nuevo: Vocal de Organización Electoral  
Área de Adscripción:07 Junta Distrital Ejecutiva, Tepeapulco Hidalgo
Teléfono con lada: (01+10 dígitos) 017919150459
Horario laboral: 9:00 a 18:00 horas
Domicilio laboral: Avenida Félipe Ángeles no. 29, Colonia 18 de marzo, C.P. 43973, Tepeapulco, Hidalgo</t>
  </si>
  <si>
    <t>E15B25781</t>
  </si>
  <si>
    <t>06:21:52</t>
  </si>
  <si>
    <t>INC000000387520</t>
  </si>
  <si>
    <t>Descripción de la falla que presenta la PC: Mal funcionamiento de la tarjeta de Red.
Datos de la PC
Marca: Lenovo
Modelo: ThinkCentre M79
SN: MJ025HTV
Nombre completo del resguardante: Martin Márquez De Gante
Contacto en caso de ausencia: Cecilia Del Carmen Patraca Peregrino
No. de módulo para equipos que utilizan SIIRFE: 302121
Cargo del resguardante: Vocal de Registro
Teléfono con lada: (01) 922 2640287
Horario laboral: Lun- Vie 8:00 a 20:00 hrs. y Sábados de 8:00 a 14:00 hrs.
Domicilio laboral: Carretera Transístmica No. 70, Col. Barrio Primero, Mpio. Cosoleacaque, Veracruz</t>
  </si>
  <si>
    <t>SE REVISA EQUIPO, NO SE PUEDE CONECTAR A LA RED, SE VALIDA QUE EL NODO DE RED NO TIENE SERVICIO, SE CONECTA A UN NODO CON SERVICIO DE RED Y EL EQUIPO FUNCIONA CORRECTAMENTE, SE VALIDA CORRECTO FUNCIONAMIENTO CON EL USUARIO.
LA USUARIO MENCIONA QUE AL ESTAR TRABAJANDO EN RED LAS APLICACIONES SE ALENTAN EN TODOS LOS EQUIPOS, SE VALIDO CON CAU Y SOLICITAN LA USUARIO LEVANTE OTRO REPORTE MENCIONANDO LENTITUD EN LA RED PARA QUE SE CALALIZE AL AREA QUE CORRESPONDA.</t>
  </si>
  <si>
    <t>07:47:35</t>
  </si>
  <si>
    <t>INC000000386962</t>
  </si>
  <si>
    <t>Descripción de la falla que presenta el Sistema Operativo: Reinstalación de Windows 8
Datos de la PC
Marca: LENOVO 
Modelo: M79
SN: MJ026X03
Nombre completo del resguardante: Fernando Perez Reyes
Contacto en caso de ausencia: Rosa Olivia Tovar
No. de módulo para equipos que utilizan SIIRFE:
Cargo del resguardante: Subdirector
Teléfono con lada: 5557282500 o 57282506 Ext. 372100
Horario laboral: 10 A 7
Domicilio laboral: Periférico Sur No. 4124, Piso 1Col. Ex hacienda de Anzaldo, Del. Álvaro Obregón, Ciudad de México</t>
  </si>
  <si>
    <t>SE ACUDE A SITIO SE DESINSTALA ACTUALIZACION DE WINDOWS 10 QUEDANDO INSTALADO  WINDOWS 8.1 CONSERVANDO INFORMACION Y CONFIGURACIONES DE USUARIO EL EQUIPO QUEDA FUNCIONANDO  CORRECTAMENTE</t>
  </si>
  <si>
    <t>MJ026X03</t>
  </si>
  <si>
    <t>46:17:41</t>
  </si>
  <si>
    <t>INC000000387335</t>
  </si>
  <si>
    <t>Descripción de la falla que presenta el UPS: El equipo ya no prende.
Datos del UPS
Marca: ISB
Modelo: NBKS1000/2
SN: E15B31195
Nombre completo del resguardante: María Eugenia Ivonne Padilla Espinosa
Contacto en caso de ausencia: Ing. Marcelo Montiel Olmedo
No. de módulo para equipos que utilizan SIIRFE: 111027
Cargo del resguardante: VE
Teléfono con lada: 01 (4454532512 ó 4454532511) ext. 105
Horario laboral: 8:30 A 16:00 hrs.
Domicilio laboral: Vasco De Quiroga No. 1, Colonia La Joyita, Uriangato, Gto.</t>
  </si>
  <si>
    <t xml:space="preserve">ING EN SITIO INFORMA QUE SE REALIZA CAMBIO DE UPS, SE REALIZA INSTALACION DE SERIE E15B21215, SE HACEN PRUEBAS Y OPERA CORRECTAMENTE. </t>
  </si>
  <si>
    <t>E15B31195</t>
  </si>
  <si>
    <t>14:42:22</t>
  </si>
  <si>
    <t>INC000000387454</t>
  </si>
  <si>
    <t>Descripción de la falla que presenta el Sistema Operativo:
Equipo requiere activacion de office y windows, este equipo debe de llevar Windows 8.1 Pro
Datos de la PC
Marca: lenovo
Modelo: think pad
SN: R907K5YH
Nombre completo del resguardante: Miguel Molina Samano
Contacto en caso de ausencia: Lucy Manuela Abreu Almazan 
No. de módulo para equipos que utilizan SIIRFE:
Cargo del resguardante:  Vocal Distrital del RFE en Iguala De la Independencia
Teléfono con lada: 017333322406
Horario laboral: 8:30 a.m. a 4 p.m.
Domicilio laboral: Calle Escobedo 59 Iguala de la Independencia, Gro.
Junta Distrital Ejecutiva No. 02 De Guerrero - Iguala</t>
  </si>
  <si>
    <t>02:14:20</t>
  </si>
  <si>
    <t>INC000000387688</t>
  </si>
  <si>
    <t>Descripción de la falla que presenta Microsoft Office: Al realizar captura, modificación o eliminación el programa marca que no responde y se cierra sin guardar la información capturada.
Datos de la PC
Marca: Lenovo
Modelo: ThinkCentre M79
SN: MJ023GVG
Nombre completo del resguardante: Rubén Vázquez Vázquez
Contacto en caso de ausencia: Graciela Rojas 
Cargo del resguardante: Vocal de Organización Electoral.
Teléfono con lada: 55418102 Ext. 108 o 109
Horario laboral: Lunes a Viernes de 9:00 a 17:00 Hrs
Domicilio laboral: Naranjo No. 46, Col. Santa María La Ribera, Mpio. Cuauhtémoc</t>
  </si>
  <si>
    <t xml:space="preserve">SE ACUDE A SITIO SE CHECA FALLA SE REALIZA UNA REPARACION DE OFFICE  SE ESCANEA EQUIPO CON ANTIVIRUS SE REALIZA PRUEBAS EQUIPO QUEDA FUNCIONANDO CORRECTAMENTE USUARIO VALIDA Y FIRMA DE CONFORMIDAD.
</t>
  </si>
  <si>
    <t>MJ023GVG</t>
  </si>
  <si>
    <t>05:21:02</t>
  </si>
  <si>
    <t>INC000000387804</t>
  </si>
  <si>
    <t>Solicita reasignación de equipo Mainbit:
Datos de la PC
Marca: Lenovo
Modelo: ThinkPad_T540p
SN:(Serie) R90FAZUK 15/03
Nombre completo del resguardante actual: Lissette Morones Sánchez
Contacto en caso de ausencia: Denise Betancourt Sandoval
Cargo del resguardante actual: Encargada del Departamento de Seguridad Informática
Teléfono con lada: (01+10 dígitos) 5556284560 ext 344560
Nombre completo del resguardante nuevo: Denise Betancourt Sandoval
Cargo del resguardante nuevo: Ingeniero Especialista en Seguridad Informática "C"
Área de Adscripción: Unidad Técnica de Servicios de Informática
Sub área laboral: Departamento de Seguridad
Teléfono con lada: (01+10 dígitos) 5556284560 ext 345326
Horario laboral: 10:00 horas - 19:00 horas
Domicilio laboral: Viaducto Tlalpan #100, Edificio C, Sótano, Arenal Tepepan, C.P. 14610, Tlalpan D.F.</t>
  </si>
  <si>
    <t>SE VERIFICA NUMERO DE SERIE DEL EQUIPO Y ES CORRECTA, SE VALIDA SI REQUIERE MIGRACION DE DATOS, EL USUARIO COMENTA QUE NO. SE VALIDA Y FIRMA DE CONFORMIDAD</t>
  </si>
  <si>
    <t>05:25:35</t>
  </si>
  <si>
    <t>09:53:50</t>
  </si>
  <si>
    <t>INC000000387798</t>
  </si>
  <si>
    <t>Descripción de la falla que presenta la PC: El equipo no ingresa a la red, ya se cambio cable de red, se cambio de nodo, y esta dado de alta en el Host-admin, por lo que al parecer es la tarjeta de red.
Datos de la PC
Marca: Lenovo
Modelo: Thinkcentre M79
SN: MJ026WJA
Nombre completo del resguardante: Miguel Guillermo Ortíz Mangen
Contacto en caso de ausencia: Micaela Martínez Alvarez
Cargo del resguardante: Verificador de campo
Teléfono con lada: 019535321525
Horario laboral: 09:00 a 18:00 Hrs.
Domicilio laboral: 2 De Abril No. 76 , Col. Tepeyac, Mpio. Huajuapan De León
Junta Distrital Ejecutiva No. 03 De Oaxaca - Cd. De Huajuapan</t>
  </si>
  <si>
    <t>SE REALIZA REVISIÓN DEL EQUIPO Y NO PRESENTA PROBLEMAS DE CONEXIÓN A LA RED, SE CORRE DIAGNÓSTICO DE HARDWARE Y NO ARROJA ERRORES, EL EQUIPO SE ENCUENTRA TRABAJANDO CORRECTAMENTE.</t>
  </si>
  <si>
    <t>MJ026WJA</t>
  </si>
  <si>
    <t>INC000000387812</t>
  </si>
  <si>
    <t>Descripción de la falla que presenta el Sistema Operativo:
Falla en Sistema en Operativo, no abre ningún navegador y algunas opciones básicas de archivos que se quieren ejecutar no se abren. 
Datos de la PC
Marca:Lenovo
Modelo: ThinkCentre M79
SN: MJ028FDL
Nombre completo del resguardante: Angel Gabriel Torres Roldan 
Contacto en caso de ausencia: Mauricio López Carrillo 
Cargo del resguardante:  Auxiliar de Soporte Técnico Técnico 
Teléfono con lada: 5557282610
Horario laboral: 9:00 - 19:00 Hrs
Domicilio laboral: Periférico Sur No. 4124, Col. Ex hacienda de Anzaldo, Del. Álvaro Obregón, D.F.
Torreo Zafiro II  Piso 6 Subdirección de Adquisiciones.</t>
  </si>
  <si>
    <t xml:space="preserve">SE ACUDE A SITIO SE DIAGNOSTICA SISTEMA OPERATIVO DAÑADO SE INTENTA REPARAR SISTEMA Y AGREGAR  DLL'S FALTANTES  SIN EXITO, SE APOYA A USUARIO CON 69 GB DE RESPALDO SE CARGA IMAGEN INSTITUCIONAL  NUEVA  SE CONFIGURA  PERFIL DE USUARIO Y SE VACIA INFORMACION, EQUIPO QUEDA OK. </t>
  </si>
  <si>
    <t>MJ028FDL</t>
  </si>
  <si>
    <t>08:50:57</t>
  </si>
  <si>
    <t>INC000000387158</t>
  </si>
  <si>
    <t>Descripción de la falla que presenta la pc:
La máquina dio una pantalla  azul 
Datos de la pc
Marca: Lenovo 
Modelo: ThinCenter
Sn: MJ026V7Z
Nombre completo del resguardante: Hernández Concepción Octavio
Cargo del resguardante: auxiliar técnico en soporte estadístico
Teléfono con lada: (55)54800476
Horario laboral: 09:00 y 18 horas
Domicilio laboral: Insurgentes Sur No. 1561, Col. San José Insurgentes, Del. Benito Juárez
Sótano, p 12
Nota: favor de proporcionar toda la información, ya que ésta es requerida por el proveedor.</t>
  </si>
  <si>
    <t xml:space="preserve">SE REALIZA VISITA A USUARIO EN SITIO. SE REALIZA INSTALACION  DE DRIVER  DE VIDEO SE REALIZA LIMPIEZA INSTALACION DE DRIVER  DE VIDEO, SE REALIZA  LIMPIEZA DE ARCHIVOS TEMPORALES Y DE REGISTRO DE WINDOWS, SE REALIZAN  PRUEBAS, QUEDA EQUIPO FUNCIONANDO.    </t>
  </si>
  <si>
    <t>MJ026V7Z</t>
  </si>
  <si>
    <t>42:58:02</t>
  </si>
  <si>
    <t>INC000000387867</t>
  </si>
  <si>
    <t>Descripción de la falla que presenta el mouse:
Ya no desplaza el cursor, se validó el mouse en dos equipos más con el mismo resultado.
Datos de la PC
Marca: Lenovo
Modelo: Thinkcentre M79
SN: MJ026WUJ
Nombre completo del resguardante: Irving Misael Linares Chávez
Contacto en caso de ausencia:
No. de módulo para equipos que utilizan SIIRFE:
Cargo del resguardante:
Teléfono con lada: 014777133146
Horario laboral:  8:30 - 16:00 Hrs
Domicilio laboral:  Calle Veracruz 401, Col. Arbide,  León Gto. CP 37360</t>
  </si>
  <si>
    <t>13:00:00</t>
  </si>
  <si>
    <t>INC000000387961</t>
  </si>
  <si>
    <t>Descripción de la falla que presenta el UPS: La batería ya no retiene carga.
Datos del UPS
Marca: ISB
Modelo: NBKS 1000
SN: E15B26762
Nombre completo del resguardante: Rubén Vázquez Vázquez
Contacto en caso de ausencia: Graciela Arreola 
Cargo del resguardante: Vocal De Organización
Teléfono con lada: (55) 55418102
Horario laboral: 9:00 a 17:00 hrs.
Domicilio laboral: Naranjo No. 46, Col. Santa María La Ribera, Mpio. Cuauhtémoc, CDMX</t>
  </si>
  <si>
    <t xml:space="preserve">SE PRESENTA EN SITIO POR CAMBIO DE UPS  NO. SERIE ANT. E15B26762 NO. SERIE  NUEVO: E15B25753. </t>
  </si>
  <si>
    <t>E15B26762</t>
  </si>
  <si>
    <t>INC000000387940</t>
  </si>
  <si>
    <t>Descripción de la falla que presenta el Sistema Operativo: El equipo no cuenta con drivers de video.
Datos de la PC
Marca: Lenovo
Modelo: Trink Centre M79
SN: MJ023H4V
Nombre completo del resguardante: Alicia Tzontecomani Mendieta
Contacto en caso de ausencia: Elena de la Cruz Torres Santos
Cargo del resguardante: Vocal de capacitación 
Teléfono con lada: 4777133146
Horario laboral: 08:30 a 16:00 hrs.
Domicilio laboral: Veracruz No. 401, Col. Arbide, Mpio. León. .</t>
  </si>
  <si>
    <t>MJ023H4V</t>
  </si>
  <si>
    <t>03:27:02</t>
  </si>
  <si>
    <t>INC000000387662</t>
  </si>
  <si>
    <t>Falla el sistema operativo, se inhibe al intentar abrir cualquier archivo.
Datos de la PC
Marca:Lenovo
Modelo: M79
SN:(Serie)  MJ026B3D
Nombre completo del resguardante:Jorge Ledesma
Contacto en caso de ausencia: Cesar Martínez
Cargo del resguardante: Lider de proyecto
Teléfono con lada: (01+10 dígitos)56284200  ext 373163
Horario laboral: 9 a 7 pm
Domicilio laboral: Zafiro II piso 7, Periférico Sur No. 4124, Col. Ex hacienda de Anzaldo, Del. Álvaro</t>
  </si>
  <si>
    <t xml:space="preserve">SE ACUDE A SITIO SE REALIZA RESPALDO DE INFORMACION 63 GB. SE INSTALA IMAGEN INSTITUCIONAL, SE PASA INFORMACION, SE CONFIGURA, EL USUARIO QUEDA CONFORME  CON SU INFORMACION, EL EQUIPO  QUEDA FUNCIONANDO CORRECTAMENTE.    </t>
  </si>
  <si>
    <t>MJ026B3D</t>
  </si>
  <si>
    <t>00:46:20</t>
  </si>
  <si>
    <t>INC000000388031</t>
  </si>
  <si>
    <t>Solicita reasignación de equipo Mainbit:
Datos de la PC
Marca: Lenovo
Modelo: ThinkPad_T540p
SN: R90FAZL0
Nombre completo del resguardante actual:Lissette Morones Sánchez
Cargo del resguardante actual: Encargada del Departamento de Seguridad Informática
Teléfono con lada: 01 5628 4200
Nombre completo del resguardante nuevo: Diego Valverde Rodríguez
Cargo del resguardante nuevo: Ingeniero Especialista en Seguridad Informática "C"
Área de Adscripción:Unidad Técnica de Servicios de Informática
Sub área laboral: Departamento de Seguridad
Teléfono con lada: 55 5628 4200
Horario laboral: 10:00 - 19:00 hrs
Domicilio laboral: Viaducto Tlalpan No. 100, Sotano, Col. Arenal Tepepan, Delegación Tlalpan, C.P. 14610, Ciudad de México.</t>
  </si>
  <si>
    <t>SE VERIFICA NUMERO DE SERIE Y ES CORRECTO SE VALIDA CON USUARIO SI REQUIERE MIGRACION  DE DATOS Y CONTESTA QUE NO  FIRMA DE CONFORMIDAD</t>
  </si>
  <si>
    <t>10:06:55</t>
  </si>
  <si>
    <t>INC000000387953</t>
  </si>
  <si>
    <t>Descripción de la falla que presenta la Laptop: El equipo se inhibe constantemente y es necesario reiniciar.
Datos de la Laptop
Marca: Lenovo
Modelo: M79
SN:(Serie) R90FAZEV
Nombre completo del resguardante: Ivan Levario Dávila
Contacto en caso de ausencia: Cesar Martínez 
Cargo del resguardante: Enlace administrativo
Teléfono con lada: (01+10 dígitos):56284200 EXT 372622
Horario laboral:9:00 a 7:00 hrs
Domicilio laboral: Zafiro II piso 7, Periférico Sur No. 4124, Col. Ex hacienda de Anzaldo, Del. Álvaro Obregón, Ciudad de México</t>
  </si>
  <si>
    <t xml:space="preserve">SE ACUDE A SITIO SE DEPURA Y OPTIMIZA EL SISTEMA OPERATIVO SE ACTUALIZA DRIVER  DE LECTOR DE HUELLA, SE REALIZAN PRUEBAS, QUEDA OK.
  </t>
  </si>
  <si>
    <t>19:01:17</t>
  </si>
  <si>
    <t>INC000000388072</t>
  </si>
  <si>
    <t>Descripción de la falla: 
Me aparece una pantalla azul con el mensaje: Se ha producido un error en su PC  y necesita reiniciarse. Vamos a recopilar información  sobre el error y después podrá reiniciar. (0% completado)
y ahí se queda en 0%, no avanza...
Datos de la PC
Marca: Lenovo
Modelo: Thinkcentre M79
Serie: MJ026C16
Nombre completo del resguardante: Mary Carmen Valdez Arreortua
Cargo del resguardante: Secretaria de Vocalía Ejecutiva
Teléfono (10 dígitos): 951.56.21691
Horario laboral: lun-vie. 9:00-14:00 y de 15:00-18:00 hrs
Domicilio laboral: Carret. Cristobal Colon, km. 32.5, Tlacolula de Matamoros, Oax. C.P. 70400</t>
  </si>
  <si>
    <t xml:space="preserve">SE REVISA EQUIPO Y SE ENCUENTRA DAÑADO EL DISCO DURO, SE REALIZA CAMBIO FÍSICO DE DISCO DURO, RESPALDO DE INFORMACIÓN, SE CARGA IMAGEN, SE CONFIGURA EQUIPO, SE CARGA RESPALDO SE HACEN PRUEBAS Y EQUIPO QUEDA OPERANDO CORRECTAMENTE. </t>
  </si>
  <si>
    <t>09:02:23</t>
  </si>
  <si>
    <t>INC000000388055</t>
  </si>
  <si>
    <t>Descripción de la falla que presenta la PC: Lentitud y no reconoce las impresoras
Datos de la PC
Marca: Lenovo
Modelo: Thinkcentre M79
SN: MJ026C0Y
Nombre completo del resguardante: Francisco Javier Santiago López
Contacto en caso de ausencia: Abelardo Espinosa López
Cargo del resguardante: Encargado de despacho de la Vocalia del Registro Federal de Electores 
Teléfono con lada: 019631106308
Horario laboral: 09:00 a 16:00
Domicilio laboral: 3a Calle Norte Pte No. 76 0, Col. Barrio De Guadalupe, Mpio. Comitán De Domínguez
Junta Distrital Ejecutiva No. 08 De Chiapas - Comitan De Domínguez</t>
  </si>
  <si>
    <t>INGENIERO INFORMA, SE REALIZA RESPALDO DE INFORMACION SE REINSTALA SISTEMA OPERATIVO Y SE CONFIGURA EQUIPO. EL EQUIPO QUEDA OPERANDO CORRECTAMENTE</t>
  </si>
  <si>
    <t>MJ026C0Y</t>
  </si>
  <si>
    <t>04:24:08</t>
  </si>
  <si>
    <t>INC000000388085</t>
  </si>
  <si>
    <t>Descripción de la falla que presenta la PC: presenta error de sistema "Se ha producido un problema en su pc y necesita reiniciarse. Vamos a recopilar información sobre el error y después podrá reiniciar (0% completado - pantalla azul)"
Datos de la PC
Marca: Lenovo
Modelo: ThinkCentre M79
SN:(Serie)  MJ026AVD
Nombre completo del resguardante: Carlos Armendariz Orozco
Cargo del resguardante: Técnico Para La Distribución De Materiales
Teléfono con lada: 5556284575
Horario laboral: Lunes a Viernes de 10:00 a 19:00 Hrs
Domicilio laboral:  Viaducto Tlalpan No. 100 Edificio C Piso 3, Col. Arenal Tepepan, Del. Tlalpan</t>
  </si>
  <si>
    <t xml:space="preserve">SE VERIFICA FALLA, SE DETECTA CONTROLADOR DE VIDEO DAÑADO. SE ACTUALIZA DRIVE DE VIDEO, SE  REALIZAN PRUEBAS SATISFACTORIAS. EL USUARIO VALIDA Y FIRMA.    </t>
  </si>
  <si>
    <t>MJ026AVD</t>
  </si>
  <si>
    <t>09:27:32</t>
  </si>
  <si>
    <t>39:35:20</t>
  </si>
  <si>
    <t>INC000000388007</t>
  </si>
  <si>
    <t xml:space="preserve">Descripción de la falla que presenta el Sistema Operativo: Se encuentra muy lenta, y la paquetería de office está muy lenta y se traba. 
Datos de la PC
Marca: Lenovo
Modelo: ThinkCentre
SN: MJ0263XK
Nombre completo del resguardante: Javier Rivera Tristan
Contacto en caso de ausencia: Estela González
Cargo del resguardante: Vocal Ejecutivo
Teléfono con lada: 018183538816 
Horario laboral: 8:30 A 16:00 HRS
Domicilio laboral: Ave Pico Bolivar No. 957 Local 49 , Col. Las Puentes 10 Sector, Mpio. San Nicolás De Los Garza
</t>
  </si>
  <si>
    <t>09:29:16</t>
  </si>
  <si>
    <t>39:00:19</t>
  </si>
  <si>
    <t>INC000000388128</t>
  </si>
  <si>
    <t>El equipo no me permite trabajar, ya que se constantemente se pone la pantalla en color azul, mostrando el siguiente; " :( Se ha producido un problema en su PC y necesita reiniciarse. Vamos a recopilar información sobre el error y después podrá reiniciar. (100% completado) se reinicia la máquina y a los dos minutos muestra el mismo mensaje, hace meses ya presentaba este mismo problema, además de ello trabajando muestra la leyenda error en el programa, el programa se cerrera. A pesar de que el viernes pasado le dieron mantenimiento los de la empresa sigue presentando el mismo problema.
Datos de la PC
Marca: Lenovo
SN: MJ026WXF
Nombre completo del resguardante: Esau Marcial Bolaños
Contacto en caso de ausencia: Petra Ortega Blanco
Cargo del resguardante: Secretario en Junta Distrital
Teléfono con lada: 01 236 38 1 21 88
Horario laboral: 08:30 hrs. a 16:00 hrs.
Domicilio laboral: 2 Poniente # 616, Col. Centro. C.P. 75910, Ajalpan, Puebla.</t>
  </si>
  <si>
    <t>SE REALIZA REEMPLAZO DE MOTHER BOARD Y MEMORIA RAM, SE REALIZAN PRUEBAS Y EL EQUIPO QUEDA OPERANDO CORRECTAMENTE.</t>
  </si>
  <si>
    <t>09:30:15</t>
  </si>
  <si>
    <t>INC000000388129</t>
  </si>
  <si>
    <t>Descripción de la falla que presenta el UPS: 
No enciende, aun cuando este conectado a la energía.
Datos del UPS
Marca: ISB
Modelo: NBKS100/2
SN:E15B32539
Nombre completo del resguardante: Esau Marcial Bolaños
Contacto en caso de ausencia: Petra Ortega Blanco
Cargo del resguardante:  Secretario en Junta Distrital
Teléfono con lada: 01 236 38 1 21 88
Horario laboral: 08:30 hrs a 16:00 hrs.
Domicilio laboral: 2 Poniente # 616, Col. Centro, C. P. 75910, Ajalpan, Puebla</t>
  </si>
  <si>
    <t xml:space="preserve">SE REALIZA REEMPLAZO DE UPS, SE INSTALA EQUIPO CON SERIE E15B24507, SE REALIZAN PRUEBAS Y EL EQUIPO QUEDA OPERANDO CORRECTAMENTE. </t>
  </si>
  <si>
    <t>E15B32539</t>
  </si>
  <si>
    <t>06:38:55</t>
  </si>
  <si>
    <t>INC000000388130</t>
  </si>
  <si>
    <t>Descripción de la falla que presenta el teclado:
Varias teclas se traban y estan muy duras. Tecla de retroceso no funciona.
Datos de la PC 
Marca: Lenovo
Modelo: ThinkCentre M79
SN: MJ026WXF
Nombre completo del resguardante: Esau Marcial Bolaños
Contacto en caso de ausencia: Petra Ortega Blanco
Cargo del resguardante:  Secretario en Junta Distrital
Teléfono con lada: 01 236 38 1 21 88
Horario laboral: 08:30 hrs a 16:00 hrs.
Domicilio laboral: 2 Poniente # 616, Col. Centro, C. P. 75910, Ajalpan, Puebla</t>
  </si>
  <si>
    <t>SE REVISA EQUIPO Y SE ENCUENTRA TECLADO DAÑADO Y SE REALIZA CAMBIO FÍSICO DE TECLADO SE HACEN PRUEBAS Y EQUIPO QUEDA OPERANDO CORRECTAMENTE.</t>
  </si>
  <si>
    <t>05:20:34</t>
  </si>
  <si>
    <t>30:12:37</t>
  </si>
  <si>
    <t>INC000000388149</t>
  </si>
  <si>
    <t xml:space="preserve">Descripción de la falla que presenta el teclado: Están duras las teclas y ocasiona problemas al capturar información.
Datos de la PC
Marca: Lenovo
Modelo: Think Centre M79
SN: MJ022A3M
Nombre completo del resguardante: Francisco Gerardo Parada Villalobos 
Contacto en caso de ausencia: Tomas antonio alfaro Laguna
No. de módulo para equipos que utilizan SIIRFE: 110821
Cargo del resguardante: Vocal ejecutivo
Teléfono con lada: 4646481682 
Horario laboral: 08:00 hrs a 16:00 hrs. 
Domicilio laboral: Calle Leona Vicario N° 103, fraccionamiento el deportivo, Salamanca, Guanajuato.
</t>
  </si>
  <si>
    <t>MJ022A3M</t>
  </si>
  <si>
    <t>36:27:30</t>
  </si>
  <si>
    <t>INC000000388177</t>
  </si>
  <si>
    <t>Descripción de la falla que presenta el ups:
El ups empezó a sacar chispas por lo cual dejo de funcionar
Datos del ups
Marca: SOLA BASIC
Modelo: NBKS1000
Sn: E15J15294
Nombre completo del resguardante: Laura Beltrán Madrid
Contacto en caso de ausencia: José Ramón Ramírez Torres
Cargo del resguardante: jefe de depto. De recursos humanos
Teléfono con lada: 2222432902
Horario laboral: 8:30- 14:00 y de 14:30- 16:00
Domicilio laboral: Av. 35 oriente no. 5 col huexotitla, Municipio puebla 
Nota: favor de proporcionar toda la información, ya que ésta es requerida por el proveedor.</t>
  </si>
  <si>
    <t>SE REVISA EQUIPO Y SE REALIZA REEMPLAZO DE EQUIPO, SE INSTALA UPS CON SERIE E15B23013, SE REALIZAN PRUEBAS Y EL EQUIPO OPERA CORRECTAMENTE.</t>
  </si>
  <si>
    <t>E15J15294</t>
  </si>
  <si>
    <t>INC000000388230</t>
  </si>
  <si>
    <t>Solicita reasignación de equipo mainbit:
Datos de la pc
Marca: Lenovo
Modelo: Thinkcentre m79
Sn: MJ025KL9
Nombre completo del resguardante actual: José Juan Sánchez Contreras
Cargo del resguardante actual: vocal secretario
Teléfono con lada: (01-33)36365310
Nombre completo del resguardante nuevo: María de los Ángeles Dzib
Cargo del resguardante nuevo: secretaria de vocalía ejecutiva
Área de adscripción: 04 junta distrital ejecutiva
Sub área laboral: vocalía ejecutiva
Teléfono con lada: (01-33)36365255
Horario laboral: 8:30 - 16:00 horas.
Domicilio laboral: territorio nacional no. 2960, col. Residencial conjunto patria, 45170 Zapopan, Jalisco
Nota: favor de proporcionar toda la información, ya que ésta es requerida por el proveedor.</t>
  </si>
  <si>
    <t xml:space="preserve">INGENIERO EN SITIO INFORMA QUE SE SE REALIZO REASIGNACIÓN DE EQUIPO COMPLETO  SE REALIZAN PRUEBAS Y EQUIPO FUNCIONA CORRECTAMENTE .  </t>
  </si>
  <si>
    <t>04:28:27</t>
  </si>
  <si>
    <t>Solicita reasignación de equipo mainbit:
Datos del ups
Marca: ISB sola Basic
Modelo: nbks 1000/2 
Sn: e15b24395 
Nombre completo del resguardante actual: José Juan Sánchez Contreras
Cargo del resguardante actual: vocal secretario
Teléfono con lada: (01-33)36365310
Nombre completo del resguardante nuevo: María de los Ángeles Dzib
Cargo del resguardante nuevo: secretaria de vocalía ejecutiva
Área de adscripción: 04 junta distrital ejecutiva
Sub área laboral: vocalía ejecutiva
Teléfono con lada: (01-33)36365255
Horario laboral: 8:30 - 16:00 horas.
Domicilio laboral: territorio nacional no. 2960, col. Residencial conjunto patria, 45170 Zapopan, Jalisco
Nota: favor de proporcionar toda la información, ya que ésta es requerida por el proveedor.</t>
  </si>
  <si>
    <t xml:space="preserve">INGENIERO EN SITIO INFORMA QUE , SE REALIZO REASIGNACIÓN DE UPS  FIRMA DE CONFORMIDAD.  </t>
  </si>
  <si>
    <t>02:13:56</t>
  </si>
  <si>
    <t>INC000000388203</t>
  </si>
  <si>
    <t>Descripción de la falla que presenta la PC: El boton de encendido se queda trabado y ya no prende el equipo debido a esto.
Datos de la PC
Marca: Lenovo
Modelo:ThinkCentre M79
SN: MJ022CTG
Nombre completo del resguardante: Maricruz Martínez Bardomiano
Contacto en caso de ausencia: Laura Jaramillo Navarrete
No. de módulo para equipos que utilizan SIIRFE: 152721
Cargo del resguardante: Responsable de Modulo.
Teléfono con lada: 01 7222750460
Horario laboral: Lunes a Viernes 8:00 a 20:00 Hrs.
Domicilio laboral: Diagonal Santa María No. 66, Col. Pilares, Mpio. Metepec</t>
  </si>
  <si>
    <t xml:space="preserve">INGENIERO EN SITIO ME INFORMA QUE SE ATERRIZÓ LA FUENTE DE PODER, SE DESCONECTA, SE RESETEA FUENTE, SE REINICIA, SE HACEN PRUEBAS Y QUEDA OPERANDO CORRECTAMENTE. </t>
  </si>
  <si>
    <t>INC000000388193</t>
  </si>
  <si>
    <t xml:space="preserve">Solicita reasignación de equipo Mainbit:
Datos de la PC
Marca:LENOVO
Modelo: THINKCENTRE
SN:(Serie) MJ031AXL
Nombre completo del resguardante actual: Alicia Quijano Chan (dada de baja por retiro voluntario)
Nombre completo del resguardante nuevo: Martha Patricia Osorio Sarabia
Cargo del resguardante nuevo: Secretaria JL
Área de Adscripción: Junta Local Ejecutiva Yucatán
Sub área laboral: VRFE
Teléfono con lada: 01 999 9480395
Horario laboral: 08:30-16:00 HRS
Domicilio laboral: Calle 8 Esquina Calle 17 No. 141, Fracc. Prado Norte, Mérida Yucatán.
</t>
  </si>
  <si>
    <t>SE REALIZA REASIGNACION DE EQUIPO OK</t>
  </si>
  <si>
    <t>MJ031AXL</t>
  </si>
  <si>
    <t>06:32:00</t>
  </si>
  <si>
    <t xml:space="preserve">Solicita reasignación de equipo Mainbit:
Datos del UPS
Marca: ISB SOLA BASIC
Modelo: NBKS 1000/2
SN:(Serie) E15J15170
Nombre completo del resguardante actual: Alicia Quijano Chan (dada de baja por retiro voluntario)
Nombre completo del resguardante nuevo: Martha Patricia Osorio Sarabia
Cargo del resguardante nuevo: Secretaria JL
Área de Adscripción: Junta Local Ejecutiva Yucatán
Sub área laboral: VRFE
Teléfono con lada: 01 999 9480395
Horario laboral: 08:30-16:00 HRS
Domicilio laboral: Calle 8 Esquina Calle 17 No. 141, Fracc. Prado Norte, Mérida Yucatán.
</t>
  </si>
  <si>
    <t>E15J15170</t>
  </si>
  <si>
    <t>02:53:59</t>
  </si>
  <si>
    <t>INC000000388259</t>
  </si>
  <si>
    <t>Descripción de la falla que presenta el UPS:
Datos del UPS
Marca: ISB
Modelo: NBKS 1000
SN: E15B24493
Nombre completo del resguardante: David Rodolfo Nava Salas
Contacto en caso de ausencia: Verónica González
Cargo del resguardante: Vocal de Registro
Teléfono con lada: (55) 56284200 ext. 050605 ó 050505
Horario laboral: 8:30 a 16:00 hrs.
Domicilio laboral: Donato Guerra No. 101 SUR, Col. Centro, Mpio. Torreón, Coahuila</t>
  </si>
  <si>
    <t xml:space="preserve">ING EN SITIO INFORMA QUE SE RESTABLECE SWITCH DE PROTECCION, SE HACEN PRUEBAS Y EQUIPO OPERA CORRECTAMENTE. </t>
  </si>
  <si>
    <t>E15B24493</t>
  </si>
  <si>
    <t>04:04:17</t>
  </si>
  <si>
    <t>INC000000388254</t>
  </si>
  <si>
    <t>Solicita reasignación de equipo Mainbit:
Datos de la PC
Marca: Lenovo
Modelo: Thinkcentre M79
SN: MJ025KCM
Nombre completo del resguardante actual: Larisa Martínez Flores
Cargo del resguardante actual: Vocal de Capacitación Electoral Y Educación Cívica
Teléfono con lada: 013336365255
Nombre completo del resguardante nuevo: Gloria Estela Anguiano Pérez
Cargo del resguardante nuevo: Secretaria de Junta Distrital 
Área de Adscripción: 04 Junta Distrital Ejecutiva
Sub área laboral: Vocalía de Capacitación Electoral Y Educación Cívica
Teléfono con lada: 013336365310
Horario laboral: 8:30 - 16:00 HRS.
Domicilio laboral: Territorio Nacional No. 2960,  Col. Residencial Conjunto Patria,  45170 Zapopan, Jalisco</t>
  </si>
  <si>
    <t xml:space="preserve">INGENIERO EN SITIO INFORMA QUE SE , SE REALIZO REASIGNACIÓN DE EQUIPO
FIRMA DE CONFORMIDAD, </t>
  </si>
  <si>
    <t>MJ025KCM</t>
  </si>
  <si>
    <t>Solicita reasignación de equipo Mainbit:
Datos del UPS
Marca: ISB Sola Basic
Modelo: NBKS 1000/2
SN: E15B24397
Nombre completo del resguardante actual: Larisa Martínez Flores
Cargo del resguardante actual: Vocal de Capacitación Electoral Y Educación Cívica
Teléfono con lada: 013336365255
Nombre completo del resguardante nuevo: Gloria Estela Anguiano Pérez
Cargo del resguardante nuevo: Secretaria de Junta Distrital 
Área de Adscripción: 04 Junta Distrital Ejecutiva
Sub área laboral: Vocalía de Capacitación Electoral Y Educación Cívica
Teléfono con lada: 013336365310
Horario laboral: 8:30 - 16:00 HRS.
Domicilio laboral: Territorio Nacional No. 2960,  Col. Residencial Conjunto Patria,  45170 Zapopan, Jalisco</t>
  </si>
  <si>
    <t xml:space="preserve">INGENIERO EN SITIO INFORMA QUE SE , SE REALIZO REASIGNACIÓN DE UPS 
FIRMA DE CONFORMIDAD, </t>
  </si>
  <si>
    <t>04:36:35</t>
  </si>
  <si>
    <t>INC000000388279</t>
  </si>
  <si>
    <t>Descripción de la falla que presentan las bocinas: Suenan como con mucha estatica y no se entiende.
Datos de la PC
Marca: Lenovo
Modelo: ThinkCentre M79
SN: MJ026V89
Nombre completo del resguardante: Luz Mariela Rojas Cueto
Cargo del resguardante: Secretaria Administrativa
Teléfono con lada: 01 56284200 Ext. 401111
Horario laboral: Lunes a Viernes 9:00 a 18:00 Hrs
Domicilio laboral: Av. Tláhuac No.5502, Col. Granjas Estrella, Del. Iztapalapa, D.F.</t>
  </si>
  <si>
    <t>SE ACUDE A SITIO SE CHECA FALLA SE REALIZA CAMBIO DE BOCINAS  SE REALIZA PRUEBA DE AUDIO Y QUEDA FUNCIONANDO CORRECTAMENTE.</t>
  </si>
  <si>
    <t>06:02:49</t>
  </si>
  <si>
    <t>INC000000388195</t>
  </si>
  <si>
    <t>Descripción de la falla que presenta el Sistema Operativo: se actualizó a Windows 10
Datos de la PC
Marca:LENOVO
Modelo: THINKCENTRE
SN:(Serie) MJ031AXL
Nombre completo del resguardante: Martha Patricia Osorio Sarabia
Cargo del resguardante nuevo: Secretaria JL
Área de Adscripción: Junta Local Ejecutiva Yucatán
Sub área laboral: VRFE
Teléfono con lada: 01 999 9480395
Horario laboral: 08:30-16:00 HRS
Domicilio laboral: Calle 8 Esquina Calle 17 No 141, Fracc. Prado Norte, Mérida Yucatán.</t>
  </si>
  <si>
    <t xml:space="preserve">ING INFORMA QUE SE REALIZA REGRESION AL SISTEMA ANTERIOR, SE HACEN PRUEBAS Y EQUIPO OPERA CORRECTAMENTE. </t>
  </si>
  <si>
    <t>34:22:27</t>
  </si>
  <si>
    <t>INC000000388199</t>
  </si>
  <si>
    <t>Descripción de la falla que presenta el UPS: el no-break no respalda, batería dañada.
Datos del UPS
Marca: ISB
Modelo: NBKS1000/2
SN:(Serie) E15B33441
Nombre completo del resguardante: Violeta Larissa Meza Lavadores
Contacto en caso de ausencia: Julia Hernández Chávez
Cargo del resguardante: Vocal Ejecutiva 
Teléfono con lada: (01) 4422123418
Horario laboral: 8:30 A 16:00 horas
Domicilio laboral: Bambú #10, Col. Fracc. El Carrizal, Mpio. Querétaro</t>
  </si>
  <si>
    <t>SE CAMBIA NO BREAK, UPS/SOLA BASIC / NBKS1000 /E15B23175   SE HACEN PRUEBAS Y QUEDA OPERANDO CORRECTAMENTE</t>
  </si>
  <si>
    <t>E15B33441</t>
  </si>
  <si>
    <t>05:07:39</t>
  </si>
  <si>
    <t>INC000000388219</t>
  </si>
  <si>
    <t xml:space="preserve">Solicita reasignación de equipo Mainbit:
Datos de la PC:
Marca: LENOVO 
Modelo: THINKPAD 
Service Tag (Serie): R90F8AVY
Nombre completo del resguardante actual: Rodrigo Quintana Morales
Contacto en caso de ausencia: Elizabeth Hernández Cuevas
Cargo del resguardante actual: Jefe De Departamento
Teléfono con lada: 55 5728 – 2700
Nombre completo del resguardante nuevo: Adyeleni Morales Pineda
Cargo del resguardante nuevo: Profesional De Servicios Especializados
Área de Adscripción: Contraloría General
Sub área laboral: Subcontraloría De Auditoria
Teléfono con lada: 55 5728 – 2700
Horario laboral: 9:00 AM A 6:00 PM
Domicilio laboral: Periférico Sur No. 4124, Col. Ex hacienda de Anzaldo, Del. Álvaro Obregón, Ciudad de México, Zafiro II 8vo. Piso
</t>
  </si>
  <si>
    <t xml:space="preserve">SE ACUDE A SITIO SE VALIDAN SERIES Y SE FIRMA RESGUARDO.
 </t>
  </si>
  <si>
    <t>33:52:39</t>
  </si>
  <si>
    <t>INC000000388143</t>
  </si>
  <si>
    <t xml:space="preserve">Descripción de la falla que presenta el teclado: No sirve
Datos de la PC
Marca: Lenovo
Modelo: ThinkCentre M79
SN: MJ0229QK
Nombre completo del resguardante: Tomas Antonio Alfaro Laguna
Contacto en caso de ausencia: José Jesus Herrera Cruz
No. de módulo para equipos que utilizan SIIRFE: 110821
Cargo del resguardante: Responsable de modulo 
Teléfono con lada: 014646482226
Horario laboral: 08:00 a 20:00 hrs
Domicilio laboral: C Leona Vicario N. 1013 Fracc. El Deportivo Salamanca Gto.
</t>
  </si>
  <si>
    <t>MJ0229QK</t>
  </si>
  <si>
    <t>06:06:16</t>
  </si>
  <si>
    <t>INC000000388264</t>
  </si>
  <si>
    <t>Descripción de la falla que presenta Microsoft Office:
Ninguna aplicación de Office no funciona, al abrir documentos se cierra el programa. 
Datos de la PC
Marca: Lenovo
Modelo: ThinkCentre M79
SN: MJ025K23
No. de Inventario para equipos INE:
Nombre completo del resguardante:  José Carlos Urias Quiroa
Contacto en caso de ausencia: Martha García Felix
Cargo del resguardante:   Técnico 
Teléfono con lada:  01.6737323796
Horario laboral: 8:30 - 16:00 Hrs  (13:00  - 14:30 Horario de Comida)
Domicilio laboral:  Carretera Amocorito 315 Oriente Col. Ebora, Guamuchil, Sinaloa CP 81460
Junta Distrital 03 de Sinaloa</t>
  </si>
  <si>
    <t>RESTAURACIÓN DE OFFICE, SE REALIZAN PRUEBAS Y EQUIPO QUEDA FUNCIONANDO CORRECTAMENTE.</t>
  </si>
  <si>
    <t>14:29:57</t>
  </si>
  <si>
    <t>INC000000388240</t>
  </si>
  <si>
    <t>Descripción de la falla que presenta la PC: los dos puertos frontales de USB dejaron de funcionar.
Datos del UPS
Marca:  Lenovo
Modelo: ThinkCentre M79
SN: MJ0269DZ
Nombre completo del resguardarte: Héctor Manuel Juárez Gutiérrez. 
Contacto en caso de ausencia: Rubí Quezada García. 
Cargo del resguardante:  Vocal de Organización Electoral
Teléfono: 01 434 34 2 73 25
Horario laboral: de 8:30 a.m. a 2:00 p.m. y de 2:30 p.m. 4:00 p.m.
Domicilio laboral: Ponce de León No. 13, Colonia Centro, Pátzcuaro, Michoacán.</t>
  </si>
  <si>
    <t xml:space="preserve">ING EN SITIO INFORMA QUE SE REALIZA CAMBIO DE PUERTOS FRONTALES DE USB, SE ACTUALIZA CONTROLADOR Y SE HACEN PRUEBAS, EQUIPO OPERA CORRECTAMENTE. </t>
  </si>
  <si>
    <t>MJ0269DZ</t>
  </si>
  <si>
    <t>03:09:28</t>
  </si>
  <si>
    <t>INC000000388242</t>
  </si>
  <si>
    <t>Solicita reasignación de equipo Mainbit:
Datos de la PC
Marca: LENOVO
Modelo: THINKCENTRE M79
SN: MJ025KPD
Nombre completo del resguardante actual: José Juan Sánchez Contreras
Cargo del resguardante actual: Vocal Secretario
Teléfono con lada: 01 3336360851
Nombre completo del resguardante nuevo: María Esmeralda Ibarra Salazar
Cargo del resguardante nuevo: Auxiliar De Atención Ciudadana
Área de Adscripción: 04 Junta Distrital Ejecutiva
Sub área laboral: Vocalía Del Secretario
Teléfono con lada: 01 3336365310
Horario laboral: 8:30 - 16:00 hrs.
Domicilio laboral: Territorio Nacional No. 2960,  Col. Residencial Conjunto Patria, Zapopan, Jalisco</t>
  </si>
  <si>
    <t>INGENIERO EN SITIO INFORMA QUE SE  REALIZO REASIGNACIÓN DE EQUIPO COMPLETO  FIRMA DE CONFORMIDAD,</t>
  </si>
  <si>
    <t>03:09:18</t>
  </si>
  <si>
    <t>Solicita reasignación de equipo Mainbit:
Datos del UPS
Marca: ISB SOLA BASIC
Modelo: NBKS 1000/2
SN: E15B24399
Nombre completo del resguardante actual: José Juan Sánchez Contreras
Cargo del resguardante actual: Vocal Secretario
Teléfono con lada: 01 3336360851
Nombre completo del resguardante nuevo: María Esmeralda Ibarra Salazar
Cargo del resguardante nuevo: Auxiliar De Atención Ciudadana
Área de Adscripción: 04 Junta Distrital Ejecutiva
Sub área laboral: Vocalía Del Secretario
Teléfono con lada: 01 3336365310
Horario laboral: 8:30 - 16:00 hrs.
Domicilio laboral: Territorio Nacional No. 2960,  Col. Residencial Conjunto Patria, Zapopan, Jalisco</t>
  </si>
  <si>
    <t xml:space="preserve">INGENIERO EN SITIO INFORMA QUE SE REALIZO REASIGNACIÓN DE UPS 
FIRMA DE CONFORMIDAD, </t>
  </si>
  <si>
    <t>27:22:50</t>
  </si>
  <si>
    <t>INC000000388255</t>
  </si>
  <si>
    <t>Descripción de la falla que presenta la PC: El equipo no enciende.
Datos de la PC
Marca: LENOVO
Modelo: THINKCENTRE
SN:(Serie) MJ023HTN
Nombre completo del resguardante: César Eulogio Sosa Medina
Contacto en caso de ausencia: Dalia Dzul Moo y/o Rita Carmiña Uicab May  
No. de módulo para equipos que utilizan SIIRFE: 310521
Cargo del resguardante: Vocal Del Registro Federal De Electores JD 05
Teléfono con lada: 01 997 9721537 
Horario laboral: 8:30-15:00 hrs.
Domicilio laboral: C 30 X 25 A Y 27 No. 209 letra "D", Colonia Centro, C.P. 97860
Nota: se ubica a media cuadra del centro de salud.</t>
  </si>
  <si>
    <t>MJ023HTN</t>
  </si>
  <si>
    <t>05:18:37</t>
  </si>
  <si>
    <t>INC000000388334</t>
  </si>
  <si>
    <t>Descripción de la falla que presenta la PC: El equipo se apaga.
Datos de la PC
Marca: Lenovo
Modelo: Thinkcentre M79
SN: MJ022D2N
Nombre completo del resguardante: Sergio Alejandro Tellez Padilla
Contacto en caso de ausencia: Uriel Hipolito Aguilar
Cargo del resguardante: Vocal del Registro Federal de Electores
Teléfono con lada: 5558879750
Horario laboral: 08:30 a 16:00
Domicilio laboral: Blvd de Las Flores No. 8 Sn, Col. Hacienda de La Luz, Mpio. Atizapan de Zaragoza
Junta Distrital Ejecutiva No. 14 del Estado de México - Atizapán de Zaragoza</t>
  </si>
  <si>
    <t xml:space="preserve">SE ACUDE A SITIO A REALIZAR REAPARACION DE EQUIPO  CARGANDO SISTEMA OPERATIVO  INTITUCIONAL. USUARIO  CONFIRMA  EL CORRECTO FUNCIONAMIENTO.
  </t>
  </si>
  <si>
    <t>MJ022D2N</t>
  </si>
  <si>
    <t>02:31:48</t>
  </si>
  <si>
    <t>INC000000388270</t>
  </si>
  <si>
    <t xml:space="preserve">Solicita reasignación de equipo Mainbit:
Datos de la PC
Marca: LENOVO
Modelo: THINKCENTRE M79 
SN: MJ023HN8
Nombre completo del resguardante actual: José Juan Sánchez Contreras
Cargo del resguardante actual: Vocal Secretario
Teléfono con lada: 01 3336365255
Nombre completo del resguardante nuevo: José De Jesús Mora Gómez
Cargo del resguardante nuevo: Vocal Ejecutivo
Área de Adscripción: 04 Junta Distrital Ejecutiva
Sub área laboral: Vocalía Ejecutiva
Teléfono con lada: 01 3336360851
Horario laboral: 8:30 - 16:00 hrs.
Domicilio laboral: Territorio Nacional No. 2960,  Col. Residencial Conjunto Patria,  C.P.: 45170, Zapopan, Jalisco.
</t>
  </si>
  <si>
    <t xml:space="preserve">INGENIERO EN SITIO INFORMA QUE SE REALIZA REASIGNACION DE EQUIPO FIRMA DE CONFORMIDAD.  </t>
  </si>
  <si>
    <t>02:31:53</t>
  </si>
  <si>
    <t xml:space="preserve">Solicita reasignación de equipo Mainbit:
Datos del UPS
Marca: ISB SOLA BASIC
Modelo: NBKS 1000/2
SN: E15B24398
Nombre completo del resguardante actual: José Juan Sánchez Contreras
Cargo del resguardante actual: Vocal Secretario
Teléfono con lada: 01 3336365255
Nombre completo del resguardante nuevo: José De Jesús Mora Gómez
Cargo del resguardante nuevo: Vocal Ejecutivo
Área de Adscripción: 04 Junta Distrital Ejecutiva
Sub área laboral: Vocalía Ejecutiva
Teléfono con lada: 01 3336360851
Horario laboral: 8:30 - 16:00 hrs.
Domicilio laboral: Territorio Nacional No. 2960,  Col. Residencial Conjunto Patria,  C.P.: 45170, Zapopan, Jalisco.
</t>
  </si>
  <si>
    <t xml:space="preserve">INGENIERO EN SITIO INFORMA QUE SE , SE REALIZO REASIGNACIÓN DE UPS FIRMA DE CONFORMIDAD, </t>
  </si>
  <si>
    <t>02:09:21</t>
  </si>
  <si>
    <t>08:23:33</t>
  </si>
  <si>
    <t>INC000000388369</t>
  </si>
  <si>
    <t>Descripción de la falla que presenta el Sistema Operativo: El usuario reporta que su equipo ya no carga correctamente el sistema operativo, ya que en ocasiones se apaga solo o entra en modo seguro y no carga el sistema.
Datos de la PC
Marca: Lenovo
Modelo: ThinkCentre
SN: MJ0263VW
Nombre completo del resguardante: Margarita de Jesus Santiago Alvarez
Contacto en caso de ausencia: Jorge Alfredo Gonzalez Muñoz
Cargo del resguardante: Jefa de Departamente
Teléfono con lada: 54902415   IP: 362415
Horario laboral: 9 a 6pm
Domicilio laboral: periferico sur No. 239, Col. Los Alpes, Del.    Álvaro Obregon , Ciudad de Mexico 2do piso. DDVC</t>
  </si>
  <si>
    <t xml:space="preserve">SE REALIZA VISITA A USUARIO EN SITIO.
SE REALIZA CAMBIO FISICO DE DISCO DURO DAÑADO  CON N/S WMC2E0K0YSLK Y SE REEMPLAZA POR DISCO DURO CON N/S W3TNTGG2, SE REALIZAN PRUEBAS QUEDA EQUIPO FUNCIONANDO.   </t>
  </si>
  <si>
    <t>MJ0263VW</t>
  </si>
  <si>
    <t>03:16:30</t>
  </si>
  <si>
    <t>INC000000388305</t>
  </si>
  <si>
    <t>Solicita reasignación de equipo Mainbit.
Datos de la PC
Marca: Lenovo 
Modelo: Think Centre
SN: MJ0263NV
Nombre completo del resguardante actual: Antonio Eduardo Castillo Aura
Contacto en caso de ausencia: Jose Ángel Berrospe López
Cargo del resguardante actual: Jefe de Oficina de Seguimiento y Análisis  
Teléfono con lada: 01+5556486130
Nombre completo del resguardante nuevo: Jose Angel Berrospe Lopez 
Cargo del resguardante nuevo: Vocal del Registro Federal de Electores
Área de Adscripción: 13 Junta Distrital Ejecutiva de la CDMX
Sub área laboral: Vocalía de Registro 
Teléfono con lada: 01+5556486130
Horario laboral: 09:00 a 17:00 Hrs
Domicilio laboral: Av. Añil 571 1er piso col. Granjas México CP. 08400 Delg. Iztacalco</t>
  </si>
  <si>
    <t xml:space="preserve">SE ACUDE A SITIO, SE REALIZA LA REASIGNACIO0N DEL EQUIPO SOLICITADO  EL EQUIPO QUEDA FUNCIONANDO CORRECTAMENTE.
  </t>
  </si>
  <si>
    <t>MJ0263NV</t>
  </si>
  <si>
    <t>03:01:40</t>
  </si>
  <si>
    <t>Solicita reasignación de equipo Mainbit.
Datos del UPS
Marca: ISB
Modelo: NBKS 1000/2
S/N: E15B25751
Nombre completo del resguardante actual: Antonio Eduardo Castillo Aura
Contacto en caso de ausencia: Jose Ángel Berrospe López
Cargo del resguardante actual: Jefe de Oficina de Seguimiento y Análisis  
Teléfono con lada: 01+5556486130
Nombre completo del resguardante nuevo: Jose Angel Berrospe Lopez 
Cargo del resguardante nuevo: Vocal del Registro Federal de Electores
Área de Adscripción: 13 Junta Distrital Ejecutiva de la CDMX
Sub área laboral: Vocalía de Registro 
Teléfono con lada: 01+5556486130
Horario laboral: 09:00 a 17:00 Hrs
Domicilio laboral: Av. Añil 571 1er piso col. Granjas México CP. 08400 Delg. Iztacalco</t>
  </si>
  <si>
    <t xml:space="preserve">SE ACUDE A SITIO SE REALIZA LA REASIGNACION DEL EQUIPO SOLICITADO, EL EQUIPO QUEDA FUNCIONANDO CORRECTAMENTE. </t>
  </si>
  <si>
    <t>E15B25751</t>
  </si>
  <si>
    <t>11:33:41</t>
  </si>
  <si>
    <t>INC000000388328</t>
  </si>
  <si>
    <t>Descripción de la falla que presenta el Sistema Operativo:
Se actualizó la versión de Sistema Operativo a Windows 10.  Solicita la reinstalación del Sistema Operativo Windows 8
Datos de la PC
Marca:Lenovo
Modelo: ThinkCentre M79
SN: MJ0263V6
No. de Inventario para equipos INE:
Nombre completo del resguardante: Dayana Guadalupe Gaeta Gutiérrez
Correo:  guadalupe.gaeta@ine.mx 
Contacto en caso de ausencia: Fabiola Patricia Ocegueda Gutiérrez
Cargo del resguardante:  Secretaria
Teléfono con lada: 013747424299
Horario laboral: 8:30 - 16:00
Domicilio laboral: Calle Morelos No. 109 Col. Centro, Tequila. Jalisco CP 46400</t>
  </si>
  <si>
    <t xml:space="preserve">INGENIERO EN SITIO   INFORMA QUE  RESPALDO DE INFORMACION, CARGA DE IMAGEN INSTITUCIONAL, CONFIGURACIÓN DE EQUIPO Y CORREO, MIGRACIÓN DE RESPALDO, QUEDA OPERANDO CORRECTAMENTE
</t>
  </si>
  <si>
    <t>MJ0263V6</t>
  </si>
  <si>
    <t>05:41:01</t>
  </si>
  <si>
    <t>INC000000388377</t>
  </si>
  <si>
    <t>Descripción de la falla que presenta el Sistema Operativo: No es posible instalar software y configurar impresoras ya que el equipo solicita contraseña de administrador.
Datos de la PC
Marca: Lenovo
Modelo: m79
SN:(Serie) MJ0269DP
Nombre completo del resguardante: Jorge Rafael Urrutia Huerta
Contacto en caso de ausencia: Daniel gómez
Cargo del resguardante:  Técnico 
Teléfono con lada: (01+10 dígitos)  015556682615 
Horario laboral: 9 a 18 hrs
Domicilio laboral:   Jose María Morelos no. 92 , col. San jerónimo Lidice, mpio. Magdalena Contreras, Ciudad de</t>
  </si>
  <si>
    <t xml:space="preserve">SE ACUDE A SITIO SE RESTABLECEN PERMISOS A LA CUENTA INE, SE REALIZAN PRUEBAS, EL EQUIPO  QUEDA FUNCIONANDO CORRECTAMENTE.  </t>
  </si>
  <si>
    <t>MJ0269DP</t>
  </si>
  <si>
    <t>15:11:01</t>
  </si>
  <si>
    <t>INC000000388336</t>
  </si>
  <si>
    <t>Descripción de la falla que presenta el UPS: El UPS ya no enciende.
Datos del UPS
Marca: ISB Sola Basic
Modelo: NBKS 1000/2
SN: E15B29315
Nombre completo del resguardante: David Borja Flores
Contacto en caso de ausencia: Veronica Hernandez
Cargo del resguardante: Responsable de modulo
Teléfono con lada: 5557603741
Horario laboral: Lunes a Viernes 9:00 A 17:00 Hrs.
Domicilio laboral: Norte 84 No. Sn 3a  Sección, Col. Gertrudis Sánchez, Mpio. Gustavo A Madero</t>
  </si>
  <si>
    <t>SE PRESENTA EN SITIO A CAMBIAR UPS  NO SERIE ANT. E15B29345 NO SERIE  NUEVO  E15B279994</t>
  </si>
  <si>
    <t>E15B29315</t>
  </si>
  <si>
    <t>15:12:33</t>
  </si>
  <si>
    <t>INC000000388330</t>
  </si>
  <si>
    <t>Descripción de la falla que presentan las bocinas: Se escuchan muy bajo y suena con mucha interferencia.
Datos de la PC
Marca: Lenovo
Modelo: ThinkCentre M79
SN: MJ0264E5
Nombre completo del resguardante: David Borja Flores
Contacto en caso de ausencia: Veronica Hernandez
Cargo del resguardante: Responsable de modulo
Teléfono con lada: 5557603741
Horario laboral: Lunes a Viernes 9:00 A 17:00 Hrs.
Domicilio laboral: Norte 84 No. Sn 3a  Sección, Col. Gertrudis Sánchez, Mpio. Gustavo A Madero</t>
  </si>
  <si>
    <t>SE PRESENTA EN SITIO PARA CAMBIO DE BOCINAS MARCA TOUCH ZONE SE DEJAN NUEVAS Y SE RECOGE LAS VIEJAS.</t>
  </si>
  <si>
    <t>MJ0264E5</t>
  </si>
  <si>
    <t>32:00:49</t>
  </si>
  <si>
    <t>INC000000388396</t>
  </si>
  <si>
    <t>Descripción de la falla que presenta la Laptop: Se detectó falla en touchpad (el equipo es de módulo).
Datos de la Laptop
Marca: Lenovo 
Modelo: Thinkpad
SN: R90HDSRG
Nombre completo del resguardante: Gerardo Mendoza Guillen
Contacto en caso de ausencia: Dora María Ortega Rocha
No. de módulo para equipos que utilizan SIIRFE: 310222
Cargo del resguardante: Vocal de Registro Federal de Electores
Teléfono con lada: 9999484140
Horario laboral: 08:30: a 16:00 Hrs.
Domicilio laboral: Calle 8 Esq. 7 N° 141  Fracc. Prado Norte Mpio. Mérida.</t>
  </si>
  <si>
    <t>SE REALIZA CAMBIO DE TOP COVER, INCLUYE EL TPUCHPAD, EQUIPO QUEDA TRABAJANDO CORRECTAMENTE</t>
  </si>
  <si>
    <t>R90HDSRG</t>
  </si>
  <si>
    <t>09:13:10</t>
  </si>
  <si>
    <t>INC000000387897</t>
  </si>
  <si>
    <t xml:space="preserve">Solicita reasignación de equipo Mainbit:
Datos de la PC
Marca: Lenovo
Modelo: ThinkCentre M79
SN: R90FAZST
Nombre completo del resguardante actual: Edmundo Ernesto Jiménez Rodríguez
Contacto en caso de ausencia: Ricardo Gustavo Urban Balderas
Cargo del resguardante actual: Jefe De Departamento De Ascensos E Incentivos
Teléfono con lada: 5556284200 Ext. 372554
Nombre completo del resguardante nuevo: Ricardo Gustavo Urban Balderas
Cargo del resguardante nuevo: Líder De Proyecto En Planeación Y Evaluación SPE
Área de Adscripción: Dirección Ejecutiva Del Servicio Profesional Electoral Nacional
Sub área laboral: Planeación Y Evaluación
Teléfono con lada: 56284200 EXT 372625
Horario laboral: 09:30 A 7:00 PM
Domicilio laboral: Periférico Sur No. 4124, Col. Ex hacienda de Anzaldo, Del. Álvaro Obregón, Ciudad de México Piso 7 DESPEN
</t>
  </si>
  <si>
    <t>REASIGNACION LAPTOP LENOVO.
SE VERIFICA NUMERO DE SERIE Y ES CORRECTO USUARIO FIRMA RESGUARDO OK.</t>
  </si>
  <si>
    <t>05:25:54</t>
  </si>
  <si>
    <t>INC000000388393</t>
  </si>
  <si>
    <t>Descripción de la falla que presenta el UPS: No carga la batería  por lo consiguiente se encuentra en constante alerta.
Datos del UPS
Marca: ISB
Modelo: NBKS 1000/2
SN: E15B31453
Nombre completo del resguardante: Felipe De Jesus Andrade Rodríguez
Contacto en caso de ausencia: Alan Enrique Espinosa Zarco
No. de módulo para equipos que utilizan SIIRFE: 091521
Cargo del resguardante: Vocal de Registro Federal de Electores.
Teléfono con lada: 01(5555594560)
Horario laboral: 9:00 a 18:00 Hrs.
Domicilio laboral: Pilares 46 Col. Del Valle C.P. 03100 Delg. Benito Juárez.</t>
  </si>
  <si>
    <t xml:space="preserve">SE ACUDE A SITIO A REALIZAR  CAMBIO FISICO DE  UPS  S/N E15B31453 POR S/N E15B29117.
</t>
  </si>
  <si>
    <t>E15B31453</t>
  </si>
  <si>
    <t>02:07:57</t>
  </si>
  <si>
    <t>INC000000388476</t>
  </si>
  <si>
    <t>Descripción de la falla que presenta el Sistema Operativo: El usuario reporta que le apareció una pantalla color azul con una carita triste, por lo que tuvo que apagarla manualmente.
Datos de la PC
Marca: Lenovo
Modelo: ThinkCentre
SN: MJ026VTH
Nombre completo del resguardante: Nancy Rosalba Arenas Cruz
Contacto en caso de ausencia: Obvio Barrera
Cargo del resguardante: Sacretaria de Subdirección
Teléfono con lada: 56284200 ext. 344460
Horario laboral: 9 a 6pm
Domicilio laboral: Viaducto Tlalpan No. 100 Edif. C Piso 2, Col. Arenal Tepepan, Del. Tlalpan</t>
  </si>
  <si>
    <t>SE VERIFICA FALLA SE PROCEDE A ACTUALIZAR  DRIVER DE VIDEO SE VALIDA  CON USUARIO  Y LA FALLA QUEDA REPARADA.</t>
  </si>
  <si>
    <t>08:14:53</t>
  </si>
  <si>
    <t>INC000000388458</t>
  </si>
  <si>
    <t xml:space="preserve">Descripción de la falla que presenta la PC: Trabajando normalmente se suspende y aparece una pantalla azul
Datos de la PC
Marca: Lenovo
Modelo: Thinkcentre M79
SN: MJ031B1H
Nombre completo del resguardante: Ingrid Mullher Ledesma
Contacto en caso de ausencia: Irene Morales Balderas
Cargo del resguardante: Asistente
Teléfono con lada:  57282700 Ext. 391005
Horario laboral: 09:00 a 18:00 Hrs.
Domicilio laboral: Periférico Sur No. 4124, Piso 8 Col. Ex hacienda de Anzaldo, Del. Álvaro Obregón, Ciudad de México
</t>
  </si>
  <si>
    <t xml:space="preserve">EQUIPO PRESENTA PANTALLA AZUL.
SE CORRIGE ARRANQUE DE SISTEMA OPERATIVO  DESDE BIOS  SE DEPURAN  ARCHIVOS TEMPORALES Y REGISTRO  DE WINDOWS  Y OPTIMIZA PROCESADOR  EQUIPO FUNCIONANDO OK.
 </t>
  </si>
  <si>
    <t>MJ031B1H</t>
  </si>
  <si>
    <t>01:21:16</t>
  </si>
  <si>
    <t>INC000000388461</t>
  </si>
  <si>
    <t>Descripción de la falla que presenta la PC: Se encuentra sucio y algunas teclas se traban.
Datos de la PC
Marca: Lenovo
Modelo: Thinkcentre M79
SN: MJ026VTK
Nombre completo del resguardante: Yolanda Vázquez Carmona
Contacto en caso de ausencia: Cesar Cortes Bernal
No. de módulo para equipos que utilizan SIIRFE:
Cargo del resguardante: Jefa de departamento
Teléfono con lada: 5556284293
Teléfono IP: 344712
Horario laboral:10:00 a 20:00
Domicilio laboral:Viaducto tlalpan 100, arenal tepepan, edificio C, segundo piso, V Circunscripción, DEOE</t>
  </si>
  <si>
    <t>SE VERIFICA FALLA SE REALIZA CAMBIO FISICO  DE TECLADO  SE REALIZA  PRUEBAS DEL FUNCIONAMIENTO SATISFACTORIAS.
EL USUARIO VALIDA Y FIRMA.</t>
  </si>
  <si>
    <t>39:34:01</t>
  </si>
  <si>
    <t>INC000000388332</t>
  </si>
  <si>
    <t>Descripción de la falla que presenta el UPS: No retiene la carga 
Datos del UPS
Marca: ISB SOLA BASIC 
Modelo: NBKS1000/2
SN: E15B24917
Nombre completo del resguardante: Pedro Rubio Montaño
Cargo del resguardante: Vocal De Organización Electoral De Junta Distrital
Teléfono con lada: 013414121351 IP. 141904
Horario laboral: 09:00 a 18:00
Domicilio laboral: Pascual Galindo Ceballos No. 129 , Col. Centro, Mpio. Zapotlan El Grande</t>
  </si>
  <si>
    <t xml:space="preserve">INGENIERO EN SITIO INFORMA QUE SE REALIZA CAMBIO DE UPS SOLA BASIC NBKS1000 E15B33124 SE REALIZAN PRUEBAS Y EQUIPO OPERA CORRECTAMENTE.  </t>
  </si>
  <si>
    <t>E15B24917</t>
  </si>
  <si>
    <t>36:27:27</t>
  </si>
  <si>
    <t>INC000000388480</t>
  </si>
  <si>
    <t xml:space="preserve">Descripción de la falla que presenta el mouse: Se atora y no responde al dar click o al seleccionar algo.
Datos de la PC
Marca: lenovo
Modelo: ThinkCentre M79
SN: MJ026X20
Nombre completo del resguardante: Federico Herrera Pérez
Cargo del resguardante: Secretario de Vocalia Ejecutiva
Teléfono con lada: 4777139532 ext. 110
Horario laboral: 8:30 a 16:00 horas
Domicilio laboral: Praga 201, Col. Andrade, León
Junta Distrital Ejecutiva No. 06 De Guanajuato – León
</t>
  </si>
  <si>
    <t>MJ026X20</t>
  </si>
  <si>
    <t>04:58:32</t>
  </si>
  <si>
    <t>INC000000388703</t>
  </si>
  <si>
    <t xml:space="preserve">Descripción de la falla que presenta el Sistema Operativo: El equipo no carga el sistema operativo, la pantalla se queda en negro.
Datos de la PC
Marca: Lenovo
Modelo: Think Centre M79
SN: MJ022CWC
Nombre completo del resguardante: Yolanda Azucena Alanís Carrada
Contacto en caso de ausencia: Jacinto Naciff Gordillo
No. de módulo para equipos que utilizan SIIRFE: 092221
Cargo del resguardante: Responsable de Modulo 
Teléfono con lada: 5554295889
Horario laboral: 09:00 a 18:00
Domicilio laboral: Descripción de la falla que presenta la PC: Av. Hank González No. Sn, Col. 2a Ampliación Santiago Acahuantepec, Mpio. Iztapalapa CP 09609.
</t>
  </si>
  <si>
    <t>SE ACUDE A SITIO SE LIMPIAN MEMORIAS RAM SE ACTUALIZA BIOS Y NUEMERO DE SERIE EQUIPO QUEDA OK.</t>
  </si>
  <si>
    <t>MJ022CWC</t>
  </si>
  <si>
    <t>15:27:20</t>
  </si>
  <si>
    <t>13:11:05</t>
  </si>
  <si>
    <t>INC000000388364</t>
  </si>
  <si>
    <t>Descripción de la falla que presenta el UPS: hace corto al conectarlo
Datos del UPS
Marca: ISB SOLA BASIC
Modelo: NBKS1000/2
SN:(Serie)E15J15467
Nombre completo del resguardante: Gabriel Álvarez González
Contacto en caso de ausencia: Susana Salinas 
No. de módulo para equipos que utilizan SIIRFE: 092221
Teléfono con lada: 55 54295889
Horario laboral: 09:00 a 17:00 hrs
Domicilio laboral: Av. Carlos Hank González, Esq. Encino, Segunda Ampliación Santiago Acahualtepec, Iztapalapa-CDMX</t>
  </si>
  <si>
    <t xml:space="preserve">SE PRESENTA A SITIO PARA CAMBIAR UPS NO. SERIE ANTERIOR: E15J154467, NO. SERIE NUEVO, E15B29974 SE CONECTA Y SE HACE PRUEBAS.   </t>
  </si>
  <si>
    <t>E15J15467</t>
  </si>
  <si>
    <t>05:48:47</t>
  </si>
  <si>
    <t>INC000000388619</t>
  </si>
  <si>
    <t>Descripción de la falla que presenta la PC: el equipo se encuentra demasiado lento
Datos de la PC
Marca: Lenovo
Modelo: ThinkCentre M79
SN: MJ026B1U
Nombre completo del resguardante: Claudia Anaid Valdez Tehuacanero
Contacto en caso de ausencia: Edda Vera Vargas
Cargo del resguardante: Enlace Administrativo Distrital
Teléfono con lada: 019212150175
Horario laboral: 8:30 a 16:00 hrs
Domicilio laboral: Revolución 404 Col. Centro Coatzacoalcos,Ver</t>
  </si>
  <si>
    <t xml:space="preserve">REALIZE UN BORRADO DE.TEMPORALES CON LA HERRAMIENTA.CCLEANER Y CONFIGURE.LOS ARCHIVOS INDEXADOS DEL PSO.Y OST DE OUTLOOK , CORRIGIENDO LA FALLA EN LA BUSQUEDA DE WINDOWS Y OUTLOOK EL USUARIO VALIDA SU CORRECTA OPERACION. </t>
  </si>
  <si>
    <t>09:51:53</t>
  </si>
  <si>
    <t>INC000000388682</t>
  </si>
  <si>
    <t>Descripción de la falla que presenta el Sistema Operativo: se eliminaron por error varios programas por lo cual ya no funciona correctamente el equipo , falla continuamente. 
Datos de la PC
Marca: Lenovo
Modelo: ThinkCentre M79
SN: MJ023HUD
Nombre completo del resguardante: Bernabe Pedro Morales González
Contacto en caso de ausencia: Araceli Rodríguez Cerón
Cargo del resguardante: Vocal Secretario
Teléfono con lada: 5919170150 
Teléfono IP: 152802
Horario laboral: 08:30 a 16:00 Hrs.
Domicilio laboral: Av Dr Jorge Jiménez Cantú No. 35 2do Piso, Col. Barrio San Juan, Mpio. Zumpango
Junta Distrital Ejecutiva No. 28 Del Estado De México - Zumpango De Ocampo</t>
  </si>
  <si>
    <t xml:space="preserve">SE ACUDE A SITIO SE RECUPERAN ARCHIVOS BORRADOS Y SE CARGA IMAGEN, EQUIPO QUEDA OPERANDO CORRECTAMENTE. </t>
  </si>
  <si>
    <t>MJ023HUD</t>
  </si>
  <si>
    <t>03:09:17</t>
  </si>
  <si>
    <t>INC000000388729</t>
  </si>
  <si>
    <t>Descripción de la falla que presenta el Sistema Operativo: Si enciende el equipo pero no entra el sistema operativo. 
Datos de la PC
Marca: Lenovo
Modelo: ThinkCentre
SN: MJ022CLC
Nombre completo del resguardante: Marco Antonio García Rodríguez
Contacto en caso de ausencia: Mónica Jiménez
No. de módulo para equipos que utilizan SIIRFE: 092522
Cargo del resguardante: Responsable de modulo
Teléfono con lada: 56410516 
Horario laboral: 8:00 a 20:00 hrs
Domicilio laboral: Av Prolongación división del norte No. 5253 Col potrero de San Bernardino Del. Xochimilco C.P. 16030</t>
  </si>
  <si>
    <t>SE ACUDE A SITIO  SE CHECA EQUIPO SE REALIZA TEST  DE DISPOSITIVOS SE REALIZA  SCAN DE DISCO DURO  PERSONAL  DE SOPORTE DE INE REINSTALA LA VERSION ACTUALIZADA  DE FEDORA SE REALIZA PRUEBAS EQUIPO QUEDA FUNCIONANDO.</t>
  </si>
  <si>
    <t>03:00:01</t>
  </si>
  <si>
    <t>INC000000388693</t>
  </si>
  <si>
    <t>Descripción de la falla que presenta la PC: entredas USB frontales no sirven
Datos de la PC
Marca:Lenovo
Modelo:Thinkcentre M79
SN: MJ026W9Z
Nombre completo del resguardante: Mario Sánchez Sánchez
Contacto en caso de ausencia: Fernando Herrera Pérez
Cargo del resguardante: Técnico I
Teléfono con lada: 014412760383
Horario laboral: 08:30 a 16:00
Domicilio laboral: Melchor Ocampo No. 51 , Col. Centro, Mpio. Cadereyta de Montes
Junta Distrital Ejecutiva No. 01 de Querétaro - Cadereyta de Montes</t>
  </si>
  <si>
    <t>SE REVISA NEQUIPO, SE REINSTALAN CONTROLADORES DE PUERTOS USB SE CORREN PRUEBAS Y QUEDA OPERANDO CORRECTAMENTE.</t>
  </si>
  <si>
    <t>MJ026W9Z</t>
  </si>
  <si>
    <t>44:12:15</t>
  </si>
  <si>
    <t>INC000000388564</t>
  </si>
  <si>
    <t>Descripción de la falla que presenta el teclado:
Falla en teclas (R,T,Y)  que dificultan trabajar en el equipo. 
Datos de la PC
Marca:Lenovo
Modelo:ThinkCentre M79
SN: MJ025K77
Nombre completo del resguardante: Federico Emiterio Santos Larios
Contacto en caso de ausencia: Micaela Cenorina Martinez Alvarez
No. de módulo para equipos que utilizan SIIRFE:
Cargo del resguardante: Técnico Cartografo
Teléfono con lada: 019535321525
Horario laboral:9:00 a 14:00 y 15:00 a 18:00
Domicilio laboral: Av  2 de Abril num. 76, Col. Tepeyac, Huajuapan de Leon, Oax. CP 69006</t>
  </si>
  <si>
    <t xml:space="preserve">SE REALIZA REEMPLAZO DE TECLADO, SE REALIZAN PRUEBAS Y EL EQUIPO QUEDA OPERANDO CORRECTAMENTE.     
</t>
  </si>
  <si>
    <t>MJ025K77</t>
  </si>
  <si>
    <t>08:36:43</t>
  </si>
  <si>
    <t>03:30:57</t>
  </si>
  <si>
    <t>INC000000388825</t>
  </si>
  <si>
    <t>Descripción de la falla que presenta el Sistema Operativo: lentitud en el momento de realizar el guardado de datos o archivos.
Datos de la PC
Marca: Lenovo
Modelo: ThinkCentre M79
SN: MJ026B0X
Nombre completo del resguardante: Samuel Justo Cabrera Oviedo
Contacto en caso de ausencia: José Carlos Espinosa Toledo
Cargo del resguardante: Vocal Secretario
Teléfono con lada: (01) 966 66 32135
Horario laboral: 8:30 a 16:00 hrs.
Domicilio laboral: Calle 5 De Febrero No. 47, Col. Barrio Nicatan, Mpio. Tonalá, Chiapas</t>
  </si>
  <si>
    <t>SE REALIZA LA DEPURACIÓN DEL EQUIPO Y REPARACIÓN DE REGISTROS, CONFIGURACIÓN DEL INICIO DE WINDOWS. EL EQUIPO QUEDA FUNCIONANDO CORRECTAMENTE.</t>
  </si>
  <si>
    <t>MJ026B0X</t>
  </si>
  <si>
    <t>27:25:20</t>
  </si>
  <si>
    <t>04:47:40</t>
  </si>
  <si>
    <t>INC000000388843</t>
  </si>
  <si>
    <t>Se solicita que se instale el sistema operativo nuevamente debido que se actualizo a Windows 10
Datos de la PC
Marca: Lenovo
Modelo: ThinKCentre M79
SN: MJ025JZB
Nombre completo del resguardante: Carmen Leonor Simon Mendez
Cargo del resguardante: Secretaria de Junta Distrital
Teléfono con lada:01 3173824019 
Horario laboral: Lunes a Viernes 8:30 a 16:00 Hrs
Domicilio laboral: Joaquin Mejía Vidrio No. 51, COL. Centro, Mpio. Autlán De Navarro</t>
  </si>
  <si>
    <t xml:space="preserve">INGENIERO EN SITIO INFORMA QUE SE QUITA ACTUALIZACIÓN WIN 10 Y SE INSTALA CORRECTAMENTE   INSTALA CORRECTAMENTE WIN  8  SE REALIZAN PRUEBAS Y EQUIPO QUEDA FUNCIONANDO CORRECTAMENTE .  </t>
  </si>
  <si>
    <t>11:40:22</t>
  </si>
  <si>
    <t>INC000000388869</t>
  </si>
  <si>
    <t>Solicita reasignación de equipo Mainbit.
Datos de la PC
Marca: Lenovo
Modelo: ThinkCentre M79
SN: MJ026B0X
Nombre completo del resguardante actual: Samuel Justo Cabrera Oviedo
Contacto en caso de ausencia: José Carlos Espinosa Toledo
Cargo del resguardante actual: Vocal Secretario
Teléfono con lada: (01) 966 66 32135
Nombre completo del resguardante nuevo: José Carlos Espinosa Toledo
Cargo del resguardante nuevo: Enlace Administrativo Distrital
Área de Adscripción: 07 Junta Distrital Ejecutiva
Sub área laboral: Área Administrativa
Teléfono con lada: (01) 966 66 32135
Horario laboral: 8:30 a 16:00 hrs.
Domicilio laboral: Calle 5 De Febrero No. 47, Col. Barrio Nicatan, Mpio. Tonalá, Chiapas</t>
  </si>
  <si>
    <t>SE REALIZA REASIGNACIÓN DE EQUIPO CON SERIE MJ026B0X, SE RECOLECTAN FIRMAS EN LA DOCUMENTACIÓN, EQUIPO OPERANDO CORRECTAMENTE.</t>
  </si>
  <si>
    <t>11:35:34</t>
  </si>
  <si>
    <t>Solicita reasignación de equipo Mainbit.
Datos del UPS
Marca: ISB
Modelo: NBKS 1000
S/N: E15B30570
Nombre completo del resguardante actual: Samuel Justo Cabrera Oviedo
Contacto en caso de ausencia: José Carlos Espinosa Toledo
Cargo del resguardante actual: Vocal Secretario
Teléfono con lada: (01) 966 66 32135
Nombre completo del resguardante nuevo: José Carlos Espinosa Toledo
Cargo del resguardante nuevo: Enlace Administrativo Distrital
Área de Adscripción: 07 Junta Distrital Ejecutiva
Sub área laboral: Área Administrativa
Teléfono con lada: (01) 966 66 32135
Horario laboral: 8:30 a 16:00 hrs.
Domicilio laboral: Calle 5 De Febrero No. 47, Col. Barrio Nicatan, Mpio. Tonalá, Chiapas</t>
  </si>
  <si>
    <t>SE REALIZA REASIGNACIÓN DE EQUIPO CON SERIE E15B30570, SE RECOLECTAN FIRMAS EN LA DOCUMENTACIÓN, EQUIPO OPERANDO CORRECTAMENTE.</t>
  </si>
  <si>
    <t>E15B30570</t>
  </si>
  <si>
    <t>13:13:28</t>
  </si>
  <si>
    <t>21:02:23</t>
  </si>
  <si>
    <t>INC000000388785</t>
  </si>
  <si>
    <t>Descripción de la falla que presenta el UPS:
el equipo dejo de funcionar y se apaga solo y se queda haciendo ruido
Datos del UPS
Marca: ISB Sola Basic
Modelo: NBKS1000
SN: E15B24918
Nombre completo del resguardante: Pedro Rubio Montaño
Contacto en caso de ausencia: Patricia Margarita
Cargo del resguardante: Vocal Ejecutivo
Teléfono con lada: 3414121351
Teléfono IP: 141904
Horario laboral: 09:00 a 18:00
Domicilio laboral: Pascual Galindo Ceballos No. 129 , Col. Centro, Mpio. Zapotlan El Grande
Junta Distrital Ejecutiva No. 19 De Jalisco - Cd. Guzmán</t>
  </si>
  <si>
    <t xml:space="preserve">INGENIERO EN SITIO INFORMA QUE SE REALIZA CAMBIO DE  UPS/SOLA BASIC NBKS1000 E15B27590 SE REALIZAN PRUEBAS Y EQUIPO OPERA CORRECTAMENTE,  </t>
  </si>
  <si>
    <t>E15B24918</t>
  </si>
  <si>
    <t>16:41:48</t>
  </si>
  <si>
    <t>09:32:52</t>
  </si>
  <si>
    <t>INC000000388789</t>
  </si>
  <si>
    <t>La Directora de la Unidad Técnica de Igualdad de Género y No Discriminación, Mtra. Mónica Maccise, solicita le sea configurada una computadora portátil, para su uso.
Datos del equipo
Marca: Lenovo
Modelo: Thinkpad T540
Serie: R90FAZFP
Datos del resguardante
Nombre: Svetlana Alma Rosa Rivera Monter
En caso de ausencia contacto: Norma Manzano Delgado
Cargo del resguardante: Jefe de departamento
Teléfono: 56284293 ext. 343213
Teléfono IP: 343213
Horario laboral: 09:00 a 17:00
Dirección: Viaducto tlalpan #100, Col. Arenal tepepan, Edificio anexo A, Piso 1.
Oficinas centrales.</t>
  </si>
  <si>
    <t xml:space="preserve">SE VERIFICA LA FALLA SE OPROCEDE A RESTAURAR IMAGEN DEL SISTEMA, SE VERIFICA CON USUARIO  SI REQUIERE MIGRACION DE DATOS  LO CUAL DICE QUE NO SE ACTUALIZA EL SISTEMA  TARDA 3 HRS EN REALIZARLO, SE CONFIGURA  EQUIPO, SE VERIFICA  CON USUARIO Y FIRMA DE CONFORMIDAD.   </t>
  </si>
  <si>
    <t>R90FAZFP</t>
  </si>
  <si>
    <t>14:19:08</t>
  </si>
  <si>
    <t>08:26:55</t>
  </si>
  <si>
    <t>INC000000388826</t>
  </si>
  <si>
    <t>Descripción de la falla que presenta el Sistema Operativo: Constantemente se pasma y ya no deja hacer nada.
Datos de la PC
Marca: Lenovo
Modelo:ThinkCentre M79
SN: MJ026WFN
Nombre completo del resguardante: Bertha Belinda Santos Castro
Contacto en caso de ausencia: Olga Lidia Lievano Rodriguez
Cargo del resguardante: Vocal de Capacitación Electoral
Teléfono con lada: 9196730340
Horario laboral: 08:30 a 16:00 Hrs.
Domicilio laboral: 4 Avenida Norte Poniente No. 158 , Col. Barrio Norte, Mpio. Ocosingo
Junta Distrital Ejecutiva No. 03 de Chiapas - Ocosingo</t>
  </si>
  <si>
    <t>SE REALIZA RESPALDO DE INFORMACIÓN. SE CARGA SISTEMA OPERATIVO Y SE CONFIGURA EL PERFIL. EL EQUIPO QUEDA FUNCIONANDO CORRECTAMENTE.</t>
  </si>
  <si>
    <t>16:20:04</t>
  </si>
  <si>
    <t>04:16:43</t>
  </si>
  <si>
    <t>INC000000388963</t>
  </si>
  <si>
    <t>Descripción de la falla que presenta la PC: Mal funcionamiento de la tarjeta de Red, el equipo ha sido reportado con anterioridad y se solicita que se realice el cambio del mismo pues las fallas continuan.
Reportes anteriores:
* 43036
* 19002
Datos de la PC
Marca: Lenovo
Modelo: ThinkCentre M79
SN: MJ025HTV
Nombre completo del resguardante: Martin Márquez De Gante
Contacto en caso de ausencia: Cecilia Del Carmen Patraca Peregrino
No. de módulo para equipos que utilizan SIIRFE: 302121
Cargo del resguardante: Vocal de Registro
Teléfono con lada: (01) 922 2640287
Horario laboral: Lun- Vie 8:00 a 20:00 hrs. y Sábados de 8:00 a 14:00 hrs.
Domicilio laboral: Carretera Transístmica No. 70, Col. Barrio Primero, Mpio. Cosoleacaque, Veracruz</t>
  </si>
  <si>
    <t>SE REALIZA EL REEMPLAZO DE LA MOTHER BOARD, SE CARGA IMAGEN (FEDORA) SE REALIZAN LAS CONFIGURACIONES CORRESPONDIENTES Y LA FALLA DEJA DE PERSISTIR. YA NO SE TIENE PROBLEMA AL ACCESO DE APLICACIONES QUE SE UTILIZAN POR MEDIO DE RED, EQUIPO SE DEJA OPERANDO CORRECTAMENTE.</t>
  </si>
  <si>
    <t>15:16:17</t>
  </si>
  <si>
    <t>19:19:38</t>
  </si>
  <si>
    <t>INC000000388926</t>
  </si>
  <si>
    <t xml:space="preserve">Descripción de la falla que presenta el Sistema Operativo: No arranca el equipo, manda a una reparación automática.
Datos de la PC
Marca: Lenovo
Modelo: Think Centre
SN: MJ023JPZ
Nombre completo del resguardante: Martin Sergio Valdés Treviño
Contacto en caso de ausencia: Julieta Martínez Martinez 
No. de módulo para equipos que utilizan SIIRFE:
Cargo del resguardante: Vocal Secretario
Teléfono con lada: 018183442444
Horario laboral: 08:30 a 16:00 Hrs.
Domicilio laboral: Vallarta 435, centro de Monterrey, N.L. CP. 64000.
</t>
  </si>
  <si>
    <t xml:space="preserve">ING EN SITIO INFORMA QUE SE REALIZA CARGA DE IMAGEN, SE CONFIGURA EQUIPO Y SE HACEN PRUEBAS, OPERA CORRECTAMENTE. </t>
  </si>
  <si>
    <t>21:40:13</t>
  </si>
  <si>
    <t>INC000000388863</t>
  </si>
  <si>
    <t>Descripción de la falla que presenta la PC: Se quedo sin red y los leds de la tarjeta de red ya no encienden, por lo que se sospecha que es la tarjeta de red la que ya no funciona.
Datos de la PC
Marca: Lenovo
Modelo: Thinkcentre M79
SN: MJ0229SZ
Nombre completo del resguardante: Fernando de la Cruz Evaristo
Contacto en caso de ausencia: Mari Antonieta Ramirez Hidalgo
Cargo del resguardante: Vocal del Registro Federal de Electores
Teléfono con lada: 5949561901
Horario laboral: 08:30 a 16:00
Domicilio laboral: Prolongación Miguel Hidalgo No. 34 Sn, Col. Barrio De Purificación, Mpio. Teotihuacán
Junta Distrital Ejecutiva No. 05 Del Estado De México - Teotihuacán De Arista</t>
  </si>
  <si>
    <t>SE REALIZA VISITA AL USUARIO EN SITIO. SE REALIZA CAMBIO DE MOTHER BOARD DAÑADA CON NS 8SSB20A09384E15Z4CD00DF Y SE REMPLAZA CON MOTHER BOARD CON S/N 8SSB20A09384E15251M00MG SE REALIZAN PRUEBAS QUEDA EQUIPO FUNCIONANDO USUARIO VALIDA Y FIRMA DE CONFORMIDAD</t>
  </si>
  <si>
    <t>MJ0229SZ</t>
  </si>
  <si>
    <t>07:43:31</t>
  </si>
  <si>
    <t>21:42:11</t>
  </si>
  <si>
    <t>INC000000388945</t>
  </si>
  <si>
    <t>Descripción de la falla que presenta UPS-Tipo Rack:
No retiene la carga.
Datos del UPS
Marca:  EATON
Modelo:  PW9130L 1000T-XL
SN: GH381A0609
Nombre completo del resguardante: Ricardo Hernández Agustina
Contacto en caso de ausencia: Ana maría Meneses Peréz 
No. de módulo para equipos que utilizan SIIRFE: 211021
Cargo del resguardante:  Responsable de Módulo 
Teléfono con lada: Celular 2223008651
Horario laboral:  8:00 - 20:00 Hrs
Domicilio laboral:  Boulevard Forjadores 3401 Col. San Diego, San Pedro Cholula Puebla</t>
  </si>
  <si>
    <t>SE REALIZA CORRECTA CONFIGURACIÓN DEL EQUIPO, PROBABLE PROBLEMA CON INSTALACIÓN ELÉCTRICA DEL INMUEBLE, SE REALIZAN PRUEBAS Y EL EQUIPO QUEDA OPERANDO CORRECTAMENTE.</t>
  </si>
  <si>
    <t>GH381A0609</t>
  </si>
  <si>
    <t>18:21:28</t>
  </si>
  <si>
    <t>INC000000389013</t>
  </si>
  <si>
    <t>Descripción de la falla que presenta el UPS: , Al momento de encender muestra inicializando, después aparece: Alarma #194
"fallo de instalación de fase y neutro"
No pasa energía la servidor y no retiene carga. Como si estuviese bloqueado
Datos del UPS
Marca: Eaton
Modelo: pw9130l1000t-xl
SN: GH336A0030
Nombre completo del resguardante: David Rodolfo Nava Salas
Contacto en caso de ausencia: Veronica Isbet Gonzalez Lopez
No. de módulo para equipos que utilizan SIIRFE: 050521
Cargo del resguardante: Vocal de Registro
Teléfono con lada: 0458713979716
Horario laboral: de 8:30 hrs. a 16:00 hrs
Domicilio laboral: Donato Guerra #101 sur, Colonia centro, Torreón, Coahuila
Junta Distrital Ejecutiva No. 05 de Coahuila – Torreón.</t>
  </si>
  <si>
    <t xml:space="preserve">ING EN SITIO INFORMA QUE SE REALIZA REVISION DE UPS Y SE ENCUENTRAN BATERIAS DESCARGADAS, SE CARGAN Y SE HACEN PRUEBAS, UPS OPERA CORRECTAMENTE. </t>
  </si>
  <si>
    <t>GH336A0030</t>
  </si>
  <si>
    <t>31:08:17</t>
  </si>
  <si>
    <t>INC000000389015</t>
  </si>
  <si>
    <t>Descripción de la falla que presenta el Sistema Operativo: Se actualizo Windows 10, solicita regresar a la versión anterior , ya que tiene muchos problemas para trabajar.
Datos de la PC
Marca: Lenovo
Modelo: ThinkCentre
SN: MJ025K3R
Nombre completo del resguardante: Dioscoride Lara Lopez
Contacto en caso de ausencia: Ana Alicia Hernandez
Cargo del resguardante: Técnico De Junta Distrital
Teléfono con lada: 019363621955
Horario laboral: 8:30 A 16:00 hrs
Domicilio laboral: Prolongación A la Torre No. 18 Col. Ateos Y Zaragoza Cp. 86700 Tabasco Macuspana 
, referencia a lado del Conalep.</t>
  </si>
  <si>
    <t>SE RESTABLECE EL EQUIPO A LA VERSIÓN DE WINDOWS 8 QUE LE CORRESPONDE, SE REALIZAN PRUEBAS DE FUNCIONAMIENTO Y EL EQUIPO QUEDA OPERANDO CORRECTAMENTE.</t>
  </si>
  <si>
    <t>MJ025K3R</t>
  </si>
  <si>
    <t>32:32:37</t>
  </si>
  <si>
    <t>INC000000388160</t>
  </si>
  <si>
    <t>Descripción de la falla que presenta el UPS: No retiene carga.
Datos del UPS
Marca:  ISB
Modelo: NBKS
SN:(Serie) E15B29487
Nombre completo del resguardante: Martha del Carmen García Homs
Cargo del resguardante: Secretaria 
Teléfono con lada: (01+10 dígitos) 015516431594
Horario laboral: 9a 16 hrs
Domicilio laboral:   Av José Guadalupe Posadas no. sn esquina Josefa Ortíz de Domínguez-, col. Darío Martínez I, Mpio. Valle de Chalco Solidaridad</t>
  </si>
  <si>
    <t>FALLA EN UPS.
SWITCH DE SOBRECARGA EN POSICION INCORRECTA, SE CORRIGE POSICION  Y SE HACEN PRUEBAS EN PRESENCIA DE LA USUARIA EQUIPO FUNCIONANDO CORRECTAMENTE.</t>
  </si>
  <si>
    <t>E15B29487</t>
  </si>
  <si>
    <t>24:15:54</t>
  </si>
  <si>
    <t>INC000000389035</t>
  </si>
  <si>
    <t xml:space="preserve">Descripción de la falla que presenta el Sistema Operativo: Al iniciar diversos programas en el equipo, mana mensajes de error de los siguientes tipos:
- Error en la ejecución de servidor.
- C:\Windows\SYSTEM32\SYSFER.DLL, no está diseñado para ejecutarse en Windows o contiene un error. Estado del error 0xc000012f
Datos de la Laptop
Marca: Lenovo
Modelo: Thinkpad T540P
SN: R907JQ6F
Nombre completo del resguardante: Omar Menchaca Sobreira
Contacto en caso de ausencia: Renato Alfredo Hernández
Cargo del resguardante: Jefe de Departamento
Teléfono con lada: 55-5490-2455
Horario laboral: 9:00 - 18:00 hrs
Domicilio laboral: Periférico Sur 239, Col. Los Álpes; C.P. 01010; México D.F (Inmueble Quantum)
</t>
  </si>
  <si>
    <t xml:space="preserve">SE ACUDE A SITIO SE APOYA A USUARIO  CON RESPALDO DE ARCHIVOS OUTLOOK CON 18 GB,DE RESPALDO DE INFORMACION  COMENTE QUE EL LA TIENE, SE CARGA IMAGEN NUEVA  SE CONFIGURA PERFIL DE USUARIO Y EQUIPO QUEDA OK.  </t>
  </si>
  <si>
    <t>R907JQ6F</t>
  </si>
  <si>
    <t>16:38:35</t>
  </si>
  <si>
    <t>INC000000389039</t>
  </si>
  <si>
    <t>Descripción de la falla que presenta el Sistema Operativo: pantalla azul y no se puede trabajar.
Datos de la PC
Marca: Lenovo
Modelo: ThinkCentre
SN: MJ026DKA
Nombre completo del resguardante: Eduardo Sánchez Guerrero
Contacto en caso de ausencia: Samantha Díaz Villegas
Cargo del resguardante: Enlace Administrativo
Teléfono con lada: 55991600 IP 423045
Horario laboral: 09:00 a 19:00 hrs
Domicilio laboral: Avenida Acoxpa No. 436 , Col. Ex-Hacienda De Coapa, Del. Tlalpan P.4</t>
  </si>
  <si>
    <t xml:space="preserve">SE ACUDE A SITIO, SE RESETEA BIOS, SE ACTUALIZA DRIVER DE VIDEO SE REALIZAN PRUEBAS Y EQUIPO QUEDA OK.  </t>
  </si>
  <si>
    <t>MJ026DKA</t>
  </si>
  <si>
    <t>16:00:53</t>
  </si>
  <si>
    <t>INC000000388776</t>
  </si>
  <si>
    <t>Reporta mal funcionamiento de las bocinas, ruido molesto y no responden.
Datos de la PC
Marca: Lenovo
Modelo: M79
SNSerie)MJ026W4E
Nombre completo del resguardante: Ivan Gustavo Solís Quezada
Contacto en caso de ausencia: Olga Lidia Lievano
Cargo del resguardante: encargado de despacho de la vocalía de capacitación 
Teléfono con lada: (01+10 dígitos) 019196730340
Horario laboral:  9 a 16 hrs
Domicilio laboral: 4ta. Norte Poniente #148, Barrio Norte, c.p. 29950, Ocosingo, Chiapas</t>
  </si>
  <si>
    <t>19:57:30</t>
  </si>
  <si>
    <t>INC000000388804</t>
  </si>
  <si>
    <t>El equipo se actualizó a Windows 10, solicita se instale Windows 8.
Marca: Lenovo
Modelo: M79
SN Serie)  MJ0263MH
Nombre completo del resguardante: Carmen Silva Reyes
Contacto en caso de ausencia: Juan Carlos Mejía
Cargo del resguardante: Enlace administrativo
Teléfono con lada: (01+10 dígitos)   01(871)7155919 
Horario laboral: 10 a 20 hrs
Domicilio laboral:  Allende #610 nte. Esquina con Constitución, Zona Centro, Gómez Palacio, Durango</t>
  </si>
  <si>
    <t>MJ0263MH</t>
  </si>
  <si>
    <t>05:42:16</t>
  </si>
  <si>
    <t>INC000000389054</t>
  </si>
  <si>
    <t>Descripción de la falla que presenta el mouse:
El scroll no responde
 - Se revisó configuración del panel de control sin dar respuesta.
 - Se reinicio el equipo sin dar respuesta.
Datos de la PC
Marca: Lenovo
Modelo: T540
SN:(Serie) R907JQ8G
Nombre completo del resguardante: Berenice Martinez Barrera 
Contacto en caso de ausencia: Mario Franco Guzmán
Cargo del resguardante: Analista de proyectos de atención ciudadana
Teléfono con lada: (01+10 dígitos) 0155 55 99 16 00 Ext. IP.: 423083
Horario laboral: de 8:00 a 18:00 hrs
Domicilio laboral:  AV. acoxpa 436  Mezzanine Área Inetel Col Exhacienda de Coapa, Del Tlalpan, DF</t>
  </si>
  <si>
    <t xml:space="preserve">SE ACUDE A SITIO  SE REALIZA CAMBIO FISICO DE MOUSE SE REALIZAN PRUEBAS  EL EQUIPO QUEDA FUNCIONANDO  CORRECTAMENTE.
</t>
  </si>
  <si>
    <t>R907JQ8G</t>
  </si>
  <si>
    <t>12:34:12</t>
  </si>
  <si>
    <t>INC000000389085</t>
  </si>
  <si>
    <t>Descripción de la falla que presenta el monitor: el monitor tiene una raya. 
Datos de la PC
Marca: Lenovo
Modelo: ThinkCentre
SN del Equipo: MJ026BLB
SN del Monitor: V5675110
Nombre completo del resguardante: Raúl Rene Rodríguez Fuentes
Contacto en caso de ausencia: Albanelly Espinosa
Cargo del resguardante: Auxiliar Administrativo
Teléfono con lada: 57282717 
Horario laboral: 09:00 a 18:00 hrs
Domicilio laboral: Periférico Sur No. 4124 Piso 1, Col. Exhacienda De Anzaldo, Del. Álvaro Obregón</t>
  </si>
  <si>
    <t>SE PRESENTA EN SITIO POR CAMBIO DE MONITOR  NO. DE SERIE NUEVA  V5559677, NO. SERIE VIEJO V5675110 SE HACE PRUEBBAS SATISFACTORIAS</t>
  </si>
  <si>
    <t>01:55:28</t>
  </si>
  <si>
    <t>INC000000388784</t>
  </si>
  <si>
    <t>Descripción de la falla que presenta el mouse: El mouse ya no responde.
Datos de la PC
Marca: Lenovo
Modelo: ThinkCentre M79
SN: MJ026DF1
Nombre completo del resguardante: Adriana Carrillo González
Contacto en caso de ausencia: Alma Álvarez
Teléfono con lada: (55) 56284200 ext.: 344346
Horario laboral: 9:00 a 18:00 hrs.
Domicilio laboral: Viaducto Tlalpan No. 100, Col. Arenal Tepepan, Del. Tlalpan
Edificio: A, Piso: 1</t>
  </si>
  <si>
    <t>SE VERIFICA EL FUNCIONAMIENTO DEL MOUSE Y ES CORRECTO SE VALIDA CON USUARIO Y FIRMA DE CONFORMIDAD</t>
  </si>
  <si>
    <t>MJ026DF1</t>
  </si>
  <si>
    <t>22:38:00</t>
  </si>
  <si>
    <t>INC000000389125</t>
  </si>
  <si>
    <t>Descripción de la falla que presenta el teclado: Las teclas están duras y su funcionamiento es malo.
Datos de la PC
Marca: lenovo
Modelo: THINK CENTRE M79
SN:(Serie): MJ025HTW
Nombre completo del resguardante: Oscar Jiménez Oliveros
Contacto en caso de ausencia: Erika Alonso Navarro
No. de módulo para equipos que utilizan SIIRFE:141922
Cargo del resguardante: Responsable de Modulo 
Teléfono con lada: (01) 3414125242
Horario laboral: 9:00 a 16:00 hrs.
Domicilio laboral: Pascual Galindo Ceballos 129 Col. centro Zapotlan el Grande, Jalisco</t>
  </si>
  <si>
    <t xml:space="preserve">INGENIERO EN SITIO INFORMA QUE SE REALIZA  CAMBIO DE TECLADO SE REALIZAN PRUEBAS Y EQUIPO OPERA CORRECTAMENTE .  </t>
  </si>
  <si>
    <t>MJ025HTW</t>
  </si>
  <si>
    <t>INC000000389266</t>
  </si>
  <si>
    <t>Descripción de la falla que presenta el mouse: Doble click no funciona correctamente, al intentar seleccionar texto no lo hace, al intentar dar doble clic para abrir un archivo habilita para renombrar el archivo, al intentar cerrar un archivo cierra también el archivo que está detrás toda vez que con un clic hace
Datos de la PC
Marca: Lenovo
Modelo: ThinkCentre M79
SN:(Serie) MJ026AZB
Nombre completo del resguardante: Margarita Sánchez Montes
Contacto en caso de ausencia: José Hernández
Cargo del resguardante: Jefa De Oficina De Seguimiento Y Análisis
Teléfono con lada: 01 9212144810
Horario laboral: 08:30 - 20:00 hrs. L-V
Domicilio laboral: Av. Revolución 404, Col. Centro, Coatzacoalcos, Ver.</t>
  </si>
  <si>
    <t xml:space="preserve">INGENIERO INFORMA QUE SE REVISO EL EQUIPO , EL EQUIPO OPERANDO CORRECTAMENTE, SE ENCUENTRA FALLA EN MOUSE, SE REALIZA CAMBIO DE LA PIEZA SE VALIDA CORRECTA OPERACIÓN CON EL USUARIO.
</t>
  </si>
  <si>
    <t>MJ026AZB</t>
  </si>
  <si>
    <t>19:10:12</t>
  </si>
  <si>
    <t>04:22:29</t>
  </si>
  <si>
    <t>INC000000389303</t>
  </si>
  <si>
    <t>Descripción de la falla que presenta la PC: Al encender muestra la leyenda de "Setup Data integrity check failure" 
Datos de la PC
Marca: Lenovo
Modelo: TinkCentre M79
SN: MJ022CSM
Nombre completo del resguardante: Juvencio Cruz Cruz
Contacto en caso de ausencia: José Angel de la Cruz  Solís
No. de módulo para equipos que utilizan SIIRFE: 300521
Cargo del resguardante: Responsable de Módulo
Teléfono con lada: (782) 8238219
Horario laboral: 8.30 a 16 Hrs
Domicilio laboral: Av. Palmas #4 Fracc. Palmas, Poza Rica, Veracruz. CP 93230</t>
  </si>
  <si>
    <t>SE REALIZA LA RE CONFIGURACIÓN DE LA BIOS, SE HACEN PRUEBAS Y EQUIPO QUEDA OPERANDO CORRECTAMENTE.</t>
  </si>
  <si>
    <t>MJ022CSM</t>
  </si>
  <si>
    <t>01:08:06</t>
  </si>
  <si>
    <t>INC000000389292</t>
  </si>
  <si>
    <t>Descripción de la falla que presenta el mouse: El puntero se mueve solo, favor de verificar el mouse externo y el tochpad para validar el funcionamiento de los mismo.
Datos de la PC
Marca: Lenovo
Modelo: ThinkPad T540p
SN: R907JQEJ
Nombre completo del resguardante: Víctor Legaspi Vázquez
Contacto en caso de ausencia: Laura Torres Salas
Cargo del resguardante: Secretario Particular De Unidad Responsable
Teléfono con lada: 01 5556284200 Ext. 345387
Horario laboral: Lunes a Viernes de 900 a 18:00 Hrs.
Domicilio laboral: Viaducto Tlalpan No. 100 Edif. A Piso 1, Col. Arenal Tepepan, Del. Tlalpan</t>
  </si>
  <si>
    <t xml:space="preserve">SE VERIFICA FALLA, SE DETECTA  MAXIMA SENCIBILIDAD EN TRACKPOINT, SE CONFIGURA TRACKPOINT  POR DEFAULT. SE REALIZAN PRUEBAS DEL FUNCIONAMIENTO  SATISFACTORIAS. EL USUARIO VALIDA Y FIRMA.   </t>
  </si>
  <si>
    <t>07:37:36</t>
  </si>
  <si>
    <t>04:43:13</t>
  </si>
  <si>
    <t>INC000000388777</t>
  </si>
  <si>
    <t>Descripción de la falla que presenta la PC: Todas las imágenes se muestran en negro.
Datos de la PC
Marca: Lenovo
Modelo: M79
SN:(Serie) MJ023GUD
Nombre completo del resguardante: Jesús Madrigal Ramírez
Contacto en caso de ausencia: Hilda del Rosario Ramos Lázaro
No. de módulo para equipos que utilizan SIIRFE:
Cargo del resguardante: Vocal de Capacitación Electoral y Educación Cívica
Teléfono con lada: (01+10 dígitos)019933513878
Horario laboral: 08:30 a 16:00 hrs.
Domicilio laboral: Avenida Veracruz No. 206, Fracc. Guadalupe, Cd. Deportiva, Villahermosa, Tabasco</t>
  </si>
  <si>
    <t xml:space="preserve"> SE REALIZA REINSTALACIÓN DE CONTROLADOR DE VIDEO, SE REALIZAN PRUEBAS DE FUNCIONAMIENTO Y EL EQUIPO QUEDA OPERANDO CORRECTAMENTE.</t>
  </si>
  <si>
    <t>MJ023GUD</t>
  </si>
  <si>
    <t>MJ022CK1</t>
  </si>
  <si>
    <t>47:11:30</t>
  </si>
  <si>
    <t>INC000000389509</t>
  </si>
  <si>
    <t>Descripción de la falla que presenta la Laptop: Al encender el equipo, antes de iniciar a cargar Windows manda el siguiente mensaje de error:
2200: Machine Type and Serial Number are invalid.
2201: Machine UUID is invalid.
Datos de la Laptop
Marca: Lenovo
Modelo: ThinkPad T540p
SN: R907K5JB
Nombre completo del resguardante: José Arturo Cárdenas Ponce
Cargo del resguardante:  Jefe de Departamento de Operación de Sistemas
Teléfono con lada: (01+10 dígitos): 013123133512
Horario laboral: Lunes a Viernes de 08:30 a 16:00 Hrs
Domicilio laboral: 3er Anillo Periférico No. 716, Col. Valle Dorado, Mpio. Colima.</t>
  </si>
  <si>
    <t>INGENIERO INFORMA QUE : SE REALIZA INSTALACIÓN CORRECTAMENTE DE MODULO DE RED Y OPERA CORRECTAMENTE.</t>
  </si>
  <si>
    <t>12:44:23</t>
  </si>
  <si>
    <t>INC000000389381</t>
  </si>
  <si>
    <t>Descripción de la falla que presenta el Sistema Operativo: el usuario reporta que su equipo ya no carga el sistema operativo, ya realizaron varias pruebas y ya no prende. 
Datos de la PC
Marca: Lenovo
Modelo: ThinkCentre
SN: MJ0263RL
Nombre completo del resguardante: Daniel Peralta Gonzalez
Contacto en caso de ausencia: Elisabet Bautista
Cargo del resguardante: Asistente de Atención a Órganos Colegiados 
Teléfono con lada: 54800560
Horario laboral: 9 a 6pm
Domicilio laboral: Insurgentes Sur No. 1561 Piso 5, Col. San José Insurgentes, Del. Benito Juárez</t>
  </si>
  <si>
    <t xml:space="preserve">SE ACUDE A SITIO A FORMATEAR  EQUIPO: CARGANDO IMAGEN INSTITUCIONAL,  RESPALDANDO  98 GB  DE INFORMACION  Y CONFIGURANDO  PERFIRL. USUARIO CONFIRMA EL CORRECTO FUNCIONAMIENTO.  </t>
  </si>
  <si>
    <t>MJ0263RL</t>
  </si>
  <si>
    <t>10:52:01</t>
  </si>
  <si>
    <t>INC000000389523</t>
  </si>
  <si>
    <t>Descripción de la falla que presenta la PC: La paquetería de office se traba constantemente, los programas se alentan y se cierran sin dejar guardar la información.
Datos de la PC
Marca: Lenovo
Modelo: ThinkCentre M79
SN: MJ023JVE
Nombre completo del resguardante: Inocente Arratia González
Contacto en caso de ausencia: Rosa Aurora Castrillo Diaz
Cargo del resguardante: Enlace Administrativo de Junta Distrital
Teléfono con lada: 2222614843
Horario laboral: Lunes a Viernes de 9:00 a 18:00 Hrs.
Domicilio laboral: 9 Poniente No. 505, Col. Santa Maria Xixitla, Mpio. San Pedro Cholula.</t>
  </si>
  <si>
    <t>05:54:38</t>
  </si>
  <si>
    <t>INC000000389451</t>
  </si>
  <si>
    <t xml:space="preserve">Descripción de la falla que presenta el Sistema Operativo: se queda suspendido entrando en el Logotipo de Windows, no hace ningún beep.
Datos de la PC 
Marca: Lenovo
Modelo: THINKCENTRE M79
SN: MJ025KVF
Nombre completo del resguardante: Onesimo Tomas Poot Martinez
Contacto en caso de ausencia: Francisca de Jesús Zapata Pinto
Cargo del resguardante: Vocal de Capacitación Electoral y Educación Cívica
Teléfono con lada: 019831180183
Horario laboral: 09:00 a 14:00 y 15:00 a 18:00 hrs 
Domicilio laboral: Avenida Constituyentes del 74 N° 590, colonia pro territorio.
</t>
  </si>
  <si>
    <t xml:space="preserve">SE REVISA EQUIPO LENOVÓ THINKCENTRE M79 SERIE MJ025KVF Y SE ENCUENTRA IMAGEN DAÑADA. SE CARGA IMAGEN, SE CONFIGURA EQUIPO. SE REALIZAN PRUEBAS Y FUNCIONA CORRECTAMENTE.
</t>
  </si>
  <si>
    <t>MJ025KVF</t>
  </si>
  <si>
    <t>41:13:42</t>
  </si>
  <si>
    <t>INC000000389491</t>
  </si>
  <si>
    <t>Descripción de la falla que presenta el UPS: La pila no retiene carga
Datos del UPS
Marca: ISB Sola Basic
Modelo: NBKS1000/2
SN: E15B23864
Nombre completo del resguardante: Gilberto Cruz Toledo
Cargo del resguardante: Vocal de Organización Electoral
Teléfono con lada: 9222640033 y 9711203804
Horario laboral: 8:30 a 16:00 horas
Domicilio laboral: Carretera Transístmica No. 70 Sn, Col. Barrio Primero, Mpio. Cosoleacaque
Junta Distrital Ejecutiva No. 21 De Veracruz - Cosoleacaque</t>
  </si>
  <si>
    <t xml:space="preserve">SE REALIZA REPARACIÓN DE UPS , SE HACEN PRUEBAS Y EQUIPO QUEDA OPERANDO CORRECTAMENTE. </t>
  </si>
  <si>
    <t>E15B23864</t>
  </si>
  <si>
    <t>11:34:31</t>
  </si>
  <si>
    <t>INC000000389537</t>
  </si>
  <si>
    <t>Describa su solicitud: LAS BOCINAS NO SE ESCUCHAN Y GENERAN MUCHO RUIDO 
Datos del equipo
Marca: Lenovo
Modelo: Thinkcentre M79
Serie: MJ025JH3
Datos del resguardante
Nombre: Elizabeth Kim Miranda
Contacto en caso de ausencia: Eva Hernández Barcenas
Cargo del resguardante: Jefa de departamento
Teléfono: 57282738
Horario: 09:00 a 19:00
Domicilio laboral: Periférico Sur No. 4124, Piso 6, Col. Ex hacienda de Anzaldo, Del. Álvaro Obregón, Ciudad de México.</t>
  </si>
  <si>
    <t xml:space="preserve">SE PRESENTA EN SITIO PARA CAMBIO DE BOCINAS SIN NUMERO DE SERIE MODELO TECH ZONE SE HACEN PRUEBAS SATISFACTORIAS.
</t>
  </si>
  <si>
    <t>08:46:57</t>
  </si>
  <si>
    <t>INC000000389553</t>
  </si>
  <si>
    <t>Descripción de la falla que presenta el mouse: Presenta fallas en el botón izquierdo.
Datos de la PC
Marca: Lenovo
Modelo: M79
SN:(Serie) MJ025K0T
Nombre completo del resguardante: Manuel León Trejo 
Contacto en caso de ausencia: Gloria Raquel Romero Ortíz
Cargo del resguardante: Encargado de despacho en el cargo de Vocal del Registro Federal de Electores
Teléfono con lada: (01+10 dígitos) 01 5557759229
Horario laboral: 08:30 a 16:00 horas
Domicilio laboral: Avenida Central Santa Clara número 8, colonia Jardines de Santa Clara, Ecatepec de Morelos, Estado de México.</t>
  </si>
  <si>
    <t>SE REALIZA VISITA A USUARIO EN SITIO. 
SE REALIZA CAMBIO DE MOUSE DAÑADO CON N/S H5445HA0TT1 Y SE REMPLAZA POR MOUSE CON NUMERO DE SERIE 44F0119 SE REALIZAN PRUEBAS, QUEDA EQUIPO FUNCIONANDO, USUARIO VALIDA Y FIRMA DE CONFORMIDAD.</t>
  </si>
  <si>
    <t>MJ025K0T</t>
  </si>
  <si>
    <t>09:48:50</t>
  </si>
  <si>
    <t>INC000000389608</t>
  </si>
  <si>
    <t>Descripción de la falla que presenta el teclado: teclado duro, se atoran las teclas al escribir
Datos de la PC 
Marca: Lenovo  
Modelo: ThinkCentre M79
SN: MJ023HRC 
Nombre completo del resguardante: Sarina Paola Barrera Verdugo
Contacto en caso de ausencia: José Luis Palafox Cota
No. de módulo para equipos que utilizan SIIRFE:
Cargo del resguardante: Secretaria 
Teléfono con lada: 016988930932
Horario laboral: 8:30- 1:30 y 14:30-18:00
Domicilio laboral: Calle Obregon No. 504, Col. Centro, El Fuerte,Sinaloa</t>
  </si>
  <si>
    <t>INGENIERO INFORMA QUE SE HACE CAMBIO FISISCO DE TECLADO, SE REALIZAN PRUEBAS Y EQUIPO QUEDA FUNCIONANDO CORRECTAMENTE. 
TECLADO NUEVO: 1S54Y94245925298E
TECLADO DAÑADO: 0000868</t>
  </si>
  <si>
    <t>MJ023HRC</t>
  </si>
  <si>
    <t>INC000000389643</t>
  </si>
  <si>
    <t xml:space="preserve">Descripción de la falla que presenta el teclado: se atoran las teclas.
Datos de la PC 
Marca: Lenovo
Modelo: ThinKCenter M79
SN: MJ023JP8
Nombre completo del resguardante: Alejandro Bringas Cota
Contacto en caso de ausencia: José Luis Palafox Cota
Cargo del resguardante: Enlace Administrativo 
Teléfono con lada: 016988930384
Horario laboral: 8:30-13:00 y 14:30-18:00 hrs.
Domicilio laboral: Obregón 504, Col. Centro, el Fuerte Sinaloa
</t>
  </si>
  <si>
    <t xml:space="preserve">INGENIERO INFORMA QUE : SE CIERRA REPORTE CON CAMBIO FISISCO DE TECLADO, SE REALIZAN PRUEBAS Y EQUIPO QUEDA FUNCIONANDO CORRECTAMENTE. 
TECLADO NUEVO: 05536199
TECLADO DAÑADO: 0001566
</t>
  </si>
  <si>
    <t>MJ023JP8</t>
  </si>
  <si>
    <t>07:47:39</t>
  </si>
  <si>
    <t>INC000000389663</t>
  </si>
  <si>
    <t>Descripción de la falla que presenta la PC: Derivado a apagon el equipo ya no prende.
Datos de la PC
Marca: Lenovo
Modelo: ThinkCentre M79
SN: MJ022CK1
No. de Inventario para equipos INE: 220321
Nombre completo del resguardante: Rigoberto Abraham Olvera Sanchez
Contacto en caso de ausencia:Genoveva Alvarez Ibarra
No. de módulo para equipos que utilizan SIIRFE:220321
Cargo del resguardante: Vocal del Registro Federal de Electores
Teléfono con lada: 014422146117
Horario laboral: Lunes a Viernes 8:00 a 20:00 Hrs
Domicilio laboral: Bambú No. 10, Col. Carrizal, Mpio. Santiago De Querétaro</t>
  </si>
  <si>
    <t>SE CAMBIA BOTÓN DE ENCENDIDO POR UNO DE STOCK, SE HACEN PRUEBAS Y QUEDA OPERANDO CORRECTAMENTE.</t>
  </si>
  <si>
    <t>15:15:04</t>
  </si>
  <si>
    <t>10:22:00</t>
  </si>
  <si>
    <t>INC000000389602</t>
  </si>
  <si>
    <t>Descripción de la falla que presenta Microsoft office: presenta fallas en el programa Excel. Cierra las ventanas y aparece leyenda de Excel no responde, esto no permite guardar archivos.
Datos de la pc
Marca: Lenovo
Modelo: thinkcentre
Sn: (serie) MJ025K51
Nombre completo del resguardante: Herminia Soledad Gutiérrez Rodríguez
Contacto en causa de ausencia: Hederlina Montiel Leyva
Cargo del resguardante: auditor senior
Teléfono con lada: (01+10 dígitos) 993 3 15 57 96
Horario laboral: de 9 a 2 y de 3 a 7 de la noche
Domicilio laboral: Belisario Domínguez no. 102, col. Plutarco Elías calles, Villahermosa, tabasco.
Nota: favor de proporcionar toda la información, ya que ésta es requerida por el proveedor.</t>
  </si>
  <si>
    <t>SE REALIZA REINSTALACIÓN DE SISTEMA OPERATIVO, SE CONFIGURA EQUIPO, PERFIL DE USUARIO Y CORREO ELECTRÓNICO, SE REALIZAN PRUEBAS Y EL EQUIPO QUEDA OPERANDO CORRECTAMENTE.</t>
  </si>
  <si>
    <t>14:25:33</t>
  </si>
  <si>
    <t>13:14:52</t>
  </si>
  <si>
    <t>INC000000389689</t>
  </si>
  <si>
    <t>Descripción de la falla que presenta el Sistema Operativo:
Muestra pantalla azul
Datos de la PC
Marca: lenovo
Modelo: M79
SN:  MJ02648Q
Nombre completo del resguardante: Maria Soledad Mijangos Roa
Cargo del resguardante: Secretaria En Junta
Teléfono con lada: :019511448494 EXT 1018
Horario laboral: 9 A 2 Y DE 3 A 6 DE Lun A Viernes Y Sabados DE 9 A 2
Domicilio laboral:Prol. De Yagul No. 107 Fracc. Popular La Noria, Oaxaca</t>
  </si>
  <si>
    <t>SE REALIZA REINSTALACIÓN DE S.O. SE CONFIGURA EQUIPO, SE REALIZAN PRUEBAS Y EL EQUIPO QUEDA OPERANDO CORRECTAMENTE.</t>
  </si>
  <si>
    <t>10:55:56</t>
  </si>
  <si>
    <t>INC000000389753</t>
  </si>
  <si>
    <t>Descripción de la falla que presenta la PC: El equipo no da imagen solo prende el botón de encendido se queda ciclado y solo ese prende.
Datos de la PC
Marca: Lenovo
Modelo: ThinkCentre M79
SN: MJ022863
Nombre completo del resguardante: MIguel Angel Torres Escalera
Contacto en caso de ausencia: Monica Fuentes Figueroa
No. de módulo para equipos que utilizan SIIRFE: 160321
Cargo del resguardante: Responsable de módulo
Teléfono con lada: 017151539979
Horario laboral: Lunes a Viernes de 8:00 a 15:00
Domicilio laboral: General pueblita norte No. 15 Local 2, Héroes Ferrocarrileros, C.P. 61508, Zitacuaro, Michoacán</t>
  </si>
  <si>
    <t xml:space="preserve">ING EN SITIO INFORMA QUE SE REALIZA LIMPIEZA DE VENTILADOR, PROCESADOR Y RAM, SE HACEN PRUEBAS Y EQUIPO OPERA CORRECTAMENTE. </t>
  </si>
  <si>
    <t>MJ022863</t>
  </si>
  <si>
    <t>03:58:59</t>
  </si>
  <si>
    <t>INC000000389811</t>
  </si>
  <si>
    <t>Descripción de la falla que presenta el monitor: Presenta una mancha (parpadea) la esquina superior izquierda del monitor.
Datos de la PC
Marca: Lenovo
Modelo:T2220
SN del Equipo :(Serie) MJ023JPT
SN del Monitor: (Serie) V5557367
Nombre completo del resguardante: Oscar del Cueto Morales
Contacto en caso de ausencia: Flor Karina Hernández
Cargo del resguardante: Vocal Ejecutivo
Teléfono con lada: (01+10 dígitos)01 22 22 11 39 95
Horario laboral: 08:30 a 16 hrs
Domicilio laboral: Av. 15 Poniente 1517 COL. Barrio de Santiago Puebla C.P. 72410</t>
  </si>
  <si>
    <t>SE REALIZA REVISIÓN DE EQUIPO, SE AJUSTAN CONEXIONES, Y SE CONFIGURA MONITOR CORRECTAMENTE, SE REALIZAN PRUEBAS Y EL EQUIPO QUEDA OPERANDO CORRECTAMENTE.</t>
  </si>
  <si>
    <t>06:34:01</t>
  </si>
  <si>
    <t>INC000000389814</t>
  </si>
  <si>
    <t>Descripción de la falla que presenta Sistema Operativo: 
Se actualizó Sistema Operativo a  la versión Windows 10.  Se solicita reinstalar versión de Windows 8
Datos de la PC
Marca: Lenovo
Modelo: ThinkCentre M79
SN: MJ025K9P
Nombre completo del resguardante: Sandra Luna Padilla 
Contacto en causa de ausencia: Rosario Arellano 
No. de módulo para equipos que utilizan SIIRFE:
Cargo del resguardante: Secretaria en Junta Distrital 
Teléfono con lada: (01+10 dígitos) 4448311570
Horario laboral: 8:30 a 16:00 HORAS 
Domicilio Laboral: Calle Magadleno Cedillo 515, Col. Expropiación Petrolera, Soledad de Graciano Sánchez, SanLuis Potosí</t>
  </si>
  <si>
    <t>SE ACUDE A SITIO SE REALIZA RESPALDO SE CARGA DE IMAGEN SE CONFIGURAN PUESTA A PUNTO SE REALIZAN PRUEBAS Y EQUIPO QUEDA OPERANDO CORRECTAMENTE</t>
  </si>
  <si>
    <t>MJ025K9P</t>
  </si>
  <si>
    <t>05:18:32</t>
  </si>
  <si>
    <t>INC000000389795</t>
  </si>
  <si>
    <t>Descripción de la falla que presenta la PC: No manda señal de video
Datos de la PC
Marca: Lenovo
Modelo Think Centre  M79
SN: MJ0229UJ
Nombre completo del resguardante: Elizabeth López Martínez
Contacto en caso de ausencia: Jose Gabriel Sierra Hernández
No. de módulo para equipos que utilizan SIIRFE: 280221
Cargo del resguardante: Responsable de Modulo 
Teléfono con lada: 899 9256542
Horario laboral: 08:00 A 15:00 Lun a Vie, Sab. 9:00 a 13:00
Domicilio laboral:Cuarta 370 con Rio Mante , Col. Prol. Longoria</t>
  </si>
  <si>
    <t>SE REALIZA AJUSTE DE MEMORIAS , SE HACEN PRUEBAS Y EQUIPO QUEDA OPERANDO CORRECTAMENTE.</t>
  </si>
  <si>
    <t>MJ0229UJ</t>
  </si>
  <si>
    <t>09:42:24</t>
  </si>
  <si>
    <t>36:58:44</t>
  </si>
  <si>
    <t>INC000000388955</t>
  </si>
  <si>
    <t>Descripción de la falla que presenta el UPS: La batería no retiene la carga 
Datos del UPS
Marca: ISB Sola Basic
Modelo: NBKS 1000/2
SN: E15B24763
Nombre completo del resguardante: Marcela Rosas Cabrera
Contacto en caso de ausencia: Eduardo Garnica Pacheco
Cargo del resguardante: SRIA. VRFE
Teléfono con lada: (01) 452 5247873
Horario laboral: 08.30 A 16.00 HRS.
Domicilio laboral: Calz. Benito Juárez No. 99, Fracc. Lomas Del Valle Sur MICHOACAN</t>
  </si>
  <si>
    <t>SE ACUDE A SITIO SE CAMBIA UPS CON NUMERO DE SERIE  E15B30805 DE REALIZAN PRUEBAS EQUIPO FUNCIONA CORRECTAMENTE</t>
  </si>
  <si>
    <t>07:50:43</t>
  </si>
  <si>
    <t>05:56:39</t>
  </si>
  <si>
    <t>INC000000389871</t>
  </si>
  <si>
    <t>Descripción de la falla que presenta el Sistema Operativo: A la hora de encender el equipo se tarda en entrar a Windows y despliega una pantalla en azul con varias especificaciones de funcionalidad de la pc en inglés, se ha apagado nuevamente el equipo y se ha tratado de encender otra vez y sigue sucediendo lo mismo.
Datos de la PC
Marca: LENOVO
Modelo:ThinkCentre
SN: MJ02698F
Nombre completo del resguardante: Daniel Rodriguez Hernandez
Contacto en caso de ausencia: Adriana Veronica Vargas Legorreta
Cargo del resguardante: Vocal del Registro Federal de Electores
Teléfono con lada: 017222122174
Horario laboral: 08:30 A 16:00 Hrs. de lunes a viernes
Domicilio laboral: Emiliano Zapata Pte. #207, Col. Universidad, Toluca, México</t>
  </si>
  <si>
    <t>SE REALIZA CAMBIO DE DISCO DURO, SE CARGA IMAGEN, SE CONFIGURA EQUIPO Y QUEDA TRABAJANDO CORRECTAMENTE.</t>
  </si>
  <si>
    <t>MJ02698F</t>
  </si>
  <si>
    <t>32:08:19</t>
  </si>
  <si>
    <t>INC000000389866</t>
  </si>
  <si>
    <t xml:space="preserve">Descripción de la falla que presenta el UPS: Se quemó. 
Datos del UPS
Marca: ISB Sola Basic
Modelo: NBKS 1000/2
SN:(Serie) E15B27367
Nombre completo del resguardante: José Pake Bautista.
Contacto en caso de ausencia: Patricia Villalobos Jiménez.
No. de módulo para equipos que utilizan SIIRFE MAC:  141022
Cargo del resguardante: Responsable de Módulo. 
Teléfono con lada: (01+10 dígitos) 01 3336841417
Horario laboral: 8:30 am - 15:00 pm
Domicilio laboral: Calle Guadalupe Victoria No. 4 Hidalgo y Morelos. Co. Santa Ana Tepetitlán Zapopan, Jalisco. c.p. 42235. 
</t>
  </si>
  <si>
    <t xml:space="preserve">INGENIERO  EN SITIO INFORMA QUE SE REALIZA CAMBIO DE  UPS/ SOLO BASIC/ NBKS1000 / E15B21647  SE REALIZAN PRUEBAS Y EQUIPO OPERA CORRECTAMENTE. </t>
  </si>
  <si>
    <t>03:59:09</t>
  </si>
  <si>
    <t>09:47:47</t>
  </si>
  <si>
    <t>INC000000389611</t>
  </si>
  <si>
    <t>Reasignar Equipo Mainbit:
Datos de PC
Marca: Lenovo
Modelo: THINKCENTRE M9
Servicie Tag: MJ026BV6
Nombre completo del resguardante actual: Silva Cardoso Rivera
Cargo del resguardante actual: Jefe de Departamento de Estadísticas
Teléfono con lada: 55991600 Ext 423084
Nombre completo del resguardante nuevo: Miguel Ángel Calleja González
Cargo del resguardante nuevo: Especialista De Soluciones E Infraestructura En Ac
Teléfono con lada: 55991600 Ext 423084
Horario laboral: 9:00 a 20:00 hrs.
Domicilio laboral: Av. Acoxpa 436, Col. Ex Hacienda de Coapa, Del. Tlalpan, C.P. 14300, México, D.F.</t>
  </si>
  <si>
    <t xml:space="preserve">SE REALIZA VISITA A USUARIO EN SITIO.
SE VERIFICAN NUMEROS DE SERIE Y SON CORRECTOS, A PETICION DEL USUARIO  EQUIPO NO SE CLONA USUARIO VALIDA Y FIRMA DE CONFORMIDAD.
 </t>
  </si>
  <si>
    <t>29:10:52</t>
  </si>
  <si>
    <t>INC000000389908</t>
  </si>
  <si>
    <t>Descripción de la falla que presenta el UPS: El UPS no retiene la carga.
Datos del UPS
Marca: ISB Sola Basic
Modelo: NBKS1000
SN: E15B25636
Nombre completo del resguardante: Juan Manuel Ortega Silva
Contacto en caso de ausencia: Juan Manuel Lozano
No. de módulo para equipos que utilizan SIIRFE: 110428
Cargo del resguardante: Responsable de modulo
Teléfono con lada: 4731036716
Horario laboral: 08:00 a 15:00
Domicilio laboral: Paseo De La Presa No. 119 , Col. Centro, Mpio. Guanajuato
Junta Distrital Ejecutiva No. 04 De Guanajuato - Guanajuato</t>
  </si>
  <si>
    <t xml:space="preserve">ING EN SITIO INFORMA QUE SE REALIZA CAMBIO DE UPS, SE INSTALA UPS CON SERIE E15B33461, SE HACEN PRUEBAS Y EQUIPO OPERA CORRECTAMENTE. </t>
  </si>
  <si>
    <t>E15B25636</t>
  </si>
  <si>
    <t>06:38:32</t>
  </si>
  <si>
    <t>22:01:17</t>
  </si>
  <si>
    <t>INC000000389918</t>
  </si>
  <si>
    <t>Descripción de la falla que presenta el UPS: El UPS se apago y empezó a sacar humo 
Datos del UPS
Marca: LBKS 1000
Modelo: NBKS 1000/2
SN:E15B25843
Nombre completo del resguardante: Ricardo Mena Zamorano
Contacto en caso de ausencia: Maura Perez Lora 
No. de módulo para equipos que utilizan SIIRFE:150822
Cargo del resguardante:  Vocal de Registro Federal de Electores
Teléfono con lada: 55 58 88 12 51 / 58 88 11 33
Horario laboral: 08:00 a 15:00
Mariano Escobedo No. 13, Col. Barrio De Los Reyes, Mpio. Tultitlán Edo. De México.</t>
  </si>
  <si>
    <t>SE PRESENTA  EN SITIO PARA CAMBIO DE UPS NUM SERIE ANTERIOR E15B25343, NUM SERIE NUEVO: E15B27185.</t>
  </si>
  <si>
    <t>10:29:09</t>
  </si>
  <si>
    <t>INC000000389963</t>
  </si>
  <si>
    <t>Descripción de la falla que presenta el UPS:
No retiene la carga.
Datos del UPS
Marca: ISB Sola Basic
Modelo:  NBKS 1000/2
SN:  E15B32231
Nombre completo del resguardante:  Teresa Cedillo Díaz
Contacto en caso de ausencia: Ricardo Guerra
Cargo del resguardante:  Operador de Aplicación 
Teléfono con lada:  56284200 Ext. 360158
Horario laboral:  9:00 - 18:00 hrs
Domicilio laboral: Periférico Sur No. 239, Col. Los Alpes, Del. Álvaro Obregón, D.F.  CP. 01010</t>
  </si>
  <si>
    <t xml:space="preserve">NO SE CAMBIA UPS YA QUE EL DAÑADO NO CORRESPONDE CON EL UPS REPORTADO. </t>
  </si>
  <si>
    <t>06:22:43</t>
  </si>
  <si>
    <t>12:54:49</t>
  </si>
  <si>
    <t>INC000000390068</t>
  </si>
  <si>
    <t>Descripción de la falla que presenta la Unidad de CD/DVD:
No lee CD, en ocasiones lee y en ocasiones no lee ninguno
Datos de la PC
Marca: Lenovo
Modelo: ThinkCentre
SN: MJ022D1Z
Nombre completo del resguardante: Juan Gabriel Garcia Ruiz
Contacto en caso de ausencia: 55800515
Cargo del resguardante: Técnico en Soporte
Teléfono con lada: 55800515
Horario laboral:9:00 a 18:00
Domicilio laboral:Insurgentes Sur No. 1561, Col. San José Insurgentes, Del. Benito Juárez
Nota: Favor de llamar antes de acudir el técnico y si es posible acudir en un horario de 10:00 a 12:00 del día.</t>
  </si>
  <si>
    <t xml:space="preserve">SE ACUDE A SITIO INDICAN COMPAÑEROS QUE POR MOTIVOS LABORALES USUARIO NO SE ENCUENTRA EN LA OFICINA ASI QUE SE CANCELA REPORTE Y ACTIVIDAD.
</t>
  </si>
  <si>
    <t>MJ022D1Z</t>
  </si>
  <si>
    <t>09:27:08</t>
  </si>
  <si>
    <t>INC000000390063</t>
  </si>
  <si>
    <t>Descripción de la falla que presenta la Laptop: El problema es con el internet, no se conecta ni con cable de red, ni de manera inalámbricamente cuando uso algo me manda una leyenda que Windows no está activado.
Datos de la Laptop 
Marca: Lenovo
Modelo: Thinkpad T540p
SN: R907K5YJ
Nombre completo del resguardante: David Alejandro Delgado Arroyo
Contacto en caso de ausencia: Daniel Ontiveros Sánchez o José Luis Lugo Rojas
Cargo del resguardante: Verificador de Campo
Teléfono con lada: 7444860550
Horario laboral: Lunes a Viernes de 8:30 A 16:00
AV. EMILIANO ZAPATA No. 86 COL. BELLA VISTA C.P. 39550 ACAPULCO, GUERRERO</t>
  </si>
  <si>
    <t>SE REVISA EQUIPO LENOVO THINKPAD T540P, N/S: R907K5YJ
SE DETECTA QUE ADAPTADOR WIFI SE ENCUENTRA DESHABILITADA
SE HABILITA ADAPTADOR WIFI Y OPERA CORRECTAMENTE.
SE DETECTA QUE CONEXIÓN ETHERNET NO RECONOCE LA RED INTERNA. MARCA "RED NO IDENTIFICADA" Y ACCESO LIMITADO.
VOCAL SOLICITARÁ EL ALTA DE LA MAC ADDRESS PARA QUE EL EQUIPO TENGA SALIDA A INTERNET, EQUIPO TRABAJANDO CORRECTAMENTE.</t>
  </si>
  <si>
    <t>07:53:34</t>
  </si>
  <si>
    <t>INC000000390108</t>
  </si>
  <si>
    <t xml:space="preserve">Descripción de la falla que presenta el monitor: al monitor le aparecen unas líneas en diferentes colores los cuales no dejan visualizar la información, dichas líneas sólo aparecen un una zona de la pantalla.
Datos de la PC
Marca: Lenovo
Modelo: ThinkCentre M79
SN del Equipo : MJ026AZF
SN del Monitor: V5675710
Nombre completo del resguardante: Victoria Rodríguez Olaeta
Contacto en caso de ausencia: Gamaliel Montiel Domínguez
Cargo del resguardante: Vocal del Organización Electoral
Teléfono con lada: 019212149174
Horario laboral: 8:30 A 16:00 HORAS
Domicilio laboral: Revolución 404, Col. Centro, Coatzacoalcos, Ver.
</t>
  </si>
  <si>
    <t>INGENIERO INFORMA QUE SE DIAGNOSTICA DAÑO EN MONITOR, SE PROCEDE A SU REEMPLAZO CON MODELO T2220 # V5129691, SE INSTALA SE HACEN PRUEBAS Y EQUIPO QUEDA OPERANDO CORRECTAMENTE.</t>
  </si>
  <si>
    <t>MJ026AZF</t>
  </si>
  <si>
    <t>INC000000389958</t>
  </si>
  <si>
    <t>Solicita reasignación de equipo Mainbit.
Datos de la PC
Marca: Lenovo
Modelo: ThinkCentre M79
SN: MJ0263UU
Nombre completo del resguardante actual:Juan José Jiménez Carrillo
Contacto en caso de ausencia: Gabriel Andrade, Olga Navarrete
Cargo del resguardante actual: Asistente De Seguimiento A Depuración En Campo 
Teléfono con lada: 5556606821
Nombre completo del resguardante nuevo: Florencia Ortiz Alcantara
Contacto en caso de ausencia: Gabriel Andrade, Olga Navarrete
Cargo del resguardante: Auxiliar Archivo Documental
Teléfono con lada: 54-90-92-62
Horario laboral: Lunes a Viernes de  9:00 A 18:00 HORAS
Domicilio laboral: al domicilio de Boulevard Adolfo López Mateos núm. 239, 2 piso, Col. Los Alpes, CP. 01010, Delegación Álvaro Obregón México, D.F.</t>
  </si>
  <si>
    <t xml:space="preserve">SE CANCELA REASIGNACION POR PARTE DEL USUARIO </t>
  </si>
  <si>
    <t>MJ0263UU</t>
  </si>
  <si>
    <t>01:40:34</t>
  </si>
  <si>
    <t>INC000000390016</t>
  </si>
  <si>
    <t xml:space="preserve">Descripción de la falla que presenta el UPS: El equipo se encuentra alarmado, al parecer las baterías ya no retienen la carga.
Datos del UPS
Marca: SOLA BASIC
Modelo: NBKS 1000/2
SN: E15B30270
Nombre completo del resguardante: Carlos Armendariz Orozco
Contacto en casi de ausencia: Miguel Olivera Sierra
Cargo del resguardante: Técnico de Difusión 
Teléfono con lada: 56284575
Horario laboral: 9:00 a 20:00 horas
Domicilio laboral: Viaducto Tlalpan No. 100 Edif. C Piso 3, Col. Arenal Tepepan, Del. Tlalpan/C/3er
</t>
  </si>
  <si>
    <t xml:space="preserve">SE VERIFICA FALLA, SE DETECTA  INTERRUPTOR  DE SOBRECARGA  DESHABILITADO, SE ACTIVA INTERRUPTOR  DE SOBRECARGA, SE REALIZA PRUEBAS DEL FUNCIONAMIENTO SATISFACTORIAS. EL USUARIO VALIDA Y FIRMA.   </t>
  </si>
  <si>
    <t>E15B30270</t>
  </si>
  <si>
    <t>06:41:46</t>
  </si>
  <si>
    <t>INC000000390176</t>
  </si>
  <si>
    <t>Descripción de la falla que presenta la PC:El sistema se traba bastante en todas las aplicaciones y muestra mucha lentitud.
Datos de la PC
Marca:Lenovo
Modelo:ThinkCentre
SN: MJ026B49
Nombre completo del resguardante: Victor Manuel Gonzalez Guevara
Contacto en caso de ausencia: Marianela Alcazar
Cargo del resguardante: Operativo de la Sub dirección de Distribución
Teléfono con lada: 56284200 Ext: 343097
Horario laboral:9:00 a 18:00
Domicilio laboral: Viaducto Tlalpan No. 100, Col. Arenal Tepepan, Del. Tlalpan
Edificio D, piso 1, a derecha, Sub dirección de Distribución, Dirección de Pautado.</t>
  </si>
  <si>
    <t xml:space="preserve">SE VERIFICA LA FALLA, SE PROCEDE A REALIZAR CAMBIO FISICO  DE DISCO DURO  SE RESPALDAN  ARCHIVOS, SE PLANCHA IMAGEN  CORRESPONDIENTES, SE COPIA RESPALDO DE ARCHIVOS, SE CONFIGURA EQUIPO SE VALIDA  CON USUARIO Y FIRMA DE CONFORMIDAD.
    </t>
  </si>
  <si>
    <t>00:07:47</t>
  </si>
  <si>
    <t>Reasignar Equipo Mainbit:
Datos del UPS
Marca: ISB SOLA BASIC
Modelo: NBKS 1000/2
SN: E15B22175
Nombre completo del resguardante actual: Silva Cardoso Rivera
Cargo del resguardante actual: Jefe de Departamento de Estadísticas
Teléfono con lada: 55991600 Ext 423084
Nombre completo del resguardante nuevo: Miguel Ángel Calleja González
Cargo del resguardante nuevo: Especialista De Soluciones E Infraestructura En Ac
Teléfono con lada: 55991600 Ext 423084
Horario laboral: 9:00 a 20:00 hrs.
Domicilio laboral: Av. Acoxpa 436, Col. Ex Hacienda de Coapa, Del. Tlalpan, C.P. 14300, México, D.F.</t>
  </si>
  <si>
    <t xml:space="preserve">SIN HOJA DE SERVICIO
De: Manuel Isidro Carbajal Quintanar [mailto:mcarbajal2@mainbit.com.mx] 
Enviado el: lunes, 9 de mayo de 2016 05:31 p. m.
Para: SAC CAU &lt;sac.cau@ine.mx&gt;
CC: mesa_ine &lt;mesa_ine@mainbit.com.mx&gt;
Asunto: 44115 INC000000389611 INE (CIERRE)
Buen día
Se solicita de su apoyo para validar el cierre del ticket 44115 INC000000389611 INE ya que por un error en la generación de este TT colocándolo como Incidente, se generó el TT 44116 INC000000389611 para el seguimiento de esta solicitud.
Quedo a sus órdenes.
Saludos.
</t>
  </si>
  <si>
    <t>02:50:29</t>
  </si>
  <si>
    <t>05:09:12</t>
  </si>
  <si>
    <t>EN SEGUIMIENTO DEL TT 44115 INC000000389611
Reasignar Equipo Mainbit:
Datos del UPS
Marca: ISB SOLA BASIC
Modelo: NBKS 1000/2
SN: E15B22175
Nombre completo del resguardante actual: Silva Cardoso Rivera
Cargo del resguardante actual: Jefe de Departamento de Estadísticas
Teléfono con lada: 55991600 Ext 423084
Nombre completo del resguardante nuevo: Miguel Ángel Calleja González
Cargo del resguardante nuevo: Especialista De Soluciones E Infraestructura En Ac
Teléfono con lada: 55991600 Ext 423084
Horario laboral: 9:00 a 20:00 hrs.
Domicilio laboral: Av. Acoxpa 436, Col. Ex Hacienda de Coapa, Del. Tlalpan, C.P. 14300, México, D.F.</t>
  </si>
  <si>
    <t xml:space="preserve">SE REALIZA VISITA A USUARIO EN SITIO.
SE VERIFICA NUMERO DE SERIE  Y ES CORRECTO, USUARIO  VALIDA Y FIRMA DE CONFORMIDAD.   </t>
  </si>
  <si>
    <t>05:50:22</t>
  </si>
  <si>
    <t>48:09:14</t>
  </si>
  <si>
    <t>INC000000389905</t>
  </si>
  <si>
    <t>Descripción de la falla que presenta lel monitor; El monitor no se apaga siempre se queda prendido.
Datos de la PC
Marca   Lenovo
Modelo  Think Centre
SN del Equipo: MJ026DJ5
SN del Monitor: V5673883
Nombre completo del resguardante: Carolina Rodríguez Tapia.
Contacto en caso de ausencia:Fernando Avalos Carrasco
Cargo del resguardante: Secretaria en Junta Local
Teléfono con lada: 014499781986
Horario laboral: 8:30 a 16:00 hrs.
Domicilio laboral: Av. Aguascalientes No. 702 Fracc. Jardines de las Fuentes CP. 20278 AGUASCALIENTES</t>
  </si>
  <si>
    <t>SE REALIZA CAMBIO DE MONITOR, SE FIRMA RESGUARDO, EQUIPO QUEDA TRABAJANDO CORRECTAMENTE.</t>
  </si>
  <si>
    <t>MJ026DJ5</t>
  </si>
  <si>
    <t>37:23:43</t>
  </si>
  <si>
    <t>39:35:16</t>
  </si>
  <si>
    <t>INC000000390245</t>
  </si>
  <si>
    <t>Descripción de la falla que presenta el UPS: El UPS no retiene carga y esta alarmado 
Datos del UPS
Marca: ISB
Modelo: NBK 1000/2
SN: E15B30352
Nombre completo del resguardante: Norma Angélica Cervantes Figueroa  
Contacto en caso de ausencia: Martha Angélica Gudiño Sandoval
No. de módulo para equipos que utilizan SIIRFE: 160421
Cargo del resguardante: Responsable De Modulo 
Teléfono con lada: 01 353 53 303 74
Horario laboral: 8:00 A 15:00
Domicilio laboral: Francisco J Mújica No. 385, Col. Centro, Mpio. Jiquilpan cp. 59510.</t>
  </si>
  <si>
    <t xml:space="preserve">ING EN SITIO INFORMA QUE SE REALIZA REEMPLAZO DE UPS, SE INSTALA UPS CON SERIE E15B32784, SE ACEN PRUEBAS Y EQUIPO OPERA CORRECTAMENTE. </t>
  </si>
  <si>
    <t>E15B30352</t>
  </si>
  <si>
    <t>05:26:44</t>
  </si>
  <si>
    <t>12:42:01</t>
  </si>
  <si>
    <t>INC000000390251</t>
  </si>
  <si>
    <t>Descripción de la falla que presenta el Sistema Operativo: El sistema presenta lentitud, se traba y se queda congelada la imagen varios minutos y en dos ocasiones se puso una pantalla azul y ya no permite nada al ponerse esa pantalla.
Datos de la PC
Marca: Lenovo   
Modelo: Think Centre M79
SN: MJ025KPZ
Nombre completo del resguardante: Martha García Félix
Contacto en caso de ausencia: Sergio García López
Cargo del resguardante: Secretaria de Vocal de Capacitación y Educación Cívica  
Teléfono con lada: 6737323796
Horario laboral: 8:00 a 13:00 y de 15:00 a 18:00.
CARR. MOCORITO No. 315 ORIENTE COL. DEL EVORA C.P. 81460 CALLE SALVADOR ALVARADO Y FRANCISCO I. MADERO SINALOA</t>
  </si>
  <si>
    <t>INGENIERO INFORMA QUE : SE REALIZA CARGA DE IMAGEN Y CONFIGURACION DE EQUIPO, SE REALIZAN PRUEBAS Y EQUIPO QUEDA FUNCIONANDO CORRECTAMENTE.</t>
  </si>
  <si>
    <t>MJ025KPZ</t>
  </si>
  <si>
    <t>04:46:42</t>
  </si>
  <si>
    <t>07:47:28</t>
  </si>
  <si>
    <t>INC000000390283</t>
  </si>
  <si>
    <t>Descripción de la falla que presenta la PC: Tarjeta de Red dañada.
Datos de la PC
Marca: Lenovo 
Modelo: Thinkcentre
SN: MJ02284J
Nombre completo del resguardante: Gerardo Álvarez Magaña 
Contacto en caso de ausencia: Raul Ramírez Duarte
No. de módulo para equipos que utilizan SIIRFE: 160121
Cargo del resguardante: Vocal del Registro Federal de Electores  
Teléfono con lada: (017595374513)
Horario laboral:8:00am a 3:00pm
Domicilio laboral: Av. Lazaro Cardenas No. 41, Col. 2do. Sector De Fidelac Entre C. Manuel Buendia Y Av. Heroica Escuela Naval Militar Interior Plaza Tabachines MICHOACAN</t>
  </si>
  <si>
    <t xml:space="preserve">ING EN SITIO INFORMA QUE SE REALIZAN PRUEBAS Y EQUIPO NO PRESENTA FALLA, OPERA CORRECTAMENTE. </t>
  </si>
  <si>
    <t>MJ02284J</t>
  </si>
  <si>
    <t>04:13:44</t>
  </si>
  <si>
    <t>INC000000389634</t>
  </si>
  <si>
    <t>Descripción de la falla que presenta el Sistema Operativo: Manda un mensaje de memoria insuficiente
Datos de la PC
Marca: lenovo
Modelo: 
SN: MJ025JKA
Nombre completo del resguardante: Osvaldo Pedroza Soto
Contacto en caso de ausencia: Osvaldo Pedroza Soto
Cargo del resguardante:  Líder de Proyecto C
Teléfono con lada: 01 55 5728 27 67 
Horario laboral: 9:00 a 20:00
Domicilio laboral:  Periférico Sur No. 4124, Piso 6, Col. Ex hacienda de Anzaldo, Del. Álvaro Obregón, Ciudad de México</t>
  </si>
  <si>
    <t>SE ACUDE A SITIO A VALIDAR EQUIPO REPORTADO SE REALIZA DEPURACION DE SISTEMA OPERATIVO  USUARIO CONFIRMA EL CORRECTO FUNCIONAMIENTO.</t>
  </si>
  <si>
    <t>MJ025JKA</t>
  </si>
  <si>
    <t>07:03:28</t>
  </si>
  <si>
    <t>04:20:52</t>
  </si>
  <si>
    <t>INC000000389812</t>
  </si>
  <si>
    <t>Descripción de la falla que presenta el Sistema Operativo:  La falla que presenta el equipo reportado, es que al iniciar los Exploradores de Internet, no permite ejecutarlos, manda un mensaje de error por lo que no puede abrir ningún explorador.
Datos de la PC
Marca:LENOVO
Modelo:THINK CENTRE M79
SN: MJ026VHY
Nombre completo del resguardante: Marcela Villafañez Sanchez
Contacto en caso de ausencia: Heriberto Hernández Colorado
Cargo del resguardante: Secretaria en Junta Distrital
Teléfono con lada: 01-2299341944
Horario laboral: 08:30-4:00
Domicilio laboral: Nicolás Bravo No. 347 Altos, Col. Centro, Mpio. Veracruz</t>
  </si>
  <si>
    <t>INGENIERO INFORMA QUE SE REALIZA REEMPLAZO DE DISCO DURO , SE CARGA IMAGEN , CONFIGURACIONES CORRESPONDIENTES Y EL EQUIPO HACIENDO PRUEBAS Y EL EQUIPO QUEDA OPERANDO CORRECTAMENTE.</t>
  </si>
  <si>
    <t>21:44:10</t>
  </si>
  <si>
    <t>INC000000390336</t>
  </si>
  <si>
    <t>Descripción de la falla que presenta el UPS: 
Falla en batería no retiene carga
Datos del UPS
Marca: ISB SOLA BASIC
Modelo: NB1000/2
SN: E15B24478
Nombre completo del resguardante: Maricela Rubio Velazquez
Contacto en caso de ausencia: Jesus Gomez / Ricardo Rios / Juan Antonio Hernandez
Cargo del resguardante: Secretaria En Junta Local Jalisco
Teléfono con lada: 013336417085
Horario laboral: Lun Vier 8:30 a 16:00 Hrs.
Domicilio laboral: Lopez Mateos Nte 1066 Col Ladron de Guevara Guadalajara Jalisco</t>
  </si>
  <si>
    <t xml:space="preserve">INGENIERO EN SITIO INFORMA QUE  SE REALIZA CAMBIO DE  UPS/SOLA BASIC   NBKS1000   E15B28094  SE REALIZAN PRUEBAS Y EQUIPO FUNCIONA CORRECTAMENTE.  </t>
  </si>
  <si>
    <t>E15B24478</t>
  </si>
  <si>
    <t>05:23:11</t>
  </si>
  <si>
    <t>05:50:11</t>
  </si>
  <si>
    <t>INC000000390368</t>
  </si>
  <si>
    <t>Descripción de la falla que presenta el monitor:  movimiento de pantalla por lo que se requiere sea revisada o en su caso cambiada.
Datos de la PC
Marca:lenovo
Modelo:ThinkCentre
SN del Equipo : MJ0263X7
SN del Monitor: V5730771
Nombre completo del resguardante: Federico Pastén García
Cargo del resguardante: Programador Informático
Teléfono con lada: 54800854
Horario laboral: 09:00-18:00
Domicilio laboral: Insurgentes Sur No. 1561 piso 8, Col. San José Insurgentes, Del. Benito Juárez Ciudad de México</t>
  </si>
  <si>
    <t xml:space="preserve">SE ACUDE A SITIO  A REALIZAR CAMBIO FISICO  DE MONITOR  S/N V5730771 POR S/N V5921497.
USUARIO CONFIRMA EL CORRECTO FUNCIONAMIENTO.
 </t>
  </si>
  <si>
    <t>07:49:37</t>
  </si>
  <si>
    <t>INC000000390371</t>
  </si>
  <si>
    <t>Descripción de la falla que presenta la PC: No Inicia sistema Operativo, ya se realizaron varias pruebas pero sigue sin cargar el sistema.
Datos de la PC
Marca:Lenovo 
Modelo:ThinkCenter M79
SN: MJ023HQ2
Nombre completo del resguardante:Javier Morales Morales
Contacto en caso de ausencia:Juan Antonio Oropeza Arizmendi 
Cargo del resguardante: Vocal Secretario en Junta Local 
Teléfono con lada: 5554881516
Horario laboral:9:00-17:00hrs
Domicilio laboral:Tejocotes #169 COL. Tlacoquemecatl del Valle c.p 03200 DELG.Benito Juarez, México Ciudad de México piso 6° piso en la Junta Local Ejecutiva.</t>
  </si>
  <si>
    <t xml:space="preserve">SE ACUDE A SITIO SE REALIZA CONFIGURACION DE BIOS. SE REALIZAN PRUEBAS, EL EQUIPO  QUEDA FUNCIONANDO  CORRECTAMENTE.   </t>
  </si>
  <si>
    <t>MJ023HQ2</t>
  </si>
  <si>
    <t>21:03:16</t>
  </si>
  <si>
    <t>INC000000390343</t>
  </si>
  <si>
    <t>Reinstalar Sistema Operativo
Datos de la PC
Marca: Lenovo
Modelo: ThinkPad T540p
SN: R90FAZLH
Nombre completo del resguardante: Alejandro Jiménez Almeida
Contacto en caso de ausencia: Pablo Emilio Trejo Jiménez
Cargo del resguardante: Responsable de Modulo A2
Teléfono con lada: 01993 315 29 24 
Horario laboral: 08:30 a 16:00 hrs
Domicilio laboral: Belisario Domínguez 102, Col. Plutarco Elías Calles, Villahermosa, Tabasco</t>
  </si>
  <si>
    <t>SE REALIZA INSTALACIÓN DE SISTEMA OPERATIVO, SE CONFIGURA Y QUEDA OPERANDO CORRECTAMENTE.</t>
  </si>
  <si>
    <t>R90FAZLH</t>
  </si>
  <si>
    <t>20:59:38</t>
  </si>
  <si>
    <t>INC000000390344</t>
  </si>
  <si>
    <t>Reinstalar Sistema Operativo
Datos de la PC
Marca: Lenovo
Modelo: ThinkPad T540p
SN: R90FAZ5A
Nombre completo del resguardante: Christian Ramírez Peralta
Contacto en caso de ausencia: Pablo Emilio Trejo Jiménez
Cargo del resguardante: Jefe de Departamento de Ingesta de Materiales de Radio
Teléfono con lada: 01993 315 29 24 
Horario laboral: 08:30 a 16:00 hrs
Domicilio laboral: Belisario Domínguez 102, Col. Plutarco Elías Calles, Villahermosa, Tabasco</t>
  </si>
  <si>
    <t xml:space="preserve">SE REALIZA REINSTALACIÓN DE SISTEMA OPERATIVO Y SE CONFIGURA EQUIPO, EN ESPERA DE VALIDACIÓN POR PARTE DEL USUARIO.     
</t>
  </si>
  <si>
    <t>R90FAZ5A</t>
  </si>
  <si>
    <t>20:59:29</t>
  </si>
  <si>
    <t>INC000000390345</t>
  </si>
  <si>
    <t>Reinstalar Sistema Operativo
Datos de la PC
Marca: Lenovo
Modelo: ThinkPad T540p
SN: R90FAZGA
Nombre completo del resguardante: Héctor Guzmán Lopez
Contacto en caso de ausencia: Pablo Emilio Trejo Jiménez
Cargo del resguardante: Vocal del Registro Federal de Electores de Junta Distrital
Teléfono con lada: 01993 315 29 24 
Horario laboral: 08:30 a 16:00 hrs
Domicilio laboral: Belisario Domínguez 102, Col. Plutarco Elías Calles, Villahermosa, Tabasco</t>
  </si>
  <si>
    <t>SE REALIZA INSTALACIÓN DE SISTEMA OPERATIVO Y SE CONFIGURA EQUIPO, OPERANDO CORRECTAMENTE.</t>
  </si>
  <si>
    <t>R90FAZGA</t>
  </si>
  <si>
    <t>22:20:31</t>
  </si>
  <si>
    <t>INC000000390346</t>
  </si>
  <si>
    <t>Reinstalar Sistema Operativo
Datos de la PC
Marca: Lenovo
Modelo: ThinkPad T540p
SN: R90FAZE3
Nombre completo del resguardante: Juan Carlos Carrera Díaz
Contacto en caso de ausencia: Pablo Emilio Trejo Jiménez
Cargo del resguardante: Técnico De Actualización Cartográfica
Teléfono con lada: 01993 315 29 24 
Horario laboral: 08:30 a 16:00 hrs
Domicilio laboral: Belisario Domínguez 102, Col. Plutarco Elías Calles, Villahermosa, Tabasco</t>
  </si>
  <si>
    <t>SE CARGA IMAGEN, SE CONFIGURA EQUIPO, FIRMAN DE CONFORMIDAD.</t>
  </si>
  <si>
    <t>R90FAZE3</t>
  </si>
  <si>
    <t>22:05:12</t>
  </si>
  <si>
    <t>INC000000390348</t>
  </si>
  <si>
    <t>Reinstalar Sistema Operativo
Datos de la PC
Marca: Lenovo
Modelo: ThinkPad T540p
SN: R90FAZ5X
Nombre completo del resguardante: Alejandro Jiménez Almeida
Contacto en caso de ausencia: Pablo Emilio Trejo Jiménez
Cargo del resguardante: Responsable de Modulo A2
Teléfono con lada: 01993 315 29 24 
Horario laboral: 08:30 a 16:00 hrs
Domicilio laboral: Belisario Domínguez 102, Col. Plutarco Elías Calles, Villahermosa, Tabasco</t>
  </si>
  <si>
    <t>22:03:31</t>
  </si>
  <si>
    <t>INC000000390351</t>
  </si>
  <si>
    <t>Reinstalar Sistema Operativo
Datos de la PC
Marca: Lenovo
Modelo: ThinkPad T540p
SN: R90FAZYV
Nombre completo del resguardante: Ricardo Hernandez Guzmán
Contacto en caso de ausencia: Pablo Emilio Trejo Jiménez
Cargo del resguardante: Responsable De Modulo
Teléfono con lada: 01993 315 29 24 
Horario laboral: 08:30 a 16:00 hrs
Domicilio laboral: Belisario Domínguez 102, Col. Plutarco Elías Calles, Villahermosa, Tabasco</t>
  </si>
  <si>
    <t xml:space="preserve">SE CARGA IMAGEN. EQUIPO QUEDA FUNCIONANDO.FIRMA USUARIO Y SELLAN </t>
  </si>
  <si>
    <t>R90FAZYV</t>
  </si>
  <si>
    <t>20:21:34</t>
  </si>
  <si>
    <t>INC000000390434</t>
  </si>
  <si>
    <t>Descripción de la falla que presenta la PC: Al prender la computadora se escucha un ruido fuerte que viene de uno de los ventiladores, quedando la pantalla en negro y no carga sistema operativo.
Datos de la PC
Marca: Lenovo
Modelo: Think Centre M79 
SN: MJ022D2X
Nombre completo del resguardante: Erasmo Galeana Rivera
Contacto en caso de ausencia: Anayeli López Francisco
No. de módulo para equipos que utilizan SIIRFE: 150922
Cargo del resguardante: Vocal del Registro Federal de Electores
Teléfono con lada: 01 7121235675
Horario laboral: 8:00 A 15:00 lunes a viernes y sábado de 8:00 A 12:00
Domicilio laboral: Av. Jose Ma. Morelos S/N Col. Progreso, San Felipe Del Progreso, México.</t>
  </si>
  <si>
    <t xml:space="preserve"> ING EN  SITIO  INFORMA QUE SE REALIZA CAMBIO LA SYSTEM BOARD SE REALIZAN PRUEBAS Y EQUIPO  FUNCIONA CORRECTAMENTE FIRMA DE CONFORMIDAD,.  </t>
  </si>
  <si>
    <t>MJ022D2X</t>
  </si>
  <si>
    <t>16:09:37</t>
  </si>
  <si>
    <t>INC000000390467</t>
  </si>
  <si>
    <t>Descripción de la falla que presenta la PC: 
Cuando se abren varias páginas de Excel Word se pasma y se apaga, 
Personal de Mainbit que revisó mi equipo anteriormente se percató que le faltaba una memoria quedando de regresar con la misma y a la fecha sigo con los mismos problemas que ya se habían reportado. URGE RESUELVAN ESTO. Gracias
Marca: Lenovo
Modelo:Thinkcentre
Service Tag: MJ028FFH
Nombre completo del resguardante:Araccy García Hernández
Contacto en caso de ausencia: Laura Gámez de Haro
Cargo del resguardante: Asistente Administrativo
Teléfono con lada: 5557282657
Horario laboral: 9 a 18 horas
Domicilio laboral: Periférico Sur No. 4124, Col. Ex hacienda de Anzaldo, Del. Álvaro Obregón, Ciudad de México sexto piso
Nota: Favor de proporcionar toda la información, ya que ésta es requerida por el proveedor.</t>
  </si>
  <si>
    <t>INGENIERO RAUL MUCIÑO EN SITIO INFORMA VALIDA EL FALTANTE DE MEMORIA RAM POR LO QUE PROCEDE A REALIZAR DICTAMEN TECNICO E INFORMA AL USUARIO DEL PROCEDIMIENTO PARA LA REPOSICION DE LA MISMA POR LO QUE SE ESTARA EN ESPERA DE LA ENTREGA DEL ACTA DEL MINISTERIO PUBLICO</t>
  </si>
  <si>
    <t>08:52:07</t>
  </si>
  <si>
    <t>08:21:35</t>
  </si>
  <si>
    <t>INC000000390491</t>
  </si>
  <si>
    <t>Descripción de la falla que presenta la PC: Falla en tarjeta madre, la red entra en conflicto constantemente y el equipo se traba.
Datos de la PC
Marca: Lenovo
Modelo: ThinkCentre M79
SN: MJ023HXZ
Nombre completo del resguardante: Carlos de los Remedios Lira Perez
Contacto en caso de ausencia: Roman Cruz Olvera
No. de módulo para equipos que utilizan SIIRFE: 240427
Cargo del resguardante:  Vocal del Registro
Teléfono con lada: 014813825213
Horario laboral: Lunes a Viernes 8:00 a 16:00 Hrs
Domicilio laboral: Vicente C Salazar No. 1210 , Col. Centro, Mpio. Cd Valles</t>
  </si>
  <si>
    <t>SE ACUDE A SITIO SE DIAGNOSTICA DAÑO EN TARJETA MADRE SE CAMBIA POR NUEVA REFACCION , SE REALIZAN PRUEBAS, SE CONFIGURA RED, SE HACE TATUADO DE NUMERO DE SERIE DEL EQUIPO SE REALIZAN PRUEBAS Y EQUIPO QUEDA OPERANDO PERFECTAMENTE.</t>
  </si>
  <si>
    <t>03:12:53</t>
  </si>
  <si>
    <t>INC000000390563</t>
  </si>
  <si>
    <t>Descripción de la falla que presenta el Sistema Operativo: No enciende el equipo, problemas con el sistema operativo continuamente. 
Datos de la PC
Marca: Lenovo
Modelo: ThinkCentre
SN: MJ025JK8
Nombre completo del resguardante: Judith Enciso Luebbert
Cargo del resguardante: Jefe de departamento de vinculación Electoral 
Teléfono con lada: 57282700 ext 373178
Horario laboral: 09:00 a 14:00 y de 15:00 18:00 hrs
Domicilio laboral: Periférico Sur No. 4124 Piso 8, Col. Exhacienda De Anzaldo, Del. Álvaro Obregón
Nota: usuario solicita se atienda lo antes posible ya que le urge porque mañana tiene que entregar diversas trabajos.</t>
  </si>
  <si>
    <t xml:space="preserve">SE ACUDE A SITIO, SE REALIZA RESPALDO DE INFORMACION 45 GB SE INSTALA IMAGEN INSTITUCIONAL, SE CONFIGURA, SE PASA INFORMACION  SE REALIZAN PRUEBAS EL EQUIPO QUEDA FUNCIONANDO CORRECTAEMENTE. EL USUARIO QUEDA COBFORME CON SU INFORMACION.    </t>
  </si>
  <si>
    <t>MJ025JK8</t>
  </si>
  <si>
    <t>04:39:58</t>
  </si>
  <si>
    <t>INC000000390517</t>
  </si>
  <si>
    <t>Descripción de la falla que presenta la PC: El equipo no inicia el Sistema Operativo
Datos de la PC
Marca: LENOVO
Modelo: ThinkCenter
SN: MJ026W3B
Nombre completo del resguardante: Alejandro Rodríguez Melesio
Cargo del resguardante: Jefe de Oficina de Seguimiento y Análisis
Teléfono con lada: 0155 26413428 ext. 110
Horario laboral: 8:30 a 16:00 horas.
Domicilio laboral: C. Melchor #12, Col. San Rafael Chamapa, Naucalpan de Juárez, Méx.</t>
  </si>
  <si>
    <t xml:space="preserve">SE REALIZA VISITA A USUARIO EN SITIO.
SE REALIZA OPTIMIZACION  DE ARRANQUE  DE SISTEMA, SE REALIZA LIMPIEZA DE ARCHIVOS TEMPORALES  Y DE REGISTRO DE WINDOWS, SE REALIZAN PRUEBAS, QUEDA EQUIPO FUNCIONANDO.  </t>
  </si>
  <si>
    <t>05:35:28</t>
  </si>
  <si>
    <t>INC000000390531</t>
  </si>
  <si>
    <t>Descripción de la falla que presenta la PC:
CPU no envía señal a monitor.  El Led de monitor enciende en color ambar.
Datos de la PC
Marca: Lenovo
Modelo: ThinkCentre M79
SN.  MJ026AW5
Nombre completo del resguardante: José Victor Rodríguez Ontiveros
Contacto en caso de ausencia:  Martha Yuliana Fonseca López
Cargo del resguardante:  Jefe de Oficina de Seguimiento y Analisis 
Teléfono con lada:  8332103413 y  8332169829
Horario laboral: 9:00 - 18:00 hrs
Domicilio laboral: Calle 13 de Enero 311 Sur Zona Centro, Cd. Madero  Tamaulipas. CP 89400</t>
  </si>
  <si>
    <t>INGENIERO INFORMA QUE SE LIMPIAN MODULOS , SE DESMONTA PROCESADOR , SE RESETEA TARJETA MADRE SE ENSAMBLE Y QUEDA OPERAN CORRECTAMENTE.</t>
  </si>
  <si>
    <t>MJ026AW5</t>
  </si>
  <si>
    <t>INC000000390582</t>
  </si>
  <si>
    <t>Solicita la reinstalación del Sistema Operativo
Motivo: El equipo sigue presentando fallas aún después de haber tenido mantenimiento. 
Marca: Lenovo 
Modelo: Think Centre
Serie: MJ023JVE
Sistema Operativo: Windows 8
Para equipos Mainbit
Resguardante: Inocente Arratia Gonzalez
Correo: rosa.castrillo@ine.mx
Tel: 2222614843
Horario laboral: 09:00 a 16:00 Hrs. 
No. de caso: INC000000390582
Ubicación: 9 Poniente No. 505, Col. Santa María Xixitla, Mpio. San Pedro Cholula
Nombre del equipo: SACPUEJD10MJ023JVE.</t>
  </si>
  <si>
    <t>SE CARGA SISTEMA OPERATIVO SE CONFIGURA EQUIPO Y QUEDA OPERANDO CORRECTAMENTE.</t>
  </si>
  <si>
    <t>12:07:13</t>
  </si>
  <si>
    <t>INC000000390539</t>
  </si>
  <si>
    <t xml:space="preserve">Descripción de la falla que presenta el mouse: Al momento de dar clic a cualquier archivo o ventana no responde correctamente.
Datos de la PC
Marca: Lenovo
Modelo: ThinkCentre
SN: MJ0265DW
Nombre completo del resguardante: Carmelo Villlalba Gutiérrez
Contacto en caso de ausencia: Ana Laura Castro Castañon
Cargo del resguardante: TECNICO "I"
Teléfono con lada: 017454551377
Horario laboral: 8:30 A 16:00 HRS
Domicilio laboral: Juan N. Alvarez Num. 35-A Col. La Villa, Ayutla De Los Libres, Guerrero
</t>
  </si>
  <si>
    <t>SE REALIZA REEMPLAZO DE MOUSE, SE REALIZAN PRUEBAS Y EL EQUIPO QUEDA OPERANDO CORRECTAMENTE.</t>
  </si>
  <si>
    <t>MJ0265DW</t>
  </si>
  <si>
    <t>42:47:24</t>
  </si>
  <si>
    <t>INC000000390695</t>
  </si>
  <si>
    <t>Descripción de la falla que presenta la PC: El usuario reporta que la tarjeta de red del equipo no funciona, ya personal de soporte técnico realizo las pruebas y determino la falla. 
Datos de la PC
Marca: Lenovo
Modelo: ThinkCentre
SN: MJ025J3R
Nombre completo del resguardante: LIc. Mariano Reynel Iglesias  
Contacto en caso de ausencia: Felicitas Hernández Ramírez
No. de módulo para equipos que utilizan SIIRFE:  302021
Cargo del resguardante: Vocal de Registro 
Teléfono con lada: 9242451045   IP: 302110
Horario laboral: 8:00 a 4:00pm
Domicilio laboral: Calle Ingancio Zaragoza 402 barrió Cruz Verde Acayucan Veracruz.</t>
  </si>
  <si>
    <t>INGENIERO INFORMA QUE : SE REEMPLAZA TARJETA MADRE Y SE VALIDA CORRECTA OPERACION CON EL USUARIO.</t>
  </si>
  <si>
    <t>MJ025J3R</t>
  </si>
  <si>
    <t>42:18:05</t>
  </si>
  <si>
    <t>INC000000390779</t>
  </si>
  <si>
    <t>Descripción de la falla que presenta la PC: El usuario reporta que la tarjeta de red del equipo no funciona, ya personal de soporte técnico realizo las pruebas y determino la falla. 
Datos de la PC
Marca: Lenovo
Modelo: ThinkCentre
SN: MJ02285A
Nombre completo del resguardante: LIc. Mariano Reynel Iglesias  
Contacto en caso de ausencia: Felicitas Hernández Ramírez
No. de módulo para equipos que utilizan SIIRFE:  302021
Cargo del resguardante: Vocal de Registro 
Teléfono con lada: 9242451045 IP: 302110
Horario laboral: 8:00 a 4:00pm
Domicilio laboral: Calle Ingancio Zaragoza 402 barrió Cruz Verde Acayucan Veracruz.</t>
  </si>
  <si>
    <t>INGENIERO INFORMA QUE SE REALIZA: SE REEMPLAZA TARJETA MADRE Y SE VALIDA CORRECTA OPERACION CON EL USUARIO.</t>
  </si>
  <si>
    <t>MJ02285A</t>
  </si>
  <si>
    <t>10:22:21</t>
  </si>
  <si>
    <t>INC000000390709</t>
  </si>
  <si>
    <t>Descripción de la falla que presenta el UPS: no arranca no soporta el equipo servidor de mac. 
Datos del UPS
Marca: EATON
Modelo: PW9130L1000T-XL
SN: GH381A0587
Nombre completo del resguardante: Pedro Mateo Flores Cabrera
No. de módulo para equipos que utilizan SIIRFE: 151721
Cargo del resguardante: Responsable de Módulo
Teléfono con lada: 55 57832215
Horario laboral: 08:30 A 16:00 hrs
Domicilio laboral: Av. Central # 128 Col. Valle De Aragon 3ra Secc, Ecatepec De Morelos México.</t>
  </si>
  <si>
    <t>SE REALIZA VISITA A USUARIO EN SITIO
SE REALIZA REVISION DE UPS Y SE DETECTA QUE HAY PROBLEMAS CON EL CONTACTO ELECTRICO DONDE SE CONECTA EL UPS, SE REALIZAN PRUEBAS EN OTRO CONTACTO Y EL EQUIPO FUNCIONA CORRECTAMENTE, USUARIO VALIDA Y FIRMA DE CONFORMIDAD</t>
  </si>
  <si>
    <t>GH381A0587</t>
  </si>
  <si>
    <t>03:31:22</t>
  </si>
  <si>
    <t>05:19:50</t>
  </si>
  <si>
    <t>INC000000390666</t>
  </si>
  <si>
    <t>Descripción de la falla que presenta el Sistema Operativo: Error al tratar de abrir algunas aplicaciones como navegadores de Internet, Chrome, Moxilla y Mobax etc. 
Datos de la PC
Marca: LENOVO
Modelo: THINKCENTRE M79
SN:MJ026VU5
Nombre completo del resguardante: Hugo Rubén López Vázquez
Contacto en caso de ausencia: Montserrat Posadas Navarro
Cargo del .resguardante: Jefe de departamento de monitoreo y control de la infraestructura tecnológica
Teléfono con lada: 55 54909254
Horario laboral: 09:00 a 18:00
Domicilio laboral:   Periférico sur 239, col. los Alpes, del. Álvaro  Obregón CP 01010.</t>
  </si>
  <si>
    <t>SE ACUDE A SITIO SE CARGA IMAGEN NUEVAMENTE IMAGEN INSTITUCIONAL SE CONFIGURA PERFIL DE USUARIO Y EQUIPO QUEDA OK.</t>
  </si>
  <si>
    <t>INC000000390312</t>
  </si>
  <si>
    <t>Descripción de la falla que presenta el UPS: No retiene carga.
Datos del UPS
Marca: ISB
Modelo: NBKS1000/2
SN:(Serie)E15B31167
Nombre completo del resguardante: Lic. Salomón Martínez Álvarez
Contacto en caso de ausencia: Fátima Gutiérrez Herrera
Cargo del resguardante: Vocal Ejecutivo
Teléfono con lada: (01+10 dígitos) 015558871769
Horario laboral:8:30 am a 16:00 hrs
Domicilio laboral: Boulevard delas Flores # 8 Col. Hacienda de la Luz, C.P. 52929. Atizapán de Zaragoza, Edo de México</t>
  </si>
  <si>
    <t>SE PRESENTA EN SITIO PARA CAMBIO DE UPS YA QUE EL EXISTENTE NO CARGA NADA DE ENERGIA NO. SERIE E15B31167, NO. SERIE NUEVO E15B26561.</t>
  </si>
  <si>
    <t>E15B31167</t>
  </si>
  <si>
    <t>19:30:07</t>
  </si>
  <si>
    <t>09:28:42</t>
  </si>
  <si>
    <t>INC000000390756</t>
  </si>
  <si>
    <t xml:space="preserve">Descripción de la solicitud:Se escuchan diversos ruidos en las bocinas.
Datos del equipo
Marca: Lenovo
Modelo: ThinkCentre
SN: MJ026AU5
Nombre completo del resguardante: Maria Guadalupe Perez Cuevas
Cargo del resguardante: Auxiliar Técnico B
Teléfono con lada: 013173824420
Horario laboral:08:30 a 16:00 hrs
Domicilio laboral: Joaquín Mejía Vidrio #51, Autlán de Navarro Jalisco
</t>
  </si>
  <si>
    <t xml:space="preserve">INGENIERO EN SITIO INFORMA QUE SE  REALIZA CAMBIO DE BOCINAS  SE REALIZAN PRUEBAS Y EQUIPO OPERA CORRECTAMENTE.  </t>
  </si>
  <si>
    <t>MJ026AU5</t>
  </si>
  <si>
    <t>02:21:12</t>
  </si>
  <si>
    <t>28:45:43</t>
  </si>
  <si>
    <t>INC000000390697</t>
  </si>
  <si>
    <t>Descripción de la falla que presenta la PC: Se solicita el intercambio de disco duro con otro equipo y verificar las características del hardware del mismo. Favor de atender dicha solicitud el dia 12 del Mayo a partir de las 13:00 Hrs.
Datos de la PC
Marca: Lenovo
Modelo: ThinkCentre M79
SN: MJ026VJ0
Nombre completo del resguardante: Néstor Cano Roman
Contacto en caso de ausencia: Lucila Escobar Mendez
No. de módulo para equipos que utilizan SIIRFE: 120221
Cargo del resguardante: Vocal de Registro Federal de Electores 
Teléfono con lada: 017333321067
Horario laboral: Lunes a Viernes de 08:30 a 16:00 Hrs
Domicilio laboral: Calle Bandera Nacional #19, centro, C.P. 40000, Iguala de la Independencia, Guerrero.</t>
  </si>
  <si>
    <t>SE VERIFICA EL PERFIL DEL USUARIO Y SE COMPRUEBA QUE EL EQUIPO TIENE EL HARDWARE QUE LE CORRESPONDE.</t>
  </si>
  <si>
    <t>30:39:32</t>
  </si>
  <si>
    <t>INC000000390742</t>
  </si>
  <si>
    <t>Descripción de la falla que presenta la PC: Se solicita el intercambio de disco duro con otro equipo y verificar las características del hardware del mismo.
Datos de la PC
Marca: Lenovo
Modelo: ThinkCentre M79
SN: MJ025KM2
Nombre completo del resguardante: Néstor Cano Roman
Contacto en caso de ausencia: Lucila Escobar Mendez
No. de módulo para equipos que utilizan SIIRFE: 120221
Cargo del resguardante: Vocal de Registro Federal de Electores 
Teléfono con lada: 017333321067
Horario laboral: Lunes a Viernes de 08:30 a 16:00 Hrs
Domicilio laboral: Calle Bandera Nacional #19, centro, C.P. 40000, Iguala de la Independencia, Guerrero.</t>
  </si>
  <si>
    <t>MJ025KM2</t>
  </si>
  <si>
    <t>05:18:15</t>
  </si>
  <si>
    <t>INC000000390720</t>
  </si>
  <si>
    <t>Descripción de la falla que presenta la PC: se pasma y se apaga, 
Personal de Mainbit que revisó mi equipo anteriormente se percató que le faltaba una memoria quedando de regresar con la misma y a la fecha sigo con los mismos problemas que ya se habían reportado. URGE RESUELVAN ESTO. Gracias
Datos de la PC
Marca: lenovo
Modelo: Thincentre
SN:(Serie) MJ026BJY
Nombre completo del resguardante: Consuelo Mendoza Farías
Contacto en caso de ausencia: Laura Gamez
Cargo del resguardante: asistente de comprobación de nomina
Teléfono con lada: 57282739
Horario laboral: 9:00 A 18:00
Domicilio laboral: Periférico Sur No. 4124, Col. Ex hacienda de Anzaldo, Del. Álvaro Obregón, Ciudad de México piso 6 área de nominas
Nota: Favor de proporcionar toda la información, ya que ésta es requerida por el proveedor.</t>
  </si>
  <si>
    <t>MJ026BJY</t>
  </si>
  <si>
    <t>02:22:15</t>
  </si>
  <si>
    <t>28:45:30</t>
  </si>
  <si>
    <t>INC000000390759</t>
  </si>
  <si>
    <t>Descripción de la falla que presenta la PC: Se solicita el intercambio de disco duro con otro equipo y verificar las características del hardware del mismo.
Datos de la PC
Marca: Lenovo
Modelo: ThinkCentre M79
SN: MJ025KQC
Nombre completo del resguardante: Néstor Cano Roman
Contacto en caso de ausencia: Lucila Escobar Mendez
No. de módulo para equipos que utilizan SIIRFE: 120221
Cargo del resguardante: Vocal de Registro Federal de Electores 
Teléfono con lada: 017333321067
Horario laboral: Lunes a Viernes de 08:30 a 16:00 Hrs
Domicilio laboral: Calle Bandera Nacional #19, centro, C.P. 40000, Iguala de la Independencia, Guerrero.</t>
  </si>
  <si>
    <t>MJ025KQC</t>
  </si>
  <si>
    <t>07:51:36</t>
  </si>
  <si>
    <t>11:13:19</t>
  </si>
  <si>
    <t>INC000000390736</t>
  </si>
  <si>
    <t>Descripción de la falla que presenta el monitor: líneas de color en la pantalla
Datos de la PC
Marca: LENOVO
Modelo: ThinkCenter M79
SN del Equipo: MJ028ED8
SN del Monitor: V5694296
Nombre completo del resguardante: Yeiacatl Roberto Olivera Rodríguez
Contacto en caso de ausencia: Areli Molotla Villarruel
No. de módulo para equipos que utilizan SIIRFE: 092021
Cargo del resguardante: Operador de Equipo Tecnológico
Teléfono con lada: 55 52431036 Ext 109
Horario laboral: 9:00 a 17:00
Domicilio laboral: Av. Sinatel S/N Ampliación Sinatel Del. Iztapalapa
Nota: Favor de proporcionar toda la información, ya que ésta es requerida por el proveedor.</t>
  </si>
  <si>
    <t xml:space="preserve">SE ACUDE A SITIO SE REEMPLAZA MONITOR  V5694296 POEL MONITOR V5921487 Y EQUIPO QUEDA OK.
</t>
  </si>
  <si>
    <t>MJ028ED8</t>
  </si>
  <si>
    <t>00:30:26</t>
  </si>
  <si>
    <t>INC000000390748</t>
  </si>
  <si>
    <t xml:space="preserve">SIN HOJA DE SERVICIO
Descripción de la falla que presenta el Sistema Operativo:El equipo actualizo a Windows 10
Datos de la PC
Marca: Lenovo
Modelo: Think Centre M79
Serie: MJ026AU5
Nombre completo del resguardante: María Guadalupe Pérez Cuevas
Contacto en caso de ausencia: Vanessa Barragán Gómez
Cargo del resguardante: Auxiliar Técnico B
Correo: guadalupe.perezc@ine.mx
Tel: (317) 38 2 4420
Horario laboral: 08:30 am a 16:00 pm
Ubicación: Joaquín Mejía Vidrio #51, Autlán de Navarro
Col. Valle la grana
</t>
  </si>
  <si>
    <t xml:space="preserve">
De: Manuel Isidro Carbajal Quintanar [mailto:mcarbajal2@mainbit.com.mx] 
Enviado el: miércoles, 11 de mayo de 2016 04:03 p. m.
Para: SAC CAU &lt;sac.cau@ine.mx&gt;
CC: mesa_ine &lt;mesa_ine@mainbit.com.mx&gt;
Asunto: 44415 INC000000390748 INE (CIERRE)
Buen día.
Se solicita de su apoyo para validar el cierre del ticket 44415 INC000000390748 INE ya que se está dando seguimiento con el TT 44416 INC000000390748 generado como solicitud para la atención del evento.
Saludos.
</t>
  </si>
  <si>
    <t>19:34:03</t>
  </si>
  <si>
    <t>08:48:55</t>
  </si>
  <si>
    <t>EN SEGUIMIENTO DEL TT 44415 INC000000390748
Descripción de la falla que presenta el Sistema Operativo:El equipo actualizo a Windows 10
Datos de la PC
Marca: Lenovo
Modelo: Think Centre M79
Serie: MJ026AU5
Nombre completo del resguardante: María Guadalupe Pérez Cuevas
Contacto en caso de ausencia: Vanessa Barragán Gómez
Cargo del resguardante: Auxiliar Técnico B
Correo: guadalupe.perezc@ine.mx
Tel: (317) 38 2 4420
Horario laboral: 08:30 am a 16:00 pm
Ubicación: Joaquín Mejía Vidrio #51, Autlán de Navarro
Col. Valle la grana</t>
  </si>
  <si>
    <t xml:space="preserve">ING EN SITIO INFORMA QUE SE QUITA ACTUALIZACIÓN WIN 10 Y SE INSTALA CORRECTAMENTE WIN 8  SE REALIZAN PRUEBAS  Y EQUIPO OPERA CORRECTAMENTE,.  </t>
  </si>
  <si>
    <t>02:22:37</t>
  </si>
  <si>
    <t>28:19:14</t>
  </si>
  <si>
    <t>INC000000390786</t>
  </si>
  <si>
    <t>Descripción de la falla que presenta la PC: Se solicita el intercambio de disco duro con otro equipo y verificar las características del hardware del mismo.
Datos de la PC
Marca: Lenovo
Modelo: ThinkCentre M79
SN: MJ025KAP
Nombre completo del resguardante: Néstor Cano Roman
Contacto en caso de ausencia: Lucila Escobar Mendez
No. de módulo para equipos que utilizan SIIRFE: 120221
Cargo del resguardante: Vocal de Registro Federal de Electores 
Teléfono con lada: 017333321067
Horario laboral: Lunes a Viernes de 08:30 a 16:00 Hrs
Domicilio laboral: Calle Bandera Nacional #19, centro, C.P. 40000, Iguala de la Independencia, Guerrero.</t>
  </si>
  <si>
    <t>MJ025KAP</t>
  </si>
  <si>
    <t>02:23:06</t>
  </si>
  <si>
    <t>28:14:13</t>
  </si>
  <si>
    <t>INC000000390788</t>
  </si>
  <si>
    <t>Descripción de la falla que presenta la PC: Se solicita el intercambio de disco duro con otro equipo y verificar las características del hardware del mismo.
Datos de la PC
Marca: Lenovo
Modelo: ThinkCentre M79
SN: MJ025K1R
Nombre completo del resguardante: Néstor Cano Roman
Contacto en caso de ausencia: Lucila Escobar Mendez
No. de módulo para equipos que utilizan SIIRFE: 120221
Cargo del resguardante: Vocal de Registro Federal de Electores 
Teléfono con lada: 017333321067
Horario laboral: Lunes a Viernes de 08:30 a 16:00 Hrs
Domicilio laboral: Calle Bandera Nacional #19, centro, C.P. 40000, Iguala de la Independencia, Guerrero.</t>
  </si>
  <si>
    <t>MJ025K1R</t>
  </si>
  <si>
    <t>07:48:46</t>
  </si>
  <si>
    <t>INC000000390861</t>
  </si>
  <si>
    <t>Descripción de la falla que presenta el teclado: El equipo ya no lo reconoce.
Datos de la PC
Marca: Lenovo
Modelo: ThinkCentre M79
SN: MJ026VSR
Nombre completo del resguardante: Ma. Concepción Sánchez Sánchez
Contacto en caso de ausencia: Mauricio López
Cargo del resguardante: Secretaria de Dir. de Área
Teléfono con lada: (55) 56284200 ext.: 372544
Horario laboral: 9:00 a 18:00 hrs.
Domicilio laboral: Periférico Sur No. 4124, Col. Ex hacienda de Anzaldo, Del. Álvaro Obregón, Ciudad de México, Zafiro II, 3er piso.</t>
  </si>
  <si>
    <t>SE ACUDE A SITIO SE REALIZA CAMBIO FISICO DE TECLADO DAÑADO 07319595 NUEVO 04295640. SE REALIZAN PRUEBAS EL EQUIPO QUEDA FUNCIONANDO CORRECTAMENTE</t>
  </si>
  <si>
    <t>MJ026VSR</t>
  </si>
  <si>
    <t>02:23:33</t>
  </si>
  <si>
    <t>28:12:09</t>
  </si>
  <si>
    <t>INC000000390789</t>
  </si>
  <si>
    <t>Descripción de la falla que presenta la PC: Se solicita el intercambio de disco duro con otro equipo y verificar las características del hardware del mismo.
Datos de la PC
Marca: Lenovo
Modelo: ThinkCentre M79
SN: MJ023H7D
Nombre completo del resguardante: Néstor Cano Roman
Contacto en caso de ausencia: Lucila Escobar Mendez
No. de módulo para equipos que utilizan SIIRFE: 120221
Cargo del resguardante: Vocal de Registro Federal de Electores 
Teléfono con lada: 017333321067
Horario laboral: Lunes a Viernes de 08:30 a 16:00 Hrs
Domicilio laboral: Calle Bandera Nacional #19, centro, C.P. 40000, Iguala de la Independencia, Guerrero.</t>
  </si>
  <si>
    <t>02:24:01</t>
  </si>
  <si>
    <t>28:12:04</t>
  </si>
  <si>
    <t>INC000000390790</t>
  </si>
  <si>
    <t>Descripción de la falla que presenta la PC: Se solicita el intercambio de disco duro con otro equipo y verificar las características del hardware del mismo.
Datos de la PC
Marca: Lenovo
Modelo: ThinkCentre M79
SN: MJ023GRX
Nombre completo del resguardante: Néstor Cano Roman
Contacto en caso de ausencia: Lucila Escobar Mendez
No. de módulo para equipos que utilizan SIIRFE: 120221
Cargo del resguardante: Vocal de Registro Federal de Electores 
Teléfono con lada: 017333321067
Horario laboral: Lunes a Viernes de 08:30 a 16:00 Hrs
Domicilio laboral: Calle Bandera Nacional #19, centro, C.P. 40000, Iguala de la Independencia, Guerrero.</t>
  </si>
  <si>
    <t>INC000000390792</t>
  </si>
  <si>
    <t>Descripción de la falla que presenta la PC: Se solicita el intercambio de disco duro con otro equipo y verificar las características del hardware del mismo.
Datos de la PC
Marca: Lenovo
Modelo: ThinkCentre M79
SN: MJ023GSM
Nombre completo del resguardante: Néstor Cano Roman
Contacto en caso de ausencia: Lucila Escobar Mendez
No. de módulo para equipos que utilizan SIIRFE: 120221
Cargo del resguardante: Vocal de Registro Federal de Electores 
Teléfono con lada: 017333321067
Horario laboral: Lunes a Viernes de 08:30 a 16:00 Hrs
Domicilio laboral: Calle Bandera Nacional #19, centro, C.P. 40000, Iguala de la Independencia, Guerrero.</t>
  </si>
  <si>
    <t>02:24:58</t>
  </si>
  <si>
    <t>28:10:43</t>
  </si>
  <si>
    <t>INC000000390796</t>
  </si>
  <si>
    <t>Descripción de la falla que presenta la PC: Se solicita el intercambio de disco duro con otro equipo y verificar las características del hardware del mismo.
Datos de la PC
Marca: Lenovo
Modelo: ThinkCentre M79
SN: MJ023GU6
Nombre completo del resguardante: Néstor Cano Roman
Contacto en caso de ausencia: Lucila Escobar Mendez
No. de módulo para equipos que utilizan SIIRFE: 120221
Cargo del resguardante: Vocal de Registro Federal de Electores 
Teléfono con lada: 017333321067
Horario laboral: Lunes a Viernes de 08:30 a 16:00 Hrs
Domicilio laboral: Calle Bandera Nacional #19, centro, C.P. 40000, Iguala de la Independencia, Guerrero.</t>
  </si>
  <si>
    <t>06:16:01</t>
  </si>
  <si>
    <t>INC000000390117</t>
  </si>
  <si>
    <t>Descripción de la falla que presenta el Sistema Operativo: No carga el sistema operativo.
Datos de la PC
Marca: lenovo
Modelo:  M79
SN:(Serie) mj02642n
Nombre completo del resguardante: Ing. Luis Antonio Juárez Flores
Contacto en caso de ausencia: Maribel Rivera Lopez                     
Cargo del resguardante:  Vocal del RFE
Teléfono con lada: (01+10 dígitos) 01 81 83 44 24 14
Horario laboral: 8:30 – 16:00      hrs     
Domicilio laboral: Vallarta 435 Sur, Centro, monterrey, N. L.</t>
  </si>
  <si>
    <t>SE ACUDE A SITIO SE REALIZA CARGA DE LA IMAGEN  Y SE CONFIGURA EQUIPO, SE REALIZAN PRUEBAS EQUIPO FUNCIONA CORRECTAMENTE</t>
  </si>
  <si>
    <t>MJ02642N</t>
  </si>
  <si>
    <t>11:27:20</t>
  </si>
  <si>
    <t>INC000000390529</t>
  </si>
  <si>
    <t>Descripción de la falla que presenta la PC: Al abrir o cerrar cualquier aplicación en el equipo aparece el mensaje "Microsoft Visual C++ Runtime Library"
Marca: Lenovo
Modelo:  M79
SN:(Serie) MJ0265CA
Nombre completo del resguardante: Elva Guillen Ortíz
Contacto en caso de ausencia: Ruben Sandoval
Cargo del resguardante: Secretaria 
Teléfono con lada: (01+10 dígitos): 01 745 45 5 13 77 y 01 745 45 5 13 51
Horario laboral: 08:30 A 16:00 hrs.
Domicilio laboral: Calle Juan N Álvarez N° 35-A, Col La Villa, C.P. 39200, Ayutla de los Libres Guerrero</t>
  </si>
  <si>
    <t>SE REALIZA RESPALDO DE INFORMACIÓN, SE REINSTALA SISTEMA OPERATIVO, SE CONFIGURA EQUIPO, SE REALIZAN PRUEBAS Y QUEDA OPERANDO CORRECTAMENTE.</t>
  </si>
  <si>
    <t>MJ0265CA</t>
  </si>
  <si>
    <t>12:05:52</t>
  </si>
  <si>
    <t>INC000000390809</t>
  </si>
  <si>
    <t>Descripción de la falla que presenta Microsoft Office:  Microsoft Office no funciona, se pasma, se reinician las aplicaciones, etc.
Datos de la PC SACVERJD02MJ026BUV
Marca: LENOVO
Modelo: ThinkCentre M79
SN: MJ026BUV
Nombre completo del resguardante: Emma Lucia Ibarra Gonzalez
Contacto en causa de ausencia: Pedro Antonio Sanchez Galeana
Cargo del resguardante: Secretaria de Junta Distrital
Teléfono con lada: 01 789 89 3 10 79 
Horario laboral: 8:30 a 16:00 hrs. de lunes a viernes y sabados de  10:00 a 13:00 hrs.
Domicilio Laboral: Ignacio Allende No. 96, Zona Centro, Tantoyuca,Veracruz</t>
  </si>
  <si>
    <t>INGENIERO INFORMA QUE SE REALIZA CARGA DE IMAGEN , CONFIGURACIONES Y EQUIPO QUEDA OPERANDO DE MANERA CORRECTA.</t>
  </si>
  <si>
    <t>07:25:27</t>
  </si>
  <si>
    <t>INC000000390734</t>
  </si>
  <si>
    <t>Descripción de la solicitud: Falla El Servicio De Outlook no puede recibir las confirmaciones de los correos que envían 
Datos del equipo
Marca: Lenovo
Modelo: Think Centre M79
SN: MJ026W68
Nombre completo del resguardante: Hilda Ramirez Hernandez
Contacto en caso de ausencia: Olimpia Baños
Cargo del resguardante: Asistente De Recursos Materiales
Teléfono con lada: 56284200 Ext. 344563
Horario laboral: 9:00 A 18:00 Hrs.
Domicilio laboral: Periférico Sur 4124, Col Ex hacienda De Anzaldo, CP. 01090,  Zafiro II Primer Piso, Mesa De Control Y Gestión De Pagos.</t>
  </si>
  <si>
    <t>SE ACUDE A SITIO SE RESTABLECE OUTLOOK, SE CONFIGURA CORRECTAMENTE CUENTA DE USUARIO, SE REALIZAN PRUEBAS, EL EQUIPO QUEDA FUNCIONANDO CORRECTAMENTE</t>
  </si>
  <si>
    <t>MJ026W68</t>
  </si>
  <si>
    <t>08:24:45</t>
  </si>
  <si>
    <t>INC000000390662</t>
  </si>
  <si>
    <t>Descripción de la falla que presenta la PC: Tiene varias semanas que se le cae la tecla de control, y el mouse se rompió, favor de cambiar.
Datos de la PC
Marca: Lenovo
Modelo: Think Centre M79
SN: MJ026DJC
Nombre completo del resguardante: Verónica Hernández Bárcenas
Contacto en caso de ausencia: Jordán Hernández
Cargo del resguardante: Analista Administrativo De Unidad Tecnica
IP: 404101
Horario laboral: 09:00 A 18.00 Hrs.
Domicilio laboral: Av. Tláhuac No.5502, Col. Granjas Estrella, Del. Iztapalapa, Ciudad de México</t>
  </si>
  <si>
    <t xml:space="preserve">SE ACUDE A SITIO A REALIZAR CAMBIO FISICO DE TECLADO SN 07286187 POR S/N 04295655.
USUARIO CONFIRMA EL CORRECTO FUNCIONAMIENTO.
 </t>
  </si>
  <si>
    <t>MJ026DJC</t>
  </si>
  <si>
    <t>13:29:13</t>
  </si>
  <si>
    <t>INC000000390842</t>
  </si>
  <si>
    <t>Descripción de la falla que presentan las bocinas: Se escuchan ruidos extraños 
Datos de la PC
Marca:Lenovo
Modelo:ThinkCentre
SN: MJ026C0Q
Nombre completo del resguardante: Maribel Hernandez Quintero
Contacto en caso de ausencia: María DE Lourdes Lobato Sánchez
Cargo del resguardante: Vocal De Registro
Teléfono con lada: 012222614832
Horario laboral: 8:30 A 16:00 HRS
Domicilio laboral: 9 Poniente No. 505 , Col. Santa Maria Xixitla, Mpio. San Pedro Cholula</t>
  </si>
  <si>
    <t>SE ACUDE A SITIO Y SE REALIZA REEMPLAZO DE BOCINAS, SE REALIZAN PRUEBAS Y EL EQUIPO QUEDA OPERANDO CORRECTAMENTE.</t>
  </si>
  <si>
    <t>MJ026C0Q</t>
  </si>
  <si>
    <t>09:33:19</t>
  </si>
  <si>
    <t>INC000000390954</t>
  </si>
  <si>
    <t>Descripción de la falla que presenta la Laptop: Se solicita el formateo del equipo para ser reasignada
Datos de la Laptop
Marca: lenovo
Modelo: THINKPAD T540P
SN: R90FAZ7E
Nombre completo del resguardante: Adyeleni Morales Pineda
Contacto en caso de ausencia: Elizabeth Hernandéz Cuevas
Cargo del resguardante: Profesional de Servicios Especializados
Teléfono con lada: 5728-2700 IP 373134
Horario laboral: 9:00 AM A 6:00 PM
Domicilio laboral: Periférico Sur 4124 Zafiro II Piso 8; Col. Exhacienda de Anzaldo Del. Álvaro Obregón, Ciudad de México C.P. 01090</t>
  </si>
  <si>
    <t xml:space="preserve">SE ACUDE A SITIO EL USUARIO REALIZA SU RESPALDO  DE INFORMACION, SE INSTALA IMAGEN INSTITUCIONAL, SE REALIZAN PRUEBAS EL EQUIPO QUEDA FUNCIONANDO CORRECTAMENTE.   </t>
  </si>
  <si>
    <t>R90FAZ7E</t>
  </si>
  <si>
    <t>38:55:09</t>
  </si>
  <si>
    <t>INC000000390949</t>
  </si>
  <si>
    <t>Descripción de la falla que presenta el UPS:
No retiene la carga 
Datos del UPS
Marca: Sola Basic
Modelo:  NBKS 1000
SN: E15B30495
No. de Inventario para equipos INE:
Nombre completo del resguardante: Angelica Guadalupe García Castro
Contacto en caso de ausencia: Carmen Castro
Cargo del resguardante:  Vocal de Capacitación Electoral y Educación Civica 
Teléfono con lada: 6878725447
Horario laboral: 8:30 - 13:00 y 14:30 - 18:00  Hr
Domicilio laboral:  Calle Cuahutemoc 501 Col Centro Guasave Sinaloa CP 81000</t>
  </si>
  <si>
    <t xml:space="preserve">INGENIERO INFORMA QUE: SE CIERRA REPORTE CON CAMBIO FISICO DE UPS, SE REALIZAN PRUEBAS Y EQUIPO QUEDA FUNCIONANDO CORRECTAMENTE, SE FIRMA RESGUARDO. UPS NUEVO S/N: E15B27029
</t>
  </si>
  <si>
    <t>E15B30495</t>
  </si>
  <si>
    <t>38:52:17</t>
  </si>
  <si>
    <t>INC000000390943</t>
  </si>
  <si>
    <t>Descripción de la falla que presenta el UPS:
No retiene la carga 
Datos del UPS
Marca: Sola Basic
Modelo:  NBKS 1000
SN: E15B27571
No. de Inventario para equipos INE:
Nombre completo del resguardante: Angelica Guadalupe García Castro
Contacto en caso de ausencia: Carmen Castro
Cargo del resguardante:  Vocal de Capacitación Electoral y Educación Civica 
Teléfono con lada: 6878725447
Horario laboral: 8:30 - 13:00 y 14:30 - 18:00  Hr
Domicilio laboral:  Calle Cuahutemoc 501 Col Centro Guasave Sinaloa CP 81000</t>
  </si>
  <si>
    <t xml:space="preserve">SE CIERRA REPORTE CON CAMBIO FISICO DE UPS, SE REALIZAN PRUEBAS Y EQUIPO QUEDA FUNCIONANDO CORRECTAMENTE, SE FIRMA RESGUARDO.   UPS NUEVO S/N: E15B28389
</t>
  </si>
  <si>
    <t>E15B27571</t>
  </si>
  <si>
    <t>04:58:34</t>
  </si>
  <si>
    <t>INC000000390898</t>
  </si>
  <si>
    <t>Descripción de la falla que presenta el Sistema Operativo:no inicia el Sistema Operativo
Datos de la PC
Marca: LENOVO
Modelo: THINKCENTRE M79
SN: MJ025KMK
Nombre completo del resguardante: Juan Antonio Prado Calderón
Contacto en caso de ausencia: Martha Cervantes Vaca
Cargo del resguardante: Subdirector De Monitoreo Y Síntesis
Teléfono con lada: (01) 56284200 EXT 344713
Horario laboral: 9:00 A 19:00 HRS
Domicilio laboral: Viaducto Tlalpan No. 100, Col. Arenal Tepepan, Del. Tlalpan, Edificio D, Primer Piso</t>
  </si>
  <si>
    <t>SE VERIFICA EL BIOS TIENE PASWORD Y NO PERMITE CONTINUAR SE PROCEDE A RECETEAR PASWORD SE DEJA EN BLANCO Y EL SISTEMA ARRANCA SIN PROBLEMAS SE VERIFICA CON USUARIO Y FIRMA DE CONFORMIDAD</t>
  </si>
  <si>
    <t>MJ025KMK</t>
  </si>
  <si>
    <t>21:19:14</t>
  </si>
  <si>
    <t>25:13:18</t>
  </si>
  <si>
    <t>INC000000389855</t>
  </si>
  <si>
    <t>SE ACUDE A SITIO SE REALIZA CARGA DE IMAGEN SE CONFIGURA EQUIPO, SE REALIZAN PRUEBAS Y EQUIPO QUEDA OPERANDO PERFECTAMENTE</t>
  </si>
  <si>
    <t>19:51:08</t>
  </si>
  <si>
    <t>05:02:42</t>
  </si>
  <si>
    <t>INC000000390339</t>
  </si>
  <si>
    <t>Descripción de la falla que presenta el UPS:  Ya no retiene la carga.
Datos del UPS
Marca: ISB
Modelo: MKBS 1000/2
SN: E15B32231
Nombre completo del resguardante:Teresa Cedillo Díaz
Cargo del resguardante: Dirección de Productos y Servicios Electorales
Teléfono con lada: 5554902465  / IP360158
Horario laboral:  9 a 6pm
Domicilio laboral: Periférico Sur No. 239 3re piso, Col. Los Alpes, Del. Álvaro Obregón, Ciudad de México</t>
  </si>
  <si>
    <t xml:space="preserve">SE ACUDE A SITIO, SE REALIZAN PRUEBAS UPS SE ENCUENTRAN DAÑADO, USUARIA SOLICITA LA ATENCION EL DIA 16 - MAYO - 16.
SE REEMPLAZA UPS DAÑADO SERIE E15B30286 POR EL SERIE E15B25128 QUEDA FUNCIONANDO CORRECTAMENTE.
   </t>
  </si>
  <si>
    <t>04:35:28</t>
  </si>
  <si>
    <t>INC000000391010</t>
  </si>
  <si>
    <t>Descripción de la falla que presenta el PC: El equipo no inicia el sistema marca el error: se a producido un problema en su pc vamos a recopilar información sobre el error y después podrá reiniciar "0% completado"
Datos del PC
Marca: Lenovo
Modelo: Thinkcentre M79
SN: MJ031B76
Nombre completo del resguardante: Francisco Javier Uribe Cortes.
Contacto en caso de ausencia: Jose Luis Lopez Diaz.
Cargo del resguardante: Consultor Electoral.
Teléfono con lada: 013338105590
Horario laboral: 8:30 a 16:00 hrs.
Domicilio laboral: Av. Enrique diaz de leon #674 col. Moderna Guadalajara Jal.</t>
  </si>
  <si>
    <t>SE REALIZA CARGA DE IMAGEN,    CONFIGURACION DE EQUIPO SE REALIZAN PRUEBAS    Y QUEDA CIORRECTAMENTE .</t>
  </si>
  <si>
    <t>MJ031B76</t>
  </si>
  <si>
    <t>05:05:23</t>
  </si>
  <si>
    <t>INC000000391015</t>
  </si>
  <si>
    <t>Descripción de la falla que presenta la Laptop:
El equipo se congela continuamente, en ocasiones hay que esperar hasta 10 minutos para poder seguir trabajando con el.
Datos de la Laptop
Marca: LENOVO
Modelo: THINKPAD
SN: R907K5SY 
Nombre completo del resguardante: Carlos Herrera Casanova
Contacto en caso de ausencia: Jorge Carlos Carrillo Martinez
Cargo del resguardante:  Jefe depto de sistemas
Teléfono con lada: 9999262914
Horario laboral: 8:30-16:00
Domicilio laboral: Junta Local Ejecutiva en Yucattán, calle 29 No. 94 por 18 y 20 Col. México</t>
  </si>
  <si>
    <t>SE ACUDE A SITIO SE VALIDA QUE EL EQUIPO PRESENTA LENTITUD PARA TRABAJAR,  SE LE RECOMIENDA AL USUARIO CARGAR NUEVAMENTE LA IMAGEN, EL USUARIO ACEPTA SE CARGA IMAGEN SE CONFIGURA EQUIPO SE REALIZAN PRUEBAS EQUIPO OK.</t>
  </si>
  <si>
    <t>R907K5SY</t>
  </si>
  <si>
    <t>03:09:03</t>
  </si>
  <si>
    <t>INC000000390797</t>
  </si>
  <si>
    <t xml:space="preserve">Solicita reasignación de equipo Mainbit:
Datos de la PC
Marca: Lenovo
Modelo ThinkCentre M79
SN: MJ0264XJ
Nombre completo del resguardante actual: Gabriela Blancas Chaves 
Contacto en caso de ausencia: Fabiola Quijano Martínez
Cargo del resguardante actual: Vocal de Organización Electoral Dto. 11 Oaxaca
Teléfono con lada: 56283187
Nombre completo del resguardante nuevo: Eduardo Alfredo Lezama Aguilar 
Cargo del resguardante nuevo: Líder De Proyecto En La Secretaria Particular
Área de Adscripción: Dirección Ejecutiva De Organización Electoral
Sub área laboral: Secretaria Particular
Teléfono con lada: 56284643
Horario laboral: 10:00 a 20:00 hrs.
Domicilio laboral: Viaducto Tlalpan No. 100, Col. Arenal Tepepan, Del. Tlalpan Ciudad De México Edificio C Segundo Piso
</t>
  </si>
  <si>
    <t>SE REASIGNA EQUIPO PC MARCA LENOVO MODELO THINK CENTRE M79 CON NUMERO DE SERIE MJ0264XJ, SE VALIDA CON USUARIO Y QUEDA CONFORME</t>
  </si>
  <si>
    <t>03:10:42</t>
  </si>
  <si>
    <t xml:space="preserve">Solicita reasignación de equipo Mainbit:
Datos del UPS 
Marca: Isb Sola Basic
Modelo: NBKS100/2
SN: E15B24776
Nombre completo del resguardante actual: Gabriela Blancas Chaves 
Contacto en caso de ausencia: Fabiola Quijano Martínez
Cargo del resguardante actual: Vocal de Organización Electoral Dto. 11 Oaxaca
Teléfono con lada: 56283187
Nombre completo del resguardante nuevo: Eduardo Alfredo Lezama Aguilar 
Cargo del resguardante nuevo: Líder De Proyecto En La Secretaria Particular
Área de Adscripción: Dirección Ejecutiva De Organización Electoral
Sub área laboral: Secretaria Particular
Teléfono con lada: 56284643
Horario laboral: 10:00 a 20:00 hrs.
Domicilio laboral: Viaducto Tlalpan No. 100, Col. Arenal Tepepan, Del. Tlalpan Ciudad De México Edificio C Segundo Piso
</t>
  </si>
  <si>
    <t>SE REASIGNA EQUIPO UPS MARCA ISB SOLA BASIC MODELO NBKS 1000 CON NUMERO DE SERIE E15B24776. SE VALIDA CON USUARIO Y QUEDA CONFORME</t>
  </si>
  <si>
    <t>93:49:39</t>
  </si>
  <si>
    <t>INC000000390900</t>
  </si>
  <si>
    <t>Solicita la reubicación de equipo Mainbit:
Datos de la PC
Marca: Lenovo
Modelo: ThinkCentre M79
Service Tag (Serie): MJ023HZW 
Nombre completo del resguardarte: Juan Francisco Enríquez Prado
Contacto en caso de ausencia: Hermelinda Soto
No. de módulo para equipos que utilizan SIIRFE: 050221
Cargo del resguardante: Vocal del R.F.E. en la 02 Junta Distrital. 
Teléfono con lada: (01) 872 7721952
Horario laboral: de 8:30 a 16:00 hrs.
Domicilio de la ubicación actual: Junta Distrital 01, C. Hacienda No. 408-D Esq. Av. Progreso., Col. Burócratas, C.P. 26020, Piedras Negras, Coah. 
Contacto: Lic. María Odelta Grajales Vocal del. R.F.E. en la 01 Junta Distrital
Domicilio de la ubicación destino: Junta Distrital 02,  Av. Hidalgo No. 107 Ote Esq. C. Viesca. Zona Centro, C.P. 27800, San Pedro, Coah, tel. 01 8727721952 
Fecha de reubicación: 25 de Mayo de 2016</t>
  </si>
  <si>
    <t xml:space="preserve">ING EN SITIO INFORMA QUE SE REALIZA ENTREGA DE EQUIPO EN LOCALIDAD DESTINO, OPERA CORRECTAMENTE, SE ENTREGA SIN MOUSE YA QUE DESDE RETIRO NO ESTABA. </t>
  </si>
  <si>
    <t>MJ023HZW</t>
  </si>
  <si>
    <t>124:40:29</t>
  </si>
  <si>
    <t>16:35:42</t>
  </si>
  <si>
    <t xml:space="preserve">Solicita la reubicación de equipo Mainbit:
Datos del UPS
Marca: ISB
Modelo: NBKS 1000
Service Tag: E15B28370
Nombre completo del resguardarte: Yalila Álvarez Atienzo
Contacto en caso de ausencia: Hermelinda Soto
No. de módulo para equipos que utilizan SIIRFE: 050221
Cargo del resguardante: Vocal Ejecutivo en la 02 Junta Distrital. 
Teléfono con lada: (01) 872 7721952
Horario laboral: de 8:30 a 16:00 hrs.
Domicilio de la ubicación actual: Junta Distrital 01, C. Hacienda No. 408-D Esq. Av. Progreso., Col. Burócratas, C.P. 26020, Piedras Negras, Coah. 
Contacto: Lic. María Odelta Grajales Vocal del. R.F.E. en la 01 Junta Distrital
Domicilio de la ubicación destino: Junta Distrital 02,  Av. Hidalgo No. 107 Ote Esq. C. Viesca. Zona Centro, C.P. 27800, San Pedro, Coah tel. 01 8727721952 
Fecha de reubicación: 25 de Mayo de 2016
</t>
  </si>
  <si>
    <t xml:space="preserve">De: José Abisay Cruz Sánchez [mailto:jcruzs@mainbit.com.mx] 
Enviado el: jueves, 12 de mayo de 2016 11:46 a. m.
Para: SAC &lt;sac.cau@ine.mx&gt;
CC: mesa_ine &lt;mesa_ine@mainbit.com.mx&gt;
Asunto: 44502 INC000000390900 INE ( VALIDACION DE INFORMACION )
Buen día,
Se solicita de su apoyo para validar la información del ticket 44502  INC000000390900  INE ya que el área encargada nos comenta que el N/S E15B28370 ya se encuentra en la dirección destino que viene en la descripción.
Se anexa resguardo.
Sin más por el momento, quedamos atentos a sus comentarios.
Saludos cordiales.
</t>
  </si>
  <si>
    <t>E15B28370</t>
  </si>
  <si>
    <t>05:22:46</t>
  </si>
  <si>
    <t>INC000000391107</t>
  </si>
  <si>
    <t>Descripción de la falla que presenta el teclado: Se traban las teclas
Datos de la PC
Marca: Lenovo
Modelo: ThinkCentre M79
SN: MJ023HF4
Nombre completo del resguardante: Saulo Arreola Rubio
Contacto en caso de ausencia: Eduardo González Balderas
No. de módulo para equipos que utilizan SIIRFE: 141722
Cargo del resguardante: Vocal del Registro Federal de Electores
Teléfono con lada: 3877631111 Celular: 3313292888
Horario laboral: Lunes a Viernes de 09:00 a 16:00 Hrs
Domicilio laboral: Lopez Cotilla S/N Teatro Municipal De Atequiza Municipio De Ixtlahuacan De Los Membrillos Solo Estara Hubicado El Modulo Los Dias 11, 12, Y 13 De Mayo De 2016</t>
  </si>
  <si>
    <t>SE REALIZA LIMPIEZA DE TECLADOS   SE VALIDA POR USUARIO Y OPERAN  CORRECTAMENTE</t>
  </si>
  <si>
    <t>05:20:15</t>
  </si>
  <si>
    <t>INC000000391108</t>
  </si>
  <si>
    <t>Descripción de la falla que presenta el teclado: Se traban las teclas
Datos de la PC
Marca: Lenovo
Modelo: ThinkCentre M79
SN: MJ025J4Q
Nombre completo del resguardante: Saulo Arreola Rubio
Contacto en caso de ausencia: Eduardo González Balderas
No. de módulo para equipos que utilizan SIIRFE: 141722
Cargo del resguardante: Vocal del Registro Federal de Electores
Teléfono con lada: 3877631111 Celular: 3313292888
Horario laboral: Lunes a Viernes de 09:00 a 16:00 Hrs
Domicilio laboral: Lopez Cotilla S/N Teatro Municipal De Atequiza Municipio De Ixtlahuacan De Los Membrillos Solo Estara Hubicado El Modulo Los Dias 11, 12, Y 13 De Mayo De 2016</t>
  </si>
  <si>
    <t>MJ025J4Q</t>
  </si>
  <si>
    <t>33:29:38</t>
  </si>
  <si>
    <t>INC000000391110</t>
  </si>
  <si>
    <t xml:space="preserve">Descripción de la falla que presenta el UPS: Se interrumpió la energía eléctrica y se apagó el UPS, ya no prendió.
Datos del UPS
Marca: ISB
Modelo: NBKS 1000/2
SN: E15B27269
Nombre completo del resguardante: José de Jesus Gil Corrales
Cargo del resguardante: Auxiliar De Junta
Teléfono con lada: 016677497193
Horario laboral: 8:30-18:00 hrs
Domicilio laboral: Calz. H. Militar 3793 Col. Mercado De Abastos, Cp 80299, Culiacán
</t>
  </si>
  <si>
    <t xml:space="preserve">SE CIERRA REPORTE CON CAMBIO FISICO DE NO BREAK, SE REALIZAN PRUEBAS Y EQUIPO QUEDA FUNCIONANDO CORRECTAMENTE, SE FIRMA RESGUARDO.
UPS NUEVO S/N: E15B28406    UPS DAÑADO S/N: E15B27269.
</t>
  </si>
  <si>
    <t>E15B27269</t>
  </si>
  <si>
    <t>33:21:58</t>
  </si>
  <si>
    <t>INC000000391129</t>
  </si>
  <si>
    <t>Descripción de la falla que presenta el UPS: Se interrumpió la energía eléctrica y se apagó el UPS, ya no prendió.
Datos del UPS
Marca: ISB Sola Basic
Modelo: NBKS 1000/2
SN: E15B27290
Nombre completo del resguardante: Loreto Rocha Meza
Cargo del resguardante: Vocal de Organización Electoral
Teléfono con lada: 016677493296
Horario laboral: 8:30 a 18:00 hrs
Domicilio laboral: Calz. H. Militar 3793 Col. Mercado De Abastos, Cp 80299, Culiacán</t>
  </si>
  <si>
    <t xml:space="preserve">SE CIERRA REPORTE CON CAMBIO FISICO DE NO BREAK, SE REALIZAN PRUEBAS Y EQUIPO QUEDA FUNCIONANDO CORRECTAMENTE, SE FIRMA RESGUARDO.
UPS NUEVO S/N: E15B26590
UPS DAÑADO S/N: E15B27290
</t>
  </si>
  <si>
    <t>E15B27290</t>
  </si>
  <si>
    <t>06:54:21</t>
  </si>
  <si>
    <t>INC000000391135</t>
  </si>
  <si>
    <t>Descripción de la falla que presenta el Sistema Operativo: Presenta pantalla azul con cara triste
Datos de la PC
Marca: Lenovo 
Modelo: ThinkCentre M79
SN: MJ026WZB
Nombre completo del resguardante: Isidoro Pérez García
Contacto en caso de ausencia: Guadalupe Morales
Cargo del resguardante: Asistente de Información de Personal
Teléfono con lada: (55) 56284200 ext. 372649
Horario laboral: 9:00 a 18:00 hrs.
Domicilio laboral: Periférico Sur No. 4124, Col. Ex hacienda de Anzaldo, Del. Álvaro Obregón, Ciudad de México
Zafiro II, Piso: 3</t>
  </si>
  <si>
    <t xml:space="preserve">SE ACUDE A SITIO SE ACTUALIZA DRIVER DE VIDEO SE DEPURA EQUIPO. SE DESFRAGMENTA  Y OPTIMIZA DISCO DURO, SE REALIZAN  PRUEBAS, EL EQUIPO QUEDA FUNCIONANDO CORRECTAMENTE.   </t>
  </si>
  <si>
    <t>50:57:54</t>
  </si>
  <si>
    <t>INC000000390832</t>
  </si>
  <si>
    <t>Descripción de la falla que presenta la PC se queda trabada muy seguido y no permite trabajar en los diversas elaboraciones de documentos como informes y oficios ya que avisa que el documento "No responde" y al cabo de un rato vuelve a funcionar,  cuando esta inactiva a los 3 minutos se queda trabada y no responde rápidamente, manda pantallas azules o rosas. 
Datos de la PC Lenovo
Marca: Lenovo
Modelo: Thinkcentre M79 SFF
SN:(Serie) MJ026AV0
Nombre completo del resguardante: Alma Cristina Camacho Salazar
Contacto en caso de ausencia: Lic. Guadalupe Martínez
Cargo del resguardante: Técnico I
Teléfono con lada: (01) 8312322703, Ext. 121
Horario laboral: 9:00 a 18:00 hrs.
Domicilio laboral: Boulevard Manuel Cavazos Lerma, No. 409 Norte, Col. Anahuac 1, C.P.: 89830, Ciudad Mante, Tamaulipas</t>
  </si>
  <si>
    <t>INGENIERO INFORMA QUE SE REALIZA REEMPLAZO DE DISCO DURO, SE HACEN CONFIGURACIONES Y EQUIPO QUEDA OPERANDO DE MANERA CORRECTA.</t>
  </si>
  <si>
    <t>31:51:10</t>
  </si>
  <si>
    <t>INC000000391082</t>
  </si>
  <si>
    <t>Descripción de la falla que presenta el teclado:
Las teclas se atoran, no es posible utilizar el teclado. 
Datos de la PC
Marca: Lenovo
Modelo: ThinkCentre M79
SN: MJ0228BY
Nombre completo del resguardante: María Guadalupe Becerra Lechuga
Contacto en caso de ausencia: Margarita Peréz Hernández
No. de módulo para equipos que utilizan SIIRFE: 110722
Cargo del resguardante:  Responsable de Módulo
Teléfono con lada:  014727484825
Horario laboral: L-V     9:00  - 16:00 Hrs    Sábados de 9:00 - 13:00 Hrs
Domicilio laboral:  Av. 5 de Mayo S/N Centro Comercial La Joya Local 26A, Silao, Guanajuato. CP 36130</t>
  </si>
  <si>
    <t>SE ACUDE A SITIO SE REEMPLAZA TECLADO SE REALIZAN PRUEBAS EQUIPO FUNCIONA CORRECTAMENTE</t>
  </si>
  <si>
    <t>31:51:03</t>
  </si>
  <si>
    <t>INC000000391088</t>
  </si>
  <si>
    <t>Descripción de la falla que presenta el teclado:
Las teclas se atoran, no es posible utilizar el teclado. 
Datos de la PC
Marca: Lenovo
Modelo: ThinkCentre M79
SN: MJ0229MR
Nombre completo del resguardante: María Guadalupe Becerra Lechuga
Contacto en caso de ausencia: Margarita Peréz Hernández
No. de módulo para equipos que utilizan SIIRFE: 110722
Cargo del resguardante:  Responsable de Módulo
Teléfono con lada:  014727484825
Horario laboral: L-V     9:00  - 16:00 Hrs    Sábados de 9:00 - 13:00 Hrs
Domicilio laboral:  Av. 5 de Mayo S/N Centro Comercial La Joya Local 26A, Silao, Guanajuato. CP 36130</t>
  </si>
  <si>
    <t>09:24:44</t>
  </si>
  <si>
    <t>11:21:56</t>
  </si>
  <si>
    <t>INC000000391200</t>
  </si>
  <si>
    <t>Descripción de la falla que presentan las bocinas: No Sirven 
Datos de la PC
Marca: Lenovo
Modelo: ThinkCentre
SN: MJ026C02
Nombre completo del resguardante: Luis Jorge Amezcua González
Contacto en caso de ausencia: José Reyes Bernabé Fernández
Cargo del resguardante: Vocal de Registro
Teléfono con lada: 013173824255
Horario laboral: 8:30 A 16:00 hrs
Domicilio laboral: Joaquín Mejía Vidrio No. 51 Col. Centro Mpio. Autlán De Navarro Jalisco</t>
  </si>
  <si>
    <t>MJ026C02</t>
  </si>
  <si>
    <t>04:24:22</t>
  </si>
  <si>
    <t>INC000000391204</t>
  </si>
  <si>
    <t>Descripción de la falla que presenta Microsoft Office: 
No guarda documentos de Office y no me aparecen documentos guardados con anterioridad, y se desapareció la carpeta "Documentos" en el lugar de esta aparece la leyenda "No text".
Datos de la PC
Marca: Lenovo
Modelo: ThinkCenter M79
SN: MJ023GZ5
Nombre completo del resguardante: Ma. Magdalena Castillo Castillo
Contacto en causa de ausencia: María del Rosario Arellano Duarte
Cargo del resguardante: Vocal Ejecutivo
Teléfono con lada: 014448311570
Horario laboral: 8:30 a 16:00
Domicilio Laboral: Magdaleno Cedillo No. 515, colonia Expropiación Petrolera
Nota: Favor de proporcionar toda la información, ya que ésta es requerida por el proveedor.</t>
  </si>
  <si>
    <t>SE ACUDE A SITIO SE REALIZA RESPALDO DE INFORMACION , SE CARGA IMAGEN SE CONFIGURA EQUIPO SE REALIZAN PRUEBAS Y EQUIPO QUEDA OPERANDO CORRECTAMENTE</t>
  </si>
  <si>
    <t>15:10:52</t>
  </si>
  <si>
    <t>INC000000391231</t>
  </si>
  <si>
    <t>Descripción de la falla que presenta la PC: No inicia el Sistema Operativo. 
Datos de la PC
Marca: Lenovo
Modelo: Thinkcentre M79
SN: MJ026B3T
Nombre completo del resguardante: Benito Herrera Orozco
Contacto en caso de ausencia: José Ricardo Vyeira Nava
Cargo del resguardante: Verificador de campo
Teléfono con lada: 7262620933
Horario laboral: 08:30 a 16:00
Domicilio laboral: Av Toluca No. 208 , Col. Barrio De Otumba, Mpio. Valle De Bravo
Junta Distrital Ejecutiva No. 23 Del Estado De México - Valle De Bravo</t>
  </si>
  <si>
    <t xml:space="preserve">INGENIERO EN  SITIO INFORMA QUE SE REALIZA CAMBIO DE DISCO DURO PUESTA A PUTO SE REALIZAN PRUEBAS YE QUEDA OPERA CORRECTAMENTE.- </t>
  </si>
  <si>
    <t>MJ026B3T</t>
  </si>
  <si>
    <t>03:06:21</t>
  </si>
  <si>
    <t>INC000000391205</t>
  </si>
  <si>
    <t>Descripción de la falla que presenta el Sistema Operativo:
Aparece pantalla azul varias veces en la semana.
Datos de la PC
Marca: Lenovo
Modelo: M79
SN:(Serie) MJ026B1T
Nombre completo del resguardante: Raúl Granados Nájera
Contacto en caso de ausencia: Miguel Angel Rocha Jasso
Cargo del resguardante: Supervisor de Procesos Administrativos
Teléfono con lada: (01+10 dígitos) 5555987531
Horario laboral: 9 AM - 6 PM
Domicilio laboral: Charco Azul No. 40, Col. Mixcoac, Del. Benito Juárez, Ciudad de México
CND.
Nota: Favor de proporcionar toda la información, ya que ésta es requerida por el proveedor.</t>
  </si>
  <si>
    <t xml:space="preserve">SE ACUDE A SITIO SE REALIZA PROCESO DE ACTUALIZACION DE DRIVER DE VIDEO Y EQUIPO QUEDA OK.
</t>
  </si>
  <si>
    <t>MJ026B1T</t>
  </si>
  <si>
    <t>06:49:43</t>
  </si>
  <si>
    <t>INC000000391213</t>
  </si>
  <si>
    <t>Descripción de la falla que presenta el UPS: Ya no retiene la carga.
Datos del UPS
Marca: ISB
Modelo: NBKS 1000
SN: E15B24364
Nombre completo del resguardante: Cortes Gonzalez Luis
Contacto en caso de ausencia:   Miguel Angel Rocha Jasso / Arnulfo Cortes Alva
Cargo del resguardante: Asistente de entrega de Material Electoral
Teléfono con lada: 5555987531
Horario laboral:9 AM A 6 PM
Domicilio laboral:Charco Azul N 40, Col. Mixcoac, Del. Benito Juaréz, C.P. 03910, CDMX</t>
  </si>
  <si>
    <t xml:space="preserve">SE ACUDE A SITIO  SE REEMPLAZA UPS E15B24864 POR EL NUEVO UPS E15B25886 Y EL EQUIPO QUEDA OK.
</t>
  </si>
  <si>
    <t>E15B24364</t>
  </si>
  <si>
    <t>20:54:23</t>
  </si>
  <si>
    <t>09:54:24</t>
  </si>
  <si>
    <t>INC000000391325</t>
  </si>
  <si>
    <t>Solicita reasignación de equipo Mainbit.
Datos de la PC
Marca: Lenovo
Modelo: ThinkCentre M79
SN: MJ026VL7
Nombre completo del resguardante actual: Edith Molgado Olivares
Contacto en caso de ausencia: Álvaro Iván Ávila 
Cargo del resguardante actual: Vocal de Capacitación
Teléfono con lada: (01) 962 6266780
Nombre completo del resguardante nuevo: Hector Fernando Aguilera trujillo
Cargo del resguardante nuevo: Vocal de Capacitación
Área de Adscripción: Junta Distrital Ejecutiva No. 12 De Chiapas - Tapachula
Sub área laboral: Vocalía de Capacitación
Teléfono con lada: (01) 962 6266780
Horario laboral: 8:30 a 16:00 hrs.
Domicilio laboral: 1A Calle Oriente No. 7, Col. Centro, Mpio. Tapachula - Chiapas</t>
  </si>
  <si>
    <t>SE REALIZA REASIGNACIÓN Y CONFIGURACIÓN DE EQUIPO CON SERIE MJ026VL7, SE RECOLECTAN FIRMAS EN LA DOCUMENTACIÓN, EQUIPO OPERANDO CORRECTAMENTE.</t>
  </si>
  <si>
    <t>MJ026VL7</t>
  </si>
  <si>
    <t>20:54:03</t>
  </si>
  <si>
    <t>14:01:26</t>
  </si>
  <si>
    <t>Solicita reasignación de equipo Mainbit.
Datos del UPS
Marca: ISB
Modelo: NBKS 1000
S/N: E15B27562
Nombre completo del resguardante actual: Edith Molgado Olivares
Contacto en caso de ausencia: Álvaro Iván Ávila 
Cargo del resguardante actual: Vocal de Capacitación
Teléfono con lada: (01) 962 6266780
Nombre completo del resguardante nuevo: Hector Fernando Aguilera trujillo
Cargo del resguardante nuevo: Vocal de Capacitación
Área de Adscripción: Junta Distrital Ejecutiva No. 12 De Chiapas - Tapachula
Sub área laboral: Vocalía de Capacitación
Teléfono con lada: (01) 962 6266780
Horario laboral: 8:30 a 16:00 hrs.
Domicilio laboral: 1A Calle Oriente No. 7, Col. Centro, Mpio. Tapachula - Chiapas</t>
  </si>
  <si>
    <t>SE REALIZA REASIGNACIÓN E INSTALACIÓN DE UPS CON SERIE E15B27562, SE RECOLECTAN FIRMAS EN LA DOCUMENTACIÓN, EQUIPO OPERANDO CORRECTAMENTE.</t>
  </si>
  <si>
    <t>E15B27562</t>
  </si>
  <si>
    <t>28:46:06</t>
  </si>
  <si>
    <t>INC000000390775</t>
  </si>
  <si>
    <t>Las bocinas del equipo presentan un ruido molesto.
Datos de la PC
Marca: lenovo
Modelo:ThinkCentre M79
SN:(Serie)MJ0264BP
Nombre completo del resguardante: Verónica Vasquez Rodríguez
Contacto en caso de ausencia: Sergio R. Borjas
Cargo del resguardante: Auxiliar de Recursos Humanos
Teléfono con lada: (01+10 dígitos) 614 437 05 90
Horario laboral: 09:00 a 14:00 y 15:00 a 18:00
Domicilio laboral: Av. Independencia No. 1410, Col. Centro, Chihuahua, Chih.</t>
  </si>
  <si>
    <t xml:space="preserve">EQUIPO SE ENCONTRO EN BUEN ESTADO, SE DETECTÓ FALLA EN BOCINAS, SE REALIZAR REEMPLAZO DE BOCINAS Y QUEDO OPERANDO CORRECTAMENTE.
</t>
  </si>
  <si>
    <t>MJ0264BP</t>
  </si>
  <si>
    <t>07:20:42</t>
  </si>
  <si>
    <t>22:35:02</t>
  </si>
  <si>
    <t>INC000000390768</t>
  </si>
  <si>
    <t>Descripción de la solicitud: El sonido de las bocinas es molesto, con interferencia.
Datos del equipo
Marca:lenovo
Modelo:think Centre M79
SN:(Serie)mj025k4h
Nombre completo del resguardante: Julio César Gómez Valenzuela
Cargo del resguardante: TAC
Teléfono con lada: 015556284200 ext  270305
Horario laboral:8:30 - 16:00 hrs
Domicilio laboral: C. David Bosada 204 Col. Centro, Comalcalco Tabasco</t>
  </si>
  <si>
    <t xml:space="preserve">SE REALIZA REVISIÓN DE EQUIPO Y EL SONIDO QUE SE EMITE PRESENTA DISTORSIÓN, SE REALIZA CAMBIO DE BOCINAS, SE REALIZAN PRUEBAS Y EL EQUIPO QUEDA OPERANDO CORRECTAMENTE. </t>
  </si>
  <si>
    <t>07:20:30</t>
  </si>
  <si>
    <t>22:35:28</t>
  </si>
  <si>
    <t>INC000000390769</t>
  </si>
  <si>
    <t>Descripción de la solicitud: Las bocinas presentan ruido molesto, con interferencia.
Datos del equipo
Marca:Lenovo
Modelo: M79 
SN:(Serie)MJ025KDX
Nombre completo del resguardante:Antonio Peralta Cordova
Cargo del resguardante: Verificador de campo
Teléfono con lada: (01+10 dígitos)I.  015556284200 ext 270305
Horario laboral: 9:00 a 16:00 hrs
Domicilio laboral: Calle David Bosada 204 Col Centro, Comalcalco Tabasco</t>
  </si>
  <si>
    <t>SE REALIZA REVISIÓN DE EQUIPO Y EL SONIDO QUE SE EMITE PRESENTA DISTORSIÓN, SE REALIZA CAMBIO DE BOCINAS, SE REALIZAN PRUEBAS Y EL EQUIPO QUEDA OPERANDO CORRECTAMENTE.</t>
  </si>
  <si>
    <t>MJ025KDX</t>
  </si>
  <si>
    <t>00:18:50</t>
  </si>
  <si>
    <t>INC000000391336</t>
  </si>
  <si>
    <t>Descripción de la falla que presentan las bocinas: El usuario solicita se le envíe el equipo faltante ya que no ha recibido las bocinas y el candado del equipo desde que se recibió.
Datos de la PC
Marca: Lenovo
Modelo: ThinkCentre M79
SN: MJ023HWF
Nombre completo del resguardante: Álvaro Iván Ávila Enríquez
Cargo del resguardante: Secretario en JD
Teléfono con lada: (01) 962 6266780
Horario laboral: 8:30 a 16:00 hrs.
Domicilio laboral: 1A Calle Oriente No. 7, Col. Centro, Mpio. Tapachula - Chiapas</t>
  </si>
  <si>
    <t>SIN HOJA DE SERVICIO
De: José Abisay Cruz Sánchez [mailto:jcruzs@mainbit.com.mx] 
Enviado el: jueves, 12 de mayo de 2016 03:34 p. m.
Para: SAC &lt;sac.cau@ine.mx&gt;
CC: mesa_ine &lt;mesa_ine@mainbit.com.mx&gt;
Asunto: 44607 INC000000391336 INE ( CIERRE )
Buen dia,
Se solicita de su apoyo para validar el cierre del ticket  44607  INC000000391336  INE ya que se estará atendiendo con el reporte 44612  INC000000391336  INE, el cual se creó como solicitud y de esta manera continuar con la petición.
Saludos cordiales.</t>
  </si>
  <si>
    <t>02:42:38</t>
  </si>
  <si>
    <t>INC000000390525</t>
  </si>
  <si>
    <t>El sistema operativo constantemente se inhibe, las aplicaciones dejan de responder principalmente los navegadores y es necesario reiniciar el equipo.
Marca: Lenovo
Modelo: ThinkVision
SN:(Serie) NLSMJ026B5S
No. de Inventario para equipos INE: 
Nombre completo del resguardante: Ana María Salazar Salazar
Contacto en caso de ausencia: Ivette Carrera
Cargo del resguardante: Analista jurídico
Teléfono con lada: (01+10 dígitos) 5556284787
Horario laboral: de 9:00 a 18:00 hrs
Domicilio laboral: Viaducto Tlalpan No. 100 Arenal Tepepan, Ciudad de México, edificio C, Primer Piso, Subdirección de Protección de Datos Personales</t>
  </si>
  <si>
    <t xml:space="preserve">SE VERIFICA FALLA SE DETECTA ERRORES DE WINDOWS SE REPARA  REGISTRO DE WINDOWS, SE ELIMINA TEMPORALES, SE ELIMINA SOFTWARE ASKTOOLBAR, SE ACTUALIZA WINDOWS, SE REALIZAN PRUEBAS DEL FUNCIONAMIENTO SATISFACTORIAS. EL USUARIO VALIDA Y FIRMA.  </t>
  </si>
  <si>
    <t>INC000000391338</t>
  </si>
  <si>
    <t>Solicita reasignación de equipo Mainbit:
Datos de la PC
Marca: lenovo
Modelo: Think Centre M79
SN:(Serie) MJ025JVX
Nombre completo del resguardante actual: Juan José Castro Naranjo
Contacto en caso de ausencia: Angel Eduardo Granados Córdova
Cargo del resguardante actual:  Verificador de Campo
Teléfono con lada: (55) 58378827
Nombre completo del resguardante nuevo: Gabriel Bello Herrera
Cargo del resguardante nuevo: Vocal del Registro Federal de Electores
Área de Adscripción: Junta Distrital Ejecutivo 10 del estado de México
Sub área laboral: Vocalia del Registro Federal de Electores
Teléfono con lada: (55) 58378827
Horario laboral: 8:30 a 16:00
Domicilio laboral: Calle Lago Tangañica, Mza. 70, Lt. 27 ,Col. Jardines de Morelos, Mpio Ecatepec de Morelos</t>
  </si>
  <si>
    <t xml:space="preserve">SE ACDUDE A SITIO A VALIDAR EQUIPO, NUMEROS DE SERIE Y BUEN FUNCIONAMIENTO. USUARIO FIRMA DE CONFORMIDAD.
  </t>
  </si>
  <si>
    <t>07:32:04</t>
  </si>
  <si>
    <t xml:space="preserve">Solicita reasignación de equipo Mainbit:
Datos del UPS
Marca:  ISB SOLA BASIC
Modelo: NBKS 1000 2
SN:(Serie) E15B23460
Nombre completo del resguardante actual: Juan José Castro Naranjo
Contacto en caso de ausencia: Angel Eduardo Granados Córdova
Cargo del resguardante actual:  Verificador de Campo
Teléfono con lada: (55) 58378827
Nombre completo del resguardante nuevo: Gabriel Bello Herrera
Cargo del resguardante nuevo: Vocal del Registro Federal de Electores
Área de Adscripción: Junta Distrital Ejecutivo 10 del estado de México
Sub área laboral: Vocalia del Registro Federal de Electores
Teléfono con lada: (55) 58378827
Horario laboral: 8:30 a 16:00
Domicilio laboral: Calle Lago Tangañica, Mza. 70, Lt. 27 ,Col. Jardines de Morelos, Mpio Ecatepec de Morelos
</t>
  </si>
  <si>
    <t xml:space="preserve">SE ACUDE A SITIO A VALIDAR EQUIPO, NUMEROS  DE SE SERIE  Y BUEN FUNCIONAMIENTO. USUARIO FIRMA DE CONFORMIDAD.  </t>
  </si>
  <si>
    <t>09:55:36</t>
  </si>
  <si>
    <t>INC000000391351</t>
  </si>
  <si>
    <t>Descripción de la falla que presenta el Sistema Operativo: El sistema se inhibe constantemente, es demasiado lento, es necesario reiniciar el equipo constantemente.
Datos de la PC
Marca: Lenovo
Modelo: M79
SN:(Serie) MJ0263V5
Nombre completo del resguardante: María del Pilar Jacome Campos
Cargo del resguardante:  Vocal de Registro
Teléfono con lada: (01+10 dígitos) 015556039657 ext 113
Horario laboral:  9 a 16 hrs
Domicilio laboral:   Ajax No. 52 , Col. Arboledas del Sur, Mpio. Tlalpan Ciudad de México</t>
  </si>
  <si>
    <t>SE ACUDE A SITIO SE REALIZA RESPALDO DE INFORMACION 107GB, SE INSTALA IMAGEN INSTITUCIONAL SE CONFIGURA EQUIPO SE PASA INFORMACION SE REALIZAN PRUEBAS EL USUARIO QUEDA CONFORME CON SU INFORMACION EL EQUIPO QUEDA FUNCIONANDO CORRECTAMENTE</t>
  </si>
  <si>
    <t>09:44:30</t>
  </si>
  <si>
    <t>INC000000391387</t>
  </si>
  <si>
    <t>Descripción de la falla que presenta el Sistema Operativo: El sistema es demasiado lento en general, todas las aplicaciones dejan de responder, se inhibe y es necesario reiniciar el equipo.
Datos de la PC
Marca: Lenovo
Modelo: M79
SN:(Serie) MJ026VYA
Nombre completo del resguardante: Estela Gómez Reyes
Contacto en caso de ausencia: Isaac
Cargo del resguardante:  Secretaria
Teléfono con lada: (01+10 dígitos) 019535520454
Horario laboral: 9 a 18 hrs
Domicilio laboral:    Fray Caldelas no. 16 sn, col. Benito Juárez, mpio. Heróica ciudad de Tlaxiaco Oaxaca</t>
  </si>
  <si>
    <t>SE REVISA EQUIPO, SE HACE RESGUARDO DE LA INFORMACIÓN, SE CARGA IMAGEN, SE REGRESA LA INFORMACIÓN, SE CONFIGURA CORREO, SE HACEN PRUEBAS Y EL EQUIPO FUNCIONA CORRECTAMENTE</t>
  </si>
  <si>
    <t>09:18:40</t>
  </si>
  <si>
    <t>INC000000390530</t>
  </si>
  <si>
    <t>Descripción de la falla que presenta la PC: No enciende.
Datos de la PC
Marca: Lenovo
Modelo:Think Center M79
SN:(Serie) MJ023JXM
Nombre completo del resguardante: Gerardo Muñoz Juárez
Contacto en caso de ausencia:Angel Mont
Cargo del resguardante: Vocal de Organización Electoral
Teléfono con lada: (01+10 dígitos) (01)236-38-121-74
Horario laboral: 8:30-14:00 Y 14:30-16:00
Domicilio laboral:Calle 2 Poniente # 616, Col. Centro, Ajalpan, Puebla</t>
  </si>
  <si>
    <t>SE REALIZA REVISIÓN DE EQUIPO Y SE DETECTA FALLA EN FUENTE DE PODER, SE REALIZA REEMPLAZO DE FUENTE, SE HACEN PRUEBAS Y EL EQUIPO QUEDA OPERANDO CORRECTAMENTE.</t>
  </si>
  <si>
    <t>MJ023JXM</t>
  </si>
  <si>
    <t>INC000000391372</t>
  </si>
  <si>
    <t xml:space="preserve">Descripción de la falla que presenta el Sistema Operativo: Se reinicia el sistema constantemente y no se puede trabajar.
Datos de la PC
Marca: Lenovo
Modelo: ThinkCentre
SN: MJ026VXP
Nombre completo del resguardante: Nadia García Hurtado
Contacto en caso de ausencia: Gabriela Reyes
Cargo del resguardante: Informático 
Teléfono con lada: 55991602
Horario laboral: 10:00 a 7:00 hrs
Domicilio laboral: Av. Acoxpa No.436 Col. Exhacienda de Coapa, C.P. 14300
</t>
  </si>
  <si>
    <t xml:space="preserve">SE ACUDE A SITIO, SE REALIZA CAMBIO FISICO DE MOTHER BOARD, EL USUARIO REALIZA SU RESPADO DE INFORMACION, SE INSTALA  IMAGEN  INSTITUCIONAL  SE REALIZAN PRUEBAS, EL EQUIPO  QUEDA FUMNCIONANDO CORRECTAMENTE.
     </t>
  </si>
  <si>
    <t>MJ026VXP</t>
  </si>
  <si>
    <t>09:40:54</t>
  </si>
  <si>
    <t>INC000000391345</t>
  </si>
  <si>
    <t>Descripción de la falla que presenta el UPS: No retiene la carga.
Datos del UPS
Marca: ISB Sola Basic
Modelo: NBKS 1000/2
SN: E15B31123
Nombre completo del resguardante: Sergio Alejandro Téllez Padilla
Contacto en caso de ausencia: Uriel Hipolito Aguilar
No. de módulo para equipos que utilizan SIIRFE: 151421
Cargo del resguardante: Vocal de Organización Electoral
Teléfono con lada: 0156284200 Ext. 151404
Horario laboral: Lunes a Viernes de 9:00 a 16:00 Hrs
Domicilio laboral: Blvd De Las Flores No. 8 Sn, Col. Hacienda De La Luz, Mpio. Atizapan De Zaragoza</t>
  </si>
  <si>
    <t>SE PRESENTA EN SITIO PARA CAMBIO DE UPS  YA QUE EL EXISTENTE NO CARGA ENERGIA  NUM DE SERIE ANTERIOR E15B31123, NUM SERIE NUEVO E15B26936SE REALIZAN PRUEBAS.</t>
  </si>
  <si>
    <t>E15B31123</t>
  </si>
  <si>
    <t>38:35:24</t>
  </si>
  <si>
    <t>INC000000391373</t>
  </si>
  <si>
    <t>Descripción de la falla que presenta el UPS: no enciende
Datos del UPS
Marca: ISB Sola Basic
Modelo: BKS 1000/2
SN: E15B24658
Nombre completo del resguardante: Claudia Rosas Sosa
Contacto en caso de ausencia: Nelsy M. Carrillo Chan
Cargo del resguardante: Asesor Jurídico Del Vocal Ejecutivo
Teléfono con lada: 019832853178 IP. 230006
Horario laboral: 9:00- 14:00 Y 15:00 – 18:00 
Domicilio laboral: José María Morelos No. 223 Sn, Col. Venustiano Carranza, Mpio. Othon P Blanco Quintana Roo</t>
  </si>
  <si>
    <t>SE REALIZA VISITA EN SITIO, SE VERIFICA UPS DAÑADO CON SERIE: E15B24658 SE 
 VERIFICÓ Y NO ENCIENDE PARA NADA.  SE REALIZA CAMBIO DE UPS CON NUEVA SERIE: E15B31899.  SE REALIZAN PRUEBAS EN EL EQUIPO  Y FUNCIONA CORRECTAMENTE Y EN ESTADO OPERABLE.</t>
  </si>
  <si>
    <t>E15B24658</t>
  </si>
  <si>
    <t>02:25:46</t>
  </si>
  <si>
    <t>INC000000391386</t>
  </si>
  <si>
    <t>Descripción de la falla que presenta el Sistema Operativo: problemas con el sistema operativo y no inicia sesión por lo que no se puede ingresar al perfil de INE. 
Datos de la PC
Marca: Lenovo
Modelo: ThinkPad
SN: R907JU9B
Nombre completo del resguardante: Mauricio Fernando Camacho Zepeda
Cargo del resguardante: Verificador de campo
Teléfono con lada: 012222683319
Horario laboral: 8:30 a 14:00 y 14:30 a 16:00 hrs
Domicilio laboral: Fuente De Trevi No. 42 , Col. San Rafael Poniente, Mpio. Puebla</t>
  </si>
  <si>
    <t>SE REVISA EQUIPO Y SE ENCUENTRA DAÑO EN EL PERFIL DEL USUARIO, SE REALIZA REGENERACIÓN DE PERFIL Y ACTUALIZACIÓN DE JAVA, SE HACEN PRUEBAS Y EL EQUIPO QUEDA OPERANDO CORRECTAMENTE.</t>
  </si>
  <si>
    <t>R907JU9B</t>
  </si>
  <si>
    <t>05:09:35</t>
  </si>
  <si>
    <t>INC000000391183</t>
  </si>
  <si>
    <t>Descripción de la falla que presenta el mouse: Presenta una cuarteadura el plástico, se presentan problemas. 
Datos de la PC
Marca: Lenovo
Modelo: ThinkCentre M79
SN: MJ026DJC
Nombre completo del resguardante: Verónica Hernández Bárcenas
Contacto en caso de ausencia: Jordán Hernández
Cargo del resguardante: Analista Administrativo De Unidad Técnica
Telefono: 56284200 IP: 404101
Horario laboral: 09:00 A 18.00 Hrs.
Domicilio laboral: Av. Tláhuac No.5502, Col. Granjas Estrella, Del. Iztapalapa, Ciudad de México</t>
  </si>
  <si>
    <t xml:space="preserve">SE ACUDE A SITIO SE REALIZA CAMBIO DE MOUSE  CON EL  N/S: 44H0462 SE RETIRA MOUSE CON N/S: 4H280E5106B USUARIO VALIDA Y FIRMA DE CONFORMIDAD.
</t>
  </si>
  <si>
    <t>05:42:50</t>
  </si>
  <si>
    <t>INC000000391470</t>
  </si>
  <si>
    <t>Describa su petición: limpieza del Sistema Operativo y verificar el panel de control que por ejemplo no puedo usar el volumen o el calendario. 
Reinstalar el sistema operativo.
Datos de la PC
Marca: Lenovo
Modelo: Thinkcentre M79
SN: MJ026BR7
Nombre completo del resguardante: Alejandr Quiroz Austria
Cargo del resguardante: Auxiliar de oficina de adquisiciones
Teléfono con lada: 5556284200
Teléfono IP: 343034
Horario laboral: 09:00 a 19:00
Domicilio laboral: Viaducto Tlalpan No. 100, Edificio B, Planta Alta, Col. Arenal Tepepan, Del. Tlalpan Ciudad de México</t>
  </si>
  <si>
    <t xml:space="preserve">SE REALIZA VISITA A USUARIO EN SITIO.
SE REALIZA REPARACION DE SISTEMA SIN EXITO, SE REALIZA CARGA DE IMAGEN, SE CONFIGURAN  SERVICIOS  DE CORREO  E IMPRESION, SE REALIZAN  PRUEBAS, QUEDA EQUIPO FUNCIONANDO, USUARIO VALIDA  Y FIRMA DE CONFORMIDAD.      </t>
  </si>
  <si>
    <t>MJ026BR7</t>
  </si>
  <si>
    <t>07:01:43</t>
  </si>
  <si>
    <t>40:53:24</t>
  </si>
  <si>
    <t>INC000000391602</t>
  </si>
  <si>
    <t>Descripción de la falla que presenta la Laptop:
al encender se tarda en cargar el sistema y los programas y aplicaciones también demoran y muestran la siguiente información: "la aplicación no responde si espera usted es posible que el programa responda de nuevo, desea terminar este proceso?terminar proceso ó cancelar. También en las aplicaciones nos dice en pantalla : error de ejecución del servidor.
Datos de la Laptop
Marca: Lenovo
Modelo: T540P
SN: R907JU52
Nombre completo del resguardante: Javier Correa Valdez
Contacto en caso de ausencia: Jose Cruz Carrillo Perez
Cargo del resguardante: Técnico en Actualización Cartográfica
Teléfono con lada: 018717142305
Horario laboral: 8:30 a 16:00
Domicilio laboral: Avenida Allende No. 610 Norte , Col. Centro, Mpio. Gómez Palacio
Junta Distrital Ejecutiva No. 02 de Durango - Gómez Palacio</t>
  </si>
  <si>
    <t>R907JU52</t>
  </si>
  <si>
    <t>53:36:30</t>
  </si>
  <si>
    <t>INC000000391691</t>
  </si>
  <si>
    <t>Descripción de la falla que presenta la PC: De repente se apaga y hay que volver a encender
Datos de la PC
Marca: Lenovo
Modelo: Thinkcentre M79
SN: MJ025JUG
Nombre completo del resguardante: Martha Victoria López Cerda
Contacto en caso de ausencia: Francisco Martinez López
Cargo del resguardante: Jefe de Comunicación Social
Teléfono con lada: 448116414 Ext. 116
Horario laboral: 8:30 A 16:00 HRS
Domicilio Laboral: Av. Eugenio Garza Sada 145 Col. Lomas Del Tecnologico, San Luis Potosí
Junta Local Ejecutiva De San Luis Potosí</t>
  </si>
  <si>
    <t>SE ACUDE A SITIO SE REALIZA CAMBIO FISICO DE TARJETA MADRE SE CONFIGURA EQUIPO SE HACEN PRUEBAS Y EQUIPO  QUEDA OPERANDO CORRECTAMENTE</t>
  </si>
  <si>
    <t>MJ025JUG</t>
  </si>
  <si>
    <t>04:33:18</t>
  </si>
  <si>
    <t>INC000000391692</t>
  </si>
  <si>
    <t>Descripción de la falla que presenta el monitor: Cuando se apaga por completo el equipo el monitor no vuelve a encender, solo aparece Thinkvision y se apaga por completo.
Se realiza prueba con otro monitor y funciona correctamente.
Datos de la PC
Marca: Lenovo de 21.5"
Modelo: T2220
SN del Equipo : MJ02641R
SN del Monitor: V5561891
Nombre completo del resguardante: Erika Susana Leyva García
Contacto en caso de ausencia: María Escarlett Batalla Palacios
Cargo del resguardante: Asistente de Junta Dsitrital
Teléfono con lada: 6646882980
Horario laboral: 08:30 a 17:30
Domicilio laboral: 2A Benito Juárez No. 7625 , Col. Centro, Mpio. Tijuana
Junta Distrital Ejecutiva No. 06 De Baja California - Tijuana</t>
  </si>
  <si>
    <t>INGENIERO INFORMA QUE SE REVISA EQUIPO , Y SE ENCUENTRA OPERANDO CORRECTAMENTE EL PROBLEMA SE TRATA EN EL VOLTAJE, SE LE NOTIFICA A USUARIO , SE PROCEDE AL CIERRE Y EL EQUIPO OPERA CORRECTAMENTE.</t>
  </si>
  <si>
    <t>MJ02641R</t>
  </si>
  <si>
    <t>09:03:31</t>
  </si>
  <si>
    <t>INC000000391773</t>
  </si>
  <si>
    <t>Descripción de la falla que presenta la PC:
Se actualizo a 10 Windows
Datos de la PC
Marca: Lenovo
Modelo:Thinkcentre MT-M:10CT-A01NLS
SN:(Serie) MJ025KRZ
Nombre completo del resguardante: Maria Alejandra Gutierres Arellana
Contacto en caso de ausencia: Gilmer Jesús Navarrete Sánchez
Bertha Eugenia Padilla López
No. de módulo para equipos que utilizan SIIRFE:
Cargo del resguardante: Vocal de Capacitación Electoral y Educación Cívica
Teléfono con lada: (01+10 dígitos) 01 33 36 33 07 08
Horario laboral: 8:30 a 16:00 horas
Domicilio laboral: Av. Obelisco No. 109 Fracc. Jacarandas. Zapopan, Jalisco.</t>
  </si>
  <si>
    <t xml:space="preserve">INGENIERO EN SITIO INFORMA QUE SE REALIZA CARGA DE IMAGEN SE REALIZAN PRUEBAS Y EQUIPO FUNCIONA CORRECTAMENTE .  </t>
  </si>
  <si>
    <t>MJ025KRZ</t>
  </si>
  <si>
    <t>17:09:03</t>
  </si>
  <si>
    <t>INC000000391824</t>
  </si>
  <si>
    <t>Descripción de la falla que presenta el UPS: El equipo hace un ruido cuando se conecta y solo enciende un foco rojo.
Datos del UPS
Marca: ISB
Modelo: NBKS 1000
SN: E15B24836
Nombre completo del resguardante: María Guadalupe Rubio Jurado
Contacto en caso de ausencia:
Cargo del resguardante: Vocal Ejecutivo
Teléfono con lada: (55) 57521925
Horario laboral: 9:00 a 17:00 hrs.
Domicilio laboral: Cienfuegos No. 609, Col. Lindavista, Mpio. Gustavo A. Madero, CDMX</t>
  </si>
  <si>
    <t>SE PRECENTA EN SITIO PARA CAMBIO DE UPS, YA QUE EL EXISTENTE NO SERIE E15B29836 NO CARGA ENERGIA, SE REMPLAZA UNO NUEVO NO.SERIE E15B26762</t>
  </si>
  <si>
    <t>E15B24836</t>
  </si>
  <si>
    <t>14:53:28</t>
  </si>
  <si>
    <t>INC000000391501</t>
  </si>
  <si>
    <t>Descripción de la falla que presenta la PC:
El equipo no enciende, se escucho un ruido por dentro del gabinete y ya no encendió.
Datos de la PC
Marca:Lenovo
Modelo:M79
SN: MJ0229JQ
Nombre completo del resguardante:Edmundo Plutarco Flores Luna
Contacto en caso de ausencia: Felipe Bernardo Quintanar Gonzalez
Cargo del resguardante: Vocal de Registro
Teléfono con lada: 012414170880 IP: 290105
Horario laboral:9:00 a 18:30
Domicilio laboral: Xicoténcatl sur no. 2112, col. Fátima, mpio. Apizaco
Nota: Favor de acudir el Lunes.</t>
  </si>
  <si>
    <t>MJ0229JQ</t>
  </si>
  <si>
    <t>97:21:06</t>
  </si>
  <si>
    <t>INC000000391308</t>
  </si>
  <si>
    <t>Descripción de la falla que presenta Microsoft Office:El Outlook manda un mensaje de error indicando que hay un problema y windows lo cerrará, se intentó reparar Office sin éxito.
Datos de la Laptop
Marca: Lenovo
Modelo:ThinkPad T540 
SN: R907JU5C
Nombre completo del resguardante: Alma Iris Regalado Valdez
Contacto en caso de ausencia: Esther Hernández
Cargo del resguardante: Vocal Secretario 
Teléfono con lada: 016865526026
Horario laboral: 8:30 a 5:30 hrs
Domicilio laboral:   Calle e no. 451 sn, col. Segunda Cección, mpio. Mexicali BC</t>
  </si>
  <si>
    <t>INGENIERO INFORMA QUE SE REALIZA CARGA DE IMAGEN DE INSTITUCIONAL, CONFIGURACIONES CORRESPONDIENTES Y EQUIPO QUEDA OPERANDO DE MANERA CORRECTA.</t>
  </si>
  <si>
    <t>R907JU5C</t>
  </si>
  <si>
    <t>09:04:12</t>
  </si>
  <si>
    <t>INC000000391299</t>
  </si>
  <si>
    <t xml:space="preserve">Descripción de la falla que presenta el Sistema Operativo: Pantalla Azul
Datos de la PC
Marca: Lenovo
Modelo: ThinkCentre
SN: MJ028FD9
Nombre completo del resguardante: Patricia Enríquez Acosta
Contacto en caso de ausencia: Néstor Bernabé Martínez
Cargo del resguardante: Auditor Senior
Teléfono con lada: 55991600 ext 421146, 423115
Horario laboral: 09:00 – 21:00 hrs.
Domicilio laboral: Avenida Acoxpa No. 436 , Col. Ex-Hacienda De Coapa, Del. Tlalpan Ciudad de México P.2
</t>
  </si>
  <si>
    <t xml:space="preserve">SE ACUDE A SITIO SE REALIZA RESPALDO DE INFORMACION  75 GB SE INSTALA IMAGEN  INSTITUCIONAL  SE CONFIGURA, SE PASA RESPALDO, EL USUARIO  QUEDA CONFORME  CON SU INFORMACION, EL EQUIPO QUEDA FUNCIONANDO CORRECTAMENTE.   </t>
  </si>
  <si>
    <t>35:40:39</t>
  </si>
  <si>
    <t>INC000000392013</t>
  </si>
  <si>
    <t>Descripción de la falla que presenta el UPS:
No retiene la carga, se apaga. 
Datos del UPS
Marca: Sola Basic
Modelo: NBKS 1000
SN: E15B25007
Nombre completo del resguardante: Marianela García Sandoval
Contacto en caso de ausencia: Jair Zamora Gutiérrez y Fernando Carranza
No. de módulo para equipos que utilizan SIIRFE: 230133
Cargo del resguardante:  Vocal del Registro Federal de Electores
Teléfono con lada:  Celular 9841208950   Jair Zamora Gutiérrez
Horario laboral:  8:00 - 14:00 Hrs 
Teléfono con lada:  Celular 984 1185845 Fernando Carranza
Horario laboral:  14:00 - 20:00 Hrs 
Domicilio laboral:  Calle 12 Norte-bis Mz 60 Lt 07 y 08, Col. Centro,  Municipio Solidaridad, Playa del Carmen, Quintana Roo.</t>
  </si>
  <si>
    <t>SE REALIZA VISTA EN SITIO DE DETECTA UPS DAÑADO YA QUE NO RETIENE LA CARGA UPS SERIE :E15B25007, SE REALIZA REEMPLAZO DE UPS BUENO SERIE E15B33834, USUARIO VALIDA FUNCIONAMIENTO EQUIPO FUNCIONA CORRECTAMENTE.</t>
  </si>
  <si>
    <t>18:38:46</t>
  </si>
  <si>
    <t>INC000000391990</t>
  </si>
  <si>
    <t>Descripción de la falla que presenta el Sistema Operativo: Al encender el equipo aparece el siguiente error (Error 1962: No operating system found. Boot sequence will automatically repeat.)
Datos de la PC
Marca: Lenovo
Modelo: Think Centre M79
SN: MJ023H3K 
Nombre completo del resguardante: Enrique Téllez Campos 
Contacto en caso de ausencia: Reina Beltrán Sánchez 
Cargo del resguardante: Vocal de Capacitación Electoral
Teléfono con lada: (55) 26 20 48 37
Horario laboral: 09:00 a 16:00 Hrs.
Domicilio laboral: Cedro No. 5, Col. Fracc. San Juan, Mpio. Cuautitlán CP 54800 Estado de México.</t>
  </si>
  <si>
    <t xml:space="preserve">SE ACUDE A SITIO A REALIZAR REPARACION DE EQUIPO. CONFIRMANDO DAÑO EN SISTEMA OPERATIVO SE CARGA  IMAGEN INSTITUCIONAL RESPALDANDO  92 GB DE INFORMACION  Y CONFIRMA EL CORRECTO FUNCIONAMIENTO DEL EQUIPO.  </t>
  </si>
  <si>
    <t>MJ023H3K</t>
  </si>
  <si>
    <t>09:51:06</t>
  </si>
  <si>
    <t>35:38:59</t>
  </si>
  <si>
    <t>INC000000392032</t>
  </si>
  <si>
    <t>Descripción de la falla que presenta el Sistema Operativo: No carga el sistema Operativo, ya que no manda señal a los monitores.
Ya realizaron varias pruebas y no funciona.
Datos de la PC
Marca: Lenovo
Modelo: ThinkCentre
SN: MJ023JWR
Nombre completo del resguardante: Mario Ovalle Casillas
Contacto en caso de ausencia: Matias Garza Sanchez
Cargo del resguardante: Vocal de Capacitación
Teléfono con lada: 018282697723 y 24  IP. 191203
Horario laboral: 8:30 a 4pm
Domicilio laboral: Blvd Revoluxión No. 2000 , Col. Centro, Mpio. Cadereyta Jiménez</t>
  </si>
  <si>
    <t xml:space="preserve">ING EN SITIO INFORMA QUE SE REALIZA REEMPLAZO DE MOTHER BOARD, SE CONFIGURA EQUIPO Y SE HACEN PRUEBAS, EQUIPO OPERA CORRECTAMENTE. </t>
  </si>
  <si>
    <t>MJ023JWR</t>
  </si>
  <si>
    <t>11:29:09</t>
  </si>
  <si>
    <t>INC000000391885</t>
  </si>
  <si>
    <t>Descripción de la falla que presenta el Sistema Operativo:El equipo enciende pero no carga el sistema operativo ni muestra imagen en pantalla.
Datos de la PC
Marca: Lenovo
Modelo: ThinkCentre
SN: MJ022CNV
Nombre completo del resguardante: Santiago Franco Cruz
Contacto en caso de ausencia: Ulises Hiram Martínez Manrique IP 200306
No. de módulo para equipos que utilizan SIIRFE: 200329
Cargo del resguardante: Vocal de registro 
Teléfono con lada: 01 953 53 215 25
Horario laboral: 9:00 - 14:00 y 15:00 - 18:00
Domicilio laboral: Calle 2 de abril, número 76, colonia Tepeyac</t>
  </si>
  <si>
    <t>SE REALIZA REVISIÓN DE EQUIPO Y NO PRESENTA LA FALLA, SE REALIZA DIAGNÓSTICO DE HARDWARE, Y NO SE ARROJA ERROR, SE REALIZAN DIFERENTES PRUEBAS DE ARRANQUE EN EL EQUIPO Y QUEDA OPERANDO CORRECTAMENTE.</t>
  </si>
  <si>
    <t>MJ022CNV</t>
  </si>
  <si>
    <t>03:10:19</t>
  </si>
  <si>
    <t>INC000000392079</t>
  </si>
  <si>
    <t>Descripción de la falla que presenta la PC: El sábado se bloqueó y ya no prendió, por lo que solicita que vaya personal de MAINBIT a revisar el equipo.
Datos de la PC
Marca: Lenovo
Modelo: Thinkcentre
SN: MJ022CXV
Nombre completo del resguardante: Froyland Hernandez López
Contacto en caso de ausencia: Irene Sanchez
No. de módulo para equipos que utilizan SIIRFE: 154023
Cargo del resguardante: Vocal de Registro
Teléfono con lada: 017221905624
Horario laboral: L a V 8 a 4
Domicilio laboral: Benito Juárez no. 482 sn, Col. Barrio la Veracruz, Mpio. Zinacantepec</t>
  </si>
  <si>
    <t xml:space="preserve">INGENIERO EN SITIO INFORMA QUE SE DESATERRIZA     TARJETA MADRE SE REALIZAN PRUEBAS Y EQUIPO OPERA CORRECTAMENTE   </t>
  </si>
  <si>
    <t>MJ022CXV</t>
  </si>
  <si>
    <t>02:26:16</t>
  </si>
  <si>
    <t>INC000000392047</t>
  </si>
  <si>
    <t>Descripción de la falla que presenta la PC: El equipo no puede conectarse a Internet ya que la tarjeta presenta fallas.
Datos de la PC
Marca: Lenovo 
Modelo: Think Centre M79
SN: MJ025K6F
Nombre completo del resguardante: Cinthya Jeannette Ramirez López
Contacto en caso de ausencia: Ricardo Ríos Donato
Cargo del resguardante: Asistente Jurídico 
Teléfono con lada: 33 38172006 ext. 405
Horario laboral: 08:00 a 16:00 Hrs.
Domicilio laboral: Av. López Mateos Norte No. 1066, Col. Ladrón De Guevara, Mpio. Guadalajara.</t>
  </si>
  <si>
    <t>INGENIERO EN  SITIO INFORMA QUE SE DESARMÓ EQUIPO, SE ARMÓ DE NUEVO Y QUEDA OPERANDO CORRECTAMENTE</t>
  </si>
  <si>
    <t>MJ025K6F</t>
  </si>
  <si>
    <t>50:33:49</t>
  </si>
  <si>
    <t>INC000000391963</t>
  </si>
  <si>
    <t xml:space="preserve">Descripción de la falla que presenta el Sistema Operativo: Windows indica que no esta activado o que la licencia no es valida
Datos de la PC Portatil Perfil 2
Marca: Lenovo
Modelo: ThinkPad T540P
SN: R907JQ67
Nombre completo del resguardante: Donaciano Muñoz Loyola
Contacto en caso de ausencia: Rene Cruz Macias
Cargo del resguardante: Vocal Ejecutivo
Teléfono con lada: 01686 5517445
Horario laboral: de 8:30 a 17:30 horas
Domicilio laboral: Av. Reforma #777, Zona Centro Mpio. Mexicali
</t>
  </si>
  <si>
    <t>INGENIERO INFORMA QUE SE CONECTA A RED INSTITUCIONAL, Y SE ACTIVA EL WINDOWS. SE HACEN PRUEBAS Y EQUIPO QUEDA OPERANDO CORRECTAMENTE</t>
  </si>
  <si>
    <t>R907JQ67</t>
  </si>
  <si>
    <t>15:02:07</t>
  </si>
  <si>
    <t>INC000000392119</t>
  </si>
  <si>
    <t>Descripción de la falla que presenta la PC: El equipo de cómputo no inicia, error: INACCESSIBLE_BOOT_DEVICE
Datos de la PC
Marca: Lenovo
Modelo: ThinkCentre
SN: MJ026WFE
Nombre completo del resguardante: Regulo Arteaga Izaguirre
Contacto en caso de ausencia: Francisco Antonio Saravia Zamora
No. de módulo para equipos que utilizan SIIRFE:
Cargo del resguardante: Asistente Distrital de Organización Electoral, Veracruz
Teléfono con lada: 01 8462661828
Horario laboral: 08:30 hrs a 16:00 hrs.
Domicilio laboral: Avenida Carranza, número 7, Colonia Etienne, Código Postal 93990</t>
  </si>
  <si>
    <t xml:space="preserve">INGENIERO INFORMA QUE SE REALIZA CAMBIO DE DISCO DURO, SE CARGA IMAGEN SE HACEN PRUEBAS Y EQUIPO QUEDA OPERANDO CORRECTAMENTE.
</t>
  </si>
  <si>
    <t>MJ026WFE</t>
  </si>
  <si>
    <t>06:13:43</t>
  </si>
  <si>
    <t>INC000000392138</t>
  </si>
  <si>
    <t>Descripción de la falla que presenta el Sistema Operativo: EL usuario reporta que el día viernes 13 se actualizo su sistema operativo a windows 10, por lo que requiere se le vuelva a instalar la versión anterior. 
Datos de la PC
Marca: Lenovo
Modelo: ThinkCentre
SN: MJ026B4U
Nombre completo del resguardante: Graciela Garcia Cano
Contacto en caso de ausencia: Deyanira Lopez
Cargo del resguardante: Profesional Operativo
Teléfono con lada: 56284200 Ext. 423133
Horario laboral: 9am a 7pm
Domicilio laboral: Avenida Acoxpa No. 436 4to piso, Col. Ex-Hacienda de COAPA, Del. Tlalpan</t>
  </si>
  <si>
    <t xml:space="preserve">SE ACUDE A SITIO, SE DESINSTALAN ACTUALIZACIONES  DE WINDOWS 10 QUEDANDO INSTALANDO  WINDOWS 8.1, CONSERVANDO  CONFIGURACIONES E INFORMACION  DE USUARIO  SE ACTUALIZA  CONTROLADOR DE VIDEO, SE REALIZAN PRUEBAS EL EQUIPO QUEDA FUNCIONANDO CORRECTAMENTE.    </t>
  </si>
  <si>
    <t>MJ026B4U</t>
  </si>
  <si>
    <t>06:10:50</t>
  </si>
  <si>
    <t>INC000000391935</t>
  </si>
  <si>
    <t>Descripción de la falla que presenta el Sistema Operativo: se actualizo Windows 10, por lo cual solicita regresar a la versión anterior ya que con esta tiene muchos problemas.
Datos de la PC 
Marca: Lenovo
Modelo: ThinkCentre M 79
SN: MJ025K1Q
Nombre completo del resguardante: Marco Antonio Medina Beltrán
Cargo del resguardante: Vocal de organización 
Teléfono con lada: 01 6878712208 IP. 250404
Horario laboral: 8:30 a 16:00 hrs
Domicilio laboral: Cuauhtémoc No. 501-A , Col. Centro, Mpio. Guasave</t>
  </si>
  <si>
    <t>INGENIERO INFORMA QUE : SE CIERRA REPORTE CON  RESTAURACION DE WINDOWS 8, SE REALIZAN PRUEBAS Y EQUIPO QUEDA FUNCIONANDO CORRECTAMENTE.</t>
  </si>
  <si>
    <t>MJ025K1Q</t>
  </si>
  <si>
    <t>09:38:40</t>
  </si>
  <si>
    <t>INC000000391925</t>
  </si>
  <si>
    <t xml:space="preserve">Descripción de la falla que presenta la PC: Cada que se enciende la computadora, aparece una imagen "American Megatrends"
Datos del PC
Marca: Lenovo
Modelo: ThinkCentre
SN: MJ023JW5
Nombre completo del resguardante: Norberto Miguel Moreno García
Contacto en caso de ausencia: Cristina Miawatzin Segura Garduño
Cargo del resguardante: Vocal Ejecutivo
Teléfono con lada: 5555718288
Horario laboral: Lunes a viernes de 9:00 a 17:00 hrs. sábados de 10:00 a 14:00 hrs.
Domicilio laboral: Calzada Ignacio Zaragoza s/n Col. Cuatro Árboles, delegación Venustiano Carranza. C.P. 15730
</t>
  </si>
  <si>
    <t xml:space="preserve">SE REALIZA VISITA A USUARIO EN SITIO. SE REALIZA OPTIMIZACION  DE ARRANQUE  DE SISTEMA, SE REALIZA LIMPIEZA  DE ARCHIVOS TEMPORALES Y DE REGISTRO  DE WINDOWS, SE REALIZAN PRUEBAS, QUEDA EQUIPO FUNCIONANDO.    </t>
  </si>
  <si>
    <t>MJ023JW5</t>
  </si>
  <si>
    <t>11:00:02</t>
  </si>
  <si>
    <t>INC000000392161</t>
  </si>
  <si>
    <t>Descripción de la falla que presenta el monitor: Mancha en la parte inferior, vibra la imagen
Datos de la PC
Marca: Lenovo
Modelo: ThinkCentre
SN del Equipo :MJ025HSK
SN del Monitor: V5731306
Nombre completo del resguardante:Katia Carolina Colunga Gaitan
Contacto en caso de ausencia: Carlos Fortanelli Flores
No. de módulo para equipos que utilizan SIIRFE: Modulo 240321 cliente 4
Cargo del resguardante: VRFE
Teléfono con lada: 4878721079
Horario laboral: :08:00 a 16:00
Domicilio laboral: Amado Nervo 212 zona centro Rioverde SLP.</t>
  </si>
  <si>
    <t>SE ACUDE A SITIO SE REVISA EQUIPO EL CUAL PRESENTA DAÑO EN DISPLAY POR LO QUE SE REALIZA CAMBIO FISICO DEL MONITOR SE REALIZAN PRUEBAS Y EQUIPO QUEDA OPERANDO CORRECTAMENTE, SE FIRMA RESGUARDO CORRESPONDIENTE.</t>
  </si>
  <si>
    <t>MJ025HSK</t>
  </si>
  <si>
    <t>07:56:50</t>
  </si>
  <si>
    <t>13:27:27</t>
  </si>
  <si>
    <t>INC000000392112</t>
  </si>
  <si>
    <t>Descripción de la falla que presenta la PC: el equipo se traba y se pasma constantemente, es muy lento el sistema operativo en general.
Datos de la PC
Marca:lenovo
Modelo:thinkcenter M79
SN: MJ025KCD
Nombre completo del resguardante: Juan Vargas Romo
Contacto en caso de ausencia:Francisco Martínez López
Cargo del resguardante: Coord.Operativo
Teléfono con lada: 01 44481164141 ext 116  ó 015556284200 Ext.: 240006
Horario laboral:8:30 a 16:00 Hrs.
Domicilio laboral: Av. Eugenio Garza Sada 145 col. Lomas del Tecnológico, San Luis Potosí.</t>
  </si>
  <si>
    <t>SE ACUDE A SITIO SE REALIZA RESPALDO DE INFORMACION SE CARGA IMAGEN, SE REALIZAN CONFIGURACIONES PUESTA A PUNTO, SE HACEN PRUEBAS Y EQUIPO QUEDA OPERANDO CORRECTAMENTE</t>
  </si>
  <si>
    <t>MJ025KCD</t>
  </si>
  <si>
    <t>11:47:35</t>
  </si>
  <si>
    <t>INC000000391869</t>
  </si>
  <si>
    <t>Descripción de la solicitud: la pantalla se pone azul y tiene una leyenda con una cara triste.
Datos del equipo
Marca: Lenovo
Modelo: ThinkCentre M79
SN: MJ025JHA
Nombre completo del resguardante: Iván Gutiérrez Manríquez
Contacto en caso de ausencia: Inés Aldana
Cargo del resguardante: Líder De Proyecto AB5
Teléfono con lada: (55) 56284200 EXT 373005
Horario laboral: 9:00 A 20:00 hrs.
Domicilio laboral: Periférico Sur No. 4124, Col. Ex hacienda de Anzaldo, Del. Álvaro Obregón, Ciudad de México, Zafiro II</t>
  </si>
  <si>
    <t xml:space="preserve">EQUIPO PC PRESENTA PANTALLA AZUL 
SE CONFIGURA ARRANQUE DEL SISTEMA  DESDE BIOS  SE DEPURAN ARCHIVOS TEMPORALES Y REGISTRO DE WINDOWS  Y SE OPTIMIZA PROCESADOR SE HACEN PRUEBAS EQUIPO FUNCIONANDO OK.
</t>
  </si>
  <si>
    <t>MJ025JHA</t>
  </si>
  <si>
    <t>08:54:25</t>
  </si>
  <si>
    <t>INC000000392240</t>
  </si>
  <si>
    <t>Descripción de la falla que presentan las bocinas:  Se escucha distorsionado el sonido. 
Datos de la PC
Marca: Lenovo 
Modelo: ThinkPad
SN: R90FAZEV
Nombre completo del resguardante: Enrique Zurita Cruz
Contacto en caso de ausencia: Erick Yair Sanchéz 
Cargo del resguardante:  Jefe de Enlace Administrativo 
Teléfono con lada: 56284200 Ext. 373172
Horario laboral:9:00 - 19:00 Hrs
Domicilio laboral:  Periférico Sur No. 4124, Col. Ex hacienda de Anzaldo, Del. Álvaro Obregón, D.F.
Torreo Zafiro II Piso 7 Areá DESPEN</t>
  </si>
  <si>
    <t>MAL SONIDO AUDIO LAPTOP.
SE REVISA EQUIPO SE DESARMA Y SE CHECA BOCINA ENCONTRANDO  TODO OK SE ECUALIZA SONIDO EQUIPO FUNCIONANDO NORMALMENTE.</t>
  </si>
  <si>
    <t>INC000000392108</t>
  </si>
  <si>
    <t>Descripción de la falla que presenta la Laptop: No carga la batería
Datos de la Laptop
Marca: Lenovo
Modelo: ThinkPad T540P
SN: R90FAZF6
Nombre completo del resguardarte: Edgar Eduardo Quezada Jaramillo 
Cargo del resguardarte: Asesor
Teléfono con lada:56284200  EXT IP 345344
Horario laboral: 10:00 a 18:30 hrs
Domicilio laboral: Viaducto Tlalpan # 100 Col. Arenal Tepepan Del. Tlalpan C.P 14610 Edificio A PB</t>
  </si>
  <si>
    <t xml:space="preserve">SE VERIFICA FALLA, SE DETECTA MOTHER BOARD  DAÑADO, SE REALIZA  CAMBIO  FISICO  DE TARJETA MADRE  CON N/S 8SSM10D73766W1KS4BR12DH SE REALIZAN  PRUEBAS SATISFACTORIAS, EL USUARIO VALIDA Y FIRMA.    </t>
  </si>
  <si>
    <t>03:23:19</t>
  </si>
  <si>
    <t>24:30:02</t>
  </si>
  <si>
    <t>INC000000392302</t>
  </si>
  <si>
    <t>Descripción de la falla que presenta el UPS: No enciende
Datos del UPS: 
Marca: ISB
Modelo: NBKS 1000/2: 
SN: E15B28081
Nombre completo del resguardante: Patricia Elizabeth García Arjón
Contacto en caso de ausencia: Lic. Veronica Isbet Gonzalez Lopez.
Cargo del resguardante: Responsable de Modulo 
Teléfono con lada: 01 87-17-18-49-67
Horario laboral: de 8 a 16 hrs.
Domicilio laboral: Boulevard Revolucion 1930 Col Torreon Jardin (Esquina con calle Begonias ), Torreón Coahuila.</t>
  </si>
  <si>
    <t xml:space="preserve">ING EN SITIO INFORMA QUE SE REALIZA REEMPLAZO DE UPS, SE INSTALA SERIE E15B24547, SE HACEN PRUEBAS Y EQUIPO OPERA CORRECTAMENTE. </t>
  </si>
  <si>
    <t>E15B28081</t>
  </si>
  <si>
    <t>03:21:26</t>
  </si>
  <si>
    <t>24:31:40</t>
  </si>
  <si>
    <t>INC000000392306</t>
  </si>
  <si>
    <t>Descripción de la falla que presenta el UPS: Se quemó.
Datos
Marca: ISB
Modelo: NBKS 1000/2: 
SN: E15B28527
Nombre completo del resguardante: Gilberto Adame Nicanor.
Contacto en caso de ausencia: Lic. Veronica Isbet Gonzalez Lopez.
Cargo del resguardante: Cartógrafo
Teléfono con lada: 01 87-17-18-49-67
Horario laboral: de 8 a 16 hrs.
Domicilio laboral: Boulevard Revolucion 1930 Col Torreon Jardin (Esquina con calle Begonias ), Torreón Coahuila.</t>
  </si>
  <si>
    <t xml:space="preserve">ING EN SITIO INFORMA QUE SE REALIZA REEMPLAZO DE UPS, SE INSTALA SERIE E15J15467, SE HACEN PRUEBAS Y EQUIPO OPERA CORRECTAMENTE. </t>
  </si>
  <si>
    <t>E15B28527</t>
  </si>
  <si>
    <t>17:28:09</t>
  </si>
  <si>
    <t>INC000000392307</t>
  </si>
  <si>
    <t>Descripción de la falla que presenta el equipo: Se pasma y manda a una pantalla azul.
Datos de la PC
Marca: Lenovo
Modelo: M79
SN del Equipo: MJ02698N
Nombre completo del resguardante: Maria del Carmen Fuentes Rangel
Cargo del resguardante: Auxiliar administrativo en Junta
Teléfono con lada: 012363812183
Horario laboral:  Lunes a Viernes de 8:30am a 16:00hrs. 
Domicilio laboral: 2 poniente #616, Col. centro, Ajalpan, Puebla</t>
  </si>
  <si>
    <t>REALIZA MANTENIMIENTO DE EQUIPO SE REALIZA RESPALDO SE CARGA IMAGEN SE CONFIGURA EQUIPO SE CARGA CONTROLADOR DE VIDEO SE REALIZAN PRUEBAS Y EQUIPO QUEDA OPERANDO CORRECTAMENTE</t>
  </si>
  <si>
    <t>09:30:01</t>
  </si>
  <si>
    <t>INC000000392406</t>
  </si>
  <si>
    <t>Descripción de la falla que presenta el Sistema Operativo: Se actualizó a Windows 10.
Datos de la PC
Marca: Lenovo
Modelo: ThinkPad T540p
SN: R907JU9Z
Nombre completo del resguardante: Carlos Bernardino Ibáñez Candelaria
Contacto en caso de ausencia: Blas Torres
Cargo del resguardante: Vocal del Registro
Teléfono con lada: (01) 656 6151153
Horario laboral: 8:00 a 18:00 hrs.
Domicilio laboral: Sanders Y Ayuntamiento SN, Edificio Mercado Frontera, Col. San Antonio, Mpio. Cd. Juárez, Chihuahua</t>
  </si>
  <si>
    <t>INGENIERO INFORMA QUE : SE CARGA IMAGEN DE CONFIGURA EQUIPO Y ESTE QUEDA OPERANDO CORRECTAMENTE.</t>
  </si>
  <si>
    <t>R907JU9Z</t>
  </si>
  <si>
    <t>03:20:17</t>
  </si>
  <si>
    <t>33:46:58</t>
  </si>
  <si>
    <t>INC000000392305</t>
  </si>
  <si>
    <t xml:space="preserve">Descripción de la falla que presenta el UPS: No enciende
Datos del UPS: 
Marca: ISB
Modelo: NBKS 1000/2: 
SN: :E15B28078
Nombre completo del resguardante: Patricia Elizabeth García Arjón
Contacto en caso de ausencia: Lic. Verónica Isbet González López.
Cargo del resguardante: Responsable de MÓdulo 
Teléfono con lada: 01 87-17-18-49-67
Horario laboral: de 8 a 16 hrs.
Domicilio laboral: Boulevard Revolucion 1930 Col Torreon Jardin (Esquina con calle Begonias ), Torreón Coahuila.
</t>
  </si>
  <si>
    <t xml:space="preserve">ING EN SITIO INFORMA QUE SE REALIZA REEMPLAZO DE UPS, SE INSTALA SERIE E15B24481, SE HACEN PRUEBAS Y OPERA CORRECTAMENTE. </t>
  </si>
  <si>
    <t>E15B28078</t>
  </si>
  <si>
    <t>06:26:09</t>
  </si>
  <si>
    <t>INC000000392420</t>
  </si>
  <si>
    <t xml:space="preserve">Solicita reasignación de equipo Mainbit:
Datos de la PC
Marca: LENOVO
Modelo: THINKCENTRE M79
SN:(Serie) MJ026DJH
Nombre completo del resguardante actual: Patricia Rosalía García García
Contacto en caso de ausencia: CP. María Luisa Solís Juárez
Cargo del resguardante actual: Asistente De Recursos Financieros
Teléfono con lada: (55) 56284200 ext. 343015, C.P. María Luisa ext. 370453
Nombre completo del resguardante nuevo: C.P. María Luisa Solís Juárez
Cargo del resguardante nuevo: Jefe De Departamento De Tesorería
Área de Adscripción: Subdirección De Operación Financiera
Sub área laboral: Depto. De Tesorería
Teléfono con lada: (55) 56284200 ext. 370453
Horario laboral: 9:00 A 18:00 hrs. 
Domicilio laboral: Periférico Sur No. 4124, Col. Ex hacienda de Anzaldo, Del. Álvaro Obregón, Ciudad de México
Torre Zafiro II Piso 1
</t>
  </si>
  <si>
    <t>REASIGNACION DE EQUIPO PC LENOVO
SE VERIFICA NUMERO DE SERIE Y SON CORRECTOS EQUIPO COMPLETO Y FUNCIONANDO NO REQUIERE CARGA DE SISTEMA OPERATIVO NUEVO USUARIO FIRMA RESGUARDO Y DE CONFORMIDAD</t>
  </si>
  <si>
    <t>Solicita reasignación de equipo Mainbit:
Datos del UPS
Marca: ISB
Modelo: NBKS 1000/2
SN:(Serie) E15B27972
Nombre completo del resguardante actual: Patricia Rosalía García García
Contacto en caso de ausencia: CP. María Luisa Solís Juárez
Cargo del resguardante actual: Asistente De Recursos Financieros
Teléfono con lada: (55) 56284200 ext. 343015, C.P. María Luisa ext. 370453
Nombre completo del resguardante nuevo: C.P. María Luisa Solís Juárez
Cargo del resguardante nuevo: Jefe De Departamento De Tesorería
Área de Adscripción: Subdirección De Operación Financiera
Sub área laboral: Depto. De Tesorería
Teléfono con lada: (55) 56284200 ext. 370453
Horario laboral: 9:00 A 18:00 hrs. 
Domicilio laboral: Periférico Sur No. 4124, Col. Ex hacienda de Anzaldo, Del. Álvaro Obregón, Ciudad de México
Torre Zafiro II Piso 1</t>
  </si>
  <si>
    <t>REASIGNACION EQUIPO UPS NBKS1000. SE VERIFICAN NUMERO DE SERIE Y ES CORRECTO EQUIPO FUNCIONANDO OK USUARIO FIRMA RESGUARDO Y DE CONFORMIDAD</t>
  </si>
  <si>
    <t>E15B27972</t>
  </si>
  <si>
    <t>06:03:27</t>
  </si>
  <si>
    <t>INC000000392527</t>
  </si>
  <si>
    <t>Descripción de la falla que presenta la PC: El equipo se muestra muy lento para abrir programas y para guardar sus actividades en los programas.
Datos de la PC
Marca: Lenovo
Modelo: ThinkCentre
SN: MJ023HFF
Nombre completo del resguardante: Rebeca Ancona López
Cargo del resguardante: Vocal Ejecutivo de Junta Distrital
Teléfono con lada: 015556284200 Ext. 310201
Horario laboral: Lunes a Viernes de 8:30 a 16:00 Hrs
Domicilio laboral: Calle 27 N. 2qbis, Col. Ismael García, Municipio. Progreso, Yucatan</t>
  </si>
  <si>
    <t>SE ACUDE A SITIO SE LIMPIAN TEMPORALES, SE DESFRAGMENTA EL HDD SE REALIZAN PRUEBAS EQUIPO FUNCIONA CORRECTAMENTE</t>
  </si>
  <si>
    <t>05:34:26</t>
  </si>
  <si>
    <t>09:05:43</t>
  </si>
  <si>
    <t>INC000000392523</t>
  </si>
  <si>
    <t>Descripción de la falla que presenta el Sistema Operativo: Aparece una pantalla azul con una cara triste :( y una leyenda que dice (Critical_Process_Die)
Datos de la PC
Marca: Lenovo
Modelo: Think Centre M79
SN: MJ026W3B
Nombre completo del resguardante: Alejandro Rodríguez Melesio
Contacto en caso de ausencia: María Carmen Rodríguez 
Cargo del resguardante: Jefe De Oficina De Seguimiento y Análisis
Teléfono con lada: 55 26413428 Ext. 110 
Horario laboral: 08:30 A 16:00 Hrs.
Domicilio laboral: Melchor No. 12, Col. San Rafael Chamapa, Mpio. Naucalpan De Juárez.</t>
  </si>
  <si>
    <t xml:space="preserve">SE ACUDE A SITIO, SE REALIZA CAMBIO FISICO DE DICO DURO, DAÑADO  WMC2E0J1M67, NUEVO  W3TN6C3V, SE REALIZA RESPALDO DE INFORMACION 25 GB, SE INSTALA IMAGEN INSTITUCIONAL. SE CONFIGURA EL USUARIO QUEDA CONFORME CON SU INFORMACION  EL EQUIPO QUEDA FUNCIONANDO CORRECTAMENTE.    </t>
  </si>
  <si>
    <t>27:35:32</t>
  </si>
  <si>
    <t>INC000000392591</t>
  </si>
  <si>
    <t>Descripción de la falla: 
Se encendió el equipo y envió mensaje de "FAN ERROR", se procedió a apagar el equipo, se encendío y funcionó, pero después de 1 hora el equipo se apágó y ya no encendió. 
Datos de la Laptop
Marca Lenovo
Modelo Think pad T540P
Serie R90HDAVK
Nombre completo del resguardante: Blanca Esthela Carabez García
Contacto en caso de ausencia: Guillermo Aceves
No. de módulo para equipos que utilizan SIIRFE:
Cargo del resguardante:  Coordinador Operativa
Teléfono con lada:  013338105168 y 013338105167
Horario laboral: 08:30 a 16:00 horas.
Domicilio laboral: Av. Enrique Díaz de León No. 674, Colonia Moderna, Guadalajara, Jal. CP. 44190</t>
  </si>
  <si>
    <t>SE ACUDE A SITIO  SE CAMBIA VENTILADOR SE REALIZAN PRUEBAS EQUIPO QUEDA OPERANDO CORRECTAMENTE</t>
  </si>
  <si>
    <t>R90HDAVK</t>
  </si>
  <si>
    <t>04:26:11</t>
  </si>
  <si>
    <t>INC000000392311</t>
  </si>
  <si>
    <t xml:space="preserve">Descripción de la falla que presenta la PC: No da señal de video.
Datos de la PC
Marca: Lenovo
Modelo: ThinkCentre M79
SN: MJ022Y6W
Nombre completo del resguardante: Monica Maccise Duayhe
Contacto en caso de ausencia: Ricardo Fuentes
Cargo del resguardante: Directora de Unidad
Teléfono con lada: 56284200 Ext. 343028
Horario laboral: 9:00 a 19:00 hrs.
Domicilio laboral: Viaducto Tlalpan No. 100, Col. Arenal Tepepan, Del. Tlalpan Ciudad de México, Anexo del Edificio A, Primer Piso.
</t>
  </si>
  <si>
    <t xml:space="preserve">SE VERIFICA FALLA, SE DETECTA SISTEMA OPERATIVO  DAÑADO, SE REINSTALA SISTEMA OPERATIVO SE CONFIGURA PERFIL, CORREOS INSTITUCIONALES, IMPRESORA  Y SERVICIOS DE RED. SE REASPALDA INFORMACION AL 100% Y SE MIGRA INFORMACION AL 100%. SE REALIZAN PRUEBAS  SATISFACTORIAS. EL USUARIO VALIDA Y FIRMA.   </t>
  </si>
  <si>
    <t>13:23:08</t>
  </si>
  <si>
    <t>INC000000392449</t>
  </si>
  <si>
    <t>Descripción de la falla que presenta el UPS: se apagó y desprendió un olor a quemado
Datos del UPS
Marca: sola basic
Modelo: NBKS 1000/2
SN: E15B27636
Nombre completo del resguardante: Carlos Elizalde Solano
Contacto en caso de ausencia: maría Román
Cargo del resguardante: Jefe de Departamento
Teléfono con lada: (55) 57282700
Horario laboral: 9:00 a 19:00 hrs.
Domicilio laboral: Zafiro Torre II, Piso 7, Periférico Sur No. 4124, Col. Ex hacienda de Anzaldo, Del. Álvaro Obregón, Ciudad de México</t>
  </si>
  <si>
    <t>SE PRECENTA EN SITIO PARA CAMBIO DE UPS YA QUE EL ACTUAL NO CARGA NO. SERIE E15B27636 SE REMPLAZO EXISTENTE NO. SERIE E15B29315</t>
  </si>
  <si>
    <t>E15B27636</t>
  </si>
  <si>
    <t>05:11:38</t>
  </si>
  <si>
    <t>INC000000392696</t>
  </si>
  <si>
    <t>Descripción de la falla que presenta el UPS: Se quemó
Datos del UPS
Marca: ISB Sola Basic 
Modelo: NBKS 1000/2
SN: E15J15102
Nombre completo del resguardante: Elizabeth Viridiana Tellez Ortiz 
Contacto en caso de ausencia: Andrés Díaz Pérez
Cargo del resguardante: Informático A en Comunicaciones 
Teléfono con lada: 5556284200 ext 343242
Horario laboral: 9:00 am a 18:30 pm
Domicilio laboral: Viaducto Tlalpan No. 100, Edif. C. PB, Col. Arenal Tepepan, Deleg. Tlalpan C.P. 14610, Ciudad de México.</t>
  </si>
  <si>
    <t xml:space="preserve">SE VERIFICA FALLA, SE DETECTA INTERRUPTOR  DE SOBRECARGA  EN UPS INHABILITADO. SE HABILITA INTERRUPTOR DE SOBRECARGA, SE REALIZAN PRUEBAS DEL FUNCIONAMIENTO SATISFACTORIAS. EL USUARIO VALIDA Y FIRMA.
    </t>
  </si>
  <si>
    <t>E15J15102</t>
  </si>
  <si>
    <t>01:53:34</t>
  </si>
  <si>
    <t>INC000000392756</t>
  </si>
  <si>
    <t>Descripción de la falla que presenta la PC: Prende y se apaga el equipo, por lo que solicita que vaya personal a revisar el equipo.
Datos de la PC
Marca: Lenovo
Modelo: ThinkCentre
SN: MJ026533
Nombre completo del resguardante: Jorge Alberto Labastida Barajas
Contacto en caso de ausencia: Cristian Worth
Cargo del resguardante: Soporte Tecnico a Macs
Teléfono con lada: 6151520981
Horario laboral: 08:00-16:00
Domicilio laboral:Junta Local BCS  Av. Benito Juárez No. 12 00, Col. Ranchería, Mpio. Mulegé</t>
  </si>
  <si>
    <t>INGENIERO INFORMA QUE SE REALIZA DIAGNOSTICO DE EQUIPO, Y SE PRESENTA DAÑO EN FUENTE DE PODER, SE PROCEDE REEMPLAZAR LA MISMA. SE HACEN PRUEBAS Y EQUIPO QUEDA OPERANDO CORRECTAMENTE.</t>
  </si>
  <si>
    <t>INC000000392713</t>
  </si>
  <si>
    <t>Solicita reasignación de equipo Mainbit:
Datos de la LAPTOP
Marca: Lenovo
Modelo: ThinkPad 
Service Tag: R90FAZMB
Nombre completo del resguardante actual: José Eduardo Galicia García
Contacto en caso de ausencia: Elizabeth Hernandez Cuevas
Cargo del resguardante actual: Subcoordinador Servicios Especiales
Teléfono con lada: 55 5728 – 2700
Nombre completo del resguardante nuevo: Carlos Enrique Serrano Marín
Cargo del resguardante nuevo: Director de área
Área de Adscripción: Contraloria General
Sub área laboral: Subcontraloría de Evaluación, Normatividad y Desarrollo Administrativo
Teléfono con lada: 55 5728 – 2700 
Horario laboral: 9:00 AM A 6:00 PM
Domicilio laboral: Periférico Sur 4124 Col. Exhacienda de Anzaldo Zafiro II 3er. Piso; 
Del. Álvaro Abregón, Ciudad de México C.P. 01090</t>
  </si>
  <si>
    <t xml:space="preserve">SE ACUDE A SITIO A VALIDAR NUMEROS DE SERIE Y CORRECTO FUNCIONAMIENTO. USUARIO FIRMA DE CONFORMIDAD.
 </t>
  </si>
  <si>
    <t>05:24:38</t>
  </si>
  <si>
    <t>INC000000392746</t>
  </si>
  <si>
    <t>Descripción de la falla que presenta la PC:
Falla al arrancar, no inicia manda un mensaje que necesita reparación, tampoco reconoce la unidad de DVD.
Datos de la PC
Marca: Lenovo
Modelo: ThinkCentre M79
Service Tag: MJ026DH8
Datos del UPS
Marca: ISB Sola Basic
Modelo: NBKS 1000/2
S/N: E15B28651
Nombre completo y cargo del Resguardante actual: Benjamin Hernandez Avalos
Puesto: Vocal Secretario de Junta Local.
Cuenta de correo institucional: benjamin.hernandez@ine.mx
Teléfono: 6622897365, IP:260002
Horario laboral:   8:30-16.00 hrs. (hora local)
Domicilio laboral: Dr. José Miró 107, esq. entre Calzada de los Ángeles y Boulevard San Bernardino
Col. Las Quintas, C.P. 83240, Hermosillo, Sonora.
Junta a la que pertenece: Junta Local Ejecutiva.
Estado de la República: Sonora.</t>
  </si>
  <si>
    <t xml:space="preserve">   ING EN SITIO. SE REALIZA CARGA DE IMAGEN, RESPALDÓ DE INFORMACIÓN Y CONFIGURACIÓN DE EQUIPO, SE HACEN PRUEBAS Y QUEDA FUNCIONAND</t>
  </si>
  <si>
    <t>22:31:24</t>
  </si>
  <si>
    <t>INC000000392768</t>
  </si>
  <si>
    <t>Descripción de la falla que presenta el UPS: Se quemó
Datos del UPS
Marca:  ISB
Modelo:  NBKS1000-2
SN: E15B33530
Nombre completo del resguardante: Jose Dolores Murillo Rodriguez
Contacto en caso de ausencia: Hugo Espitia Cuautli
Cargo del resguardante: Vocal de Capacitación Electoral y Educación Civica
Teléfono con lada: 01-5398-8393
Horario laboral: 08:30 A 16:00 HS.
Domicilio laboral:Viveros de ASIS 79 Fracc. Viveros de la Loma Tlanepantla de Baz, Estado de México.</t>
  </si>
  <si>
    <t>SE PRECENTA EN SITIO PARA CAMBIO DE UPS YA QUE EL EXISTENTE NO CARGA ENERGIA NO. SERIE E15B33530 SE REMPLAZA POR UNO NUEVO NO. SERIE E15B31453</t>
  </si>
  <si>
    <t>E15B33530</t>
  </si>
  <si>
    <t>09:50:27</t>
  </si>
  <si>
    <t xml:space="preserve">EN SEGUIMIENTO DEL TICKET 45034
Descripción de la falla que presentan las bocinas: Se escucha distorsionado el sonido.
Datos de la PC
Marca: Lenovo
Modelo: ThinkPad
SN: R90FAZEV
Nombre completo del resguardante: Enrique Zurita Cruz
Contacto en caso de ausencia: Erick Yair Sanchéz
Cargo del resguardante: Jefe de Enlace Administrativo
Teléfono con lada: 56284200 Ext. 373172
Horario laboral:9:00 - 19:00 Hrs
Domicilio laboral: Periférico Sur No. 4124, Col. Ex hacienda de Anzaldo, Del. Álvaro Obregón, D.F.
Torreo Zafiro II Piso 7 Areá DESPEN </t>
  </si>
  <si>
    <t xml:space="preserve">SE ACUDE A SITIO A REALIZAR CAMBIO DE BOCUNAS. USUARIO CONFIRMAEL CORRECTO FUNCIONAMIENTO. </t>
  </si>
  <si>
    <t>00:09:08</t>
  </si>
  <si>
    <t>INC000000392776</t>
  </si>
  <si>
    <t>SIN EVIDENCIA 
Descripción de la falla que presenta la Laptop: Se traba y la paquetería de office no responde, además está muy lenta.
Datos de la Laptop
Marca: Lenovo
Modelo: ThinkPad T540P
SN: R907K5JL 15/01
Nombre completo del resguardante: Armando Palacios Rodriguez 
Contacto en caso de ausencia: Lucia Guerra Escamilla
Cargo del resguardante: Vocal del Registro Federal de Electores 
Teléfono con lada: 01+5515090983
Horario laboral: 09:00 A 17:00
Domicilio laboral: Avenida México #5601, Col. Huichapan. CP. 16030, Del: Xochimilco</t>
  </si>
  <si>
    <t xml:space="preserve">
De: Manuel Isidro Carbajal Quintanar [mailto:mcarbajal2@mainbit.com.mx] 
Enviado el: martes, 17 de mayo de 2016 02:07 p. m.
Para: SAC CAU &lt;sac.cau@ine.mx&gt;
CC: mesa_ine &lt;mesa_ine@mainbit.com.mx&gt;
Asunto: 45210 INC000000392776 INE (CIERRE)
Buen día.
Se solicita de su apoyo para validar el cierre del ticket 45210 INC000000392776 INE  ya que se generó con una solicitud, siendo correcto fuera incidente. Se generó el TT 45211 INC000000392776 para el seguimiento de la falla.
Quedo a sus órdenes.
Saludos.
</t>
  </si>
  <si>
    <t>R907K5JL</t>
  </si>
  <si>
    <t>15:48:44</t>
  </si>
  <si>
    <t>EN SEGUIMIENTO DEL TT 45210 INC000000392776
Descripción de la falla que presenta la Laptop: Se traba y la paquetería de office no responde, además está muy lenta.
Datos de la Laptop
Marca: Lenovo
Modelo: ThinkPad T540P
SN: R907K5JL 15/01
Nombre completo del resguardante: Armando Palacios Rodriguez 
Contacto en caso de ausencia: Lucia Guerra Escamilla
Cargo del resguardante: Vocal del Registro Federal de Electores 
Teléfono con lada: 01+5515090983
Horario laboral: 09:00 A 17:00
Domicilio laboral: Avenida México #5601, Col. Huichapan. CP. 16030, Del: Xochimilco</t>
  </si>
  <si>
    <t xml:space="preserve">SE ACUDE A SITIO  SE REALIZA RESPALDO DE INFORMACION  52 GB, SE INSTALA IMAGEN  INSTITUCIONAL, SE CONFIGURA EQUIPO, EL USUARIO QUEDA CONFORME  CON SU INFORMACION, SE REALIZAN PRUEBAS EL EQUIPO QUEDA  FUNCIONANDO CORRECTAMENTE.
     </t>
  </si>
  <si>
    <t>14:26:35</t>
  </si>
  <si>
    <t>INC000000392702</t>
  </si>
  <si>
    <t>Solicita reasignación de equipo Mainbit:
Datos de la PC
Marca: Lenovo
Modelo: ThinkPad T540P
SN: R90F8AXD-15/02
Nombre completo del resguardante actual: Carlos Agustin Morales
Cargo del resguardante actual:  ASESOR
Teléfono con lada: 56284200 Ext. 344757
Nombre completo del resguardante nuevo: Sepulveda Cortes Alan Sinuhe &lt;alan.sepulveda@ine.mx&gt;
Cargo del resguardante nuevo: ASESOR
Área de Adscripción: Consejera Electoral Mtra. Adriana Margarita Favela Herrera
Sub área laboral:  Consejeria
Teléfono con lada: 56284200 Ext. 344757
Horario laboral: 10:00 AM A 20:00 PM.
Domicilio laboral: Edificio "A" Planta Baja. Oficina de la consejera Electoral (Mtra. Adriana Margarita Favela Herrera.)</t>
  </si>
  <si>
    <t xml:space="preserve">SE RESIGNA EQUIPO LAPTOP, MARCA  LENOVO, MODELO THINKPAD T540P. CON NUMERO DE SERIE: R90F8AXD. SE VALIDA CON USUARIO Y QUEDA CONFORME.     </t>
  </si>
  <si>
    <t>R90F8AXD</t>
  </si>
  <si>
    <t>01:01:15</t>
  </si>
  <si>
    <t>INC000000392851</t>
  </si>
  <si>
    <t>Descripción de la falla que presenta la PC: Los puertos de audífonos y de micrófono no funcionan
Datos de la PC
Marca: Lenovo
Modelo: ThinkCentre M79
SN: MJ023H00
Nombre completo del resguardante: Xochitl Roman Garcia
Cargo del resguardante: Vocal de Organización Electoral
Teléfono con lada: 019699351063
Horario laboral:Lunes a Viernes 8:30 a 16:00 Hrs
Domicilio laboral: Calle 27 No. 2q Y 2t Sn, Col. Ismael García, Mpio. Progreso, Yucatan.</t>
  </si>
  <si>
    <t>SE ACUDE A SITIO SE CONFIGURA DIADEMA DEL USUARIO SE REALIZAN PRUEBAS EQUIPO FUNCIONA CORRECTAMENTE</t>
  </si>
  <si>
    <t>MJ023H00</t>
  </si>
  <si>
    <t>13:30:40</t>
  </si>
  <si>
    <t>INC000000392836</t>
  </si>
  <si>
    <t>Solicita la reinstalación del Sistema Operativo
Motivo:  por actualización del s.o. a windows 10.
Marca: Lenovo
Modelo: Thinkcentre M79
Serie: MJ0264W7
Sistema Operativo: Windoes 8.1
Para equipos Mainbit:
Resguardante: Maria Luissa Ruiz Gallegos
Cargo del resguardante: Secretaria en Junta Dsitrital
Correo: luisa.ruiz
Tel: 0197150158 Ext. 114
Horario laboral: 09:00 a 18:00
Ubicación: Av Juana C Romero No. 83 , Col. Barrio Laborío, Mpio. Santo Domingo Tehuantepec
Junta Distrital Ejecutiva No. 05 De Oaxaca - Santo Domingo Tehuantepec</t>
  </si>
  <si>
    <t>SE REALIZA REINSTALACIÓN DE SISTEMA OPERATIVO, SE CONFIGURA EQUIPO, SE HACEN PRUEBAS Y QUEDA OPERANDO CORRECTAMENTE.</t>
  </si>
  <si>
    <t>MJ0264W7</t>
  </si>
  <si>
    <t>00:19:26</t>
  </si>
  <si>
    <t>INC000000392818</t>
  </si>
  <si>
    <t>Descripción de la falla que presenta la PC: El sistema esta inestable, deja de imprimir, se vuelve lenta, se solicita revisión y solución.
Datos de la PC
Marca: LENOVO
Modelo: THINKCENTRE
SN: MJ031BBD
Nombre completo del resguardante: Rene Noriega Villanueva
Contacto en caso de ausencia: Diana Cristina Esparza Pescador
Cargo del resguardante: EMPLEADO INE
Teléfono con lada: 6188116868
Horario laboral: 10:00 A 15:00 Y 17:00 A 20:00
Domicilio laboral: Privada Quintana 110 Barrio Tierra Blanca C.P. 34139 Durango, Dgo. en las oficinas del registro federal de electores.
En caso de dudas comunicarse via telefonica con gerardo martinez al telefono 6181605994.</t>
  </si>
  <si>
    <t>SIN HOJAS DE SERVICIO
De: Manuel Isidro Carbajal Quintanar [mailto:mcarbajal2@mainbit.com.mx] 
Enviado el: martes, 17 de mayo de 2016 03:06 p. m.
Para: SAC CAU &lt;sac.cau@ine.mx&gt;
CC: mesa_ine &lt;mesa_ine@mainbit.com.mx&gt;
Asunto: 45237 INC000000392818 INE (CIERRE)
Buen día.
Se solicita de su apoyo para validar el cierre del ticket 45237 INC000000392818 INE  ya que se generó con una solicitud, siendo correcto fuera incidente. Se generó el TT 45244 INC000000392818 para el seguimiento de la falla.
Quedo a sus órdenes.
Saludos.</t>
  </si>
  <si>
    <t>MJ031BBD</t>
  </si>
  <si>
    <t>18:22:47</t>
  </si>
  <si>
    <t>INC000000392822</t>
  </si>
  <si>
    <t>Solicita reasignación de equipo Mainbit:
Datos de la PC
Marca:Lenovo
Modelo: ThinkPad
SN: R90F8U8Q
Nombre completo del resguardante actual:Mirna Malagon Gayosso
Contacto en caso de ausencia: Perseo Ramírez 423084
Cargo del resguardante actual: Jefa de Departamento de Monitoreo y Calidad
Teléfono con lada: (01+10 dígitos)015 55991600
Nombre completo del resguardante nuevo: Marcos Cuellar Comas
Cargo del resguardante nuevo: Lider de procesos automatizados de atención ciudadana
Área de Adscripción:Subdirección de información ejecutiva para AC
Teléfono con lada: (01+10 dígitos)01 555991600
Horario laboral: 08:00 18:00
Domicilio laboral: Calz Acoxpa 436, Villa Lázaro Cárdenas, Ciudad de México, D.F.
Nota: Dirijirse a Mezannine</t>
  </si>
  <si>
    <t xml:space="preserve">REASIGNACION LAPTOP T540P.
SE VERIFICA NUMERO DE SERIE DEL EQUIPO Y ES CORRECTO, TODOS LOS ACCESORIOS. USUARIO FIRM ARESGUARDO OK.  </t>
  </si>
  <si>
    <t>05:12:01</t>
  </si>
  <si>
    <t>EN SEGUIMIENTO DEL TT 45237 INC000000392818
Descripción de la falla que presenta la PC: El sistema esta inestable, deja de imprimir, se vuelve lenta, se solicita revisión y solución.
Datos de la PC
Marca: LENOVO
Modelo: THINKCENTRE
SN: MJ031BBD
Nombre completo del resguardante: Rene Noriega Villanueva
Contacto en caso de ausencia: Diana Cristina Esparza Pescador
Cargo del resguardante: EMPLEADO INE
Teléfono con lada: 6188116868
Horario laboral: 10:00 A 15:00 Y 17:00 A 20:00
Domicilio laboral: Privada Quintana 110 Barrio Tierra Blanca C.P. 34139 Durango, Dgo. en las oficinas del registro federal de electores.
En caso de dudas comunicarse via telefonica con gerardo martinez al telefono 6181605994.</t>
  </si>
  <si>
    <t xml:space="preserve">ING EN SITIO INFORMA QUE SE REALIZA CLONACION DE IMAGEN, SE CONFIGURA EQUIPO E IMPRESORA, SE TRANSFIERE RESPALDO Y SE HACEN PRUEBAS, EQUIPO OPERA CORRECTAMENTE. </t>
  </si>
  <si>
    <t>13:57:00</t>
  </si>
  <si>
    <t>INC000000392653</t>
  </si>
  <si>
    <t>Descripción de la falla que presenta la PC:
Se apaga y se queda pasmada.
Datos de la PC
Marca:Lenovo
Modelo:ThinkCentre M79
SN: MJ026WJB
Nombre completo del resguardante:Martha Contreras Segundo
Contacto en caso de ausencia: Eva Escamilla
Cargo del resguardante: Asistente de prestaciones
Teléfono con lada: 57282603
Horario laboral:9 a 8 pm
Domicilio laboral: Torre Zafiro II Piso 6 Dirección de personal</t>
  </si>
  <si>
    <t xml:space="preserve">SE ACUDE A SITIO A REALIZAR REPARACION DE SISTEMA OPERATIVO  PAQUETERIA  DE OFFICE Y DEPURACION  DE LOS MISMOS. USUARIO  FIRMA DE CONFORMIDAD. </t>
  </si>
  <si>
    <t>MJ026WJB</t>
  </si>
  <si>
    <t>07:42:03</t>
  </si>
  <si>
    <t>33:46:04</t>
  </si>
  <si>
    <t>INC000000392853</t>
  </si>
  <si>
    <t>Solicita reasignación de equipo Mainbit:
Datos de la PC O LAPTOP
Marca: LENOVO
Modelo: THINKPAD
SN: R907K5E6
Nombre completo del resguardante actual:Jorge Israel Casiano Mejia
Cargo del resguardante actual: Responsable de Modulo
Teléfono con lada: 01 724 26 7 17 38
Nombre completo del resguardante nuevo: Susana Vargas Castillo 
Cargo del resguardante nuevo: Jefa de Oficina de Cartografia Estatal 
Área de Adscripción:Junta Local en el Estado de México
Sub área laboral: Cartografia
Teléfono con lada: 01 722 2 13 04 35
Horario laboral:08:30 A 16:00
Domicilio laboral: Calle guillermo prieto 100 sur col. San sebastian toluca estado de mexico</t>
  </si>
  <si>
    <t>SE REALIZA CARGA DE SISTEMA, SE REALIZAN PRUEBAS Y QUEDA OPERANDO CORRECTAMENTE.</t>
  </si>
  <si>
    <t>69:24:44</t>
  </si>
  <si>
    <t>INC000000392865</t>
  </si>
  <si>
    <t>Descripción de la falla que presenta la PC: La maquina se pone la pantalla en azul y pide reiniciar, lo ha hecho constantemente, hoy sucedió lo mismo pero al querer reiniciarla ya no permite encenderla.
Datos de la PC
Marca: Lenovo
Modelo: ThinkCentre M79
SN:(Serie) MJ023JXS
Nombre completo del resguardante: Erasmo Enrique Romero Lomán
Contacto en caso de ausencia: Esaú Marcial Bolaños
Cargo del resguardante: Vocal Secretario
Teléfono con lada: 01 236 38 1 21 88
Horario laboral: 08:30 a 16:00 horas
Domicilio laboral: 2 Poniente # 616. Col. Centro, C.P. 75910, Ajalpan, Puebla.</t>
  </si>
  <si>
    <t>SE REALIZA CAMBIO FÍSICO DE BOTON DE ENCENDIDO Y MOTHER BOARD, EL EQUIPO QUEDA OPERANDO CORRECTAMENTE.</t>
  </si>
  <si>
    <t>MJ023JXS</t>
  </si>
  <si>
    <t>10:15:12</t>
  </si>
  <si>
    <t>INC000000392876</t>
  </si>
  <si>
    <t>Falla que presenta el sistema operativo: El equipo manda pantalla azul.
Datos de la PC
Marca:  Lenovo
Modelo: m79 
SN:(Serie) MJ025K7B
Nombre completo del resguardante: Héctor Hugo Montes Gallegos
Contacto en caso de ausencia: LIC. Norma Patricia Martinez Nava
Cargo del resguardante:  Auxiliar de Oficina
Teléfono con lada: (01+10 dígitos) 55 37 27 29 50
Horario laboral: 9:00 AM A 18:00PM
Domicilio laboral: Avenida  Tlahuac 5502, Colonia Granjas Estrella  Delegación Iztapalapa  Ciudad de México</t>
  </si>
  <si>
    <t>SE REALIZA VISITA A USUARIO EN SITIO. SE REALIZA INSTALACION DE DRIVER DE VIDEO, SE REALIZA LIMPIEZA DE ARCHIVOS TEMPORALES Y DE REGISTRO DE WINDOWS SE OPTIMIZA ARRANQUE DE SISTEMA USUARIO VALIDA Y FIRMA DE CONFORMIDAD</t>
  </si>
  <si>
    <t>MJ025K7B</t>
  </si>
  <si>
    <t>09:44:01</t>
  </si>
  <si>
    <t>INC000000392868</t>
  </si>
  <si>
    <t>Solicita reasignación de equipo Mainbit:
Datos de la PC O LAP TOP
Marca: LENOVO
Modelo: THINKPAD T540p
SN:(Serie) R907JUAP
Nombre completo del resguardante actual: Víctor Gómez Gómez
Contacto en caso de ausencia: Jorge Israel Casiano Mejía
Cargo del resguardante actual: Responsable De Modulo 
Teléfono con lada: 01 724 26 7 17 38
Nombre completo del resguardante nuevo: Héctor De Nova Sánchez 
Cargo del resguardante nuevo: Técnico De Campo
Área de Adscripción: Junta Distrital Ejecutiva No. 36 Del Estado De México - Tejupilco De Hidalgo
Sub área laboral: Vocalía Del Registro Federal De Electores Junta Distrital 36
Teléfono con lada: 01 724 26 7 17 38
Horario laboral: 8:30 A 16:00 hrs.
Domicilio laboral: Av. 27 De Septiembre No. 58A SN, Col. Centro, Mpio. Tejupilco De Hidalgo</t>
  </si>
  <si>
    <t xml:space="preserve">ING  EN SITIO INFORMA QUE   SE REALIZA REASIGNACION DE EQUIPO SE   RECABAN  FIRMAS DE CONFORMIDAD.  </t>
  </si>
  <si>
    <t>INC000000392111</t>
  </si>
  <si>
    <t>Solicita la  Reinstalación de sistema operativo con activación de licencia de Windows y Office 
Datos de la PC
Marca:lenovo
Modelo:Think Centre M79
SN:MJ0263ZW
Nombre completo del resguardante: Mauro Chacón Anuario
Contacto en caso de ausencia:  Lucy Abreu Almazán
Cargo del resguardante:   Verificador de campo
Teléfono con lada: (01+10 dígitos)  01 733 33 2 24 06
Horario laboral:  8:30 a 16 hrs
Domicilio laboral:  Mariano Escobedo 59  A Col Centro  Iguala De La Independencia  Gro.</t>
  </si>
  <si>
    <t>SE REALIZA REINSTALACIÓN DE SISTEMA OPERATIVO, SE CONFIGURA EQUIPO, SE ACTIVAN WINDOWS Y OFFICE, EQUIPO OPERANDO CORRECTAMENTE.</t>
  </si>
  <si>
    <t>MJ0263ZW</t>
  </si>
  <si>
    <t>06:06:09</t>
  </si>
  <si>
    <t>INC000000392896</t>
  </si>
  <si>
    <t>Descripción de la falla que presenta el Sistema Operativo: se actualizo el Sistema de Windows 10 y ya no me aparece el usuario de administrador donde entraba, solo me aparece un usuario INE, en el cual me solicita una contraseña, que no es la que antes yo tenia en el administrador, por lo cual no puedo accesar al equipo ni trabajar, puesto que no tengo la contraseña de ese usuario.
Datos de la PC
Marca: Lenovo
Modelo: ThinkCentreM79
SN: MJ0263UJ
Nombre completo del resguardante: Iram Yován Sánchez Gómez
Contacto en caso de ausencia: Lizet Alvarado Ruiz
Cargo del resguardante: Vocal Secretario
Teléfono con lada: 9717110184
Horario laboral: 9am - 6 pm
Domicilio laboral: Prolongación 5 de mayo número 7, colonia Felipe Pescador, Juchitan de Zaragoza, Oax. C.P. 70050</t>
  </si>
  <si>
    <t xml:space="preserve"> SE REALIZA REINSTALACIÓN DE SISTEMA SE HACEN PRUEBAS Y EQUIPO QUEDA OPERANDO CORRECTAMENTE.</t>
  </si>
  <si>
    <t>MJ0263UJ</t>
  </si>
  <si>
    <t>33:45:00</t>
  </si>
  <si>
    <t>INC000000392917</t>
  </si>
  <si>
    <t>Descripción de la falla que presenta la Laptop: Hay días en los que al encender la máquina, la página de inicio se pone en color negra totalmente, no permite ver ningún archivo, ni el puntero del mouse; en ocasiones muestra un aviso de error y no lee o reconoce CD.
Datos de la Laptop
Marca: Lenovo
Modelo: ThinkPad T540p P1 JUNTAS i7
SN: R90FAZF1
Nombre completo del resguardante: Angélica Guadalupe García Castro
Contacto en caso de ausencia: Carmen Elizabeth Castro Elizalde
Cargo del resguardante: Vocal de Capacitación Electoral y Educación Cívica
Teléfono con lada:  01 687 87 2 54 47
Horario laboral: 8:30  a 18:00 Hrs.
Domicilio laboral: Calle Cuauhtémoc #501, casi esquina con Blvd. Central, Col. Centro, Guasave, Sinaloa, C.P. 81000.</t>
  </si>
  <si>
    <t xml:space="preserve">INGENIERO INFORMA QUE : SE CIERRA REPORTE CON CAMBIO FISICO DE LECTORA DE DVD, SE REALIZAN PRUEBAS Y EQUIPO QUEDA FUNCIONANDO CORRECTAMENTE.
LECTORA RETIRADA: 11S45N7652Z1ZNBP714908
LECTORA NUEVA: 1145N7654Z1ZNBR854271
</t>
  </si>
  <si>
    <t>R90FAZF1</t>
  </si>
  <si>
    <t>10:29:21</t>
  </si>
  <si>
    <t>INC000000392892</t>
  </si>
  <si>
    <t>Descripción de la falla que presenta el Sistema Operativo: se encuentra muy lento el equipo se tarde demasiado para abrir cualquier programa.
Datos de la PC
Marca: Lenovo
Modelo:ThinkCentre
SN: MJ023HUT
Nombre completo del resguardante: José Federico Vergara Vargas
Contacto en caso de ausencia: Ivonne Martinez
Cargo del resguardante: Vocal Secretario
Teléfono con lada: 018717172365
Horario laboral: 8:30 a 16:00
Domicilio laboral: Donato Guerra No. 101 Sur Fracción 4 A, Col. Centro, Mpio. Torreón</t>
  </si>
  <si>
    <t xml:space="preserve">ING EN SITIO INFORMA QUE SE ELIMINAN ARCHIVOS TEMPORALES Y COOKIES, SE DESFRAGMENTA DISCO DURO Y SE HACEN PRUEBAS, EQUIPO OPERA CORRECTAMENTE. </t>
  </si>
  <si>
    <t>56:58:49</t>
  </si>
  <si>
    <t>INC000000392950</t>
  </si>
  <si>
    <t>Descripción de la falla que presenta la Laptop:
Presento “FALLA” en el Adaptador de Corriente (fuente de poder) de la computadora portátil.  No transmite corriente porque la Laptop no enciende. 
Datos de la Laptop
Marca: Lenovo
Modelo: ThinkPad  T540p
SN: R907JUJX 15/01
Nombre completo del resguardante: Ramón Corpus Pérez
Contacto en caso de ausencia: Oscar Carreon de Lucio
Cargo del resguardante: Vocal Distrital del registro Federal de Electores 
Teléfono con lada:  (656) 6-37-91-37   /  38
Horario laboral: 9:00 - 18:00 Hrs
Domicilio laboral:  Calle Catalina No. 5916   Fraccionamiento Lomas del Rey, Cd. Juárez Chihuahua. CP 32651</t>
  </si>
  <si>
    <t xml:space="preserve">INGENIERO INFORMA QUE: INGENIERO ESTA EN SITIOSE INSTALA NUEVO CARGADOR
EQUIPO QUEDA OPERANDO CORRECTAMENTE.
</t>
  </si>
  <si>
    <t>R907JUJX</t>
  </si>
  <si>
    <t>28:47:36</t>
  </si>
  <si>
    <t>INC000000393021</t>
  </si>
  <si>
    <t>Descripción de la falla que presenta el Sistema Operativo: pantalla azul 
Datos de la PC
Marca: Lenovo
Modelo: ThinkCentre
SN: MJ0269E0
Nombre completo del resguardante: Gaspar Cervantes Perez
Contacto en caso de ausencia: Ana Laura Vázquez Rosado
Cargo del resguardante: Vocal de Registro
Teléfono con lada: 012888824045
Horario laboral: 8:00 a 20:00
Domicilio laboral: Av. José maría Morelos bil 8 col. centro cp. 95400 Veracruz</t>
  </si>
  <si>
    <t>MJ0269E0</t>
  </si>
  <si>
    <t>61:23:57</t>
  </si>
  <si>
    <t>INC000000391933</t>
  </si>
  <si>
    <t xml:space="preserve">Descripción de la falla que presenta UPS-Tipo Rack: Presenta una alarma intermitente, marca una falla # 191
Datos del UPS
Marca: EATON
Modelo: 9130
Serie: GJ094A0366
Nombre completo del resguardante: Juan Carlos Martinez Munguía
Cargo del resguardante: Vocal Ejecutivo
Teléfono: 018462661828
Horario laboral: 8:30 A 16:00
Domicilio laboral: Av. Carranza Num. 7, Col. Etienne, Panuco, Veracruz.
</t>
  </si>
  <si>
    <t>INGENIERO INFORMA QUE : SE REALIZA REEMPLAZO DE UPS CON # GJ275A0443, SE HACEN PRUEBAS Y EQUIPO QUEDA OPERANDO CORRECTAMENTE.</t>
  </si>
  <si>
    <t>GJ094A0366</t>
  </si>
  <si>
    <t>01:20:50</t>
  </si>
  <si>
    <t>INC000000393053</t>
  </si>
  <si>
    <t>Descripción de la falla que presenta el Sistema Operativo: se actualizo a windows 10 , requiere regresar a la versión anterior 
Datos de la PC
Marca: Lenovo
Modelo: ThinkCentre
SN: MJ026DH5
Nombre completo del resguardante: Alexander Michel Traverse Velarde
Contacto en caso de ausencia: María Eugenia Rivera Gutiérrez
Cargo del resguardante: Coordinador de Seguridad Y Protección Civil 
Teléfono con lada: 56284200 IP. 344256
Horario laboral: 7:00 A 23:00 HRS 
Domicilio laboral: Viaducto Tlalpan No. 100 Edif. B Planta Alta, Col. Arenal Tepepan, Del. Tlalpan Ed. B Planta Alta  
Nota:Urge acudan lo antes posible.</t>
  </si>
  <si>
    <t xml:space="preserve">SE REALIZA RESTAURACION A LA VERSION ANTERIOR WINDOWS 8.1. EL USUARIO VALIDA Y FIRMA.
 </t>
  </si>
  <si>
    <t>15:05:54</t>
  </si>
  <si>
    <t>INC000000393063</t>
  </si>
  <si>
    <t>Descripción de la falla que presenta el monitor: no enciende
Datos de la PC
Marca: Lenovo
Modelo: ThinkCentre
SN del Equipo: MJ026VVN
SN del Monitor: V5560838
Nombre completo del resguardante: Rosario Hernandez Agundes
Contacto en caso de ausencia: María Guadalupe Herrera Rodríguez
Cargo del resguardante: Auxiliar Administrativo
Teléfono con lada: 019933123766
Horario laboral: 8:30 A 16:00 HRS
Domicilio laboral: Rosales No. 204 , Col. Centro, Mpio. Centro Tabasco - Villahermosa</t>
  </si>
  <si>
    <t>SE REALIZA REVISIÓN DE EQUIPO, PRESENTA DAÑO FÍSICO YA QUE SUFRIÓ UNA CAÍDA, SE LE SOLICITA AL USUARIO GENERAR UN ACTA DE HECHOS PARA EL TRÁMITE DE REPOSICIÓN DEL EQUIPO. SOLICITARÁ UN REPORTE NUEVO CUANDO CUENTE CON EL DOCUMENTO.</t>
  </si>
  <si>
    <t>MJ026VVN</t>
  </si>
  <si>
    <t>00:53:34</t>
  </si>
  <si>
    <t>INC000000392952</t>
  </si>
  <si>
    <t>Reporta que al insertar un disco DVD a la unidad  se escuchó un sonido muy fuerte y ya no abre la bandeja.
Datos 
Marca: Lenovo
Modelo: M79
SN: MJ031B4F
Nombre completo del resguardante: Elizabeth Viridiana Tellez Ortiz 
Contacto en caso de ausencia: Andrés Díaz Pérez
Cargo del resguardante: Informático A en Comunicaciones 
Teléfono con lada: 5556284200 ext 343242
Horario laboral: 9:00 am a 18:30 pm
Domicilio laboral: Viaducto Tlalpan No. 100, Edif. C. PB, Col. Arenal Tepepan, Deleg. Tlalpan C.P. 14610, Ciudad de México.</t>
  </si>
  <si>
    <t xml:space="preserve">SE VERIFICA FALLA, SE DETECTA  UNIDAD DE DVD  DAÑADO SE REALIZA CAMBIO FISICO  CON NUMERO DE SERIE: 11S0C19802ZVJ8EZ0176D7.
SE REALIZAN PRUEBAS SATISFACTORIAS. EL USUARIO VALIDA Y FIRMA.  </t>
  </si>
  <si>
    <t>MJ031B4F</t>
  </si>
  <si>
    <t>06:51:56</t>
  </si>
  <si>
    <t>INC000000392626</t>
  </si>
  <si>
    <t>Solicita la Actualizar Resguardo:
Datos de la PC
Marca: lenovo
Modelo: thinkcentre m79
Service Tag: MJ0263WG
Nombre completo del resguardante: blanca estela chavarria perez
Cargo del resguardante: auxiliar en control de movimientos de personal 
Teléfono: 5554800566 IP: 350439
Horario laboral: 9:00 a 18:00
Domicilio anterior: Insurgentes Sur No. 1561 Piso 6, Col. San José  Insurgentes, Del. Benito Juárez (mezzanine)
Domicilio nuevo:  Insurgentes Sur No. 1561 Piso 7, Col. San José  Insurgentes, Del. Benito Juárez (piso 7)</t>
  </si>
  <si>
    <t>De: José Abisay Cruz Sánchez [mailto:jcruzs@mainbit.com.mx] 
Enviado el: miércoles, 18 de mayo de 2016 12:03 p. m.
Para: SAC &lt;sac.cau@ine.mx&gt;
CC: mesa_ine &lt;mesa_ine@mainbit.com.mx&gt;
Asunto: 45362 INC000000392626 INE ( CIERRE )
Buen día,
Se solicita de su apoyo para validar el cierre del ticket  45362  INC000000392626  INE ya que el área encargada nos comenta que la PC con N/S MJ0263WG ya se encuentra en el nuevo domicilio.
Se adjunta resguardo.
Saludos cordiales.</t>
  </si>
  <si>
    <t>MJ0263WG</t>
  </si>
  <si>
    <t>06:41:30</t>
  </si>
  <si>
    <t>Solicita la Actualizar Resguardo:
Datos del UPS
Marca: ISB
Modelo: NBKS 10002
SN: E15B24291
Nombre completo del resguardante: blanca estela chavarria perez
Cargo del resguardante: auxiliar en control de movimientos de personal 
Teléfono: 5554800566 IP: 350439
Horario laboral: 9:00 a 18:00
Domicilio anterior: Insurgentes Sur No. 1561 Piso 6, Col. San José  Insurgentes, Del. Benito Juárez (mezzanine)
Domicilio nuevo:  Insurgentes Sur No. 1561 Piso 7, Col. San José  Insurgentes, Del. Benito Juárez (piso 7)</t>
  </si>
  <si>
    <t>De: José Abisay Cruz Sánchez [mailto:jcruzs@mainbit.com.mx] 
Enviado el: miércoles, 18 de mayo de 2016 12:01 p. m.
Para: SAC &lt;sac.cau@ine.mx&gt;
CC: mesa_ine &lt;mesa_ine@mainbit.com.mx&gt;
Asunto: 45366 INC000000392626 INE ( CIERRE )
Buen dia,
Se solicita de su apoyo para validar el cierre del ticket  45366  INC000000392626  INE ya que el área encargada nos comenta que el UPS con N/S E15B24291 ya se encuentra en el nuevo domicilio.
Se adjunta resguardo.
Saludos cordiales.</t>
  </si>
  <si>
    <t>E15B24291</t>
  </si>
  <si>
    <t>08:52:16</t>
  </si>
  <si>
    <t>INC000000393136</t>
  </si>
  <si>
    <t xml:space="preserve">Descripción de la falla que presenta el Sistema Operativo: Se actualizo a Windows 10 por lo cual requiere regresar a la versión pasada. 
Datos de la PC
Marca: Lenovo
Modelo: ThinkCentre
SN: MJ023GVF
Nombre completo del resguardante: Félix Ponce Nava Treviño
Contacto en caso de ausencia: Karen ROMERO González
Cargo del resguardante: Vocal Secretario
Teléfono con lada: 15090983 EXT 107
Horario laboral: 9:00 A 17:00 HRS
Domicilio laboral: Av México No. 5601, Col. Huichapan, Mpio. Xochimilco 
</t>
  </si>
  <si>
    <t>SE ACUDE A SITIO SE DESINSTALAN ACTUALIZACIONES DE WINDOWS10. QUEDANDO INSTALADO  WINDOWS 8.1 CONSERVANDO  CONFIGURACIONES E INFORMACION DE USUARIO, SE  REALIZAN  PRUEBAS EL EQUIPO QUEDA  FUNCIONANDO  CORRECTAMENTE.</t>
  </si>
  <si>
    <t>INC000000392878</t>
  </si>
  <si>
    <t>Descripción de la falla que presenta el Sistema Operativo:
En forma automática se instalo en el equipo la versión de Windows 10, por lo que se requiere volver a cargar el Windows anterior.
Datos de la PC
Marca: lenovo
Modelo: ThinkCentre M79
SN: MJ025K8P
Nombre completo del resguardante: Minerva Caralina Zarate Oliveros
Cargo del resguardante: Auxiliar de la Vocalía del Secretario
Teléfono con lada: 01 444 8154757 EXT 108
Horario laboral: 9am - 4:00pm
Domicilio laboral: Av Himno Nacional No. 5315 0, Col. Barrio San Juan de Guadalupe, Mpio. San Luis Potosí</t>
  </si>
  <si>
    <t>SE ACUDE A SITIO SE REALIZA RESPALDO  SE CARGA IMAGEN , SE REALIZAN CONFIGURACIONES PUESTA A PUNTO, SE HACEN PRUEBAS Y EQUIPO QUEDA OPERANDO PERFACTAMENTE</t>
  </si>
  <si>
    <t>MJ025K8P</t>
  </si>
  <si>
    <t>07:07:55</t>
  </si>
  <si>
    <t>03:15:17</t>
  </si>
  <si>
    <t>INC000000393167</t>
  </si>
  <si>
    <t>Descripción de la falla que presenta la PC: Entra en modo reparación automática y al reiniciar ingresa nuevamente a esta opción, sin permitir iniciar el sistema operativo.
Datos de la PC
Marca: Lenovo
Modelo: ThinkCentre M79
SN: MJ023JTL
Nombre completo del resguardante:Miguel Ángel García Onofre
Contacto en caso de ausencia: Edgar Perez Martinez
Cargo del resguardante: Vocal Ejecutivo de Junta Distrital
Teléfono con lada: 01 2232750990
Horario laboral: Lunes a Viernes de 08:30 a 16:00 Hrs
Domicilio laboral: 9 Poniente No. 301, Col. Barrio El Santuario, Mpio. Tepeaca De Negrete</t>
  </si>
  <si>
    <t>SE REALIZA CARGA DE SISTEMA, SE CONFIGURA, SE ACTUALIZA CONTROLADOR DE VIDEO Y EQUIPO QUEDA OPERANDO CORRECTAMENTE .</t>
  </si>
  <si>
    <t>MJ023JTL</t>
  </si>
  <si>
    <t>03:36:22</t>
  </si>
  <si>
    <t>25:02:27</t>
  </si>
  <si>
    <t>INC000000393177</t>
  </si>
  <si>
    <t>Solicita reasignación de equipo Mainbit
Datos de la PC
Marca: Lenovo
Modelo: Think Pad T540P
SN: R907JUCH
Nombre completo del resguardante actual: Erasmo Galeana Rivera
Contacto en caso de ausencia: José Mendoza Juárez
Cargo del resguardante actual: Vocal del Registro Federal de Electores
Teléfono con lada: 017122830656
Nombre completo del resguardante nuevo: Susana Vargas Castillo
Cargo del resguardante nuevo: Jefe de Cartografía Estatal
Área de Adscripción: Junta Local del Estado de México
Sub área laboral: Vocalía del Registro Federal de Electores
Teléfono con lada: 017222130435
Horario laboral: 8:00 a 16:00
Domicilio laboral: Guillermo Prieto 100 Sur Col. San Sebastián, Toluca México, CP 50090</t>
  </si>
  <si>
    <t>SE REALIZA REASIGNACION,  CARGA DE SISTEMA , SE REALIZAN PRUEBAS Y QUEDA OPERANDO, FIRMA DE CONFORMIDAD.</t>
  </si>
  <si>
    <t>R907JUCH</t>
  </si>
  <si>
    <t>11:46:25</t>
  </si>
  <si>
    <t>INC000000393057</t>
  </si>
  <si>
    <t>Descripción de la falla que presenta el Sistema Operativo:
El equipo manda pantalla azul con una cara triste, ya se intentó reiniciar pero continua en pantalla azul.
Datos de la PC
Marca: Lenovo
Modelo: ThinkCentre M79
SN: MJ026W9E
Nombre completo del resguardante: Yesenia San Román López
Contacto en caso de ausencia: Ing. Tereso Arturo Avila
Cargo del resguardante:  Técnico en Sistemas 
Teléfono con lada: 019818153864 
Horario laboral: 8:30 am a 16:00 pm
Domicilio laboral:  Calle Francisco Field Jurado Mz 1 Lt 6 y 7 entre Calle Ricardo Castillo Oliver área de Ahkim Pech, San Francisco de Campeche, Campeche CP 24005</t>
  </si>
  <si>
    <t>SE ACUDE A SITIO SE REVISÓ EQUIPO, SE DETECTA DAÑO EN SISTEMA OPERATIVO,SE HACE REINSTALACIÓN DE SISTEMA OPERATIVO,SE  ACTIVA WINDOWS Y OFFICE, SE HACEN PRUEBAS Y EQUIPO QUEDA OPERANDO CORRECTAMENTE.</t>
  </si>
  <si>
    <t>35:19:40</t>
  </si>
  <si>
    <t>INC000000393169</t>
  </si>
  <si>
    <t>Descripción de la falla que presenta la PC: Inaccessible_Boot_Device y se muestra pantalla azul con una carita triste. 
Datos de la PC
Marca: LENOVO
Modelo: Think Centre M79
SN: MJ026WSX
Nombre completo del resguardante: Virginia Balderas Anaya
Contacto en caso de ausencia: María Mendoza Rodríguez
Cargo del resguardante: Auxiliar Administrativo
Teléfono con lada: (01) 461 61 28554
Horario laboral: 8:30 a 16:00 Hrs.
Domicilio laboral: Insurgentes 113, Zona Centro. Celaya Guanajuato.</t>
  </si>
  <si>
    <t xml:space="preserve">ING EN SITIO INFORMA QUE SE REALIZA CAMBIO DE DISCO DURO, SE CONFIGURA EQUIPO Y PERFIL, SE HACEN PRUEBAS, OPERA CORRECTAMENTE. </t>
  </si>
  <si>
    <t>MJ026WSX</t>
  </si>
  <si>
    <t>03:24:49</t>
  </si>
  <si>
    <t>INC000000393114</t>
  </si>
  <si>
    <t>Descripción de la falla que presenta el Sistema Operativo:
Pantalla azul, se reinicia la PC pero persiste la falla. 
Datos de la PC
Marca:Lenovo
Modelo:ThinkCentre M79
SN: MJ026VY1
Nombre completo del resguardante:Lirio Elizabeth Durante Perez
Contacto en caso de ausencia:Fco Javier Aguilar Escobar 
Cargo del resguardante: Asistente de Financieros
Teléfono con lada: 019616027216  y 56284200 Ext. 070006
Horario laboral: 9:00  a 16:00 Hrs
Domicilio laboral: Boulevard  San Cristobal # 212 Col. Moctezuma, Tuxtla Gutiérrez, Chiapas.</t>
  </si>
  <si>
    <t>SE REALIZA REINSTALACIÓN DE SISTEMA OPERATIVO, SE CONFIGURA EQUIPO, SE HACEN PRUEBAS Y EL EQUIPO OPERA CORRECTAMENTE.</t>
  </si>
  <si>
    <t>MJ026VY1</t>
  </si>
  <si>
    <t>35:55:52</t>
  </si>
  <si>
    <t>INC000000393175</t>
  </si>
  <si>
    <t>Descripción de la falla que presenta la PC: Al ingresar al equipo muestra leyendas que dicen falta archivos y al querer ingresar a un programa no te permite acceder
Datos de la PC 
Marca: Lenovo
Modelo: Think Centre M79
SN: MJ023JUH
Nombre completo del resguardante: Laura Rodríguez Rodríguez
Contacto en caso de ausencia: María Mendoza Rodríguez
Cargo del resguardante: Monitorista y Verificador
Teléfono con lada: (01) 461 61 28554
Horario laboral: 8:30 a 16:00 Hrs.
Domicilio laboral: Insurgentes 113, Zona Centro, Celaya Guanajuato.</t>
  </si>
  <si>
    <t xml:space="preserve">ING EN SITIO INFORMA QUE SE REALIZA CAMBIO DE DISCO DURO, CONFIGURACION DE EQUIPO Y PERFIL, SE HACEN PRUEBAS Y EQUIPO OPERA CORRECTAMENTE. </t>
  </si>
  <si>
    <t>MJ023JUH</t>
  </si>
  <si>
    <t>13:50:37</t>
  </si>
  <si>
    <t>INC000000392620</t>
  </si>
  <si>
    <t>Descripción de la falla que presenta Microsoft Office: Solicita sea instalado nuevamente la Paquetería de Office ya que estan muy lentas las aplicaciones tanto Word, Excel, etc. Se cierran en ocasiones o se queda pasmada la pantalla.
Datos de la PC
Marca: LENOVO
Modelo: THINKCENTRE M 79
SN: MJ025K1Q
Nombre completo del resguardante:  Marco Antonio Medina Beltran
Contacto en causa de ausencia: Carmen Cecilia Castro
Cargo del resguardante: Vocal de Organización Electoral
Teléfono con lada: 01 687 87 122 08
Horario laboral: 8:30 a 1:00 y 2:30 a 6:00
Domicilio Laboral: Cuauhtemoc No. 501-A, Col. Centro, Mpio. Guasave; Sinaloa</t>
  </si>
  <si>
    <t>SE CIERRA REPORTE CON CARGA IMAGEN, SE CONFIGURA EQUIPO SE REALIZAN PRUEBAS Y EQUIPO QUEDA FUNCIONANDO CORRECTAMENTE.</t>
  </si>
  <si>
    <t>03:36:18</t>
  </si>
  <si>
    <t>INC000000393252</t>
  </si>
  <si>
    <t>Descripción de la solicitud: se solicita formateo de equipo de PC para su re-asignación para un jefe de departamento 
Datos del equipo
Marca: Lenovo 
Modelo: ThinkCentre M79
SN: MJ023JYF
Nombre completo del resguardante: Mauro Salas Vázquez 
Contacto en caso de ausencia: José Arenas García 
Cargo del resguardante: Chofer Mensajero 
Teléfono con lada: 01 5556284200
Horario laboral: Lunes a Viernes de 9:00 a 18:00
Domicilio laboral: Viaducto Tlalpan No. 100 Edificio C Planta Baja, Col. Arenal Tepepan, Del. Tlalpan</t>
  </si>
  <si>
    <t xml:space="preserve">SE ACUDE A SITIO SE INSTALA SISTEM,A OPERATIVO SE CONFIGURA PERFIL  Y SERVICIOS DE RED. USUARIO VALIDA Y FIRMA.
 </t>
  </si>
  <si>
    <t>MJ023JYF</t>
  </si>
  <si>
    <t>04:30:56</t>
  </si>
  <si>
    <t>INC000000393095</t>
  </si>
  <si>
    <t>Solicita reasignación de equipo Mainbit:
Datos de la PC
Marca: LENOVO 
Modelo: THINCENTRE M79
Service Tag (Serie): MJ026BR3
Nombre completo del resguardante actual: José Antonio Salinas Bolaños
Contacto en caso de ausencia: Elizabeth Hernández Cuevas
Cargo del resguardante actual: Jefe De Departamento
Teléfono con lada: 55 5728 – 2700
Nombre completo del resguardante nuevo: Miguel Ángel De La Borbolla Bautista
Cargo del resguardante nuevo: Subcoordinador De Servicios Especializados
Área de Adscripción: Contraloría General
Sub área laboral: Subcontraloría De Asuntos Jurídicos
Teléfono con lada: 55 5728 – 2700
Horario laboral: 9:00 AM A 6:00 PM
Domicilio laboral: Periférico Sur No. 4124, Col. Ex hacienda de Anzaldo, Del. Álvaro Obregón, Ciudad de México, ZAFIRO II 8vo. Piso</t>
  </si>
  <si>
    <t xml:space="preserve">SE ACUDE A SITIO A VALIDAR  NUMEROS DE SERIE Y CORRECTO FUNCIONAMIENTO. USUARIO FIRMA DE CONFORMIDAD.
 </t>
  </si>
  <si>
    <t>MJ026BR3</t>
  </si>
  <si>
    <t>04:23:18</t>
  </si>
  <si>
    <t>Solicita reasignación de equipo Mainbit:
Datos del UPS
Marca: ISB SOLA BASIC
Modelo: NBKS 1000/2
SN:(Serie) E15B24804
Nombre completo del resguardante actual: José Antonio Salinas Bolaños
Contacto en caso de ausencia: Elizabeth Hernández Cuevas
Cargo del resguardante actual: Jefe De Departamento
Teléfono con lada: 55 5728 – 2700
Nombre completo del resguardante nuevo: Miguel Ángel De La Borbolla Bautista
Cargo del resguardante nuevo: Subcoordinador De Servicios Especializados
Área de Adscripción: Contraloría General
Sub área laboral: Subcontraloría De Asuntos Jurídicos
Teléfono con lada: 55 5728 – 2700
Horario laboral: 9:00 AM A 6:00 PM
Domicilio laboral: Periférico Sur No. 4124, Col. Ex hacienda de Anzaldo, Del. Álvaro Obregón, Ciudad de México, ZAFIRO II 8vo. Piso</t>
  </si>
  <si>
    <t>SE ACUDE A SITIO A VALIDAR NUMEROS DE SERIE Y CORRECTO FUNCIONAMIENTO. USUARIO FIRMA DE CONFORMIDAD.</t>
  </si>
  <si>
    <t>E15B24804</t>
  </si>
  <si>
    <t>12:29:50</t>
  </si>
  <si>
    <t>INC000000393376</t>
  </si>
  <si>
    <t>Descripción de la falla que presenta la PC: El equipo no arranca genera un error de Boot Device y antes de eso ya no reconocía las memorias USB
Datos de la PC
Marca: Lenovo
Modelo: ThinkCentre M79
SN: MJ023H26
Nombre completo del resguardante: Rafael Hernández Hernández
Contacto en caso de ausencia: FiIdel Palomec
Cargo del resguardante: Vocal de Registro
Teléfono con lada: (01) 333 7964448
Horario laboral: 830 a 16:00 hrs.
Domicilio laboral: Avenida  De Las Flores No. 6, Col. Residencial Campestre Las Flores, Mpio. Tlajomulco De Zúñiga, Jalisco</t>
  </si>
  <si>
    <t>SE REALIZÓ RESPALDO DE INFORMACIÓN, CARGA DE IMAGEN, CONFIGURACIÓN DE EQUIPO, CORREO OUTLOOK, MIGRACIÓN DE RESPALDO... QUEDA OPERANDO CORRECTAMENTE</t>
  </si>
  <si>
    <t>MJ023H26</t>
  </si>
  <si>
    <t>03:43:19</t>
  </si>
  <si>
    <t>INC000000393090</t>
  </si>
  <si>
    <t>Solicita reasignación de equipo Mainbit:
Datos deL EQUIPO PORTATIL
Marca: LENOVO 
Modelo: THINKPAD T540P
Service Tag (Serie): R90FAZ7E
Nombre completo del resguardante actual: Adyeleni Morales Pineda
Contacto en caso de ausencia: Elizabeth Hernández Cuevas
Cargo del resguardante actual: Profesional De Servicios Especializados
Teléfono con lada: (01+10 dígitos) 55 5728 – 2700
Nombre completo del resguardante nuevo: Arturo Santiago  Marín
Cargo del resguardante nuevo: Profesional De Servicios Especializados
Área de Adscripción: Contraloría General
Sub área laboral: Subcontraloría De Auditoria
Teléfono con lada: 55 5728 – 2700
Horario laboral: 9:00 AM A 6:00 PM
Domicilio laboral: Periférico Sur No. 4124, Col. Ex hacienda de Anzaldo, Del. Álvaro Obregón, Ciudad de México, ZAFIRO II 8vo. PISO</t>
  </si>
  <si>
    <t xml:space="preserve">SE ACUDE A SITIO A VALIDAR NUMEROS DE SERIE Y CORRECTO FUNCIONAMIENTO.
USUARIO FIRMA DE CONFORMIDAD.
</t>
  </si>
  <si>
    <t>15:01:34</t>
  </si>
  <si>
    <t>51:33:53</t>
  </si>
  <si>
    <t>INC000000393386</t>
  </si>
  <si>
    <t>Solicita reasignación de equipo Mainbit:
Datos de la PC
Marca: Lenovo
Modelo: ThinkPad T540P
SN: R907JUF8
Nombre completo del resguardante actual: José Israel Izquierdo Meza
Cargo del resguardante actual: Vocal Distrital del RFE
Teléfono con lada: (01) 595 95 44933
Nombre completo del resguardante nuevo: Susana Vargas Castillo
Cargo del resguardante nuevo: Jefe De Oficina De Cartografía Estatal
Área de Adscripción: Junta Local Ejecutiva Del Estado De México 
Sub área laboral: Vocalia del RFE
Teléfono con lada: 01 722 2130435
Horario laboral: de 08:30 a 16:00 horas
Domicilio laboral: Calle Guillermo Prieto 100 sur, Col. san Sebastian , Toluca, México.</t>
  </si>
  <si>
    <t xml:space="preserve">INGENIERO EN SITIO INFORMA QUE SE REALIZA REASIGNACION SE CARGA IMAGEN SE REALIZAN PRUEBAS Y QUEDA FUNCIONANDO CORRECTAMENTE.  </t>
  </si>
  <si>
    <t>R907JUF8</t>
  </si>
  <si>
    <t>02:09:10</t>
  </si>
  <si>
    <t>INC000000393411</t>
  </si>
  <si>
    <t>Descripción de la falla que presenta el Sistema Operativo: se actualizo a Windows 10, solicita regresar a la versión anterior.
Datos de la PC
Marca: Lenovo
Modelo: ThinkCentre
SN: MJ026VBW
Nombre completo del resguardante: Raúl Ortega León
Contacto en caso de ausencia: Celia Paramo
Cargo del resguardante: Vocal de Registro
Teléfono con lada: 014433174490,91
Horario laboral: 8:30 A 16 HRS
Domicilio laboral: Av. Francisco Y Madero Oriente 5110 Cd. Industrial Cp 58200 Michoacán - Morelia</t>
  </si>
  <si>
    <t xml:space="preserve">ING EN SITIO INFORMA QUE SE REALIZA RESTAURACION A SISTEMA ANTERIOR, SE HACEN PRUEBAS Y EQUIPO OPERA CORRECTAMENTE. </t>
  </si>
  <si>
    <t>MJ026VBW</t>
  </si>
  <si>
    <t>07:06:53</t>
  </si>
  <si>
    <t>INC000000392669</t>
  </si>
  <si>
    <t>Descripción de la falla que presenta el monitor: el monitor se ve borroso, como si presentara una sombra.
Datos de la PC 
Marca: Lenovo
Modelo: ThinkCentre M79
SN del Equipo :(Serie) MJ025JTA
SN del Monitor: (Serie) V5689333
Nombre completo del resguardante:Pablo Emilio Trejo Jimenez
Cargo del resguardante: Jefe de Oficina de Seguimiento y Análisis
Teléfono con lada: (01) 993 315 29 24
Horario laboral:8:30 a 16:00 horas
Domicilio laboral: Belisario Dominguez 102, Col. Plutarco Elías Calles, Villahermosa, Tabasco</t>
  </si>
  <si>
    <t>SE REVISA EQUIPO LENOVO MODELO M79 N/S MJ025JTA. EL USUARIO COMENTA QUE AL ESTAR USANDO EL EQUIPO LA RESOLUCIÓN DE LA PANTALLA SE CAMBIA AUTOMÁTICAMENTE SE CORRIGE Y AL VOLVER A TRABAJAR EN EL EQUIPO SE VUELVE A CAMBIAR Y APARECE MENSAJE DE QUE SE ESTA EJECUTANDO UN ARCHIVO, SE CORRE ANTIVIRUS  Y DETECTA AMENAZAS, SE ELIMINA AMENAZA Y SE HACE PRUEBAS Y EQUIPO QUEDA FUNCIONANDO.</t>
  </si>
  <si>
    <t>06:34:12</t>
  </si>
  <si>
    <t>42:30:07</t>
  </si>
  <si>
    <t>INC000000392349</t>
  </si>
  <si>
    <t>Descripción de la falla que presenta la Laptop: ya no funcionan los puestos del docking.
Datos de la Laptop: La base es M2b04CLH
Marca: Lenovo
Modelo:ThinkPad
SN: R907K5H4
La base es M2b04CLH
Nombre completo del resguardante: Lorenzo Valenzuela Rodríguez
Contacto en caso de ausencia: Fernando Torres Fuentes
No. de módulo para equipos que utilizan SIIRFE: 010122
Cargo del resguardante: Supervisor de Depuración al Padrón
Teléfono con lada: 01449 9650121
Horario laboral: 9:00 a 15:00 horas
Domicilio laboral: Iturbide 604, Col El Calvario, Jesus Maria Ags</t>
  </si>
  <si>
    <t xml:space="preserve">INGENIERO EN SITIO INFORMA QUE  SE REALIZA CAMBIO DE   DOCKING LENOVO, CON SERIE 8SSD20F82751WU5B5XGW SE REALIZAN  PRUEBAS Y EQUIPO OPERA CORRECTAMENTE. </t>
  </si>
  <si>
    <t>08:11:35</t>
  </si>
  <si>
    <t>INC000000393399</t>
  </si>
  <si>
    <t>Descripción de la falla que presenta la PC: Tiene problemas en la funcionalidad del sistema operativo en general.
Datos de la PC
Marca: Lenovo
Modelo: Thinkpad T540
SN: R907K5EX
Nombre completo del resguardante: Josefa Angelica Burguete Constantino
Contacto en caso de ausencia: Alejandra Merino
Cargo del resguardante: Supervisor al padron
Teléfono con lada: 9616027183
Horario laboral: 08:30 a 16:00
Domicilio laboral: Blvd San Cristóbal No. 212 , Col. Moctezuma, Mpio. Tuxtla Gutiérrez
Junta Local Ejecutiva De Chiapas</t>
  </si>
  <si>
    <t>SE REALIZA REINSTALACIÓN DE SISTEMA OPERATIVO, SE CONFIGURA EQUIPO, SE CARGA RESPALDO DE INFORMACIÓN, SE HACEN PRUEBAS Y OPERA CORRECTAMENTE.</t>
  </si>
  <si>
    <t>16:47:56</t>
  </si>
  <si>
    <t>INC000000393416</t>
  </si>
  <si>
    <t>Solicita reasignación de equipo mainbit:
Datos del ups
Marca: isb sola basic
Modelo: nbks
Sn: e15b25283
Nombre completo del resguardante actual: Luis Aureliano Estrada Aguirre
Cargo del resguardante actual: supervisor de actualización
Teléfono con lada: 4433244571
Nombre completo del resguardante nuevo: Nancy Lizbeth Arcos Piña 
Cargo del resguardante nuevo: técnico de actualización al padrón
Sub área laboral: actualización
Teléfono con lada: 4433244571
Horario laboral: 8:30 a 16:00
Domicilio laboral: blvd. García de león 1545, col. Chapultepec  oriente</t>
  </si>
  <si>
    <t>E15B25283</t>
  </si>
  <si>
    <t>16:49:53</t>
  </si>
  <si>
    <t>Solicita reasignación de equipo mainbit:
Datos de la pc
Marca: lenovo
Modelo: thinkcentre m79
Sn:(serie) mj026vcn
Nombre completo del resguardante actual: Luis Aureliano Estrada Aguirre
Cargo del resguardante actual: supervisor de actualización
Teléfono con lada: 4433244571
Nombre completo del resguardante nuevo: Nancy Lizbeth Arcos Piña 
Cargo del resguardante nuevo: técnico de actualización al padrón
Sub área laboral: actualización
Teléfono con lada: 4433244571
Horario laboral: 8:30 a 16:00
Domicilio laboral: blvd. García de león 1545, col. Chapultepec  oriente</t>
  </si>
  <si>
    <t>MJ026VCN</t>
  </si>
  <si>
    <t>07:18:45</t>
  </si>
  <si>
    <t>INC000000393469</t>
  </si>
  <si>
    <t>Descripción de la falla que presenta el Sistema Operativo: El equipo actualizo el sistema operativo de Windows 8.1 a Windows 10
Datos de la PC
Marca: Lenovo
Modelo: ThinkCentreM79
SN:(Serie) MJ0367WY
Nombre completo del resguardante: José Adrián Castro Hernández
Contacto en caso de ausencia: Josué Velásquez Cruz
No. de módulo para equipos que utilizan SIIRFE: 
Cargo del resguardante: Vocal Ejecutivo
Teléfono con lada: (01+10 dígitos) 9717110184
Horario laboral: 9am - 6 pm
Domicilio laboral: Prolongación 5 de mayo número 7, colonia Felipe Pescador, Juchitan de Zaragoza, Oax. C.P. 70050
Nota: Favor de proporcionar toda la información, ya que ésta es requerida por el proveedor.</t>
  </si>
  <si>
    <t>SE REALIZA REINSTALACIÓN DE SISTEMA OPERATIVO AL EQUIPO, SE CONFIGURA, SE REALIZAN PRUEBAS Y QUEDA OPERANDO CORRECTAMENTE.</t>
  </si>
  <si>
    <t>MJ0367WY</t>
  </si>
  <si>
    <t>03:43:52</t>
  </si>
  <si>
    <t>INC000000393390</t>
  </si>
  <si>
    <t>Descripción de la falla que presenta el Sistema Operativo: No muestra el escritorio, se queda mostrando una ventana azul.
Datos de la PC
Marca:lenovo
Modelo:T540P
SN: R90HDSRH
Nombre completo del resguardante: Maria Guadalupe Marquez Sanchez
Contacto en caso de ausencia: David Cutberto Gutierrez Balbuena
Cargo del resguardante: Vocal del RFE dtto 14
Teléfono con lada: 01 2434362142
Horario laboral: 8:30 A 16:00
Domicilio laboral: Calle Guerrero #16 Colonia Centro Izucar de Matamoros, Puebla C.P 74400</t>
  </si>
  <si>
    <t>SE REALIZA CARGA DE SISTEMA OPERATIVO SE CONFIGURA SE REALIZAN PRUEBAS Y EQUIPO QUEDA OPERANDO CORRECTAMENTE.</t>
  </si>
  <si>
    <t>R90HDSRH</t>
  </si>
  <si>
    <t>07:42:24</t>
  </si>
  <si>
    <t>INC000000393512</t>
  </si>
  <si>
    <t xml:space="preserve">Solicita reasignación de equipo Mainbit:
Datos del UPS
Marca: ISB
Modelo: MBKS1000
SN: E15B26667
Nombre completo del resguardante actual: Mauro Salas Vázquez 
Contacto en caso de ausencia: José Arenas García 
Cargo del resguardante actual: chofer-mensajero  
Teléfono con lada: 5556284200
Nombre completo del resguardante nuevo: Yesenia Flores Arenas  
Cargo del resguardante nuevo: Jefe de Departamento  
Área de Adscripción: unidad Técnica de lo Contencioso Electoral 
Sub área laboral: Procedimientos Especiales Sancionadores 
Teléfono con lada: 5556284200
Horario laboral: 09:00 a 18:00
Domicilio laboral: Viaducto Tlalpan No. 100  Edif. C Pb, Col. Arenal Tepepan, Del. Tlalpan.
</t>
  </si>
  <si>
    <t>SE REASIGNA UPS MARCA ISB SOLA BASIC MUEBLE NBKS 1000 CON NUMERO DE SERIE E15B26667. SE VALIDA CON USUARIO Y QUEDA CONFORME</t>
  </si>
  <si>
    <t>E15B26667</t>
  </si>
  <si>
    <t>07:48:11</t>
  </si>
  <si>
    <t xml:space="preserve">Solicita reasignación de equipo Mainbit:
Datos de la PC
Marca: Lenovo 
Modelo: Think Centre
SN: MJ023JYF
Nombre completo del resguardante actual: Mauro Salas Vázquez 
Contacto en caso de ausencia: José Arenas García 
Cargo del resguardante actual: chofer-mensajero  
Teléfono con lada: 5556284200
Nombre completo del resguardante nuevo: Yesenia Flores Arenas  
Cargo del resguardante nuevo: Jefe de Departamento  
Área de Adscripción: unidad Técnica de lo Contencioso Electoral 
Sub área laboral: Procedimientos Especiales Sancionadores 
Teléfono con lada: 5556284200
Horario laboral: 09:00 a 18:00
Domicilio laboral: Viaducto Tlalpan No. 100  Edif. C Pb, Col. Arenal Tepepan, Del. Tlalpan.
</t>
  </si>
  <si>
    <t>SE REASIGNA EQUIPO PC, MARCA LENOVO, MODELO THINK CENTRE M79 CON NUMERO DE SERIE MJ023JYF, SE REALIZA MIGRACION DE INFORMACION DEL EQUIPO ANTERIOR DELL AL EQUIPO LENOVO DE MANERA CORRECTA (100%). EL USUARIO VALIDA Y FIRMA</t>
  </si>
  <si>
    <t>04:12:24</t>
  </si>
  <si>
    <t>INC000000393394</t>
  </si>
  <si>
    <t>Descripción de la falla que presenta el Sistema Operativo: No muestra el escritorio, se queda mostrando una ventana azul.
Datos de la PC
Marca: Lenovo
Modelo: T540P
SN: R90HDSX3
Nombre completo del resguardante: Maria Guadalupe Marquez Sanchez
Contacto en caso de ausencia: David Cutberto Gutierrez Balbuena
Cargo del resguardante: Vocal del RFE dtto 14
Teléfono con lada: 01 2434362142
Horario laboral: 8:30 A 16:00
Domicilio laboral: Calle Guerrero #16 Colonia Centro Izucar de Matamoros, Puebla C.P 74400</t>
  </si>
  <si>
    <t>SE REALIZA CARGA DE SISTEMA OPERATIVO, SE CONFIGURA EQUIPO SE HACEN PRUEBAS Y QUEDA OPERANDO CORRECTAMENTE.</t>
  </si>
  <si>
    <t>R90HDSX3</t>
  </si>
  <si>
    <t>07:03:39</t>
  </si>
  <si>
    <t>INC000000393517</t>
  </si>
  <si>
    <t>Descripción de la falla que presenta la Laptop:
Favor de revisar a la brevedad posible
se traban todo lo relativo a paqueteria del office y está súoer lenta.
Datos de la Laptop
Marca: Lenovo
Modelo: Thinkpad T540P
SN: R907K5VL
Nombre completo del resguardante: Bonifacio Hilario Tiburcio
Contacto en caso de ausencia: Mishel Gamez
Cargo del resguardante: Auxiliar de investigación de mercado
Teléfono con lada: 5557282700 Ext. 372111
Horario laboral: 09:00 a 18:00
Domicilio laboral: Periférico Sur No. 4124, Piso 6 Col. Ex hacienda de Anzaldo, Del. Álvaro Obregón, Ciudad de México
Subdirección de adquisiciones.</t>
  </si>
  <si>
    <t>SE ACUDE A SITIO SE REALIZA RESPALDO DE INFORMACION 92 GB SE INSTALA IMAGEN INSTITUCIONAL SE CONFIGURA SE PASA INFORMACION EL USUARIO QUEDA CONFORME CON SU INFORMACION EL EQUIPO QUEDA FUNCIONANDO CORRECTAMENTE</t>
  </si>
  <si>
    <t>R907K5VL</t>
  </si>
  <si>
    <t>42:17:34</t>
  </si>
  <si>
    <t>INC000000393536</t>
  </si>
  <si>
    <t>Descripción de la falla que presenta la Laptop: no enciende. Posterior a mostrar la pantalla de inicio donde muestra el tipo de equipo, manda el mensaje "Fan Error" y se apaga el equipo. El equipo esta en uso como servidor de mac. 
Datos de la Laptop
Marca: Lenovo
Modelo: T540p
SN: R907JQGB
Nombre completo del resguardante: Edgar Eduardo Martínez Gámez 
Contacto en caso de ausencia: Katia Carolina Colunga Gaitan
No. de módulo para equipos que utilizan SIIRFE: 240331
Cargo del resguardante: Responsable de Modulo 
Teléfono con lada: 014878721079
Horario laboral:8:00 A 20:00 HRS.
Domicilio laboral: Amado Nervo No. 212, Centro, Rioverde, S.L.P.
Junta Distrital Ejecutiva No. 03 De San Luis Potosí - Río Verde</t>
  </si>
  <si>
    <t>SE ACUDE A SITIO SE REALIZO REEMPLAZO DE MOTHER BOARD Y VENTILADOR SE REALIZA PLANCHADO DE NUMERO DE SERIE SE REALIZAN PRUEBAS EQUIPO FUNCIONA CORRECTAMENTE.</t>
  </si>
  <si>
    <t>13:13:12</t>
  </si>
  <si>
    <t>INC000000393599</t>
  </si>
  <si>
    <t>Descripción de la falla que presenta el Sistema Operativo: el usuario reporta tener problemas con su sistema operativo, se reinicia solo, le crea accesos directos, en una ocasión le presento una pantalla azul.
Datos de la PC
Marca: Lenovo
Modelo: ThinkPad
SN: R90FAZYQ
No. de Inventario para equipos INE: 201121
Nombre completo del resguardante: Jose Antonio Diego Nava
Contacto en caso de ausencia: Rodolfo Ignacio Ramos Jimenez
No. de módulo para equipos que utilizan SIIRFE: 201121
Cargo del resguardante: Vocal de Registro
Teléfono con lada: 9545432774
Horario laboral: 8:00 a 6:00pm
Domicilio laboral: Av. Jose A Baños Aguirre No. 128 SN, Col. Barrio la banda, Mpio. Santiago Pinotepa Nacional en Oaxaca</t>
  </si>
  <si>
    <t>SE ACUDE A SITIO, SE REVISA EQUIPO Y SE REALIZA REINSTALACIÓN DE SISTEMA OPERATIVO, SE CONFIGURA EQUIPO, SE HACEN PRUEBAS Y EL EQUIPO QUEDA OPERANDO CORRECTAMENTE.</t>
  </si>
  <si>
    <t>03:15:16</t>
  </si>
  <si>
    <t>INC000000393589</t>
  </si>
  <si>
    <t>Descripción de la falla que presenta el teclado:Se traban teclas. Solicito cambio por favor.
Datos de la PC 
Marca:Lenovo
Modelo: Think Centre M79
SN: MJ025JA4
Nombre completo del resguardante: Alejandra Garcia Peña
Contacto en caso de ausencia: Efigenia Beltran Ayala
No. de módulo para equipos que utilizan SIIRFE: 151321
Cargo del resguardante: RESPONSABLE DE MODULO 
Teléfono con lada: 5557759229
Horario laboral: LUNES A VIERNES 8.00 a 16:00
Domicilio laboral: Av Central STA Clara 8 Col. Jardines de STA Clara, Ecatepec Estado de México CP 55450 ENTRE C 2 Y 2 A</t>
  </si>
  <si>
    <t>SE REALIZA VISITA A USUARIO EN SITIO
SE REALIZA CAMBIO FISICO DE TECLADO DAÑADO CON N/S 05299161 Y SE REMPLAZA POR TECLADO CON N/S 04295529, SE REALIZAN PRUEBAS QUEDA EQUIPO FUNCIONANDO USUARIO VALIDA Y FIRMA DE CONFORMIDAD</t>
  </si>
  <si>
    <t>MJ025JA4</t>
  </si>
  <si>
    <t>INC000000393590</t>
  </si>
  <si>
    <t>Solicita reasignación de equipo Mainbit:
Datos de la PC
Marca: Lenovo
Modelo: ThinkCentre M79
SN: MJ026WNT
Nombre completo del resguardante actual: Carlos Andres Jimenez Vargas
Cargo del resguardante actual: Intendente
Teléfono con lada: 01 5939143848
Nombre completo del resguardante nuevo: Mario Antonio Torres Jimenez 
Cargo del resguardante nuevo: Técnico en Impresión
Área de Adscripción: Junta Local Ejecutiva
Sub área laboral: Vocalia del RFE
Teléfono con lada: 01 5939143848
Horario laboral: Lunes a Viernes de 8:30 a 16:00 Hrs.
Domicilio laboral: Calle Guillermo Prieto NO. 100 Sur, Colonia San Sebastian, C.P. 50090, Toluca Estado de México</t>
  </si>
  <si>
    <t>SE REALIZA CARGA DE SISTEMA OPERATIVO SE REALIZAN PRUEBAS Y QUEDA OPERANDO CORRECTAMENTE Y SE RECOGEN RESGUARDOS FIRMADOS, FIRMA USUARIO DE CONFORMIDAD POR SERVICIO</t>
  </si>
  <si>
    <t>MJ026WNT</t>
  </si>
  <si>
    <t>07:45:28</t>
  </si>
  <si>
    <t>Solicita reasignación de equipo Mainbit:
Datos del UPS
Marca: Sola Basic
Modelo: NBKS 1000 /2
SN: E15B30952
Nombre completo del resguardante actual: Carlos Andres Jimenez Vargas
Cargo del resguardante actual: Intendente
Teléfono con lada: 01 5939143848
Nombre completo del resguardante nuevo: Mario Antonio Torres Jimenez 
Cargo del resguardante nuevo: Técnico en Impresión
Área de Adscripción: Junta Local Ejecutiva
Sub área laboral: Vocalia del RFE
Teléfono con lada: 01 5939143848
Horario laboral: Lunes a Viernes de 8:30 a 16:00 Hrs.
Domicilio laboral: Calle Guillermo Prieto NO. 100 Sur, Colonia San Sebastian, C.P. 50090, Toluca Estado de México</t>
  </si>
  <si>
    <t>SE ACUDE A SITIO SE FIRMA RESGUARDO SE OBTIENE FIRMA DE CONFORMIDAD.</t>
  </si>
  <si>
    <t>E15B30952</t>
  </si>
  <si>
    <t>03:08:26</t>
  </si>
  <si>
    <t>INC000000393594</t>
  </si>
  <si>
    <t>Descripción de la falla que presenta el teclado: Se traban las teclas y barra espaciadora ya no funciona. Solicito cambio por favor
Datos de la PC
Marca:Lenovo
Modelo:ThinkCentre M79
SN: MJ025J72
Nombre completo del resguardante: Alejandra García peña
Contacto en caso de ausencia: efigenia Beltrán Ayala
No. de módulo para equipos que utilizan SIIRFE: 151321
Cargo del resguardante: responsable de modulo
Teléfono con lada: (01+10 dígitos)5557759229
Horario laboral: Lunes a Viernes de 8:00 a 16:00
Domicilio laboral: av. Central sta clara # 8 col jardines de sta clara. Ecatepec estado de México. Cp 55450 ubicado entre c 2 y 2 a</t>
  </si>
  <si>
    <t>SE REALIZA VISITA A USUARIO EN SITIO
SE REALIZA CAMBIO FISICO DE TECLADO DAÑADO CON N/S 7328030 Y SE REMPLAZA POR TECLADO CON N/S 04295686 SE REALIZAN PRUEBAS QUEDA EQUIPO FUNCIONANDO USUARIO VALIDA Y FIRMA DE CONFORMIDAD</t>
  </si>
  <si>
    <t>02:30:27</t>
  </si>
  <si>
    <t>INC000000393678</t>
  </si>
  <si>
    <t>Descripción de la falla que presenta la Laptop: Por actualización a Windows 10 el equipo se quedo pasmado y ya no responde.
Datos de la Laptop
Marca: Lenovo
Modelo: Thinkpad T540P
SN: R90FAZ6H
Nombre completo del resguardante: Ma Carmen del Rosario García Jimenez
Contacto en caso de ausencia: Brandon Cervantes
Cargo del resguardante: Subdirectora de auditoria
Teléfono con lada: 55991600 Ext. 421664
Horario laboral: 09:00 a 19:00
Domicilio laboral: Avenida Acoxpa No. 436 , Piso 2, Col. Ex-Hacienda De Coapa, Del. Tlalpan
Unidad De Fiscalización de los Recursos de los Partidos Políticos</t>
  </si>
  <si>
    <t>EQUIPO SE ACTUALIZO A WINDOWS 10
SE REVIERTE INSTALACION A WINDOWS 10 Y SE DEJA FUNCIONANDO W8.1 CORRECTAMENTE, SE DESACTIVAN ACTUALIZACIONES AUTOMATICAS EQUIPO FUNCIONANDO CORRECTAMENTE</t>
  </si>
  <si>
    <t>R90FAZ6H</t>
  </si>
  <si>
    <t>06:59:56</t>
  </si>
  <si>
    <t>26:16:42</t>
  </si>
  <si>
    <t>INC000000393707</t>
  </si>
  <si>
    <t>Descripción de la falla que presenta la Laptop:
Falla en el teclado actualmente utilizan el equipo con un teclado externo. 
Datos de la Laptop
Marca: Lenovo 
Modelo: Thinkpad T540p
SN: R907JU6Y
Nombre completo del resguardante: Aracelí Torres Palos
Contacto en caso de ausencia: Ma. del Refugio  Mancillas Hernández
Cargo del resguardante:  Vocal de Capacitación Electoral y Educación Cívica
Teléfono con lada: 016188113397 y 016188116868
Horario laboral:  9:00  - 15:00 y  17:00 - 20:00 Hrs. L-V
Domicilio laboral:  Privada de Quinta No.110 Barrio de Tierra Blanca, Durango, Durango.</t>
  </si>
  <si>
    <t>01:59:37</t>
  </si>
  <si>
    <t>INC000000393657</t>
  </si>
  <si>
    <t>Descripción de la falla que presenta el Sistema Operativo: 
NO muestra el escritorio, se queda mostrando una ventana azul.
Datos de la PC
Marca: Lenovo
Modelo: T540P
SN: R90HDSY8
Nombre completo del resguardante: María Guadalupe Márquez Sánchez
Contacto en caso de ausencia: David Cutberto Gutiérrez Balbuena
Cargo del resguardante: vocal del RFE dtto 14
Teléfono con lada: 01 2434362142
Horario laboral: 8:30 am a 4 p.m.
Domicilio laboral: callé guerrero #16 colonia centro izucar de matamoros, puebla cp. 74400
Nota: favor de proporcionar toda la información, ya que ésta es requerida por el proveedor.</t>
  </si>
  <si>
    <t xml:space="preserve">SE REALIZA REINSTALACIÓN DE SISTEMA OPERATIVO, SE CONFIGURA EQUIPO, SE HACEN PRUEBAS Y QUEDA OPERANDO CORRECTAMENTE </t>
  </si>
  <si>
    <t>R90HDSY8</t>
  </si>
  <si>
    <t>04:06:11</t>
  </si>
  <si>
    <t>INC000000393492</t>
  </si>
  <si>
    <t>Descripción de la falla que presenta el Sistema Operativo:
Se actualizo a Windows 10 
Datos de la PC
Marca:Lenovo
Modelo:M79
SN :MJ025KAT
Nombre completo del resguardante:Graciela Almaral Jimenez
Cargo del resguardante: Tecnico de soporte
Teléfono con lada: 6677123570
Horario laboral:8:30 a 1:00 - 2:30 a 6:30
Domicilio laboral: Av. Nicolás bravo 1090 sur, industrial bravo cp. 80120 Culiacán sin</t>
  </si>
  <si>
    <t xml:space="preserve">SE RESTAURO WINDOWS Y SE HICIERON LAS PRUEBAS NECESARIAS Y EQUIPO QUEDA FUNCIONANDO CORRECTAMENTE. 
</t>
  </si>
  <si>
    <t>MJ025KAT</t>
  </si>
  <si>
    <t>05:13:03</t>
  </si>
  <si>
    <t>07:12:58</t>
  </si>
  <si>
    <t>INC000000393762</t>
  </si>
  <si>
    <t>Descripción de la falla que presenta la PC: Falla en los puertos USB no reconoce al conectar un dispositivo.
Datos de la PC
Marca: Lenovo
Modelo: ThinkCentre M79
SN: MJ022CZG
Nombre completo del resguardante:Claudia Calderon Alvarado
Cargo del resguardante: Responsable de modulo
Teléfono con lada: 5559722772
Horario laboral: Lunes a Viernes 8:00 a 15:00 Hrs
Domicilio laboral: Avenida Hacienda la escondida s/n, Unidad Jeovillas santa barbara, Iztapaluca, Estado de México.</t>
  </si>
  <si>
    <t xml:space="preserve">SE ACUDE A SITIO Y EL EQUIPO NO PRESENTA FALLOS Y EL USUARIO  DA EL VISTO  BUENO DEL CIERRE </t>
  </si>
  <si>
    <t>MJ022CZG</t>
  </si>
  <si>
    <t>01:33:34</t>
  </si>
  <si>
    <t>INC000000393711</t>
  </si>
  <si>
    <t>Solicita reasignación de equipo Mainbit:
Datos de la Laptop
Marca: Lenovo 
Modelo: ThinkPad
SN: R90FAZJD
Nombre completo del resguardante actual: Maura Edith Escobar Sanchez 
Contacto en caso de ausencia: Maricela Sanchez  IP 423017
Cargo del resguardante actual: Encargada del Enlace Administrativo 
Teléfono con lada: 55991600
Nombre completo del resguardante nuevo: Ivan Cruz Huerta
Cargo del resguardante nuevo: apoyo Secretarial A1
Área de Adscripción: Unidad Técnica de Planeación 
Sub área laboral: Secretaria Técnica 
Teléfono con lada: 55991600 
Horario laboral: 9 -13 Lunes y Miércoles 9-15 16-18 Martes Jueves y Viernes 
Domicilio laboral: Avenida Acoxpa No. 436, Col. Ex-Hacienda de Coapa, Del. Tlalpan Ciudad de México PISO 8</t>
  </si>
  <si>
    <t>REASIGNACION DE EQUIPO LAPTOP
SE VERIFICA NUMERO DE SERIE Y ES CORRECTO ACCESORIOS COMPLETOS USUARIO FIRMA RESGUARDO OK. EQUIPO NO REQUIERE CARGA DE SISTEMA</t>
  </si>
  <si>
    <t>05:09:23</t>
  </si>
  <si>
    <t>INC000000393760</t>
  </si>
  <si>
    <t>Descripción de la falla que presenta el Sistema Operativo:al encender el equipo manda un mensaje que dice que dice que la licencia de windows expirara pronto con dos opciones ir a configuracion de pc y cerrar.
Se solicita sea activado la licencia de Windows.
Datos de la PC
Marca:lenovo
Modelo:thinkpad
SN: MJ026W10
Nombre completo del resguardante: Blanca Estela Lopez Cazares
Contacto en caso de ausencia: Francisco Martinez Lopez
Cargo del resguardante: Aux. de R. Financieros
Teléfono con lada: 4448116414
Horario laboral:8:30 A 16:00 HRS.
Domicilio laboral: Av. Eugenio Garza Sada 145 Col. Lomas del Tecnológico, San Luis Potosí</t>
  </si>
  <si>
    <t>SE ACUDE A SITIO SE REALIZA RESPALDO, SE CARGA IMAGEN SE CONFIGURA EQUIPO , SE HACEN PRUEBAS Y EQUIPO QUEDA OPERANDO CORRECTAMENTE</t>
  </si>
  <si>
    <t>05:59:55</t>
  </si>
  <si>
    <t>INC000000393768</t>
  </si>
  <si>
    <t>Descripción de la falla que presenta la Laptop: Al parecer la tarjeta de Red esta suelta.
Datos de la Laptop
Marca:lenovo
Modelo:T540P
SN: R90HDAU0 15/09
Nombre completo del resguardante: Andrade de Anda Pedro
Contacto en caso de ausencia: Venegas Figueroa Jose Luis
Cargo del resguardante: Técnico de Actualización
Teléfono con lada: 01 33 38107920
Horario laboral:8:30 a 16:00
Domicilio laboral: Av. Enrique Díaz de León No. 674 0, Col. Moderna, Mpio. Guadalajara</t>
  </si>
  <si>
    <t>SE ACUDE A SITO SE CAMBIA EL CABLE DE RED Y EL EQUIPO QUEDA OPERANDO CORRECTAMENTE.</t>
  </si>
  <si>
    <t>R90HDAU0</t>
  </si>
  <si>
    <t>10:53:07</t>
  </si>
  <si>
    <t>INC000000393393</t>
  </si>
  <si>
    <t>Descripción de la solicitud:
Se instala impresora, la cual imprime solo en ocasiones, no se puede eliminar o compartir el dispositivo. 
Datos del equipo
Marca: Lenovo
Modelo: ThinkCentre M79
SN: MJ026BCS
Nombre completo del resguardante: Saúl Sánchez Muñoz
Contacto en caso de ausencia: Juan Conde Sánchez
No. de módulo para equipos que utilizan SIIRFE:
Cargo del resguardante: Vocal de Organización Electoral
Teléfono con lada: 012414180031
Horario laboral: 08:30 a 18:00
Domicilio laboral: Av. Xicohtencatl 2112, Col. Fátima, Apizaco, Tlaxcala, 2do. piso</t>
  </si>
  <si>
    <t>SE REALIZAN REVISIÓN DE EQUIPO, SE REALIZA CONFIGURACIÓN DE IMPRESORAS EQUIPO QUEDA OPERANDO CORRECTAMENTE.</t>
  </si>
  <si>
    <t>MJ026BCS</t>
  </si>
  <si>
    <t>15:27:25</t>
  </si>
  <si>
    <t>INC000000393873</t>
  </si>
  <si>
    <t>Descripción de la falla que presenta el Sistema Operativo:
Se solicita reinstalar sistema operativo Windows 8, por actualización a Windows 10
Datos de la PC
Marca: Lenovo 
Modelo: ThinkCentre M79
SN: MJ026WX5
No. de Inventario para equipos INE:
Nombre completo del resguardante: Laura Candelaria Lemus Espinosa
Contacto en caso de ausencia:
Cargo del resguardante:  Técnico de actualización cartográfica
Teléfono con lada: 014696921347 Ext. 113
Horario laboral: 8:30 - 16:00 Hrs
Domicilio laboral:  Boulevard Aldama 73 Col. Zona Centro, Penjamo, Guanajuato, CP 36900</t>
  </si>
  <si>
    <t xml:space="preserve">ING EN SITIO INFORMA QUE SE REALIZA CARGA DE IMAGEN SOLICITADA, SE CONFIGURA EQUIPO Y SE TRANSFIERE RESPALDO, SE HACEN PRUEBAS Y EQUIPO OPERA CORRECTAMENTE. </t>
  </si>
  <si>
    <t>MJ026WX5</t>
  </si>
  <si>
    <t>01:52:52</t>
  </si>
  <si>
    <t>INC000000393866</t>
  </si>
  <si>
    <t>Descripción de la falla que presenta la PC: Los exploradores no abren y el equipo se traba demasiado.
Datos de la PC
Marca: Lenovo
Modelo: ThinkCentre M79
SN: MJ031B3Q
Nombre completo del resguardante:Victor Manuel Coria Regalado
Cargo del resguardante: Jefe de Departamento
Teléfono con lada: 5556284200 Ext. 344326
Horario laboral: Lunes  a Viernes de 10:00 a 20:00 Hrs
Domicilio laboral: Viaducto Tlalpan No. 100 Edificio C Primer Piso, Col. Arenal Tepepan, Del. Tlalpan</t>
  </si>
  <si>
    <t>SE VERIFICA FALLA SE PROCEDE A ANALIZAR EL EQUIPO EN BUSCA DE VIRUS SE ELIMINAN APLICACIONES INECESARIAS SE VALIDA CON USUARIO Y LA FALLA QUEDA REPARADA</t>
  </si>
  <si>
    <t>MJ031B3Q</t>
  </si>
  <si>
    <t>17:27:31</t>
  </si>
  <si>
    <t>INC000000393709</t>
  </si>
  <si>
    <t>Solicita la reinstalación del Sistema Operativo
Motivo:  Por actualización a Windows 10
Marca: Lenovo
Modelo: Thinkcentre M79
Serie: MJ026AY0
Sistema Operativo: Windows 8.1
Para equipos Mainbit:
Resguardante: Ma de la Mercedes Villanueva Ochoa
Cargo del resguardante: Coordinador de unidad de servicios profesionales.
Correo: mercedes.villanueva
Tel: 8332172221 Ext. 25
Horario laboral: 09:00 a 18:00
Ubicación: México No. 310 , Col. Guadalupe, Mpio. Tampico
Junta Distrital Ejecutiva No. 08 De Tamaulipas - Tampico</t>
  </si>
  <si>
    <t>SE CAMBIO DISCO DURO, SE CARGO IMAGEN INSTITUCIONAL Y SE RESPALDA INFORMACION Y SE CONFIGURA CORREOS E IMPRESORA</t>
  </si>
  <si>
    <t>MJ026AY0</t>
  </si>
  <si>
    <t>09:46:19</t>
  </si>
  <si>
    <t>09:43:06</t>
  </si>
  <si>
    <t>INC000000393820</t>
  </si>
  <si>
    <t>Descripción de la falla que presenta la PC:
No se reproduce la imagen de los videos, solo el audio, la pantalla se ve verde o negra 
Datos de la PC
Marca: LENOVO
Modelo: THINKCENTRE
SN: MJ025KAM
Nombre completo del resguardante: Cesar Gonzalo Ruiz Ventura
Contacto en caso de ausencia: Ana Rosa Ramírez
Cargo del resguardan te: verificador de campo
Teléfono con lada: 3173824255
Horario laboral: 08:30 a 16:00 horas
Domicilio laboral:
Joaquín Mejía vidrio 51, Autlán de Navarro Jalisco
Nota: favor de proporcionar toda la información, ya que ésta es requerida por el proveedor.</t>
  </si>
  <si>
    <t xml:space="preserve">INGENIERO EN SITIO SE REALIZA ACTUALIZACIÓN DE CODECS DE VIDEO Y OPERA CORRECTAMENTE  </t>
  </si>
  <si>
    <t>07:51:29</t>
  </si>
  <si>
    <t>22:59:34</t>
  </si>
  <si>
    <t>INC000000393821</t>
  </si>
  <si>
    <t>Descripción de la solicitud: No funcionan las bocinas 
Datos del equipo
Marca: LENOVO
Modelo: Think Centre M79
SN: MJ023HPJ
Nombre completo del resguardante: Luis Fernando Castillo Moreno
Contacto en caso de ausencia: María Cristina Murguía Briseño
Cargo del resguardante: vocal secretario
Teléfono con lada: 33 36166610
Horario laboral: 08:30-16:00 horas
Domicilio laboral: francisco rojas Gonzalez 131, col. Ladrón de Guevara
Nota: favor de proporcionar toda la información, ya que ésta es requerida por el proveedor.</t>
  </si>
  <si>
    <t xml:space="preserve">INGENIERO EN SITIO INFORMA  QUE SE REALIZA CAMBIO DE  BOCINAS SE REALIZAN PRUEBAS Y EQUIPO OPERA CORRECTAMENTE. </t>
  </si>
  <si>
    <t>19:11:50</t>
  </si>
  <si>
    <t>INC000000394024</t>
  </si>
  <si>
    <t>Solicita la reinstalación del Sistema Operativo
Motivo:  Por actualización a Windows 10
Marca: Lenovo
Modelo: Thinkcentre M79
Serie: MJ026D25
Sistema operativo: Windows 8.1
Para equipos Mainbit:
Nombre completo del resguardante: Miguel Angel Hernandez Olivares
Contacto en caso de ausencia: Maria Guadalupe Rubio
Cargo del resguardante: Auxiliar distrital 
Teléfono con lada: 5557521925
Horario laboral: 09:00 a 17:00 Hrs.
Domicilio laboral: Cienfuegos No. 609 , Col. Lindavista, Mpio. Gustavo A Madero
Junta Distrital Ejecutiva No. 02 Del Distrito Federal - Gustavo A. Madero</t>
  </si>
  <si>
    <t xml:space="preserve">SE ACUDE A SITIO SE DESINSTALA ACTULAIZACION DE WINDOWS 10, QUEDANDO  INSTALADO 8.1, CONSERVANDO CONFIGURACION E INFORMACION  DE USUARIO, SE REALIZAN  PRUEBAS, EL EQUIPO QUEDA FUNCIONANDO CORRECTAMENTE.   </t>
  </si>
  <si>
    <t>MJ026D25</t>
  </si>
  <si>
    <t>09:01:39</t>
  </si>
  <si>
    <t>INC000000394061</t>
  </si>
  <si>
    <t>Solicita la reinstalación del Sistema Operativo
Motivo:  Por actualización a Windows 10
Marca: Lenovo
Modelo: Thinkcentre M79
Serie: MJ025JU6
Sistema operativo: Windows 8.1
Nombre del resguardante: Jose Maria Soto Carballo
Cargo del resguardante: Vocal de Registro Federal de Electores
Ext. IP o teléfono: 6677147101
Horario laboral: 08:30 a 18:00 Hrs.
Domicilio: Río Papaloapan No. 1006 , Col. Popular, Mpio. Culiacán
Junta Distrital Ejecutiva No. 05 De Sinaloa - Culiacán De Rosales</t>
  </si>
  <si>
    <t>SE REVISA EQUIPO Y ESTE SE CUENTA CON WINDOWS 10 Y Y SE REALIZA RESPALDO, SE REALIZAN PRUEBAS Y EQUIPO QUEDA FUNCIONANDO CORRECTAMENTE</t>
  </si>
  <si>
    <t>MJ025JU6</t>
  </si>
  <si>
    <t>02:28:11</t>
  </si>
  <si>
    <t>INC000000393919</t>
  </si>
  <si>
    <t>Descripción de la falla que presenta la PC:
No esta funcionando correctamente ya que a veces se apaga
Datos de la PC
Marca: Lenovo
Modelo: M79
SN: MJ026BBC
Nombre completo del resguardante:Mishel Molina Suarez
Contacto en caso de ausencia:Enrique Arreola 
Cargo del resguardante: Secretaria
Teléfono con lada: 5556284604 
IP: 344604
Horario laboral:10: 00 a 18:00
Domicilio laboral: Viaducto Tlalpan No. 100, Col. Arenal Tepepan, Del. Tlalpan
Edificio A,Legislativo PAN</t>
  </si>
  <si>
    <t xml:space="preserve">SE VERIFICA LA FALLA, SE PROCEDE A REALIZAR CAMBIO FISICO DE BATERIAS SE VALIDA CON USUARIO Y EL UPS QUEDA FUNCIONANDO CORRECTAMENTE.
 </t>
  </si>
  <si>
    <t>MJ026BBC</t>
  </si>
  <si>
    <t>43:44:08</t>
  </si>
  <si>
    <t>INC000000394065</t>
  </si>
  <si>
    <t>Descripción de la falla que presenta la PC: No se visualizan las fotografías.
Datos de la PC
Marca: Lenovo
Modelo: ThinkCentre A01PLM
SN:  MJ023JVW
Nombre completo del resguardante: Fortino Rodríguez Camacho
Contacto en caso de ausencia: Gloria Alvarado González
Cargo del resguardante: Vocal del Capacitación Electoral y Educación Cívica 
Teléfono con lada: 01 456 643 2950 y 01 456 643 2833 Ext. 101
Horario laboral: 8:30 am  a  4:00 pm
Domicilio laboral: Calle Galeana #51, Zona Centro, Valle de Santiago, Gto.</t>
  </si>
  <si>
    <t xml:space="preserve">ING EN SITIO INFORMA QUE SE CAMBIA DISCO DURO, SE REALIZA CARGA DE IMAGEN A EQUIPO, SE CONFIGURA Y SE TRANSFIERE RESPALDO, SE HACEN PRUEBAS Y EQUIPO OPERA CORRECTAMENTE. </t>
  </si>
  <si>
    <t>MJ023JVW</t>
  </si>
  <si>
    <t>42:01:46</t>
  </si>
  <si>
    <t>INC000000393381</t>
  </si>
  <si>
    <t>Descripción de la falla que presenta la PC: ME SALE UNA PANTALLA AZUL
Datos de la PC
Marca: LENOVO
Modelo: THINKCENTRE_M79_P1_JUNTAS_AMD_A8_
SN: MJ026AWF
Nombre completo del resguardante: CHANTAL ALEJANDRA AGUILAR TORALES
Contacto en caso de ausencia: KARINA GONZALEZ CASTILLO
Cargo del resguardante: SOPORTE ADMINISTRATIVO 
Teléfono con lada: 018312322703
Horario laboral: 9 AM A 2 PM Y 3 PM A 6 PM
Domicilio laboral: BLVD. MANUEL CAVAZOS LERMA No. 409 NTE, COL. ANAHUAC 1, C.P. 89830, TAMAULIPAS</t>
  </si>
  <si>
    <t xml:space="preserve">INGENIERO INFORMA QUE SE ACUDE A SITIO, Y SE PROCEDE A REALIZAR CAMBIO DE DISCO DURO , CARGA DE IMAGEN INSTITUCIONAL, CONFIGURACIONES CORRESPONDIENTES Y EQUIPO QUEDA OPERANDO CORRECTAMENTE. </t>
  </si>
  <si>
    <t>MJ026AWF</t>
  </si>
  <si>
    <t>04:16:20</t>
  </si>
  <si>
    <t>13:01:57</t>
  </si>
  <si>
    <t>INC000000393516</t>
  </si>
  <si>
    <t>Describa su solicitud: En ocasiones cuando estoy trabajando en el equipo arrendado, se apaga quedando en azul la pantalla, enviando un mensaje de error que dice: "ocurrió un error en su PC, debe reiniciarse, se va a recabar la información del error y después puede reiniciar el sistema, si quiere más información del error consulte en system_thread_exception_not_handled (atilmdag.sys).
Marca: Lenovo
Modelo: ThinkCentre M79
Serie: MJ02647R
Resguardante: Abel Joaquín Villanueva Rodríguez.
Ubicación: 08JDE-AYUTLA DE LOS LIBRES, GRO.AV JUAN N ÁLVAREZ No. 35A , COL. LA VILLA, MPIO. AYUTLA DE LOS LIBRES
Horario laboral: 9:00 a 18:00 hrs.
Teléfono:  01 745 45 5 13 99.</t>
  </si>
  <si>
    <t>SE REALIZA INSTALACIÓN DE DRIVER DE VIDEO CORRECTO, SE REALIZAN PRUEBAS Y EL EQUIPO QUEDA TRABAJANDO CORRECTAMENTE.</t>
  </si>
  <si>
    <t>MJ02647R</t>
  </si>
  <si>
    <t>05:29:28</t>
  </si>
  <si>
    <t>INC000000394217</t>
  </si>
  <si>
    <t xml:space="preserve">SE VERIFICA FALLA DE DESISNTALAN EXPLORADORES DE INTERNET  Y SE INSTALA  LA VERSION BETA  SE REALIZA  REAPARACION  DE OFFICE SE VALIDA  CON USUARIO Y LA FALLA QUEDA REPARADA.
</t>
  </si>
  <si>
    <t>41:49:07</t>
  </si>
  <si>
    <t>INC000000393810</t>
  </si>
  <si>
    <t>Descripción de la falla que presenta el UPS: siendo las 11:00 hrs del día 19/05/2016, el UPS en mención comenzó a despedir humo y un olor a plástico quemado por lo que se procedió a desconectar de manera inmediata para evitar que se pudiera encender el equipo que en ese momento se encontraba conectado a él. 
Datos del UPS
Marca: ISB
Modelo: NBKS 1000/2
SN: E15B30156
Nombre completo del resguardante: Lic. Juan Carlos Martínez Munguía
Contacto en caso de ausencia: Silvestre Cruz Valdés
No. de módulo para equipos que utilizan SIIRFE: 300121
Cargo del resguardante: Vocal Ejecutivo
Teléfono con lada: 01+8462661881
Horario laboral: de 08:00 a 15:30 hrs
Domicilio laboral: Ave. Venustiano Carranza # 7 col. Etienne, 93990, Pánuco Veracruz.</t>
  </si>
  <si>
    <t>INGENIERO INFORMA QUE : SE REALIZA CAMBIO DE UPS # E15B24895, SE HACEN PRUEBAS Y EQUIPO QUEDA OPERANDO DE MANERA CORRECTA.</t>
  </si>
  <si>
    <t>E15B30156</t>
  </si>
  <si>
    <t>26:54:19</t>
  </si>
  <si>
    <t>INC000000393864</t>
  </si>
  <si>
    <t>Descripción de la solicitud: No se escucha adecuadamente las bocinas
Datos del equipo
Marca: LENOVO
Modelo: THINK CENTRE M79
SN: MJ026B3C
Nombre completo del resguardante: MARÍA CRISTINA MURGUIA BRISEÑO
Contacto en caso de ausencia: MARIA DE LOURDES ARECHIGA MARTINEZ
Cargo del resguardante: SECRETARIA EN JUNTA DISTRITAL
Teléfono con lada: 33 36166610
Horario laboral: 08:30-16:00 HORAS
Domicilio laboral: FRANCISCO ROJAS GONZALEZ 131. COL LADRON DE GUEVARA. GUADALAJARA, JALISCO.</t>
  </si>
  <si>
    <t xml:space="preserve">INGENIERO EN SITIO  INFORMA QUE  SE REALIZA  CAMBIO  DE  BOCINAS  SE REALIZA  BRUEBAS Y EQUIPO OPERA CORRECTAMENTE. </t>
  </si>
  <si>
    <t>26:54:38</t>
  </si>
  <si>
    <t>INC000000393874</t>
  </si>
  <si>
    <t>Solicita reasignación de equipo Mainbit:
Datos de la PC
Marca: Lenovo
Modelo: ThinkCentre M79
SN:(Serie) MJ026B87
Nombre completo del resguardante actual: Francisco Edgard Yee Galván 
Contacto en caso de ausencia: Manuel De Jesus Padilla
Cargo del resguardante actual: Vocal Ejecutivo
Teléfono con lada: (55) 56284200 ext. 070707
Nombre completo del resguardante nuevo: Manuel De Jesús Padilla Higuera
Cargo del resguardante nuevo: Auxiliar Distrital
Área de Adscripción: Junta Distrital Ejecutiva No. 07 De Chiapas - Tonalá
Sub área laboral: Vocalía Secretarial
Teléfono con lada: (55) 56284200 ext. 070707
Horario laboral: 8:30 a 16:00 hrs.
Domicilio laboral: Calle 5 De Febrero 47 Barrio Centro, Tonalá, Chiapas</t>
  </si>
  <si>
    <t>SE REALIZA REASIGNACIÓN DE EQUIPO CON SERIE MJ026B87, SE RECOLECTAN FIRMAS EN LA DOCUMENTACIÓN, EQUIPO OPERANDO CORRECTAMENTE.</t>
  </si>
  <si>
    <t>MJ026B87</t>
  </si>
  <si>
    <t>26:55:27</t>
  </si>
  <si>
    <t>Solicita reasignación de equipo Mainbit:
Datos del UPS
Marca: ISB Sola Basic
Modelo: NBKS 1000/2
SN:(Serie) E15B30576
Nombre completo del resguardante actual: Francisco Edgard Yee Galván 
Contacto en caso de ausencia: Manuel De Jesus Padilla
Cargo del resguardante actual: Vocal Ejecutivo
Teléfono con lada: (55) 56284200 ext. 070707
Nombre completo del resguardante nuevo: Manuel De Jesús Padilla Higuera
Cargo del resguardante nuevo: Auxiliar Distrital
Área de Adscripción: Junta Distrital Ejecutiva No. 07 De Chiapas - Tonalá
Sub área laboral: Vocalía Secretarial
Teléfono con lada: (55) 56284200 ext. 070707
Horario laboral: 8:30 a 16:00 hrs.
Domicilio laboral: Calle 5 De Febrero 47 Barrio Centro, Tonalá, Chiapas</t>
  </si>
  <si>
    <t>SE REALIZA REASIGNACIÓN DE EQUIPO CON SERIE E15B30576, SE RECOLECTAN FIRMAS EN LA DOCUMENTACIÓN, EQUIPO OPERANDO CORRECTAMENTE.</t>
  </si>
  <si>
    <t>E15B30576</t>
  </si>
  <si>
    <t>08:01:45</t>
  </si>
  <si>
    <t>19:37:48</t>
  </si>
  <si>
    <t>INC000000393902</t>
  </si>
  <si>
    <t>Descripción de la falla que presenta la PC:
Se reporta falla en las bocinas; así mismo lentitud en el equipo. 
Datos de la PC
Marca: Lenovo
Modelo:ThinkCentre M79
SN: MJ031B7P
Nombre completo del resguardante: Walter Mauricio Fernández Garrido 
Contacto en caso de ausencia: Cristian Iván Peña Marín
Cargo del resguardante: Vocal Secretario 
Teléfono con lada: (01) 442-212-05-62
Horario laboral: 08:30  a 16:00 hrs.
Domicilio laboral: Bambú No. 10, Col. Carrizal, Mpio. Santiago De Querétaro- Querétaro</t>
  </si>
  <si>
    <t>SE REEMPLAZAN BOCINAS, SE HACEN PRUEBAS DE OPERACIÓN Y QUEDA OPERANDO CORRECTAMENTE.</t>
  </si>
  <si>
    <t>MJ031B7P</t>
  </si>
  <si>
    <t>09:02:39</t>
  </si>
  <si>
    <t>15:57:41</t>
  </si>
  <si>
    <t>INC000000393988</t>
  </si>
  <si>
    <t>Descripción de la falla que presenta el mouse: No responde.
Datos de la PC
Marca:LENOVO
Modelo:THINKCENTRE
SN:(Serie)MJ025K6Z
Nombre completo del resguardante: Juan Manuel Tapia Cruz
No. de módulo para equipos que utilizan SIIRFE:
Cargo del resguardante: Técnico de Actualización al Padron
Teléfono con lada: 013338104362
Horario laboral: 9:00 a 16:30
Domicilio laboral: Av .Enrique Díaz de León No. 674 0, Col. Moderna, Mpio. Guadalajara</t>
  </si>
  <si>
    <t xml:space="preserve">INGENIERO EN SITIO INFORMA QUE SE  REALIZA   CAMBIO DE MOUSE QUEDA OPERANDO CORRECTAMENTE </t>
  </si>
  <si>
    <t>MJ025K6Z</t>
  </si>
  <si>
    <t>03:02:08</t>
  </si>
  <si>
    <t>INC000000393980</t>
  </si>
  <si>
    <t>Descripción de la falla que presenta la PC: Para solicitar su apoyo ya que la persona que usara el equipo antes descrito no tiene la contraseña para ingresar.
Datos de la PC
Marca: LENOVO
Modelo: THINKCENTRE
SN: MJ0269CV 
Nombre completo del resguardante: DOLORES GARCIA FRANCO
Contacto en caso de ausencia:ALEJANDRO RAMIREZ ROJO
Cargo del resguardante: SUBDIRECTORA DE DIFUSION
Teléfono IP: 56284200 Ext.345437
Horario laboral: 10:00AM A 19:00PM
Domicilio laboral: VIADUCTO TLALPAN 100, EDIFICIO C, DECEYEC.</t>
  </si>
  <si>
    <t xml:space="preserve">SE RESTABLECE CONTRASEÑA DE CUENTA LOCAL INE. SE REALIZAN PRUEBAS SATISFACTORIAS.
EL USUARIO VALIDA Y FIRMA.
 </t>
  </si>
  <si>
    <t>03:23:08</t>
  </si>
  <si>
    <t>INC000000394095</t>
  </si>
  <si>
    <t>Solicita se reinstale el sistema operativo en el equipo de acuerdo a la asignación del mismo (Windows 8)
Marca: Lenovo 
Modelo: M79
Serie:  R90HDSS6
Resguardante: Gerardo García Peña
En caso de ausencia: Graciela Rojas Pérez
Cargo: Responsable de módulo
Teléfono:  018343168924 ext 101
Horario laboral: 8 a 16 hrs
Domicilio: Mier y Terán 1528, Col Pedro José Méndez, Ciudad Victoria Tamaulipas</t>
  </si>
  <si>
    <t>INGENIERO INFORMA QUE SE DIAGNOSTICA DAÑO EN SISTEMAS OPERATIVO, SE REINSTALA SE HACEN PRUEBAS Y EQUIPO QUEDA OPERANDO CORRECTAMENTE.</t>
  </si>
  <si>
    <t>R90HDSS6</t>
  </si>
  <si>
    <t>10:39:11</t>
  </si>
  <si>
    <t>INC000000394269</t>
  </si>
  <si>
    <t>PRESENTA ERROR AL TRATAR DE INICIAR EL SISTEMA OPERATIVO "INACCESSIBLE BOOT DEVICE"
Datos de la Laptop
Marca:LENOVO
Modelo:THINKPAD
SN:(Serie) R907JULL
Nombre completo del resguardante: RAFAEL MORALES ORTEGA
Contacto en caso de ausencia: RUBI PACHECO PEREZ
Cargo del resguardante:  VERIFICADOR DE CAMPO
Teléfono con lada: (01+10 dígitos): 2727256239
Horario laboral:LUNES A VIERNES DE 08:30 A 16:00 HORAS SABADOS DE 10:00 A 13:00 HORAS
Domicilio laboral: AVENIDA PONIENTE 7 #431, COL. CENTRO, ORIZABA, VER.</t>
  </si>
  <si>
    <t xml:space="preserve">INGENIERO INFORMA QUE : SE REALIZAN PRUEBAS, SISTEMA OPERATIVO DAÑADO, SE REALIZA PLANCHADO DE IMAGEN. </t>
  </si>
  <si>
    <t>R907JULL</t>
  </si>
  <si>
    <t>16:58:26</t>
  </si>
  <si>
    <t>INC000000394261</t>
  </si>
  <si>
    <t>Descripción de la falla que presenta el UPS: se escucha un pitido constante y se apaga, Solicita su revisión.
Datos del UPS
Marca: ISB Sola Basic
Modelo: NBKS1000
SN: E15B28957
Nombre completo del resguardante: Maria Cristina Favela López
Contacto en caso de ausencia: Ramón Nicolas Soto Jacinto
Cargo del resguardante: Responsable de la Vocalia de Registro Federal de Electores
Teléfono con lada: 016241307877
Horario laboral: 08:00 a 15:00 de Lunes a Viernes y Sabados de 09:00 a 13:00
Domicilio laboral: Carretera Transpeninsular S/N, Colonia Santa Rosa, Plaza Bugambilias local 7 y 8, San Jose del Cabo, Baja California Sur.</t>
  </si>
  <si>
    <t>INGENIERO INFORMA, SE REALIZA REEMPLAZO DE TECLADO DAÑADO, SE HACEN PRUEBAS Y EL EQUIPO QUEDA OPERANDO.</t>
  </si>
  <si>
    <t>14:49:59</t>
  </si>
  <si>
    <t>INC000000394263</t>
  </si>
  <si>
    <t>Descripción de la falla que presenta la PC: El teclado no funciona, se traban mucho las teclas.
Datos de la PC
Marca: Lenovo
Modelo: Thinkcentre M79
SN: MJ025HUM
Nombre completo del resguardante: Maria Cristina Favela López
Contacto en caso de ausencia: Ramón Nicolas Soto Jacinto
Cargo del resguardante: Responsable de la Vocalia de Registro Federal de Electores
Teléfono con lada: 016241307877
Horario laboral: 08:00 a 15:00 de Lunes a Viernes y Sabados de 09:00 a 13:00
Domicilio laboral: Carretera Transpeninsular S/N, Colonia Santa Rosa, Plaza Bugambilias local 7 y 8, San Jose del Cabo, Baja California Sur.</t>
  </si>
  <si>
    <t>SE ENCUENTRA DAÑO EN TECLADO, SE PROCEDE A REEMPLAZARLO, EQUIPO QUEDA OPERANDO CORRECTAMENTE.</t>
  </si>
  <si>
    <t>16:08:15</t>
  </si>
  <si>
    <t>31:25:00</t>
  </si>
  <si>
    <t>INC000000394293</t>
  </si>
  <si>
    <t xml:space="preserve">Descripción de la solicitud: A parecer el no break no retiene la carga.
Datos del equipo
Marca: 15Bsolabasic
Modelo: NBKS 1000-2
SN:(Serie) E15B22154
Nombre completo del resguardante: Tania Osorno Hernández
Contacto en caso de ausencia: Susana Vargas Castillo
No. de módulo para equipos que utilizan SIIRFE:
Cargo del resguardante: Técnico en PUSINEX
Teléfono con lada: (01+10 dígitos) 722 2130435
Horario laboral: 8:30-16:00 hrs
Domicilio laboral: Guillermo Prieto #100, col. San Sebastian, CP 50090, Edo. Mex.
</t>
  </si>
  <si>
    <t>SE REALIZA CAMBIO DE uPS SOLA BASIC BKS1000 E15B24914 SE RETIRA EQUIPO DAÑADO, SE REALIZAN PRUEBAS Y QUEDA OPERANDO CORRECTAMENTE, FIRMA RESGUARDOS DE CAMBIO.</t>
  </si>
  <si>
    <t>E15B22154</t>
  </si>
  <si>
    <t>15:25:50</t>
  </si>
  <si>
    <t>INC000000394273</t>
  </si>
  <si>
    <t>Describa su petición:
El día de hoy, comenzó a actualizarse el equipo a Windows 10, aun no se actualiza, necesito apoyo para desactivar esa actualización
Equipo 
Marca: LENOVO
Modelo: ThinkCentre
SN: MJ026X2Z
Resgurdante: Victor Valdez
Correo Institucional: victor.valadez@ine.mx
Teléfono: 013336390780
Horario: 09:00 18:00
Ubicación: Reforma No. 191-A, Zona Centro, San Pedro Tlaquepaque, Jalisco.</t>
  </si>
  <si>
    <t xml:space="preserve">, INGENIERO ME COMENTA LO SIGUIENTE, EL EQUIPO AUN NO SE ACTUALIZABA, SE QUITARON LAS NOTIFICACIONES Y EL EQUIPO YA NO CORRE RIESGO DE QUE SE ACTUALICE A WINDOWS 10 FIRMA DE CONFORMIDAD.  </t>
  </si>
  <si>
    <t>22:08:25</t>
  </si>
  <si>
    <t>INC000000394248</t>
  </si>
  <si>
    <t xml:space="preserve">Descripción de la falla que presenta el Sistema Operativo: el sistema pide actualizar a windows 10. Se solicita desactivar la actualización.
Datos de la PC
Marca: lenovo
Modelo: thinkCentre M79
SN:(Serie) MJ026W5H
Nombre completo del resguardante: Salvador Ramírez Rivera
Teléfono con lada: (01+10 dígitos) 01 461 6128557
Horario laboral: 08:30 a 16:00
Domicilio laboral: INSURGENTES NUM 113, CENTRO CP. 38000 CELAYA GTO 
</t>
  </si>
  <si>
    <t xml:space="preserve">ING EN SITIO INFORMA QUE SE DESACTIVAN ACTUALIZACIONES, YA NO SOLICITA QUE SE REALICE LA MISMA, SE HACEN PRUEBAS Y OPERA CORRECTAMENTE. </t>
  </si>
  <si>
    <t>MJ026W5H</t>
  </si>
  <si>
    <t>02:15:49</t>
  </si>
  <si>
    <t>INC000000393336</t>
  </si>
  <si>
    <t>Reporta que el UPS no retiene la carga.
Marca: ISB Sola Basic
Modelo: Nbks 1000
Serie: E15B24291
Resguardante: Blanca Estela Chavarría Pérez
Cargo: Auxiliar en Control de Movimientos del Personal
Correo: blanca.chavarria@ine.mx 
Teléfono: 54800591
Horario Laboral:9:00 a 18:00 horas
Domicilio Laboral:  Insurgentes Sur No. 1561 Piso 7 , Col. San José Insurgentes</t>
  </si>
  <si>
    <t xml:space="preserve">SE REALIZA VISITA  A USUARIO  EN SITIO.
SE REALIZA REVISION DE UPS Y SE DETECTA QUE EL INTERCEPTOR TRASERO  NO ESTA EN SU POSICION  CORRECTA, SE COLOCA  CORRECTAMENTE, SE REALIZAN PRUEBAS, QUEDA EQUIPO FUNCIONANDO.
   </t>
  </si>
  <si>
    <t>17:29:43</t>
  </si>
  <si>
    <t>INC000000393937</t>
  </si>
  <si>
    <t xml:space="preserve">Descripción de la falla que presenta la PC:  Aparece una pantalla  que dice "SE HA PRODUCIDO UN PROBLEMA EN SU PC Y NECESITA REINICIARSE, VAMOS A RECOPILAR INFORMACION SOBRE EL ERROR Y DESPUES PODRA REINICIAR"  y se queda así y tengo que resetearla
Al mandar a imprimir me aparecen dos mensajes que dicen "ERROR AL IMPRIMIR EN LEXMAR MS810 SERIE..." y "ERROR DE COMUNICACION IMPOSIBLE COMUNICARSE CON MENSAJERIA DE ESTADO LEXMAR MS810, SERIE XL...." y se tarda mucho en imprimir 
Datos de la PC
Marca: LENOVO
Modelo: THINCK CENTRE M79
SN: MJ026VQX
Nombre completo del resguardante: Rosa María López Valerio
Cargo del resguardante: Secretaria en Junta Distrital
Teléfono con lada: 012383823182
Horario laboral: 8:30 a 16:00 horas
Domicilio laboral: Boulevard Aldama 2002 col. Arcadia, Tehuacán, Puebla
</t>
  </si>
  <si>
    <t>SE REALIZA REVISIÓN DE EQUIPO Y OPERA CORRECTAMENTE, EL PROBLEMA DE IMPRESIÓN RADICA EN EL CABLE USB DE LA IMPRESORA, SE INSTAL OTRO CABLE, SE COMPRUEBA QUE LOS DRIVERS ESTÁN INSTALADOS CORRECTAMENTE.</t>
  </si>
  <si>
    <t>38:01:51</t>
  </si>
  <si>
    <t>18:26:54</t>
  </si>
  <si>
    <t>INC000000394131</t>
  </si>
  <si>
    <t>Solicita reasignación de equipo Mainbit:
Datos de la PC
Marca Llenovo
Modelo: ThinkPadT540P
SN: R907JU7X
Nombre completo del resguardante Juan Manuel Guzmán Gutiérrez
Cargo del resguardante actual: Cartógrafo
Teléfono con lada: (015516368624)
Nombre completo del resguardante nuevo: Susana Vargas Castillo 
Cargo del resguardante nuevo: Jefe de Oficina de Cartografía Estatal (JOCE) 
Área de Adscripción: Registro Federal de Electores 
Sub área laboral: Cartografía Estatal
Teléfono con lada:017222130435
Horario laboral:  8:00 a 16:00 horas
Domicilio laboral: Guillermo Prieto 100 sur Col. San Sebastián C.P. 50090, Toluca Estado de México, México</t>
  </si>
  <si>
    <t xml:space="preserve">INGENIERO EN SITIO INFORMA SE REALIZA REASIGNACION DE EQUIPO, EQUIPO NO TRAE EL MOUSE POR LO QUE USUARIA FIRMA DE CONFORMIDAD. </t>
  </si>
  <si>
    <t>R907JU7X</t>
  </si>
  <si>
    <t>03:09:57</t>
  </si>
  <si>
    <t>INC000000394301</t>
  </si>
  <si>
    <t xml:space="preserve">Descripción de la falla que presenta el sistema operativo: se actualizo el sistema operativo a Windows 10. El equipo se actualizo el equipo a Windows 10 y pues quiere perder su información.
Datos de la PC
Marca:LENOVO
SN:(Serie) MJ031B30
Nombre completo del resguardante:OSCAR OMAR VARGAS VELAZQUEZ
Contacto en caso de ausencia:TANIA OSORNO 
No. de módulo para equipos que utilizan SIIRFE:
Cargo del resguardante: AUXILIAR DE CARTOGRAFIA
Teléfono con lada: (01+10 dígitos) 722 2 13 04 35
Horario laboral:8:30 A 16:00
Domicilio laboral:CALLE GUILLERMO PRIETO#100 COLONIA REFORMA CP 50090 TOLUCA EDO MEX
</t>
  </si>
  <si>
    <t>SE ACUDE A SITIO SE REPARA SISTEMA OPERATIVO, SE REALIZAN PRUEBAS DE FUNCIONAMIENTO Y QUEDA OPERANDO CORRECTAMENTE.</t>
  </si>
  <si>
    <t>MJ031B30</t>
  </si>
  <si>
    <t>15:02:13</t>
  </si>
  <si>
    <t>INC000000394276</t>
  </si>
  <si>
    <t>Descripción de la falla que presenta el Sistema Operativo: El dia de hoy el sistema automaticamente se empezo a actualizar a windows 10, se reinicio la maquina, aun tengo el windows 8.1, pero dice se reinicie para iniciar la actualizacion al 10. Necesito apoyo para desactivar esta actualizacion. Gracias
Datos de la PC
Marca: LENOVO
Modelo: ThinkCentre
SN:(Serie) MJ026WEH
Nombre completo del resguardante: Norma Pinedo Mendez
Contacto en caso de ausencia: Yacinth Orozco Enriquez
Cargo del resguardante: Enlace Administrativo 
Teléfono con lada: (01+10 dígitos)013336390780 ext 107
Horario laboral: L-V 8:30 a 16:00 horas
Domicilio laboral: Reforma No. 191-A COL. TLAQUEPAQUE CENTRO, MPIO. TLAQUEPAQUE</t>
  </si>
  <si>
    <t xml:space="preserve">INGENIERO ME COMENTA LO SIGUIENTE, EL EQUIPO AUN NO SE ACTUALIZABA, SE QUITARON LAS NOTIFICACIONES Y EL EQUIPO YA NO CORRE RIESGO DE QUE SE ACTUALICE A WINDOWS 10 SE REALIZA PRUEBAS Y FIRMA DE CONFORMIDAD.  </t>
  </si>
  <si>
    <t>MJ026WEH</t>
  </si>
  <si>
    <t>38:02:41</t>
  </si>
  <si>
    <t>37:15:39</t>
  </si>
  <si>
    <t>INC000000394042</t>
  </si>
  <si>
    <t xml:space="preserve">Solicita reasignación de equipo Mainbit:
Datos de la PC
Marca: Lenovo
Modelo: T540p
Serie: R907JUC6
Nombre completo del resguardante actual:  Marcela Martínez Amezcua
Cargo del resguardante actual:  Técnico en Actualización Cartográfica
Teléfono con lada: 58526234
Nombre completo del resguardante nuevo:  Susana Vargas Castillo
Cargo del resguardante nuevo:  Jefe de Oficina de Cartografia Estatal
Área de Adscripción: Registro Federal de Elctores en el Edo Mex
Sub área laboral: Cartografía
Teléfono con lada: 017222130435
Horario laboral: 8:30 a 16:00 horas
Domicilio laboral: Guillermo Prieto 100 sur Col. San Sebastián C.P. 50090, Toluca Estado de México, México
</t>
  </si>
  <si>
    <t xml:space="preserve">De: Manuel Isidro Carbajal Quintanar 
Enviado el: jueves, 26 de mayo de 2016 04:16 p.m.
Para: SAC CAU
CC: mesa_ine
Asunto: RE: 45721 INC000000394042 INE (VALIDACION DE INFORMACION)
Buen día.
Su apoyo para validar cuál es el equipo correcto a reasignar.
Te informo que se trató de contactar a la nueva usuaria Susana Vargas para confirmar que cuenta con el equipo sin embargo, se encuentra en horario de comida.
Nos atendió la Srita. Karla Velázquez quien es la encargada de los equipos de cómputo que llegan al inmueble.
Nos confirma que si llegó una Laptop pero no con el número de serie que indican en el reporte (R907JUC6) se le solicitó la serie correcta pero comenta que no la tiene en este momento.
Así mismo informa que ya se contactó a la usuaria Marcela Martínez quien indica que ya se solicitó la corrección del caso CAU.
Por lo que quedamos en espera de los datos correctos para proceder con el cambio del resguardo y la reasignación del equipo.
Sin más por el momento, quedo en espera de sus comentarios.
Saludos
</t>
  </si>
  <si>
    <t>01:51:12</t>
  </si>
  <si>
    <t>INC000000394374</t>
  </si>
  <si>
    <t>Descripción de la falla que presenta el Sistema Operativo: El equipo se actualizó a Windows 10, solicita se reinstale Windows 8
Datos de la PC
Marca: Lenovo
Modelo: M79
SN:(Serie) MJ0265GT
Nombre completo del resguardante: Karla Huerta Vilchis
Cargo del resguardante: Técnico
Teléfono con lada: (01+10 dígitos):54881500  ext 1555
Horario laboral:  9 a 17 hrs
Domicilio laboral:   Tejocotes no. 164 piso 2, col. Tlacoquemecatl del valle, mpio. Benito Juárez, Ciudad de México</t>
  </si>
  <si>
    <t xml:space="preserve">SE ACUDE A SITIO A RESTABLECER  EQUIPO A WINDOWS 8.1 USUARIO CONFIRMA EL CORRECTO FUNCIONAMIENTO.
 </t>
  </si>
  <si>
    <t>MJ0265GT</t>
  </si>
  <si>
    <t>10:23:31</t>
  </si>
  <si>
    <t>INC000000394415</t>
  </si>
  <si>
    <t>Descripción de la falla: Envía el mensaje: "Office está funcionando sin licencia" ó "Está por vencer la licencia de Office".
Datos de la PC
Marca: Lenovo
Modelo: ThinkCentre
SN: MJ023H7E
Nombre completo del resguardante: Julio Cesar Vera Altuzar
Cargo: Vocal de Capacitación 
Teléfono con lada: 01 444 8154757 ext. 105 IP. 240603
Horario laboral: 9:00  a 16:00 hrs
Domicilio Laboral: Av Himno Nacional No. 5315 0, Col. Barrio San Juan De Guadalupe, Mpio. San Luis Potosí</t>
  </si>
  <si>
    <t xml:space="preserve">SE ACUDE A SITIO ,  SE HACE RESPALDO DE INFORMACION , SE REALIZÓ DESINSTALACIÓN DE ACTUALIZACIÓN DE WINDOWS 10 SE REALIZAN PRUEBAS Y EL EQUIPO QUEDA OPERANDO CORRECTAMENTE </t>
  </si>
  <si>
    <t>04:42:15</t>
  </si>
  <si>
    <t>INC000000393828</t>
  </si>
  <si>
    <t>Solicita reasignación de equipo Mainbit:
Datos de la PC
Marca: LEONOVO
Modelo:  T540p
SN : R90FAZ88
Nombre completo del resguardante actual: José Alberto López Vázquez
Contacto en caso de ausencia: Uriel Alejandro González Jiménez
Cargo del resguardante actual:  Profesional en Desarrollo de Softrware
Teléfono con lada: 55991600 ext: 420033
Nombre completo del resguardante nuevo: Martín Ponce Millán
Cargo del resguardante nuevo: Profesional en Desasarrollo de Software
Área de Adscripción: UNICOM 
Sub área laboral: DIS (Dirección de sistemas)
Teléfono con lada: 55991600 Ext:: 320033
Horario laboral: 10:00 - 19:00
Domicilio laboral: Av. Acoxpa 5to piso No. 336, Col. Ex-Hacienda de Coapa Del. Tlalpan Ciudad de México</t>
  </si>
  <si>
    <t xml:space="preserve">SE ACUDE A SITIO SE VALIDA  EQUIPO Y SE FIRMA RESGUARDO. </t>
  </si>
  <si>
    <t>03:36:48</t>
  </si>
  <si>
    <t>INC000000394433</t>
  </si>
  <si>
    <t>Descripción de la falla: Envía el mensaje: solicita activación de Windows
Datos de la PC
Marca: Lenovo
Modelo: ThinkPad
SN: R90F8ASK
Nombre completo del resguardante: Francisco Javier Valencia Martinez
Contacto en causa de ausencia: Gerardo Rene Aguilar Villalobos
Teléfono con lada: 49802987
Horario laboral: 16:00 a 18:00 hrs
Domicilio Laboral: Viaducto Tlalpan No. 100 Edif. C Piso 1, Col. Arenal Tepepan, Del. Tlalpan Auditorio 
Nota: urge se atienda el día de hoy se encontrara de 16:00 a 18:00 hrs en el Auditorio.</t>
  </si>
  <si>
    <t xml:space="preserve">SE ACUDE A SITIO SE REALIZA LA ACTICACION DE WINDOWS  SATISFACORIAMENTE, SE REALIZAN PRUEBAS, EL EQUIPO  QUEDA FUNCIONANDO CORRECTAMENTE.  </t>
  </si>
  <si>
    <t>R90F8ASK</t>
  </si>
  <si>
    <t>10:56:52</t>
  </si>
  <si>
    <t>13:35:12</t>
  </si>
  <si>
    <t>INC000000393930</t>
  </si>
  <si>
    <t>Descripción de la falla que presenta el Sistema Operativo: la operación de los programas es muy lento, tarda en accesar a ellos y guardar cambios.
Datos de la PC
Marca:lenovo
Modelo:AMD A8
SN: MJ025JTA
Nombre completo del resguardante:PABLO EMILIO TREJO JIMENEZ
Contacto en caso de ausencia:VICENTE LUCAS VALENCIA
Teléfono con lada:993 31529 24
Horario laboral:8:30 A 16:00 HORAS
Domicilio laboral:BELISARIO DOMINGUEZ 102, COLONIA PLUTARCO ELIAS CALLES, VILLAHERMOSA, TABASCO.</t>
  </si>
  <si>
    <t>SE REALIZA REINSTALACIÓN DE SISTEMA OPERATIVO, SE CONFIGURA EQUIPO, SE CARGA RESPALDO DE INFORMACIÓN, SE HACEN PRUEBAS Y EL EQUIPO QUEDA OPERANDO CORRECTAMENTE.</t>
  </si>
  <si>
    <t>54:41:38</t>
  </si>
  <si>
    <t>INC000000394421</t>
  </si>
  <si>
    <t>Solicita reasignación de equipo Mainbit:
Datos de la PC
Marca: Lenovo
Modelo: ThinkCentre
SN: MJ023HAN
Nombre completo del resguardante actual: LIC. DANIEL DOMINGUEZ LOPEZ
Contacto en caso de ausencia: LIC. CARLOS EDUARDO ABUNDEZ BENITEZ
No. de módulo para equipos que utilizan SIIRFE: 070728
Cargo del resguardante actual: VOCAL DEL REGISTRO FEDERAL DE ELECTORES
Teléfono con lada:  019666632135
Nombre completo del resguardante nuevo: C. MANUEL GALLEGOS VERA
Cargo del resguardante nuevo: RESPONSABLE DE MODULO
Área de Adscripción: 07 JUNTA DISTRITAL EJECUTIVA
Sub área laboral: VOCALIA DEL REGISTRO FEDERAL DE ELECTORES
Teléfono con lada: 019666632135
Horario laboral: 09:00 A 16:00 HRS.LUN-VIE
Domicilio laboral: C.FCO. I MADERO Y AV. ZARAGOZA NO. 144, TONALA, CHIAPAS.</t>
  </si>
  <si>
    <t>SE REALIZA REASIGNACIÓN DE EQUIPO CON SERIE MJ023HAN, SE RECOLECTAN FIRMAS EN LA DOCUMENTACIÓN. EQUIPO OK.</t>
  </si>
  <si>
    <t>MJ023HAN</t>
  </si>
  <si>
    <t>54:41:18</t>
  </si>
  <si>
    <t>04:30:35</t>
  </si>
  <si>
    <t>Solicita reasignación de equipo Mainbit:
Datos del UPS
Marca: ISB
Modelo: NBKS 1000/2
SN: E15B30575
Nombre completo del resguardante actual: LIC. DANIEL DOMINGUEZ LOPEZ
Contacto en caso de ausencia: LIC. CARLOS EDUARDO ABUNDEZ BENITEZ
No. de módulo para equipos que utilizan SIIRFE: 070728
Cargo del resguardante actual: VOCAL DEL REGISTRO FEDERAL DE ELECTORES
Teléfono con lada:  019666632135
Nombre completo del resguardante nuevo: C. MANUEL GALLEGOS VERA
Cargo del resguardante nuevo: RESPONSABLE DE MODULO
Área de Adscripción: 07 JUNTA DISTRITAL EJECUTIVA
Sub área laboral: VOCALIA DEL REGISTRO FEDERAL DE ELECTORES
Teléfono con lada: 019666632135
Horario laboral: 09:00 A 16:00 HRS.LUN-VIE</t>
  </si>
  <si>
    <t xml:space="preserve"> SE REALIZA REASIGNACIÓN DE EQUIPO CON SERIE E15B30575, SE RECOLECTAN FIRMAS EN LA DOCUMENTACIÓN. EQUIPO OPERANDO CORRECTAMENTE.</t>
  </si>
  <si>
    <t>E15B30575</t>
  </si>
  <si>
    <t>01:34:12</t>
  </si>
  <si>
    <t>INC000000394465</t>
  </si>
  <si>
    <t xml:space="preserve"> Solicita la reinstalación del Sistema Operativo ya que se instaló automáticamente a Windows 10.
Motivo:  Se instaló windows 10 de forma automática
Marca:  Lenovo
Modelo:    M79
Serie: MJ026B5J 
Resguardante:  Virginia Jiménez Mercado
Cargo:  Coordinador de proyecto
Ext. IP o teléfono:   0155  56284200 ex 345236
Horario laboral: 10 a 10 hrs
Domicilio:Viaducto Tlalpan 100 Edificio C 2do piso, col Arenal Tepepan, Del Tlalpan, DF</t>
  </si>
  <si>
    <t xml:space="preserve">SE VERIFICA FALLA, SE PROCEDE A DESINSTALAR  LACTUALIZACION  DE WINDOWS 10. PARA REGRESAR A WINDOWS 8.1, SE VERIFICA  CON USUARIO  Y LA FALLA QUEDA REPARADA.  </t>
  </si>
  <si>
    <t>MJ026B5J</t>
  </si>
  <si>
    <t>54:42:20</t>
  </si>
  <si>
    <t>04:22:55</t>
  </si>
  <si>
    <t>INC000000394434</t>
  </si>
  <si>
    <t>Solicita reasignación de equipo Mainbit:
Datos de la PC
Marca:Lenovo
Modelo: ThinkCentre M79
SN: MJ022A7C
Nombre completo del resguardante actual: LIC. DANIEL DOMINGUEZ LOPEZ
Contacto en caso de ausencia: LIC. CARLOS EDUARDO ABUNDEZ BENITEZ
No. de módulo para equipos que utilizan SIIRFE: 070728
Cargo del resguardante actual: VOCAL DEL REGISTRO FEDERAL DE ELECTORES
Teléfono con lada: 019666632135
Nombre completo del resguardante nuevo: C. JUAN CARLOS RAMOS DE LOS SANTOS
Cargo del resguardante nuevo: AUXILIAR DE ATENCION CIUDADANA
Área de Adscripción: 07 JUNTA DISTRITAL EJECUTIVA.
Sub área laboral: VOCALIA DEL REGISTRO FEDERAL DE ELECTORES
Teléfono con lada: 019666632135
Horario laboral: 9:00 A 16:00 HRS LUN-VIE.
Domicilio laboral: C. FCO. I MADERO Y AV. ZARAGOZA NO. 114</t>
  </si>
  <si>
    <t>SE REALIZA REASIGNACIÓN DE EQUIPO CON SERIE MJ022A7C, SE RECOLECTAN FIRMAS EN LA DOCUMENTACIÓN. EQUIPO OPERANDO CORRECTAMENTE</t>
  </si>
  <si>
    <t>MJ022A7C</t>
  </si>
  <si>
    <t>54:42:46</t>
  </si>
  <si>
    <t>04:22:44</t>
  </si>
  <si>
    <t xml:space="preserve">Solicita reasignación de equipo Mainbit:
Datos del UPS
Marca: ISB
Modelo: NBKS 1000/2
SN: E15B30587
Nombre completo del resguardante actual: LIC. DANIEL DOMINGUEZ LOPEZ
Contacto en caso de ausencia: LIC. CARLOS EDUARDO ABUNDEZ BENITEZ
No. de módulo para equipos que utilizan SIIRFE: 070728
Cargo del resguardante actual: VOCAL DEL REGISTRO FEDERAL DE ELECTORES
Teléfono con lada: 019666632135
Nombre completo del resguardante nuevo: C. JUAN CARLOS RAMOS DE LOS SANTOS
Cargo del resguardante nuevo: AUXILIAR DE ATENCION CIUDADANA
Área de Adscripción: 07 JUNTA DISTRITAL EJECUTIVA.
Sub área laboral: VOCALIA DEL REGISTRO FEDERAL DE ELECTORES
Teléfono con lada: 019666632135
Horario laboral: 9:00 A 16:00 HRS LUN-VIE.
Domicilio laboral: C. FCO. I MADERO Y AV. ZARAGOZA NO. 114
</t>
  </si>
  <si>
    <t>SE REALIZA REASIGNACIÓN DE EQUIPO CON SERIE E15B30587, SE RECOLECTAN FIRMAS EN LA DOCUMENTACIÓN. EQUIPO OPERANDO CORRECTAMENTE</t>
  </si>
  <si>
    <t>E15B30587</t>
  </si>
  <si>
    <t>03:33:24</t>
  </si>
  <si>
    <t>INC000000394327</t>
  </si>
  <si>
    <t>Descripción de la falla que presenta la PC: Lentitud en la respuesta para abrir los programas solicitados.
Marca: Lenovo
Modelo: THINKCENTRE M79
SN:(Serie) MJ025JVV 
Nombre completo del resguardante: Ma. Aurelia Ponce Ramírez.
Contacto en caso de ausencia: Ing. José Carmen Ubaldo Martínez Ruíz
Teléfono con lada: (01+10 dígitos) 4448154757 ext 106
Horario laboral: 8:30 a 16:00 hrs.
Domicilio laboral: Av. Himno Nacional 5315 Col San Juan de Guadalupe San Luis Potosí, S.L.P.</t>
  </si>
  <si>
    <t xml:space="preserve">SE ACUDE A SITIO, SE REVISA EQUIPO  , SE REALIZA REPARACIÓN DE SISTEMA OPERATIVO , SE DEPURA EQUIPO SE REALIZAN PRUEBAS Y EQUIPO QUEDA TRABAJANDO CORRECTAMENTE
</t>
  </si>
  <si>
    <t>04:53:37</t>
  </si>
  <si>
    <t>INC000000394349</t>
  </si>
  <si>
    <t>Descripción de la falla que presenta la PC: NO DA CONEXIÓN CON EL MONITOR.
Datos de la PC
Marca: LENOVO
Modelo: THINKCENTRE
SN:(Serie) MJ0263X6
Nombre completo del resguardante: RAMIRO GALLEGOS VALDESPINO
Contacto en caso de ausencia: ALFREDO RAMIREZ MELGAR IP 5628-4413
Cargo del resguardante: ASESOR DE DIRECTOR EJECUTIVO
Teléfono con lada: 015556284200 EXT 344708
Horario laboral: 10 A 20 HORAS
Domicilio laboral: VIADUCTO TLALPAN NUM 100, EDIFICIO C, PISO 2, ARENAL TEPEPAN CP. 14610 TLALPAN DF</t>
  </si>
  <si>
    <t>SE VERIFICA FALLA SE DESCONECTA  CABLE DE CORRIENTE PARA RESTABLECER LA CONEXION SE VUELVE  A CONECTAR  Y EL EQUIPO QUEDA FUNCIONANDO  CORRECTAMENTE SE VALIDA CON USUARIO Y FIRMA DE CONFORMIDAD.</t>
  </si>
  <si>
    <t>MJ0263X6</t>
  </si>
  <si>
    <t>15:17:27</t>
  </si>
  <si>
    <t>INC000000394378</t>
  </si>
  <si>
    <t>Descripción de la falla que presenta la PC:  ACTUALIZO EL WINDOWS 10 Y NO PERMITE ACCESO AL MODULOS DEL SIGA 
Marca: lenovo
Modelo: THINKCENTRE 
Service Tag (Serie): MJ0269A2
Nombre completo del resguardante: NORMA LAURA HERNANDEZ PEREZ 
Cargo del resguardante: ENLACE ADMINISTRATIVO 
Teléfono (10 dígitos): 968 68 80832 IP 070407
Horario laboral: 8:30 A 16:00
Domicilio laboral: 6A. CALLE PONIENTE NORTE No. 5 BARRIO SAN JUAN OCOZOCOAUTLA DE ESPINOSA CHIAPAS CP 29140</t>
  </si>
  <si>
    <t>SE REALIZA RESPALDO DE INFORMACIÓN. SE REALIZA CAMBIO FÍSICO DE DISCO DURO, SE CARGA S.O. Y SE CONFIGURA EQUIPO. EL EQUIPO QUEDA FUNCIONANDO CORRECTAMENTE.</t>
  </si>
  <si>
    <t>MJ0269A2</t>
  </si>
  <si>
    <t>05:50:24</t>
  </si>
  <si>
    <t>INC000000394369</t>
  </si>
  <si>
    <t>Descripción de la falla que presenta la PC: Al inicio muestra la leyenda de "No se encuentra Sistema Operativo, presione cualquier tecla para reiniciar" 
Datos de la PC
Marca: Lenovo
Modelo: TinkCentre M79
SN: MJ022856
Nombre completo del resguardante: Juvencio Cruz Cruz
Contacto en caso de ausencia: José Angel de la Cruz  Solís
No. de módulo para equipos que utilizan SIIRFE: 300521
Cargo del resguardante: Responsable de Módulo
Teléfono con lada: (782) 8238219
Horario laboral: 8.30 a 16 Hrs
Domicilio laboral: Av. Palmas #4 Fracc. Palmas, Poza Rica, Ver. CP 93230</t>
  </si>
  <si>
    <t>INGENIERO INFORMA QUE SE REALIZA LA CARGA DE IMAGEN INSTITUCIONAL, SE HACEN CONFIGURACIONES CORRESPONDIENTES Y QUEDA OPERANDO DE MANERA CORRECTA.</t>
  </si>
  <si>
    <t>MJ022856</t>
  </si>
  <si>
    <t>12:39:58</t>
  </si>
  <si>
    <t>INC000000394300</t>
  </si>
  <si>
    <t>Inició la instalación de Windows 10 de forma automática.  El equipo se reinicia constantemente solamente dice que existe un error y debe cerrarse.
Datos de la PC 
Marca: lenovo
Modelo: ThinkCentre
SN: (Serie) MJ026WZD
Nombre completo del resguardante: Lucía Rodrpiguez Sánchez
Contacto en causa de ausencia: 
No. de módulo para equipos que utilizan SIIRFE:
Cargo del resguardante: JOSA
Teléfono con lada: (01 33 36390780
Horario laboral: 08:30 A 16:00 horas
Domicilio Laboral: Av. Reforma 191-A Zona Centro, San Pedro Tlaquepaque. Jalisco.</t>
  </si>
  <si>
    <t xml:space="preserve">ING EN SITIO INFORMA QUE   EL EQUIPO AUN NO SE ACTUALIZABA, SE QUITARON LAS NOTIFICACIONES Y EL EQUIPO YA NO CORRE RIESGO DE QUE SE ACTUALICE A WINDOWS 10.  SE REALIZAN PRUEBAS Y EQUIPO OPERA CORRECTAMENTE.  </t>
  </si>
  <si>
    <t>MJ026WZD</t>
  </si>
  <si>
    <t>04:35:17</t>
  </si>
  <si>
    <t>INC000000394508</t>
  </si>
  <si>
    <t>No funciona el office no permite ver las plantillas
Datos de la PC
Marca:LENOVO
Modelo: THINKCENTER
SN: (Serie) MJ026DB9
Nombre completo del resguardante: MARTHA LUISA SANCHEZ ROBLES
Cargo del resguardante:TECNICO EN SOPORTE
Teléfono con lada: (01+10 dígitos)57282527
Horario laboral: 9 A 6 PM
Domicilio Laboral: TORRE ZAFIRO II PISO 3 AREA DE SOPORTE TECNICO</t>
  </si>
  <si>
    <t xml:space="preserve">SE ACUDE A  REALIZAR  REPARACION  DE PAQUETERIA DE OFFICE, DEPURACION  DE SISTEMA  OPERATIVO  Y ACTUALIZACION  DE OFFICE. USUARIO  CONFIRMA EL CORRECTO FUNCIONAMIENTO </t>
  </si>
  <si>
    <t>09:07:39</t>
  </si>
  <si>
    <t>INC000000394523</t>
  </si>
  <si>
    <t>Descripción de la falla que presenta la PC: Daño en Sistema Operativo.
Datos de la PC
Marca:LENOVO
Modelo:ThinkCentre_M79
SN:(Serie)MJO25KPW
Nombre completo del resguardante:OSCAR HERNANDEZ VASQUEZ
Cargo del resguardante: ASISTENTE DE VERIFICACIÓN Y PREPARACIÓN DOCUMENTAL
Teléfono con lada: (01+10 dígitos) 01-7717176704
Horario laboral:9:00 - 18:00
Domicilio laboral: Cecyrd Pachuca carretera a San juan Tilcuautla km 5.4 col. la Concepción San Agustín Tlaxiaca Hgo. C.P 42160</t>
  </si>
  <si>
    <t>SE ACUDE A SITIO SE REALIZA RESPALDO DE INFORMACION SE CARGA IMAGEN SE REGRESA RESPALDO SE CONFIGURA EQUIPO, SE REALIZAN PRUEBAS Y EQUIPO QUEDA OPERANDO CORRECTAMENTE</t>
  </si>
  <si>
    <t>21:37:15</t>
  </si>
  <si>
    <t>INC000000394533</t>
  </si>
  <si>
    <t>Solicita reasignación de equipo Mainbit:
Datos de la PC
Marca:Lonovo
Modelo: ThinkPad T540P
SN:  R907K5SL
Nombre completo del resguardante actual: LIC. DANIEL DOMINGUEZ LOPEZ
Contacto en caso de ausencia: LIC. CARLOS EDUARDO ABUNDEZ BENITEZ
No. de módulo para equipos que utilizan SIIRFE:VOCALIA DEL REGISTRO FEDERAL DE ELECTORES
Cargo del resguardante actual: VOCAL DISTRITAL DEL REGISTRO FEDERAL DE ELECTORES
Teléfono con lada:019666632135
Nombre completo del resguardante nuevo: RAUL MARTINEZ RIVERA
Cargo del resguardante nuevo: TECNICO DE ACTUALIZACION CARTOGRAFICA
Área de Adscripción: 07 JUNTA DISTRITAL EJECUTIVA
Sub área laboral: VOCALIA DEL REGISTRO FEDRAL DE ELECTORES
Teléfono con lada:019666632135
Horario laboral:8:30 A 16:00 HRS LUN-VIE
Domicilio laboral: CALLE 5 DE FEBRERO ENTRE LAS AVENIDAS HIDALGO Y MATAMORES NO. 144, TONALA, CHIAPAS.</t>
  </si>
  <si>
    <t>SE REALIZA REASIGNACIÓN DE EQUIPO CON SERIE R907K5SL, SE RECOLECTAN FIRMAS EN LA DOCUMENTACIÓN, EQUIPO OPERANDO CORRECTAMENTE.</t>
  </si>
  <si>
    <t>R907K5SL</t>
  </si>
  <si>
    <t>38:38:18</t>
  </si>
  <si>
    <t>18:33:35</t>
  </si>
  <si>
    <t>INC000000394509</t>
  </si>
  <si>
    <t>Solicita reasignación de equipo Mainbit:
Datos de la PC
Marca:Lenovo
Modelo: ThinkPad T540P
SN:  R90HDSLC
Nombre completo del resguardante actual: LIC. DANIEL DOMINGUEZ LOPEZ
Contacto en caso de ausencia: LIC. CARLOS EDUARDO ABUNDEZ BENITEZ
No. de módulo para equipos que utilizan SIIRFE:070727
Cargo del resguardante actual: VOCAL DISTRITAL DEL REGISTRO FEDERAL DE ELECTORES
Teléfono con lada: 019666632135
Nombre completo del resguardante nuevo: SERGIO GIBLERTO SURIANO ALCAZAR
Cargo del resguardante nuevo: OPERADOR DE EQUIPO TECNOLOGICO
Área de Adscripción: 07 JUNTA DISTRITAL EJECUTIVA
Sub área laboral: VOCALIA DEL REGISTRO FEDERAL DE ELECTORES
Teléfono con lada: 019666632135
Horario laboral:09:00 16:00 HRS. LUN-VIE
Domicilio laboral: C.FCO. I MADERO Y AVE. ZARAGOZA NO. 114, TONALA, CHIAPAS</t>
  </si>
  <si>
    <t>SE REALIZA REASIGNACIÓN DE EQUIPO CON SERIE R90HDSLC, SE RECOLECTAN FIRMAS EN LA DOCUMENTACIÓN. EQUIPO OPERANDO CORRECTAMENTE</t>
  </si>
  <si>
    <t>R90HDSLC</t>
  </si>
  <si>
    <t>38:38:23</t>
  </si>
  <si>
    <t>18:33:20</t>
  </si>
  <si>
    <t>INC000000394500</t>
  </si>
  <si>
    <t xml:space="preserve">Solicita reasignación de equipo Mainbit:
Datos de la PC
Marca:Lenovo
Modelo: ThinkPad T540P
SN: R90HDSN8
Nombre completo del resguardante actual: LIC. DANIEL DOMINGUEZ LOPEZ
Contacto en caso de ausencia: LIC. CARLOS EDUARDO ABUNDEZ BENITEZ
No. de módulo para equipos que utilizan SIIRFE:070727
Cargo del resguardante actual: VOCAL DEL REGISTRO FEDERAL DE ELECTORES
Teléfono con lada: 019666632135
Nombre completo del resguardante nuevo: GEORGINA MATIAS VELAZQUEZ
Cargo del resguardante nuevo: AUXILIAR DE ATENCION CIUDADANA
Área de Adscripción: 07 JUNTA DISTRITAL EJECUTIVA
Sub área laboral: VOCALIA DEL REGISTRO FEDERAL DE ELECTORES
Teléfono con lada: 019666632135
Horario laboral:09:00 A 16:00 HRS. LUN-VIE
Domicilio laboral: C. FCO. I MADERO Y AVE. ZARAGOZA NO. 114, TONALA, CHIAPAS.
</t>
  </si>
  <si>
    <t>SE REALIZA REASIGNACIÓN DE EQUIPO CON SERIE R90HDSN8, SE RECOLECTAN FIRMAS EN LA DOCUMENTACIÓN. EQUIPO OPERANDO CORRECTAMENTE</t>
  </si>
  <si>
    <t>R90HDSN8</t>
  </si>
  <si>
    <t>10:25:54</t>
  </si>
  <si>
    <t>INC000000394435</t>
  </si>
  <si>
    <t>Solicita la reasignación del siguiente equipo:
Datos de la PC
Marca: Lenovo
Modelo: Thinkpad T540
Serie: R907K5EX
Nombre completo del resguardante: Josefa Angélica Burguete Constantino
Contacto en caso de ausencia: Alejandra Merino
No. de módulo para equipos que utilizan SIIRFE:
Cargo del resguardante actual:  Causo baja del Instituto
Teléfono con lada: (01 961 60 271 83)
Nombre completo del resguardante
nuevo: Alejandra Elizabeth Merino Constancio                  
Cargo del resguardante nuevo: Supervisor de Depuración al Padrón
Área de Adscripción: Vocalía del RFE
Sub área laboral: Depuración al Padrón   
Teléfono con lada: (01 961 60 271 83)
Horario laboral: 08:30 a 16:00 hrs.
Domicilio laboral: Blvd San Cristóbal No. 212 , Col. Moctezuma, Mpio. Tuxtla Gutiérrez
Junta Local Ejecutiva De Chiapas</t>
  </si>
  <si>
    <t>SE REALIZA REASIGNACIÓN DE EQUIPO CON SERIE R907K5EX, SE RECOLECTAN FIRMAS EN LA DOCUMENTACIÓN, EQUIPO OPERANDO CORRECTAMENTE.</t>
  </si>
  <si>
    <t>40:45:47</t>
  </si>
  <si>
    <t>INC000000394515</t>
  </si>
  <si>
    <t>Descripción de la falla que presenta la PC: 
No arranca el Sistema Operativo 
Datos de la PC
Marca: Lenovo
Modelo:  ThinkCentre M79
Serie: MJ026VCV
Nombre completo del resguardante: Juan Ismael González Sevilla
Cargo del resguardante: Asistente Local de Organización Electoral
Teléfono con lada: 01222 2400820 EXT 109
Horario laboral: 8:30 A 14:00 Y DE 14:30 A 16:00
Domicilio laboral: Av. 35 Orien No. 5, Col. Huexotitla, Puebla</t>
  </si>
  <si>
    <t xml:space="preserve">SE REALIZA CAMBIO FISICO DE DISCO DURO SE CONFIGURA SE REALIZAN PRUEBAS Y EQUIPO QUEDA OPERANDO CORRECTAMENTE </t>
  </si>
  <si>
    <t>38:38:32</t>
  </si>
  <si>
    <t>18:17:09</t>
  </si>
  <si>
    <t>INC000000394520</t>
  </si>
  <si>
    <t>Solicita reasignación de equipo Mainbit:
Datos de la PC
Marca:Lenovo
Modelo: ThinkPad T540P
SN:(Serie) R90HDSJU
Nombre completo del resguardante actual: LIC. DANIEL DOMINGUEZ LOPEZ
Contacto en caso de ausencia: LIC. CARLOS EDUARDO ABUNDEZ BENITEZ
No. de módulo para equipos que utilizan SIIRFE:070731
Cargo del resguardante actual: VOCAL DISTRITAL DEL REGISTRO FEDERAL DE ELECTORES
Teléfono con lada: 019666632135
Nombre completo del resguardante nuevo: CARLOS LOPEZ SANDOVAL
Cargo del resguardante nuevo: OPERADOR DE EQUIPO TECNOLOGICO
Área de Adscripción: 07 JUNTA DISTRITAL EJECUTIVA
Sub área laboral: VOCALIA DEL REGISTRO FEDERAL DE ELECTORES
Teléfono con lada: 019666632135
Horario laboral:09:00 A 16:00 HRS LUN-VIE
Domicilio laboral: C. FCO. I MADERO Y AVE. ZARAGOZA NO. 114, TONALA, CHIAPAS</t>
  </si>
  <si>
    <t>SE REALIZA REASIGNACIÓN DE EQUIPO CON SERIE R90HDSJU, SE RECOLECTAN FIRMAS EN LA DOCUMENTACIÓN. EQUIPO OPERANDO CORRECTAMENTE</t>
  </si>
  <si>
    <t>R90HDSJU</t>
  </si>
  <si>
    <t>38:38:39</t>
  </si>
  <si>
    <t>18:11:39</t>
  </si>
  <si>
    <t>INC000000394492</t>
  </si>
  <si>
    <t>Solicita reasignación de equipo Mainbit:
Datos de la PC
Marca:Lenovo
Modelo: ThinkPad T540P
SN:(Serie) R907JQ5H
Nombre completo del resguardante actual: LIC. DANIEL DOMINGUEZ LOPEZ
Contacto en caso de ausencia: LIC. CARLOS EDUARDO ABUNDEZ BENITEZ
No. de módulo para equipos que utilizan SIIRFE: 070728
Cargo del resguardante actual: VOCAL DISTRITAL DEL REGISTRO FEDERAL DE ELECTORES
Teléfono con lada: 019666632135
Nombre completo del resguardante nuevo: JUAN CARLOS GUTIERREZ ZAVALA
Cargo del resguardante nuevo: RESPONSABLE DE MODULO
Área de Adscripción: 07 JUNTA DISTRITAL EJECUTIVA
Sub área laboral: VOCALIA DEL REGISTRO FEDERAL DE ELECTORES
Teléfono con lada: 019666632135
Horario laboral: 09:00 A 16:00 HRS LUN-VIE
Domicilio laboral: C.FCO. I MADERO Y AVE. ZARAGOZA NO. 114, TONALA, CHIAPAS</t>
  </si>
  <si>
    <t>SE REALIZA REASIGNACIÓN DE EQUIPO CON SERIE R907JQ5H, SE RECOLECTAN FIRMAS EN LA DOCUMENTACIÓN. EQUIPO OPERANDO CORRECTAMENTE</t>
  </si>
  <si>
    <t>R907JQ5H</t>
  </si>
  <si>
    <t>33:44:45</t>
  </si>
  <si>
    <t>INC000000394340</t>
  </si>
  <si>
    <t xml:space="preserve">Descripción de la falla que presenta el UPS: manda alerta de falla en bateria y despues de un tiempo se apaga.
Datos del UPS
Marca: ISB
Modelo: NBKS1000 /2
SN:(Serie)E15B32926
Nombre completo del resguardante:FRANCISCO MARTINEZ LOPEZ
Teléfono con lada: (01+10 dígitos)4448116414 EXT 116
Horario laboral:8:30 A 16:00 HRS.
Domicilio laboral:AV. EUGENIO GARZA SADA 145 COL. LOMAS DEL TECNOLOGICO
</t>
  </si>
  <si>
    <t>SE REALIZA REEMPLAZO DE UPS SOLA BASIC NBKS1000, EQUIPO QUEDA TRABAJANDO CORRECTAMENTE</t>
  </si>
  <si>
    <t>E15B32926</t>
  </si>
  <si>
    <t>56:03:23</t>
  </si>
  <si>
    <t>INC000000394512</t>
  </si>
  <si>
    <t>Descripción de la falla que presenta la PC:
Al encender el equipo inhibe  el sistema a los demás clientes, se revisó conectividad y la transmisión de datos es muy lenta, ya se reinstalo equipo y se cambiaron cables de red y continua el problema al parecer es falla de la tarjeta de red.
Datos de la PC
Marca:lenovo
Modelo:thinkCentre
Serie: MJ025JA2
Nombre completo del resguardante: Jesús Manuel Enriquez Santos
Contacto en caso de ausencia: José Juan Mauro Rodríguez Flores
No. de módulo190921
Cargo del resguardante: Soporte Técnico
Teléfono con lada: 01 81-83-45-87-11 ext 117
Horario laboral:8:30 am a 4:00 pm
Domicilio laboral: Av Hidalgo 542 pte  Centro de Monterrey</t>
  </si>
  <si>
    <t xml:space="preserve">ING EN SITIO INFORMA QUE SE REALIZA CAMBIO DE MOTHER A EQUIPO, SE HACEN PRUEBAS Y OPERA CORRECTAMENTE. </t>
  </si>
  <si>
    <t>MJ025JA2</t>
  </si>
  <si>
    <t>38:38:44</t>
  </si>
  <si>
    <t>18:09:43</t>
  </si>
  <si>
    <t>INC000000394476</t>
  </si>
  <si>
    <t>Solicita reasignación de equipo Mainbit:
Datos de la PC
Marca:Lenovo
Modelo: ThinkCentre M79
SN:(Serie) MJ022A68
Nombre completo del resguardante actual: LIC. DANIEL DOMINGUEZ LOPEZ
Contacto en caso de ausencia: LIC. CARLOS EDUARDO ABUNDEZ BENITEZ
No. de módulo para equipos que utilizan SIIRFE:070728
Cargo del resguardante actual: VOCAL DEL REGISTRO FEDERAL DE ELECTORES
Teléfono con lada: 019666632135
Nombre completo del resguardante nuevo: JOSE ESTEBAN RODRIGUEZ DE LOS SANTOS.
Cargo del resguardante nuevo: OPERADOR DE EQUIPO TECNOLOGICO
Área de Adscripción: 07 JUNTA DISTRITAL EJECUTIVA.
Sub área laboral: VOCALIA DEL REGISTRO FEDERAL DE ELECTORES
Teléfono con lada:019666632135
Horario laboral: 09:00 -16:00 HRS LUN-VIE.
Domicilio laboral: C. FCO. I MADERO Y AVE. ZARAGOZA NO. 114, TONALA, CHIAPAS</t>
  </si>
  <si>
    <t>SE REALIZA REASIGNACIÓN DE EQUIPO CON SERIE MJ022A68, SE RECOLECTAN FIRMAS EN LA DOCUMENTACIÓN. EQUIPO OPERANDO CORRECTAMENTE.</t>
  </si>
  <si>
    <t>MJ022A68</t>
  </si>
  <si>
    <t>38:39:11</t>
  </si>
  <si>
    <t xml:space="preserve">Solicita reasignación de equipo Mainbit:
Datos del UPS
Marca: ISB
Modelo: NBKS 1000/2
SN:(Serie)E15B30569
Nombre completo del resguardante actual: LIC. DANIEL DOMINGUEZ LOPEZ
Contacto en caso de ausencia: LIC. CARLOS EDUARDO ABUNDEZ BENITEZ
No. de módulo para equipos que utilizan SIIRFE:070728
Cargo del resguardante actual: VOCAL DEL REGISTRO FEDERAL DE ELECTORES
Teléfono con lada: 019666632135
Nombre completo del resguardante nuevo: JOSE ESTEBAN RODRIGUEZ DE LOS SANTOS.
Cargo del resguardante nuevo: OPERADOR DE EQUIPO TECNOLOGICO
Área de Adscripción: 07 JUNTA DISTRITAL EJECUTIVA.
Sub área laboral: VOCALIA DEL REGISTRO FEDERAL DE ELECTORES
Teléfono con lada:019666632135
Horario laboral: 09:00 -16:00 HRS LUN-VIE.
Domicilio laboral: C. FCO. I MADERO Y AVE. ZARAGOZA NO. 114, TONALA, CHIAPAS
</t>
  </si>
  <si>
    <t>SE REALIZA REASIGNACIÓN DE EQUIPO CON SERIE E15B30569, SE RECOLECTAN FIRMAS EN LA DOCUMENTACIÓN. EQUIPO OPERANDO CORRECTAMENTE.</t>
  </si>
  <si>
    <t>E15B30569</t>
  </si>
  <si>
    <t>10:18:48</t>
  </si>
  <si>
    <t>INC000000394530</t>
  </si>
  <si>
    <t>Descripción de la falla que presenta el Sistema Operativo: Daño en Sistema Operativo
Datos de la PC
Marca: LENOVO
Modelo: ThinkCentre_M79
SN:(Serie) MJ0264D9
Nombre completo del resguardante: Martín Rojas García
Cargo del resguardante: Auxiliar Técnico Documental
Teléfono con lada: (01+10dígitos) 01-771-7176704   
Horario laboral: 9:00 - 18:00
Domicilio laboral:: Cecyrd Pachuca carretera a San juan Tilcuautla km 5.4 col. la Concepción San Agustín Tlaxiaca Hgo. C.P 42160</t>
  </si>
  <si>
    <t xml:space="preserve">SE ACUDE A SITIO, SE RESPALDA INFORMACIÓN, SE CARGA IMAGEN, SE CONFIGURA EQUIPO SE REGRESA RESPALDO SE REALIZAN PRUEBAS  Y EQUIPO QUEDA OPERANDO CORRECTAMENTE. </t>
  </si>
  <si>
    <t>MJ0264D9</t>
  </si>
  <si>
    <t>09:41:25</t>
  </si>
  <si>
    <t>INC000000394543</t>
  </si>
  <si>
    <t xml:space="preserve"> la falla que presenta la PC: Problemas al encender el equipo, ya que tarda demasiado, con frecuencia diaria no da conectividad al Internet, hasta despues de mucho tiempo, cuando se esta trabajando con diferentes programas nos saca de algunos y nos manda el mensaje de memoria virtual insuficiente. no omito mencionar que este equipo lo utilizo con maquina virtual para realizar mis labores correspondientes al área de cartografía, y como es de su conocimiento se trabajas muchos gráficos. 
Datos de la PC
Marca: Lenovo
Modelo: Think Centre M79
SN:(Serie) MJ026WNQ
Nombre completo del resguardante: Edilberto Matias Rebolledo Perez
Contacto en caso de ausencia: Cándido Lopez Posadas
Cargo del resguardarte: Técnico de Actualización Cartográfica
Teléfono con lada: (01 228 8167754)
Horario laboral:8:30 a 16:00 horas
Domicilio laboral: Calle Zaragoza numero 42 Colonia centro, Coatepec, Veracruz
</t>
  </si>
  <si>
    <t>INGENIERO INFORMA QUE SE ELIMINAN VIRUS, COOKIES DE SEGUIMIENTO, ARCHIVOS BASURA Y REGISTROS DAÑADOS, SE AMPLIA MEMORIA EN MAQUINA VIRTUAL , PRUEBAS Y EQUIPO QUEDA OPERANDO CORRECTAMENTE.</t>
  </si>
  <si>
    <t>08:15:11</t>
  </si>
  <si>
    <t>INC000000394617</t>
  </si>
  <si>
    <t>No da acceso al Outlook 2013 y Microsoft Office falta activarlo.
Datos de la PC
Marca: Lenovo
Modelo: 10CT-A01PLM
SN:  MJ023H7D
Nombre completo del resguardante: Fidel Benítez Vázquez
Contacto en causa de ausencia: Tomasa Sánchez Arzate
No. de módulo para equipos que utilizan SIIRFE:
Cargo del resguardante: Administrativo
Teléfono con lada: 017333329880
Horario laboral: 8:30 a 16 hrs
Domicilio Laboral: Av Bandera Nacional #19 Col Centro Iguala, Gro.</t>
  </si>
  <si>
    <t>SE REALIZA REISNTALACIÓN DE S.O. SE CONFIGURA EQUIPO, SE ACTIVA WINDOWS Y OFFICE, SE HAN PRUEBAS Y EL EQUIPO QUEDA OPERANDO CORRECTAMENTE.</t>
  </si>
  <si>
    <t>08:38:57</t>
  </si>
  <si>
    <t>INC000000394665</t>
  </si>
  <si>
    <t>Descripción de la falla que presenta el Sistema Operativo: Por este medio, les informo que para el caso a que hacemos referencia, el equipo al reiniciarse Después de la actualización a Windows 10, marcó un error de pantalla azul, donde aparece el mensaje siguiente INACCESSIBLE BOOT DEVICE y allí permanece bloqueado, no hay avances en el porcentaje de carga de sistema.
Datos de la PC
Marca: lenovo
Modelo:thinkcentre
SN: MJ026WDL
Nombre completo del resguardante: Maria del Carmen Moreno Villegas
Contacto en caso de ausencia: Hederlina Montiel Leyva
Cargo del resguardante: Jefe de Recursos Humanos
Teléfono con lada: 01 993 3 155796
Horario laboral: DE 9 A 2 Y DE 3 4 TARDE
Domicilio laboral: Belisario Dominguez No. 102, col. Plutarco elias calles, Vllahermosa, Tabasco
Hederlina Montiel Leyva
Junta Local de Tabasco
IP: 270006</t>
  </si>
  <si>
    <t>SE REALIZA REINSTALACÓN DE SISTEMA OPERATIVO, SE CONFIGURA EQUIPO, SE CARGA RESPALDO, SE REALIZAN PRUEBAS Y EL EQUIPO QUEDA OPERANDO CORRECTAMENTE.</t>
  </si>
  <si>
    <t>MJ026WDL</t>
  </si>
  <si>
    <t>08:20:37</t>
  </si>
  <si>
    <t>INC000000394585</t>
  </si>
  <si>
    <t>Descripción de la falla que presenta la PC:
La maquina presenta un problema en el que no se puede conectar a la red se cambiaron cables y no funciona, las personas de soporte técnico la revisaron y mencionaron que al parecer es la Tarjeta de Red
Datos de la PC
Marca: Lenovo
Modelo: ThinkCentre M79
SN: MJ025HYE
Nombre completo del resguardante: Pilar Galaviz Baca
Contacto en caso de ausencia: Cynthia Gabriela Hernández Cervantes
No. de módulo para equipos que utilizan SIIRFE: 080321
Cargo del resguardante: Responsable de Módulo
Teléfono con lada: 016566180404 Ext. 109
Horario laboral: 8:00 pm a 3:00 pm
Domicilio laboral: Av Manuel Gomez Morin #7950 Fracc. Adicion Campestre CP 32460</t>
  </si>
  <si>
    <t>INGENIERO INFORMA QUE : SE REINSTALA CONTROLADORES DE TARJETA DE RED
EQUIPO QUEDA OPERANDO CORRECTAMENTE.</t>
  </si>
  <si>
    <t>INC000000394405</t>
  </si>
  <si>
    <t xml:space="preserve">Descripción de la falla que presenta la Laptop:
Se actualizó a Windows 10 y no podemos entrar con las contraseñas que tenemos.
Datos de la Laptop
Marca: Lenovo 
Modelo:p540p
Serie: R907JUL5
Nombre completo del resguardante: José Raúl Rojas Nápoles
Contacto en caso de ausencia: Aldo Jassiel Villalba Rodríguez
Cargo del resguardante: Líder de Proyecto de TIC
Teléfono con lada: 5555991631
Horario laboral: 9-18 hrs
Domicilio laboral:  Avenida Acoxpa No. 436, Col. Ex- Hacienda de Coapa Del. Tlalpan </t>
  </si>
  <si>
    <t>SE ACUDE A SITIO SE  CHECA FALLA NO PERMITE ENTRAR, SE ENTRA CON OTRO SISTEMA OPERATIVO, USUARIO  RESPALDA  INFORMACION  SE CARGA DE NUEVO  SISTEMA OPERATIVO, SE CONFIGURA  CORREO,  MENSAJERO INSTITUCIONAL USUARIO VALIDA Y FIRMA DE CONFORMIDAD.</t>
  </si>
  <si>
    <t>R907JUL5</t>
  </si>
  <si>
    <t>04:07:42</t>
  </si>
  <si>
    <t>INC000000394694</t>
  </si>
  <si>
    <t xml:space="preserve">Descripción de la falla que presenta la PC: No Enciende
Datos de la PC
Marca:Lenovo
Modelo:ThinkCentre 
SN: MJ0229X6
Nombre completo del resguardante:Gerardo García Peña
Contacto en caso de ausencia:Jose Luis Carrillo o Reyna 
No. de módulo para equipos que utilizan SIIRFE:
Cargo del resguardante: RM
Teléfono con lada: 018343168924
Horario laboral:9 A 18:00
Domicilio laboral: 19 Alejandro Prieto y Veracruz
</t>
  </si>
  <si>
    <t>INGENIERO INFORMA QUE SE PROCEDE A REALIZAN PLANCHADO DE IMAGEN, SE CONFIGURA PERFIL DE USUARIO , SE HACEN PRUEBAS Y EQUIPO QUEDA OPERANDO DE MANERA CORRECTA.</t>
  </si>
  <si>
    <t>MJ0229X6</t>
  </si>
  <si>
    <t>08:03:22</t>
  </si>
  <si>
    <t>16:43:07</t>
  </si>
  <si>
    <t>INC000000394769</t>
  </si>
  <si>
    <t>Descripción de la falla que presenta el mouse: No funciona no enciende
Datos de la PC
Marca: Lenovo
Modelo: ThinkPad T540P
Serie: R907K5JA
Nombre completo del resguardante: David Alejandro Delgado Arroyo
Contacto en caso de ausencia: Rosa Maria Cruz Pichardo
Rolfe Ibarra Hernández - Número telefónico de celular, debido a que es un Módulo Móvil: 0457361048010
No. de módulo para equipos que utilizan SIIRFE: 120222
Cargo del resguardante: Responsable de Modulo
Teléfono con lada: 017333322406
Horario laboral: Lunes a Viernes de 09:00 a 15:00 Hrs.
Domicilio laboral: Mariano Escobedo No. 59 A, Col. Centro, Mpio. Iguala De La Independencia</t>
  </si>
  <si>
    <t>SE REALIZA REEMPLAZO DE MOUSE, SE REALIZAN PRUEBAS Y EQUIPO QUEDA TRABAJANDO</t>
  </si>
  <si>
    <t>01:34:34</t>
  </si>
  <si>
    <t>INC000000393954</t>
  </si>
  <si>
    <t>Descripción de la falla que presenta la PC: Pierde conexión con Internet
Datos de la PC
Marca: Lenovo
Modelo: Thinkcentre MT 10CT
SN: MJ026BBY
Nombre completo del resguardante: José Martin Perez Madrigal 
Contacto en caso de ausencia: Carlos Meléndez
Cargo del resguardante: Asistente de Materiales Y Servicios
Teléfono con lada: 5556284202 IP:345279
Horario laboral: 10:00 A 19:00 hrs
Domicilio laboral: Viaducto Tlalpan No. 100 Edif. D  Piso 1, Col. Arenal Tepepan, Del. Tlalpan 
NOTA: ESTE SERVICIO YA FUE ATENDIDO POR JESUS ROBLES DE SOPORTE DE MAINBIT.</t>
  </si>
  <si>
    <t xml:space="preserve">SE VERIFICA FALLA  SE DETECTA  CONTROLADOR DE RED DAÑADO SE REPARA  DRIVER  DE RED, SE REALIZAN PRUEBAS  DEL FUNCIONAMIENTO SATISFACTORIAS. EL USUARIO  VALIDA Y FIRMA.  </t>
  </si>
  <si>
    <t>MJ026BBY</t>
  </si>
  <si>
    <t>08:07:16</t>
  </si>
  <si>
    <t>INC000000394822</t>
  </si>
  <si>
    <t>Se desprenden algunas teclas del teclado
Datos de la PC
Marca: Lenovo
Modelo: ThinkCentre M79
SN: MJ025HS2
Nombre completo del resguardante: Fernando Villanueva Avila
Contacto en caso de ausencia: Agustin Ordaz Rubio y/o Marco Antonio Arzate Reyes
No. de módulo para equipos que utilizan SIIRFE: 240622
Cargo del resguardante: Vocal Distrital
Teléfono con lada: 01 444 8224372
Horario laboral: 8:00 a 20:00 horas de Lunes a Viernes, Sábado de 08:00 a 14:00 horas
Domicilio laboral: Av. Salvador Nava 105, Local 2, Zona Hotelera, San Luis Potosí San Luis Potosí</t>
  </si>
  <si>
    <t>SE ACUDE A SITIO SE DETECTA DAÑO EN TECLA POR EL DESGASTE FISICO QUE SE LA DA EN USO, SE REALIZA REMPLAZO FISICO DEL MISMO SE HACEN PRUEBAS Y EQUIPO QUEDA OPERANDO CORRECTAMENTE</t>
  </si>
  <si>
    <t>INC000000394865</t>
  </si>
  <si>
    <t>Se reporta que marca un error de sistema al encender y se reinicia automáticamente.
Datos de la PC
Marca: Lenovo
Modelo: Thinkcentre M79
No. de serie: MJ0269E7
Nombre completo del resguardante: Araceli Briones Ibarra
Cargo del resguardante:  Secretaria
Teléfono con lada: 01-2484843311
Horario laboral: de lunes a viernes de 9:00 a 17:00, sabado de 10:00 a 15:00 hrs
Domicilio laboral: zaragoza Norte 303 col centro , San Martin Texmelucan
Junta Distrital Ejecutiva No. 05 De Puebla - San Martín Texmelucan</t>
  </si>
  <si>
    <t>MJ0269E7</t>
  </si>
  <si>
    <t>12:30:45</t>
  </si>
  <si>
    <t>INC000000394067</t>
  </si>
  <si>
    <t>Solicita reasignación de equipo Mainbit:
Datos de la PC
Marca: LENOVO
Modelo: THINK CENTRE M79
SN:  MJ025KP3
Nombre completo del resguardante actual: Silvia Meza Gerón
No. de módulo para equipos que utilizan SIIRFE:
Cargo del resguardante actual: Vocal Del Registro Federal De Electores
Teléfono con lada: 5582840574
Nombre completo del resguardante nuevo: Karla Lucinda Velázquez González
Cargo del resguardante nuevo: Técnico en Sistemas
Área de Adscripción:Vocalía Del Registro Federal de la Junta Local Ejecutiva en el Estado de México
Sub área laboral: Cartografía
Teléfono con lada: 9017222130435
Horario laboral: 8:30 A 16:00
Domicilio laboral: Calle Hidalgo, Esq. Guillermo Prieto S/N, Toluca, Estado de México</t>
  </si>
  <si>
    <t xml:space="preserve">E REALIZA CARGA DE SISTEMA Y PUESTA APUNTO A EQUIPO Y SE FIRMA REASIGNACIÓN DEL MISMO, </t>
  </si>
  <si>
    <t>MJ025KP3</t>
  </si>
  <si>
    <t>12:00:54</t>
  </si>
  <si>
    <t>INC000000395478</t>
  </si>
  <si>
    <t>Descripción de la falla que presenta la PC:
No arranca el equipo , pantalla azul
Datos de la PC
Marca:Lenovo
Modelo:M79
SN: MJ025KUH
Nombre completo del resguardante: Rogelio Morales Izquierdo
Contacto en caso de ausencia: Guillermo Alejandro Gomez
Cargo del resguardante: Tecnico de Infraestructura
Teléfono con lada: 2130854  
Horario laboral:8:30 a 16:00
Domicilio laboral: Guillermo Prieto, numero 100, Toluca , Estado de México, junta local</t>
  </si>
  <si>
    <t xml:space="preserve">INGENIERO EN SITIO INFORMA SE RESCATA  EL DISCO DURO, NO FUE NECESARIO CAMBIARLO, SE REALIZA CARGA DE SISTEMA, CONFIGURACIÓN Y PUESTA A PUNTO, SE REALIZAN PRUEBAS Y QUEDA OPERANDO CORRECTAMENTE, FIRMA DE CONFORMIDAD USUARIO.  </t>
  </si>
  <si>
    <t>09:42:52</t>
  </si>
  <si>
    <t>INC000000394685</t>
  </si>
  <si>
    <t>FUNCIONAMIENTO DE UPS DEL RACK, 
No retiene carga y tiene variación de energia 
Datos del UPS
Marca: EATON
Modelo: PW9130L
SN:(Serie) GH523A0958
No. de Inventario para equipos INE:
Teléfono: 7848424325
Nombre completo del resguardante: Abel Hernández Santos
Contacto en caso de ausencia: Gladys Reyes Pastrana
No. de módulo para equipos que utilizan SIIRFE:
Cargo del resguardante:  Vocal Ejecutivo
Teléfono con lada: 7848423073
Horario laboral: 8:30-16:00
Domicilio laboral: Calle Monte Albán No. 203, colonia Doctores, Papantla, Ver.</t>
  </si>
  <si>
    <t xml:space="preserve">SE REALIZAN DIFERENTES PRUEBAS Y EL EQUIPO OPERA CORRECTAMENTE, LA FALLA PERSISTE EN EL VOLTAJE DEL INMUEBLE, SE LE NOTIFICA A USUARIO, Y SE PROCEDE AL CIERRE DEL REPORTE. 
</t>
  </si>
  <si>
    <t>03:55:23</t>
  </si>
  <si>
    <t>INC000000394595</t>
  </si>
  <si>
    <t>Describa su petición:
No funcionan las bocinas del equipo.
Marca: Lenovo
Modelo: ThinkCentre M79
Serie: MJ026WZB
Nombre completo del resguardante: Isidoro Pérez García
Cargo: Asistente de Información del Personal
Área de adscripción: Subdirección de Relaciones y Programas Laborales, dependiente de la Dirección de Personal
Teléfono: 57282649 
Horario Laboral: 9:00 a 18:00 horas
Domicilio laboral: Periférico Sur 4124 Piso 3</t>
  </si>
  <si>
    <t xml:space="preserve">SE ACUDE A SITIO A REALIZAR CAMBIO FISICO DE BOCINAS. USUARIO CONFIRMA EL CORRECTO FUNCIONAMIENTO. </t>
  </si>
  <si>
    <t>07:47:57</t>
  </si>
  <si>
    <t>INC000000395140</t>
  </si>
  <si>
    <t>Descripción de la falla que presenta la Laptop: Problemas para conectarse a red inalámbrica.
Datos de la Laptop
Marca: Lenovo
Modelo: ThinkPad
SN: R90FAZW7
Nombre completo del resguardante: Melisa Medina Ugalde
Contacto en caso de ausencia: Rafael Ulises Rosales Ruiz
Cargo del resguardante: Especialista
Teléfono con lada: 56284200 IP 423121
Horario laboral: 9:00 a 18:00 hrs. 
Domicilio laboral: Col. de, Calz Acoxpa 436, Villa Lázaro Cárdenas, Ciudad de México, D.F. Piso 8</t>
  </si>
  <si>
    <t xml:space="preserve">SE ACUDE A SITIO EL USUARIO  REALIZA SU RESPALDO  DE INFORMACION. SE INSTALA IMAGEN  INSTITUCIONAL SE CONFIGURA EQUIPO SE REALIZAN  PRUEBAS EL EQUIPO QUEDA FUNCIONANDO CORRECTAMENTE. </t>
  </si>
  <si>
    <t>15:04:14</t>
  </si>
  <si>
    <t>16:57:14</t>
  </si>
  <si>
    <t>INC000000395685</t>
  </si>
  <si>
    <t>Solicita reasignación de equipo Mainbit:
Datos del Equipo Portátil
Marca: Lenovo
Modelo: Think Pad T540P
SN:(Serie) R90HDSYR 
Nombre completo del resguardante actual: Fernando de la Cruz Evaristo, 
Puesto: Vocal Distrital, 01594 (95) 61901, 
Contacto en caso de ausencia: María Antonieta Ramírez Hidalgo
No. de módulo para equipos que utilizan SIIRFE: MAC 150523
Nombre completo del resguardante nuevo: Susana Vargas Castillo
Cargo del resguardante nuevo: JOCE
Área de Adscripción: Vocalía del Registro Federal Electores de Junta Local Ejecutiva en el Estado de México.
Sub área laboral: Cartografía
Teléfono con lada: (01 722 2130435)
Horario laboral: de 8:30  a 16:00 horas</t>
  </si>
  <si>
    <t xml:space="preserve">INGENIERO EN SITIO INFORMA QUE SE REALIZA CARGA DE IMAGEN  SE REASIGNA EQUIPO SE REALIZAN PRUEBAS Y EQUIPO OPERA CORRECTAMENTE  </t>
  </si>
  <si>
    <t>R90HDSYR</t>
  </si>
  <si>
    <t>29:39:51</t>
  </si>
  <si>
    <t>INC000000395547</t>
  </si>
  <si>
    <t>De acuerdo a lo establecido en el penúltimo párrafo del numeral 3.1 del Anexo Único del Contrato INE/SERV/002/2015, solicitamos al proveedor de los servicios la información del archivo adjunto.
Nombre completo del resguardante: Salvador Alejandro Hernández Vera
Cargo del resguardante: Subdirector de Soporte y Administración de Activos Informáticos
Teléfono con lada: (01+10 dígitos) 01 55 56284293
Horario laboral: 9 a 20 horas
Domicilio laboral: Viaducto Tlalpan Numero 100, Edificio C, Planta Baja, Col. Arenal Tepepan, CP 14610, Tlalpan, Ciudad de México</t>
  </si>
  <si>
    <t xml:space="preserve">De: Juan Adalberto Quevedo Vázquez [mailto:jquevedo@mainbit.com.mx] 
Enviado el: jueves, 26 de mayo de 2016 01:07 p. m.
Para: SAC CAU &lt;sac.cau@ine.mx&gt;
CC: mesa_ine &lt;mesa_ine@mainbit.com.mx&gt;; Angel Amaro Montalvo &lt;aamaro@mainbit.com.mx&gt;; Jorge Morrison Pizarro &lt;jmorrison@mainbit.com.mx&gt;
Asunto: 45964 INC000000395547 INE (CIERRE) 
Buena tarde Estimado CAU
El motivo de mi correo es para  solicitar de su valioso apoyo, para validar el cierre del ticket 45964 INC000000395547 INE.
Se adjunta evidencia solicitada por el Ing. Salvador Alejandro Hernández Vera.
Gracias por la atención, saludos cordiales.
</t>
  </si>
  <si>
    <t>39:48:40</t>
  </si>
  <si>
    <t>INC000000395134</t>
  </si>
  <si>
    <t>Descripción de la falla que presenta el ups: disfuncionalidad en la batería, cuando se corta la energía eléctrica el dispositivo se apaga por completo. 
Datos del UPS
Marca: ISB SOLA BASIC
Modelo: NBKS 1000
SN:(Serie) E15B29732
Nombre completo del resguardante: Claudia Gutierrez Santana
Contacto en caso de ausencia: Karla Cannet García
No. De módulo para equipos que utilizan SIIRFE: 060130
Cargo del resguardante: RM
Teléfono con lada: 013121180184
Horario laboral: 8:00 a 15:00
Domicilio laboral: c. José Pimentel llerenes # 279 CENTRO CP. 28000 COLIMA COL</t>
  </si>
  <si>
    <t>INGENIERO INFORMA QUE : SE REEMPLAZA UPS / ISB SOLA BASIC   MODELO: NBKS1000 #E15B21573, SE HACEN PRUEBAS Y EQUIPO QUEDA OPERANDO DE MANERA CORRECTA.</t>
  </si>
  <si>
    <t>E15B29732</t>
  </si>
  <si>
    <t>10:44:58</t>
  </si>
  <si>
    <t>INC000000395502</t>
  </si>
  <si>
    <t>Descripción de la falla que presenta el Sistema Operativo: Pantalla azul con error de Windows.
Datos de la PC
Marca:Lenovo
Modelo:Thinkpad
SN:(Serie)R90FAZQL
Nombre completo del resguardante:Isidro Isaias Alcantara Reyes
Contacto en caso de ausencia:Rubi Esmeralda Garcia Ruiz
No. de módulo para equipos que utilizan SIIRFE:201026 Semifijo
Cargo del resguardante: Responsable De Modulo
Teléfono con lada: (01+10 dígitos)019515720999
Horario laboral:08:00-15:00
Domicilio laboral:C. Reforma N°222 Col. Centro Miahuatlan De Porfirio Diaz, Oaxaca</t>
  </si>
  <si>
    <t>SE REALIZA RESTAURACIÓN DE SISTEMA, SE HANCEN PRUEBAS Y EL EQUIPO QUEDA OPERANDO CORRECTAMENTE</t>
  </si>
  <si>
    <t>10:13:55</t>
  </si>
  <si>
    <t>INC000000395161</t>
  </si>
  <si>
    <t>Solicita la reinstalación del Sistema Operativo
Motivo:Se actualizo a Windows 10 
Marca: Lenovo
Modelo: Think Centre 
Serie: MJ02643W
Sistema operativo:  Windows 8
Resguardante: David Candila Lopez
Cargo: Vocal de Capacitacion Electoral y Educacion Civica 
Ext. IP o teléfono: 8183662081
Horario laboral: 08:30 a 16:00
Domicilio: Vallarta No. 435 Sur, Col. Centro, Mpio. Monterrey</t>
  </si>
  <si>
    <t xml:space="preserve">ING EN SITIO INFORMA QUE SE REALIZA CARGA DE IMAGEN, SE CONFIGURA EQUIPO, SE TRANSFIERE RESPALDO Y SE HACEN PRUEBAS, EQUIPO OPERA CORRECTAMENTE. </t>
  </si>
  <si>
    <t>MJ02643W</t>
  </si>
  <si>
    <t>04:35:39</t>
  </si>
  <si>
    <t>INC000000395690</t>
  </si>
  <si>
    <t>Solicita la reinstalación del Sistema Operativo
Motivo: El equipo se actualizo a Windows 10 
Marca: Lenovo 
Modelo: Think Centre     
Serie: MJ025K21
Sistema operativo: Windows 8  
Resguardante: Georgina Auzeta Castillo 
Cargo: Secretaria del Vocal del Registro Federal de Electores
Ext. IP o teléfono:   6677174101
Horario laboral: 08:30 18:00
Domicilio: Río Papaloapan No. 1006, Col. Popular, Mpio. Culiacán</t>
  </si>
  <si>
    <t>CIERRA REPORTE CON RESTAURACION DE WINDOWS 8.1 BSE REALIZAN PRUEBAS Y EQUIPO QUEDA FUNCIONANDO CORRECTAMENTE.</t>
  </si>
  <si>
    <t>MJ025K21</t>
  </si>
  <si>
    <t>05:17:02</t>
  </si>
  <si>
    <t>INC000000395214</t>
  </si>
  <si>
    <t>Solicita la reinstalación del Sistema Operativo
Motivo: Actualizo a Windows 10 
Marca: Lenovo 
Modelo: Think Centre 
Serie: MJ026D2H
Sistema operativo: Windows 8
Resguardante:  Jose de Jesus Maldonando Chavez 
Cargo: Analista de Servicios Generales 
Ext. IP o teléfono: 56284392 
Horario laboral: 09:00 a 18:00 hrs
Domicilio: Viaducto Tlalpan No. 100 Edif. C Sótano, Col. Arenal Tepepan, Del. Tlalpan</t>
  </si>
  <si>
    <t xml:space="preserve">SE REALIZA VISITA A USUARIO EN SITIO. SE RESTAURA SISTEMA OPERATIVO, SE MODIFICA REGISTRO DE WINDOWS SE REALIZAN  PRUEBAS, QUEDA EQUIPO  FUNCIONANDO, USUARIO VALIDA Y FIRMA DE CONFORMIDAD.
    </t>
  </si>
  <si>
    <t>35:22:34</t>
  </si>
  <si>
    <t>INC000000395749</t>
  </si>
  <si>
    <t>Descripción de la falla que presenta el UPS: no transfiere energía eléctrica 
Datos del UPS: 
Marca: ISB SOLA BASIC
Modelo: NBKS 1000/2
SN: E15B24174
Nombre completo del resguardante: Epigmenio Dominguez Estrada
Contacto en caso de ausencia: Katia Carolina Colunga Gaitan
No. de módulo para equipos que utilizan SIIRFE: 240329
Cargo del resguardante: Responsable de Modulo
Teléfono con lada: 4878721079
Horario laboral:09:00 A 16: HRS
Domicilio laboral: Amado Nervo 212. Zona centro. Rio verde S.L.P</t>
  </si>
  <si>
    <t>SE ACUDE A SITIO SE REALIZA CAMBIO FISICO DEL UPS, SE HACEN PRUEBAS Y EQUIPO QUEDA OPERANDO CORRECTAMENTE SE FIRMA RESGUARDO CORRESPONDIENTE</t>
  </si>
  <si>
    <t>02:55:53</t>
  </si>
  <si>
    <t>INC000000395102</t>
  </si>
  <si>
    <t xml:space="preserve">Descripción de la falla que presenta la PC: el botón de encendido no funciona, se suprime pero se regresa y no enciende el equipo
Datos de la PC
Marca: Levono
Modelo: Think Centre M79
SN: MJ022CZC
Nombre completo del resguardante: María De La Luz Díaz Olivares
Contacto en caso de ausencia: Jackeline Chávez Espinoza
No. de módulo para equipos que utilizan SIIRFE: 153121 
Cargo del resguardante: Responsable De Modulo
Teléfono con lada: 55 54 41 20 47
Horario laboral: 08:30 A 16:00 HRS
Domicilio laboral: La Montaña#119, Col. Benito Juarez, Cd. Nezahualcoyotl
Estado De Mexico
</t>
  </si>
  <si>
    <t xml:space="preserve">SE ACUDE A SITIO A REALIZAR CAMBIO FISICO DE BOTON  DE ENCENDIDO. USUARIO CONFIRMA EL CORRECTO FUNCIONAMIENTO. </t>
  </si>
  <si>
    <t>07:23:33</t>
  </si>
  <si>
    <t>INC000000395111</t>
  </si>
  <si>
    <t>Descripción de la falla que presenta el Sistema Operativo: No prende, no inicia el sistema operativo. 
Datos de la PC
Marca: Lenovo
Modelo: ThinkCentre
SN: MJ031AXX
Nombre completo del resguardante: Francisco Primo Rosaldo
Contacto en caso de ausencia: Rubén Mendoza
Cargo del resguardante: Técnico de Actualización Cartográfica
Teléfono con lada: 01 9933152924 ext 121
Horario laboral: 9:00 a 16:00 hrs
Domicilio laboral: Belisario Domínguez No. 102 , Col. Plutarco Elías Calles, Mpio. Centro</t>
  </si>
  <si>
    <t>SE CONFIGURA PERFIL DE USUARIO,CORREO,IMPRESORA,SE HACEN PRUEBAS DE FUNCIONAMIENTO.EQUIPO QUEDA FUNCIONANDO CORRECTAMENTE.VALIDA USUARIO FIRMAN Y SELLAN DE CONFORMIDAD</t>
  </si>
  <si>
    <t>MJ031AXX</t>
  </si>
  <si>
    <t>10:00:40</t>
  </si>
  <si>
    <t>05:43:17</t>
  </si>
  <si>
    <t>INC000000395901</t>
  </si>
  <si>
    <t>Descripción de la falla que presenta la PC: No enciende el equipo.
Datos de la PC
Marca: Lenovo
Modelo: ThinkCentre
SN: MJ022863
Nombre completo del resguardante: Miguel Ángel Torres Escalera
Contacto en caso de ausencia: Mónica Fuentes Figueroa
No. de módulo para equipos que utilizan SIIRFE: 160321 fijo 
Cargo del resguardante: Responsable de modulo 
Teléfono con lada: 017151539979
Horario laboral: 08:00 a 16:00 hrs
Domicilio laboral: calle General pueblita norte no. 15 cp. 61508 col. Héroes Ferrocarrileros Municipio Zitácuaro Michoacán</t>
  </si>
  <si>
    <t>ING EN SITIO INFORMA QUE SE REALIZA LIMPIEZA DE MEMORIAS RAM, VENTILADOR Y SE SUJETA CABLE DE CORRIENTE AL CPU, SE HACEN PRUEBAS Y EQUIPO OPERA CORRECTAMENTE.</t>
  </si>
  <si>
    <t>12:58:30</t>
  </si>
  <si>
    <t>INC000000395664</t>
  </si>
  <si>
    <t>Descripción de la falla que presenta el Sistema Operativo: El equipo pide constantemente sea activada la versión de Windows 8.1
Datos de la PC
Marca: Lenovo
Modelo: Think Centre M79
Serie: MJ0263ZZ
Nombre completo del resguardante: Myriam Villegas Aguilar
Cargo del resguardante: Vocal de Organización Electoral
Teléfono: 722 2778480
Horario laboral: lunes a viernes de 9:00  A 16:00 Hrs.
Domicilio laboral: Prolongación 5 de Mayo No. 906 Col. Fraccionamiento Valle Don Camilo C.P. 50140</t>
  </si>
  <si>
    <t xml:space="preserve">INGENIERO EN SITIO INFORMA QUE SE ACTIVA WINDOWS SE REALIZAN PRUEBAS Y QUEDA OPERNADO CORRECTAMENTE </t>
  </si>
  <si>
    <t>14:31:28</t>
  </si>
  <si>
    <t>INC000000395754</t>
  </si>
  <si>
    <t>Descripción de la falla que presenta la PC: El equipo empezó a reiniciarse, y lleva más de 6 veces reiniciándose.
Datos de la PC
Marca: Lenovo
Modelo: Think Centre M79
SN: MJ026BDF
Nombre completo del resguardante: Arturo Amador Núñez
Contacto en caso de ausencia: Guadalupe Olguín Castillo
Cargo del resguardante: Subdirector de Tecnología Aplicada
Teléfono con lada: 5490-2473 IP 362473
Horario laboral: 9:00 a 18:00 Hrs.
Domicilio laboral: Periférico Sur No. 239 Edf. Quantum. Col. Los Alpes, Del. Álvaro Obregón.</t>
  </si>
  <si>
    <t xml:space="preserve">SE ACUDE A SITIO SE CHECA FALLA DE INTENTA RECUPERAR  SISTEMA  OPERATIVO  SE REALIZA  UN TEST  DE DISPOSITIVOS  SE APOYA  AL USUARIO  A REALIZAR  RESPALDO  4.73 GB SE REALIZACMBIO  DE DISCO DURO  SE CARGA  SISTEMA  OPERATIVO SE ACTUALIZA  DRIVER  DE VIDEO , LYNC  SE PASA INFORMACION  DE ACTIVA OFFICE  WINDOWS  EQUIPO QUEDA  FUNCIONANDO  CORRECTAMENTE,
</t>
  </si>
  <si>
    <t>MJ026BDF</t>
  </si>
  <si>
    <t>06:24:19</t>
  </si>
  <si>
    <t>INC000000395981</t>
  </si>
  <si>
    <t>Descripción de la falla que presenta la PC:
Pantalla azul y no permite arrancar la pc
Datos de la PC
Marca:Lenovo
Modelo:M79
SN: MJ0265HP
Nombre completo del resguardante:Aurora Altagracia Chavez Medina
Contacto en caso de ausencia: Rafael Ramirez Palomares
Cargo del resguardante: Tecnico de depuración
Teléfono con lada: 54881513
Horario laboral:9:00 a 17:00
Domicilio laboral: Junta local ejecutiva CDMX, 2 piso, Tejocotes No. 164 Piso 2, COL. TLACOQUEMECATL del valle , municipio Benito Juarez</t>
  </si>
  <si>
    <t xml:space="preserve">SE ACUDE A SITIO SE RESCATA  INFORMACION SE INSTALA IMAGEN  INSTITUCIONAL SE CONFIGURA  EQUIPO, EL USUARIO  QUEDA CONFORME CON SU INFORMACION  SE REALIZAN PRUEBAS EL EQUIPO  QUEDA  FUNCIONANDO  CORRECTAMENTE. </t>
  </si>
  <si>
    <t>MJ0265HP</t>
  </si>
  <si>
    <t>04:09:55</t>
  </si>
  <si>
    <t>INC000000395452</t>
  </si>
  <si>
    <t>Descripción de la falla que presenta la PC:
Lentitud general en la PC, no se abren aplicaciones o tarda en guardar archivos.  El equipo se bloquea y es necesario reiniciar frecuentemente. 
Datos de la PCequipo sac
Marca:Lenovo
Modelo:ThinkCentre M79
SN:MJ02653D
Nombre completo del resguardante:Imelda Padilla Carcaño 
Contacto en caso de ausencia:Lic. Mauricio GaI
Cargo del resguardante: 
Teléfono con lada: 5557867047  Ext. 104  y 56284200 Ext. 090904
Horario laboral:9 A 17 Hrs
Domicilio laboral: Rivera Cambas 61, Colonia Jardín Balbuena  Del venustiano Carranza, CP 15900</t>
  </si>
  <si>
    <t xml:space="preserve">SE ACUDE A SITIO A REPARAR EQUIPO  REALIZANDO  DEPURACION  Y REPARACION  DE SISTEMA  OPERATIVO  Y PAQUETERIA  DE OFFICE , USUARIO CONFIRMA EL CORRECTO FUNCIONAMIENTO. </t>
  </si>
  <si>
    <t>MJ02653D</t>
  </si>
  <si>
    <t>06:02:39</t>
  </si>
  <si>
    <t>16:23:55</t>
  </si>
  <si>
    <t>INC000000396047</t>
  </si>
  <si>
    <t>Descripción de la falla que presenta el Sistema Operativo: Se estaba actualizando el sistema operativo a Windows 10 sin mi autorización y durante está marco error y no permite accesar al sistema operativo 
Datos de la PC
Marca:Lenovo
Modelo: ThinkCentre M79
SN:MJ026VHJ
Nombre completo del resguardante: Paulina Ponce de León Paz
Cargo del resguardante :Auxiliar de recursos financieros  
Teléfono con lada: (01+10 dígitos) 014433242021
Horario laboral:08:30 a 16:00 hrs.
Domicilio laboral: Blvd. Rafael García de Leon 1545 Chapultepec Oriente, Morelia Michoacán C.P. 58260</t>
  </si>
  <si>
    <t xml:space="preserve">ING EN SITIO INFORMA QUE SE REALIZA CARGA DE IMAGEN A EQUIPO, SE CONFIGURA Y SE HACEN PRUEBAS, OPERA CORRECTAMENTE. </t>
  </si>
  <si>
    <t>MJ026VHJ</t>
  </si>
  <si>
    <t>38:13:01</t>
  </si>
  <si>
    <t>INC000000395985</t>
  </si>
  <si>
    <t>Solicitud:
Pantalla azul y no permite acceso al sistema
Datos de la PC
Marca:LENOVO
Modelo:ThinkCentre M79
SN: MJ025K9F
Nombre completo del resguardante:Fernando Villanueva Ávila
Contacto en caso de ausencia:Yolanda Rodríguez Hernández
Cargo del resguardante: Vocal Distrital del RFE
Teléfono con lada: 444-8205889 o 444-8206641
Horario laboral: 08:00 a 16:00 horas de Lunes a Viernes
Domicilio laboral: Av. Himno Nacional 5315, Planta Baja, Barrio San Juan de Guadalupe, San Luis Potosí, S.L.P.
Nota: Favor de proporcionar toda la información, ya que ésta es requerida por el proveedor.</t>
  </si>
  <si>
    <t>SE ACUDE A SITIO SE RESPALDA INFORMACION SE CAMBIA DISCO DURO , SE REGRESA RESPALDO SE CONFIGURA EQUIPO SE HACEN PRUEBAS Y QUEDA FUNCIONANDO CORRECTAMENTE</t>
  </si>
  <si>
    <t>MJ025K9F</t>
  </si>
  <si>
    <t>12:00:19</t>
  </si>
  <si>
    <t>INC000000395556</t>
  </si>
  <si>
    <t>Descripción de la falla que presenta la PC:
Al encender el equipo se desplega mensaje de ERROR FAN. Se reinicia frecuentemente.
Datos de la PC
Marca:Lenovo 
Modelo:ThinkCentre M79
SN: MJ0264DC
Nombre completo del resguardante:Juan Ramon Arellano Morales 
Cargo del resguardante:  Asistente de Organización Electoral 
Teléfono con lada: 016535340225
Horario laboral:8:30 a 16:00 Hrs (Local) 
Domicilio laboral: Av. Chiapas y Calle 7 No. 701 Col. Sonora,  Sonora, Sonora CP. 83440</t>
  </si>
  <si>
    <t xml:space="preserve">INGENIERO EN SITIO INFORMA QUE  MANDA   ERROR DEL VENTILADOR ERA GENERADO POR EL EXCESO DE POLVO EN EL MISMO LO CUAL SE LE DIO LIMPIEZA Y QUEDO OPERANDO CORRECTAMENTE </t>
  </si>
  <si>
    <t>MJ0264DC</t>
  </si>
  <si>
    <t>12:37:42</t>
  </si>
  <si>
    <t>INC000000395450</t>
  </si>
  <si>
    <t>Descripción de la falla que presenta el UPS: El UPS esta alarmado y los leds de enfrente ya no encienden.
Datos del UPS
Marca: ISB Sola Basic
Modelo: NBKS1000
SN: E15B29658
Nombre completo del resguardante: Enrique Galvan Quijas
Contacto en caso de ausencia: Mauricio Alejandro Correa Puente
Cargo del resguardante: Responsable de modulo
Teléfono con lada: No tiene
Teléfono Celular: 5567917956
Horario laboral: 08:00 a 15:00 Hrs.
Domicilio laboral: Calle Constitución S/N, Pueblo de San Francisco Acuautla, En el interior de la delegación del Pueblo de San Francisco Acuautla.</t>
  </si>
  <si>
    <t xml:space="preserve">SE PRESENTA A SITIO PARA CAMBIO DE UPS YA QUE  EL EXISTENTE NO CARGA N. SERIE E15B29658 SE CAMBIA NUEVO N. E15B7998. </t>
  </si>
  <si>
    <t>E15B29658</t>
  </si>
  <si>
    <t>16:47:34</t>
  </si>
  <si>
    <t>INC000000396317</t>
  </si>
  <si>
    <t>Descripción de la falla que presenta el Sistema Operativo: Se actualizó a windows 10 y no da la opción de regresar a windows 8.1
Datos de la PC
Marca: Lenovo
Modelo: ThinkCentre M79
SN: MJ026B2V
Nombre completo del resguardante: Eduardo Velasco Cruz
Cargo del resguardante: Jefe de Departamento de Coordinación Regional 
Teléfono con lada: (55) 56284200 ext. 345327
Horario laboral: 10:00 a 22:00 hrs.
Domicilio laboral: Viaducto Tlalpan No. 100, Col. Arenal Tepepan, Del. Tlalpan
Edificio 'C', Piso: 2</t>
  </si>
  <si>
    <t xml:space="preserve">SE ACUDE A SITIO  SE DETECTA QUE EXPIRO  LA RECUPERACION  A LA VERSION  ANTERIOR  WINDOWS 8.1 SE LE INFORMA  ALUSUARIO QUE DEBERA REALIZAR RESPALDO  PARA CARGAR LA IMAGEN  DEL SISTEMA. EL USUARIO SOLICOTA  APOYO PARA SUA RESPALDO. SE CARGA IMAGEN  DE WINDOWS  8.1, SE CONFIGURA  PERFIL,  IMPRESORAS  CORREO  Y SERVICIOS DE RED. SE  RESPALDA  Y SE MIGRA  INFORMACION  DE RESPALDO  AL EQUIPO 100%. EL USUARIO VALIDA Y FIRMA.     </t>
  </si>
  <si>
    <t>INC000000395255</t>
  </si>
  <si>
    <t>Descripción de la falla que presenta el teclado: Las teclas fallan y están muy duras
Datos de la PC
Marca: Lenovo
Modelo: Think Centre M79
SN: MJ0229WZ
Nombre completo del resguardante: Efraín Delgado Martínez
Contacto en caso de ausencia: Nora Laura Coria Oscor
No. de módulo para equipos que utilizan SIIRFE: 010223
Cargo del resguardante: Vocal del Registro Federal de Electores del distrito 02
Teléfono con lada: 01449 9776058
Horario laboral: 08:00 A 20:00
Domicilio laboral: Av. Siglo XXI 628 Interior B Morelos 1 Cp. 20298, Aguascalientes</t>
  </si>
  <si>
    <t xml:space="preserve">INGENIERO ACUDE A SITIO SE DIAGNOSTICA FALLA EN EL TECLADO SE  REALIZA CAMBIO DE TECALDO SE REALIZAN PRUEBAS Y EQUIPO OPERA CORRECTAMENTE.  </t>
  </si>
  <si>
    <t>MJ0229WZ</t>
  </si>
  <si>
    <t>11:23:42</t>
  </si>
  <si>
    <t>INC000000396017</t>
  </si>
  <si>
    <t>Descripción de la solicitud:
Al encender el equipo aparece el aviso: error archivo .exe
Datos del equipo
Marca: Lenovo
Modelo: Thinkcentre M79
SN: MJ025K3H
Nombre completo del resguardante: Betty Vargas Ordóñez
Cargo del resguardante: Secretaria de junta local
Teléfono con lada: 9933152924
Horario laboral: 8:30 a 16:00 horas
Domicilio laboral: Belisario Domínguez 102 Col. Plutarco Elías Calles, Villahermosa, Tab.</t>
  </si>
  <si>
    <t>SE REALIZA REINSTALACIÓN DE S.O. SE CONFIGURA EQUIPO, SE CARGA RESPALDO, SE REALIZAN PRUEBAS Y OPERA CORRECTAMENTE.</t>
  </si>
  <si>
    <t>34:20:53</t>
  </si>
  <si>
    <t>INC000000395586</t>
  </si>
  <si>
    <t>Descripción de la falla que presenta el UPS: Corto circuito interno en UPS
Datos del UPS
Marca: ISB Sola Basic
Modelo: NBKS 1000/2
SN: E15B33053
Nombre completo del resguardante: Roberto Murillo Estrada
Contacto en caso de ausencia: Miguel Ángel González Mejía
No. de módulo para equipos que utilizan SIIRFE:
Cargo del resguardante: Vocal Secretario
Teléfono con lada: 4696920018
Horario laboral: 8:30 - 16:00
Domicilio laboral: Aldama No. 73, Zona Centro, Pénjamo, Gto. C.P. 36900</t>
  </si>
  <si>
    <t xml:space="preserve">ING EN SITIO INFORMA QUE SE REALIZA CAMBIO DE UPS, SE INSTALA SERIE E15B29216, SE HACEN PRUEBAS Y EQUIPO OPERA CORRECTAMENTE.  </t>
  </si>
  <si>
    <t>E15B33053</t>
  </si>
  <si>
    <t>08:54:45</t>
  </si>
  <si>
    <t>INC000000396018</t>
  </si>
  <si>
    <t>Describa su petición: Se solicita el resguardo del UPS con el numero de serie E15B27421 ya que no cuentan con el Resguardo físico y desconocen a nombre de quien esta el equipo.
Se toman los datos del CA
Datos del UPS
Marca: Sola Basic
Modelo: NBKS 1000
S/N: E15B27421  
Nombre completo del resguardante: Arturo Saucedo Covarrubias
Cargo del resguardante: Vocal de Registro Federal
Contacto: Veronica González López,
Correo:  veronica.gonzalezl@ine.mx
Teléfono: 8717184967
Horario laboral: 8:30 a 16:00 hrs
Domicilio laboral: Blvd Diagonal de las Fuentes No. 1301 sn, Col. Campestre la Rosita, Mpio. Torreón</t>
  </si>
  <si>
    <t>ING EN SITIO INFORMA QUE SE FIRMA RESGUARDO, EQUIPO OPERA CORRECTAMENTE.</t>
  </si>
  <si>
    <t>E15B27421</t>
  </si>
  <si>
    <t>04:36:22</t>
  </si>
  <si>
    <t>INC000000396099</t>
  </si>
  <si>
    <t>Descripción de la falla que presenta el monitor: 
El equipo no funciona, al encenderse arranca la maquina y posteriormente se apaga .
Datos de la PC
Marca: Lenovo
Modelo: M79
SN del Equipo: MJ025K51
Nombre completo del resguardante: Herminia Soledad Gutiérrez Rodríguez
Contacto en caso de ausencia: Hederlina 
Cargo del resguardante: auditor senior
Teléfono con lada: 9933525002 ,102
IP: 270050
Horario laboral: 9 am a 2pm y de 3pm a 7pm
Domicilio laboral: av. Belisario Domínguez 102 col Plutarco Elías calles cp. 86100
Nota: Favor de proporcionar toda la información, ya que ésta es requerida por el proveedor.</t>
  </si>
  <si>
    <t>SE CORRE DIAGNOSTICO DE HARDWARE Y NO PRESENTA ERRORES, SE ACTUALIZAN CONFIGURACIONES DE BIOS, SE HACEN PRUEBAS EQUIPO QUEDA FUNCIONANDO CORRECTAMENTE.</t>
  </si>
  <si>
    <t>09:58:17</t>
  </si>
  <si>
    <t>INC000000396181</t>
  </si>
  <si>
    <t>Descripción de la falla que presenta la PC: equipo sin conexión a red. Se levanto reporte mencionando la problemática y se asigno el caso numero 392116, se recibe instrucción de  solicitar su apoyo para que por favor que se verifique estado del equipo y ver si es necesario un reemplazo del mismo. Gracias.
Datos de la PC
Marca: LENOVO
Modelo: THINK CENTRE M 79
SN:  MJ0229XF
Nombre completo del resguardante: Agustin Murillo Godoy
Contacto en caso de ausencia: Alejandra Garcia Peña
No. de módulo para equipos que utilizan SIIRFE: 151321
Cargo del resguardante: vocal del Reg Fed de electores junta distrital 13
Teléfono con lada: 5557759229
Horario laboral: Lunes a viernes 08:00 a 16:00 hrs
Domicilio laboral: Av. Central Sta Clara # 2 Col. Jardines de Sta Clara Ecatepec México c.p. 55450
Revisar la Tarjeta de red.</t>
  </si>
  <si>
    <t>SE ACUDE A SITIO A REALIZAR CAMBIO FISICO DE TARJETA MADRE S/N B8AEED2C9357 POR S/N B8AEED2C9092FF USUARIO CONFIRMA  EL CORRECTO FUNCIONAMIENTO.</t>
  </si>
  <si>
    <t>INC000000396261</t>
  </si>
  <si>
    <t>Descripción de la falla que presenta el monitor: El cable de DVI tiene falla ya que el monitor no recibe la señal, el cable VGA funciona correctamente con ambos monitores.
Favor de realizar el cambio de cable DVI.
Datos de la PC : Estaciones de trabajo (Workstation).
Marca:  THIHKSTATION
Modelo:  P500
SN del Equipo : MJ026A1B
SN del Monitor: V5562632
Nombre completo del resguardante: Renato Alfredo Hernández Becerril
Contacto en caso de ausencia: Guadalupe Avila 
Cargo del resguardante: Tecnico en infraestructura de alto volumen
Teléfono con lada: 54902428 Extensión IP 360191
Horario laboral:09:00 a 18:00
Domicilio laboral: Periferico Sur 239 Col. Los Alpes Delegación Albaro Obregon piso 3  (DITA)</t>
  </si>
  <si>
    <t xml:space="preserve">SE ACUDE A SITIO  SE REALIZA CAMBIO FISICO  DE CABLE  DVI SE REALIZAN PRUEBAS EL EQUIPO  QUEDA  FUNCIONANDO  CORRECTAMENTE. </t>
  </si>
  <si>
    <t>MJ026A1B</t>
  </si>
  <si>
    <t>19:25:34</t>
  </si>
  <si>
    <t>INC000000396416</t>
  </si>
  <si>
    <t>Descripción de la falla que presenta el Sistema Operativo: Aparece una pantalla azul donde dice que el equipo se reiniciara; se procede a reiniciarla y vuelve al mismo mensaje; es de mencionar que esta falla días antes apareció pero después de un rato inicio normal el equipo; y debido a las cargas de trabajo propias del proceso local se requiere del funcionamiento al 100% del equipo. 
Datos de la PC
Marca: Lenovo
Modelo: Thinkcentre M79
SN: MJ026W1S
Nombre completo del resguardante: Aurora Vazquez Garcia
Contacto en caso de ausencia: Gladys Reyes Pastrana
Cargo del resguardante: Asistente de Capacitación Electoral
Teléfono con lada: 7848424325
Horario laboral: 08:30 a 16:00  Hrs.
Domicilio laboral: Calle Monte Alban No. 203, Colonia Doctores, Papantla, Ver.</t>
  </si>
  <si>
    <t>INGENIERO INFORMA QUE SE REALIZO RESPALDO DE INFORMACIÓN Y CARGA DE IMAGEN INSTITUCIONAL EQUIPO QUEDA OPERANDO CORRECTAMENTE.</t>
  </si>
  <si>
    <t>27:04:25</t>
  </si>
  <si>
    <t>INC000000396462</t>
  </si>
  <si>
    <t>Descripción de la falla que presenta el Sistema Operativo:
Reinstalar Windows 8
Datos de la PC
Marca:Lenovo
Modelo:M79
SN: MJ026D0H
Nombre completo del resguardante:Maria Patricia Hernandez Renteria
Cargo del resguardante: Jefa de Departamento de Información
Teléfono con lada: 5556284200, Ext. 344230
IP: 344366
Horario laboral:9:00 a 18:00
Domicilio laboral: Viaducto Tlalpan No. 100, Col. Arenal Tepepan, Del. Tlalpan
 Edificio B Piso-1</t>
  </si>
  <si>
    <t xml:space="preserve">SE REALIZA VISITA A USUARIO EN SITIO. SE REALIZA  RESTAURACION  DE SISTEMA OPERATIVO  DE WINDOWS 10 A WINDOWS  8.1 SE CONFIGURAN  ACTUALIZACIONES  SE REALIZAN  PRUEBAS QUEDA EQUIPO  FUNCIONANDO, USUARIO VALIDA  Y FIRMA DE CONFORMIDAD.
 </t>
  </si>
  <si>
    <t>MJ026D0H</t>
  </si>
  <si>
    <t>27:05:49</t>
  </si>
  <si>
    <t>INC000000396477</t>
  </si>
  <si>
    <t>Descripción de la falla que presenta el Sistema Operativo:
Reinstalar Windows 8
Datos de la PC
Marca:Lenovo
Modelo:M79
SN: MJ026B80
Nombre completo del resguardante:Maria Patricia Hernandez Renteria
Cargo del resguardante: Jefa de Departamento de Información
Teléfono con lada: 5556284200, Ext. 344230
IP: 344366
Horario laboral:9:00 a 18:00
Domicilio laboral: Viaducto Tlalpan No. 100, Col. Arenal Tepepan, Del. Tlalpan
 Edificio B Piso-1</t>
  </si>
  <si>
    <t xml:space="preserve">SE REALIZA VISITA A USUARIO  EN SITIO.
SE REALIZA RESTAURACION  DE SISTEMA  DE WINDOWS 10  A WINDOWS 8.1, SE CONFIGURAN  ACTUALIZACIONES SE REALIZAN  PRUEBAS, QUEDA  EQUIPO FUNCIONANDO  USUARIO  VALIDA Y FIRMA DE CONFORMIDAD.  </t>
  </si>
  <si>
    <t>MJ026B80</t>
  </si>
  <si>
    <t>09:30:24</t>
  </si>
  <si>
    <t>08:08:06</t>
  </si>
  <si>
    <t>INC000000396466</t>
  </si>
  <si>
    <t>Solicita reasignación de equipo Mainbit:
Datos de la PC LAP TOP 
Marca: LENOVO
Modelo: ThinkPad T540P
SN: R907K5PM
Nombre completo del resguardante actual: Guadalupe Saldívar Martínez 
Contacto en caso de ausencia: María de lourdes r. Barrera Cadena
Cargo del resguardante actual: Técnico de Actualización Cartográfica
Teléfono con lada: 5558211818
Nombre completo del resguardante nuevo: Susana Vargas Castillo
Cargo del resguardante nuevo: JOCE
Área de Adscripción: Junta Local Ejecutiva Estado de México
Sub área laboral: Cartografía
Teléfono con lada: 017222130435
Horario laboral: 8:30 a 16:00 Hrs
Domicilio laboral: C. Guillermo prieto 100 sur s/n, col. San Sebastián, Toluca  estado de México. C.p. 50090</t>
  </si>
  <si>
    <t xml:space="preserve">INGENIERO EN SITIO  INFORMA QUE SE REALIZA REASIGNACION SE REALIZA CARGA DE IMAGEN Y FIRMA DE CONFORMIDAD.  </t>
  </si>
  <si>
    <t>R907K5PM</t>
  </si>
  <si>
    <t>04:21:05</t>
  </si>
  <si>
    <t>INC000000396494</t>
  </si>
  <si>
    <t>Describa su petición: Se solicita instalación de imagen  de Windows 8
Datos de la PC
Marca: Lenovo
Modelo Thinkcentre M79
Serie: MJ026VS5
Datos del resguardante
Nombre: Juan Antonio Prado Calderon
Cargo: Subdirector de analisis
Contacto en caso de ausencia: Francisca Librado Damian Tel. IP: 345242
Teléfono resguardante: 5556284200 Ext.344713
Dirección laboral: Viaducto tlalpan #100, Edificio D, Piso 1, Col. Arenal Tepepan, Oficinas centrales.</t>
  </si>
  <si>
    <t xml:space="preserve">SE REALIZA VISITA A USUARIO EN SITIO. SE RESTAURA  SISTEMA OPERATIVO  DE WINDOWS 10 A WINDOWS 8.1, SE CONFIGURAN  ACTUALIZACIONES,  SE REALIZAN  PRUEBAS, QUEDA  EQUIPO  FUNCIONANDO, USUARIO  VALIDA Y FIRMA  DE CONFORMIDAD.
     </t>
  </si>
  <si>
    <t>MJ026VS5</t>
  </si>
  <si>
    <t>04:24:21</t>
  </si>
  <si>
    <t>INC000000396495</t>
  </si>
  <si>
    <t>Describa su petición: Se solicita instalación de imagen  de Windows 8
Datos de la PC
Marca: Lenovo
Modelo Thinkcentre M79
Serie: MJ026BR5
Datos del resguardante
Nombre: Martha Cervantes Vaca
Cargo: Jefe de departamento de monitoreo.
Contacto en caso de ausencia: Francisca Librado Damian Tel. IP: 345242
Teléfono resguardante: 5556284200 Ext.344713
Dirección laboral: Viaducto tlalpan #100, Edificio D, Piso 1, Col. Arenal Tepepan, Oficinas centrales.</t>
  </si>
  <si>
    <t xml:space="preserve">SE REALIZA VISITA A USUARIO EN SITIO. 
SE RESTAURA  SISTEMA OPERATIVO DE WINDOWS 10  A WINDOWS 8.1, SE CONFIGURAN ACTUALIZACIONES SE REALIZAN PRUEBAS, QUEDA EQUIPO FUNCIONANDO, USUARIO VALIDA Y FIRMA DE CONFORMIDAD.   </t>
  </si>
  <si>
    <t>04:26:15</t>
  </si>
  <si>
    <t>INC000000396496</t>
  </si>
  <si>
    <t>Describa su petición: Se solicita instalación de imagen  de Windows 8
Datos de la PC
Marca: Lenovo
Modelo Thinkcentre M79
Serie: MJ02655Z
Datos del resguardante
Nombre: Juan Antonio Prado Calderon
Cargo: Subdirector de analisis
Contacto en caso de ausencia: Francisca Librado Damian Tel. IP: 345242
Teléfono resguardante: 5556284200 Ext.344713
Dirección laboral: Viaducto tlalpan #100, Edificio D, Piso 1, Col. Arenal Tepepan, Oficinas centrales.</t>
  </si>
  <si>
    <t xml:space="preserve">SE REALIZA VISITA A USUARIO EN SITIO.
SE RESTAURA SISTEMA OPERATIVO DE WINDOWS 10 A WINDOWS 8.1, SE CONFIGURAN  ACTUALIZACIONES, SE REALIZAN  PRUEBAS, QUEDA EQUIPO  FUNCIONANDO  USUARIO  VALIDA  Y FIRMA  DE CONFORMIDAD.  </t>
  </si>
  <si>
    <t>MJ02655Z</t>
  </si>
  <si>
    <t>INC000000396554</t>
  </si>
  <si>
    <t>Solicita reasignación de equipo Mainbit.
Datos de la PC
Marca: Lenovo
Modelo: ThinkCentre M79
SN: MJ026BMP
Nombre completo del resguardante actual: Gabriela Peña Partida
Cargo del resguardante actual: Jefe de Departamento de Recursos Humanos
Teléfono con lada: 014433154617
Nombre completo del resguardante nuevo: Anel Ramírez de Jesús
Cargo del resguardante nuevo: Asistente de Recursos Humanos
Área de Adscripción: Junta Local Ejecutiva, Michoacán
Sub área laboral: Recursos Humanos
Teléfono con lada: 014433154617
Horario laboral: Lunes a Viernes 8:30 a 16:00 Hrs
Domicilio laboral: Blvd García De León No. 1545, Col. Chapultepec Oriente, Mpio. Morelia</t>
  </si>
  <si>
    <t>MJ026BMP</t>
  </si>
  <si>
    <t>02:26:23</t>
  </si>
  <si>
    <t>Solicita reasignación de equipo Mainbit.
Datos del UPS
Marca: ISB Sola Basic
Modelo: NBKS 1000/2
S/N: E15B25310
Nombre completo del resguardante actual: Gabriela Peña Partida
Cargo del resguardante actual: Jefe de Departamento de Recursos Humanos
Teléfono con lada: 014433154617
Nombre completo del resguardante nuevo: Anel Ramírez de Jesús
Cargo del resguardante nuevo: Asistente de Recursos Humanos
Área de Adscripción: Junta Local Ejecutiva, Michoacán
Sub área laboral: Recursos Humanos
Teléfono con lada: 014433154617
Horario laboral: Lunes a Viernes 8:30 a 16:00 Hrs
Domicilio laboral: Blvd García De León No. 1545, Col. Chapultepec Oriente, Mpio. Morelia</t>
  </si>
  <si>
    <t>E15B25310</t>
  </si>
  <si>
    <t>05:03:11</t>
  </si>
  <si>
    <t>EN SEGUIMIENTO DEL TT 45694 INC000000394261
Descripción de la falla que presenta el UPS: se escucha un pitido constante y se apaga, Solicita su revisión.
Datos del UPS
Marca: ISB Sola Basic
Modelo: NBKS1000
SN: E15B28957
Nombre completo del resguardante: Maria Cristina Favela López
Contacto en caso de ausencia: Ramón Nicolas Soto Jacinto
Cargo del resguardante: Responsable de la Vocalia de Registro Federal de Electores
Teléfono con lada: 016241307877
Horario laboral: 08:00 a 15:00 de Lunes a Viernes y Sabados de 09:00 a 13:00
Domicilio laboral: Carretera Transpeninsular S/N, Colonia Santa Rosa, Plaza Bugambilias local 7 y 8, San Jose del Cabo, Baja California Sur.</t>
  </si>
  <si>
    <t>INGENIERO INFORMA QUE SE ASISTE A SITIO Y SE REEMPLAZA EL UPS # E15B24396.</t>
  </si>
  <si>
    <t>04:27:25</t>
  </si>
  <si>
    <t>INC000000396625</t>
  </si>
  <si>
    <t>Descripción de la falla que presenta la PC:
El equipo se apaga, y al encenderlo se vuelve a apagar.
Datos de la PC
Marca: Lenovo
Modelo: ThinkCentre M79
SN: MJ022CXV
Nombre completo del resguardante:  Froylan Hernández López
Contacto en caso de ausencia: Irene Sánchez López
No. de módulo para equipos que utilizan SIIRFE: 154023
Cargo del resguardante:  Vocal RFE
Teléfono con lada:  017221905624
Horario laboral: 8:30 - 15:00 Hrs
Domicilio laboral:  Boulevard Narciso Bassols sin número Col. Centro, Tenango del Valle, Estado de México, CP 62300</t>
  </si>
  <si>
    <t>SE VERIFICA EQUIPO PRESENTA DAÑO EN DISCO DURO POR LO QUE SE REALIZA CAMBIO DEL MISMO, RESETEO DE TARJETA MADRE, CONFIGURACION PUESTA A PUNTO SE HACEN PRUEBAS Y QUEDA OPERANDO CORRECTAMENTE</t>
  </si>
  <si>
    <t>02:18:42</t>
  </si>
  <si>
    <t>INC000000396664</t>
  </si>
  <si>
    <t>Descripción de la falla que presenta el Sistema Operativo: Se actualizó a Windows 10.
Datos de la PC
Marca: Lenovo
Modelo: ThinkCentre M79
SN: MJ025KMK
Nombre completo del resguardante: Juan Antonio Prado Calderón
Cargo del resguardante: Subdirector de Análisis 
Teléfono con lada: (55) 56284200 ext. 344713
Horario laboral: 5:00 a 21:00 hrs.
Domicilio laboral: Viaducto Tlalpan No. 100, Col. Arenal Tepepan, Del. Tlalpan Ciudad de México
Edificio 'D', Planta Alta</t>
  </si>
  <si>
    <t xml:space="preserve">SE REALIZA VISITA  A USUARIO EN SITIO. SE RESTAURA  SISTEMA  OPERATIVO  DE WINDOWS 10 A WINDOWS 8.1, SE CONFIGURAN ACTUALIZACIONES  SE REALIZAN PRUEBAS,  QUEDA EQUIPO  FUNCIONANDO  USUARIO  VALIDA  Y FIRMA DE CONFORMIDAD. </t>
  </si>
  <si>
    <t>00:27:33</t>
  </si>
  <si>
    <t>INC000000396482</t>
  </si>
  <si>
    <t>Describa su petición: Se solicita instalación de imagen  de Windows 8
Datos de la PC
Marca: Lenovo
Modelo Thinkcentre M79
Serie :MJ025KMK
Datos del resguardante
Nombre: Martha Cervantes Vaca
Cargo: Jefe de departamento de monitoreo.
Contacto en caso de ausencia: Francisca Librado Damian Tel. IP: 345212
Teléfono resguardante: 5556284200 Ext.344713
Dirección laboral: Viaducto tlalpan #100, Edificio D, Piso 1, Col. Arenal Tepepan, Oficinas centrales.</t>
  </si>
  <si>
    <t>SIN HOJA DE SERVICIO
De: José Abisay Cruz Sánchez [mailto:jcruzs@mainbit.com.mx] 
Enviado el: miércoles, 25 de mayo de 2016 11:37 a. m.
Para: SAC &lt;sac.cau@ine.mx&gt;
CC: mesa_ine &lt;mesa_ine@mainbit.com.mx&gt;
Asunto: 46263 INC000000396482 INE ( CIERRE )
Buen dia,
Se solicita de su apoyo para validar el cierre del ticket 46263  INC000000396482  INE ya que se está dando seguimiento a la incidencia con el ticket 46243  INC000000396664  INE.
Saludos cordiales.</t>
  </si>
  <si>
    <t>05:26:53</t>
  </si>
  <si>
    <t>INC000000395941</t>
  </si>
  <si>
    <t>Solicitud:
Se actualizo a windows 10 y a mitad de actualización se apago y ya no encendió.
Datos de la pc
Marca: lenovo
Modelo: M79
Sn: MJ026BX1
Nombre completo del resguardante: Acuña Perez Roselina Yesenia
Contacto:Cruz Eliseo Arevalo Velazquez
Cargo del resguardante: vocal de organización electoral
Teléfono con lada: 01 961 6719914  y/o  ip 070603
Horario laboral: de lunes a viernes de 8:30 a.m. A 16:00 horas
Domicilio laboral: carretera Tuxtla chicaosen k.m. 1.5. Fraccionamiento san isidro buena vista no. 2219, Tuxtla Gutiérrez, Chiapas.</t>
  </si>
  <si>
    <t>SE REALIZA REINSTALACIÓN DE S.O. SE CONFIGURA EQUIPO, SE HACEN PRUEBAS Y QUEDA OPERANDO CORRECTAMENTE.</t>
  </si>
  <si>
    <t>29:03:11</t>
  </si>
  <si>
    <t>INC000000396032</t>
  </si>
  <si>
    <t>Descripción de la falla que presenta el UPS: Salió humo del UPS y dejo de funcionar
Datos del UPS
Marca: ISB
Modelo: BKS1000
SN: E15B23403
Nombre completo del resguardante: Daniel Santos Montalvo
Contacto en caso de ausencia: Daniel Santos Montalvo
Cargo del resguardante: Jefe De Oficina De Seguimiento y Análisis De Junta Distrital
Teléfono con lada:  01 924 245 10 45
Horario laboral: 08:00 a.m. a 15:00 p.m.
Domicilio laboral: Ignacio Zaragoza 402 Barrio Cruz Verde C.P. 96079.</t>
  </si>
  <si>
    <t>INGENIERO INFORMA, SE ACUDE A SITIO Y SE REALIZA CAMBIO DE UPS DAÑADO SE INSTALA UPS CON SERIE E15B30888. SE REALIZAN PRUEBAS Y EL EQUIPO QUEDA OPERANDO.</t>
  </si>
  <si>
    <t>E15B23403</t>
  </si>
  <si>
    <t>14:08:01</t>
  </si>
  <si>
    <t>INC000000396368</t>
  </si>
  <si>
    <t>Solicito soporte debido a que la maquina asignada a mi persona no inicia Windows.
Datos de la PC
Marca: Lenovo
Modelo: Thinkcentre M79
Serie: MJ026WSG
Datos del resguardante
Nombre: Adrian Ismael Villalobos Godinez
Cargo: Técnico en actualización cartográfica
Contacto en caso de ausencia: Luz Elena Cervantes
Teléfono: 4626245935 Ext. 110
Dirección laboral: Volcán No. 2072 , Col. Las Reynas, Mpio. Irapuato
Junta Distrital Ejecutiva No. 09 De Guanajuato - Irapuato</t>
  </si>
  <si>
    <t>ING EN SITIO INFORMA QUE SE REALIZA CARGA DE SISTEMA, SE CONFIGURA EQUIPO Y PERFIL Y SE HACEN PRUEBAS, EQUIPO OPERA CORRECTAMENTE.</t>
  </si>
  <si>
    <t>MJ026WSG</t>
  </si>
  <si>
    <t>08:50:33</t>
  </si>
  <si>
    <t>INC000000396545</t>
  </si>
  <si>
    <t>Descripción de la falla que presenta la PC: El equipo se actualizó en modo automático a Windows 10; y ahora no tiene red se verifico que la configuración y el estado de la red se encontraran bien. Dicho equipo es utilizado para captura en sistema ELEC, ya que nos encontramos en Proceso Electoral Local.
Datos de la PC
Marca: Lenovo
Modelo: Think Centre M79
SN: MJ025KVF
Nombre completo del resguardante: Poot Martínez Onésimo Tomas
Contacto en caso de ausencia: Francisca de Jesus Zapata Pinto
Cargo del resguardante: Vocal de Capacitación Electoral
Teléfono con lada: 01 9831180183
Horario laboral: 09:00 a 18:00 Hrs.
Domicilio laboral: Av. Constituyentes Del 74, Mz. 314, Lt. 4 # 590; Col. Proterritorio Cp. 77086; Chetumal, Quintana Roo.</t>
  </si>
  <si>
    <t>SE REVISA EQUIPO LENOVO THINKCENTRE M79 SERIE MJ025KVF Y SE DETECTA PUERTO DE RED E IMAGEN DAÑADA. SE REEMPLAZA TARJETA MADRE Y SE CARGA IMAGEN, SE CONFIGURA EQUIPO, SE HACEN PRUEBAS Y FUNCIONA CORRECTAMENTE Y EN ESTADO OPERABLE</t>
  </si>
  <si>
    <t>07:54:36</t>
  </si>
  <si>
    <t>INC000000396573</t>
  </si>
  <si>
    <t>Descripción de la falla que presenta el teclado: En algunas teclas se bloquea y en general no responden al primer tecleo.
Datos de la PC
Marca:Lenovo
Modelo:ThinkCentre M79
SN: MJ025JZ6
Nombre completo del resguardante: María Martina Medina Velázquez 
Contacto en caso de ausencia: Josefina Aranda Núñez
Cargo del resguardante: Técnico en Depuración 
Teléfono con lada: (01+10 dígitos) 38-17-12-97
Horario laboral: 830: a 14 horas
Domicilio laboral: Avenida López Mateos # 1066</t>
  </si>
  <si>
    <t>INGENIERO EN SITIO INFORMA QUE SE HACE MANTENIMIENTO AL TECLADO QUEDA FUNCIONANDO CORRECTAMENTE</t>
  </si>
  <si>
    <t>MJ025JZ6</t>
  </si>
  <si>
    <t>07:25:51</t>
  </si>
  <si>
    <t>INC000000396921</t>
  </si>
  <si>
    <t>Descripción de la solicitud: 
las bocinas del equipo se escuchan interferencia.
Datos del equipo
Marca: Lenovo
Modelo: thinkcentre
Sn:(serie) MJ026DCF
Nombre completo del resguardante: Leonor Máyela Sánchez Hernández
Contacto en caso de ausencia:
Lic. Verónica Isbet Gonzalez López
Cargo del resguardante: vocal  de organización 06 junta distrital
Teléfono con lada: (01+10 dígitos): 8717185464
Horario laboral: de 8 a.m. A 4 p.m.
Domicilio laboral: boulevard revolución #1930 esquina con calle begonias col. Torreón jardín
Nota: favor de proporcionar toda la información, ya que ésta es requerida por el proveedor.</t>
  </si>
  <si>
    <t xml:space="preserve">ING EN SITIO INFORMA QUE SE REALIZA CAMBIO DE BOCINAS, SE HACEN PRUEBAS Y OPERAN CORRECTAMENTE. </t>
  </si>
  <si>
    <t>MJ026DCF</t>
  </si>
  <si>
    <t>07:09:00</t>
  </si>
  <si>
    <t>INC000000396932</t>
  </si>
  <si>
    <t>Descripción de la falla que presentan las bocinas: Las Bocinas del equipo se escuchan interferencias, ya realizaron varias pruebas pero el problema persiste.
Datos del equipo
Marca: Lenovo
Modelo: ThinkCentre
SN: MJ026571
Nombre completo del resguardante: Alvaro Isaac Martinez Torres
Contacto en caso de ausencia: Lic. Veronica Isbet Gonzalez Lopez
Cargo del resguardante: Vocal Secretario 06 Junta Distrital
Teléfono con lada: 8717185464
Horario laboral: de 8 a.m. a 4 p.m
Domicilio laboral: buolevard revolucion #1930 esquina con calle begonias col. torreon jardin</t>
  </si>
  <si>
    <t xml:space="preserve">ING EN SITIO INFORMA QUE SE REALIZA REVISION DE BOCINAS LAS CUALES NO PRESENTAN FALLAS, OPERAN CORRECTAMENTE. </t>
  </si>
  <si>
    <t>MJ026571</t>
  </si>
  <si>
    <t>04:59:48</t>
  </si>
  <si>
    <t>INC000000396935</t>
  </si>
  <si>
    <t>Descripción de la falla que el Sistema Operativo: El equipo presenta lentitud en sus ejecución de archivos, en ocasiones se reinicia solo, presenta lentitud, etc.
ya fue realizado el respaldo para que se le cargue nuevamente la imagen institucional.
Datos de la PC
Marca: Lenovo
Modelo: ThinkCenter MT9
SN: MJ0263Q9
Nombre completo del resguardante: Nestor Garfias Suarez
Contacto en caso de ausencia:Juan Antonio Oropeza Arzimendi
Cargo del resguardante: Jefe de Departamento de Operación y Sistemas 
Teléfono con lada: 5488-1516
Horario laboral:9:00- 17:00hrs
Domicilio laboral: Tejocotes #164 piso 5, Col- tlacoquemecatl del valle C.P 03200 Delegacion Benito Juarez Junta Local Ejecutiva en la Ciudad de México</t>
  </si>
  <si>
    <t>SE ACUDE A SITIO EL USUARIO REALIZA SU RESPALDO DE INFORMACION, SE INSTALA IMAGEN INSTITUCIONAL, SE CONFIGURA, USUARIO VALIDA Y FIRMA DE CONFORMIDAD</t>
  </si>
  <si>
    <t>MJ0263Q9</t>
  </si>
  <si>
    <t>07:11:15</t>
  </si>
  <si>
    <t>INC000000396946</t>
  </si>
  <si>
    <t>Descripción de la falla que presenta la PC: 
El ventilador de la PC trabaja a más velocidad de lo normal y hace mucho ruido.
Datos de la PC
Marca: Lenovo 
Modelo: ThinkCentre
SN: MJ0228A1
Nombre completo del resguardante: Edmundo Plutarco Flores Luna
Contacto en caso de ausencia: Felipe Bernardo Quintanar González
No. de módulo para equipos que utilizan SIIRFE: 290123
Cargo del resguardante: Vocal Ejecutivo
Teléfono con lada: 241 4 17 08 80
Horario laboral: 8:30-16:00
Domicilio laboral: Xicohténcatl 2112, Col. Fátima, Apizaco, Tlaxcala</t>
  </si>
  <si>
    <t xml:space="preserve">SE REALIZA REVISIÓN DE EQUIPO Y SE REALIZA COLOCACIÓN DE PASTA TÉRMICA, SE HACEN PRUEBAS Y EQUIPO QUEDA OPERANDO CORRECTAMENTE. </t>
  </si>
  <si>
    <t>MJ0228A1</t>
  </si>
  <si>
    <t>04:53:19</t>
  </si>
  <si>
    <t>INC000000397010</t>
  </si>
  <si>
    <t>Descripción de la falla que presenta el UPS: No respalda se apaga cuando falla la corriente eléctrica
Datos del UPS
Marca: NBKS
Modelo: 1000/2
SN: E15B32455
Nombre completo del resguardante: Ricardo González González
Contacto en caso de ausencia: Mario Zuñiga
Cargo del resguardante: Asistente de información en campo
Teléfono con lada: 5554902476
Horario laboral: Lunes a Viernes de 9:00 a 18:00 Hrs
Domicilio laboral: Periférico Sur No. 239, Col. Los Alpes, Del. Álvaro Obregón, D.F.</t>
  </si>
  <si>
    <t>SE PRESENTA EN SITIO PARA CAMBIO DE UPS YA QUE EL EXISTENTE NO CARGA ENERGIA N. SERIE E15B32455 SE CAMBIA NUEVO N. SERIE E15B24864</t>
  </si>
  <si>
    <t>E15B32455</t>
  </si>
  <si>
    <t>02:19:51</t>
  </si>
  <si>
    <t>INC000000396726</t>
  </si>
  <si>
    <t>Descripción de la falla que presenta la PC: Formateo de equipo de computo.
Datos de la PC
Marca: Lenovo
Modelo: ThinkCentre M79
SN: MJ026WYF
Nombre completo del resguardante: Juan Antonio Ruvalcaba Ortiz
Cargo del resguardante: Analista de Nomina
Teléfono con lada: 5556284200 Extensión: 371180
Horario laboral: Lunes a Viernes de 9:00 a 18:00 Hrs
Domicilio laboral: Periférico Sur No. 4124 Piso 6, Col. Ex hacienda de Anzaldo, Del. Álvaro Obregón, D.F.</t>
  </si>
  <si>
    <t>SE ACUDE A SITIO SE VERIFICA EQUIPO NO ES NECESARIO FORMATEAR YA QUE ESTA FUNCIONANDO CORRECTAMENTE USUARIO VALIDA Y FIRMA DE CONFORMIDAD</t>
  </si>
  <si>
    <t>MJ026WYF</t>
  </si>
  <si>
    <t>03:00:24</t>
  </si>
  <si>
    <t>INC000000397107</t>
  </si>
  <si>
    <t>Descripción de la falla que presenta la Unidad de CD/DVD: la charola está abierta no cierra se encuentra bloqueada.
Datos de la PC
Marca: Lenovo
Modelo: M79
SN:(Serie) MJ026700
Nombre completo del resguardante: Pedro Mateo Flores Cabrera
Contacto en caso de ausencia: Pedro Macías Valladolid
No. de módulo para equipos que utilizan SIIRFE: 151721
Cargo del resguardante: Responsable de Modulo
Teléfono con lada: (01+10 dígitos) 55 57832215
Horario laboral: de lunes a viernes de 08:30 a 16:00 horas
Domicilio laboral: Av. Central No 128 Col Valle de Aragón 3ra secc Ecatepec de Morelos Estado de México.
Nota: Favor de proporcionar toda la información, ya que ésta es requerida por el proveedor.</t>
  </si>
  <si>
    <t>SE ACUDE A SITIO A REALIZAR CAMBIO FISICO DE UNIDAD DE DVD S/N Z01756Y DAÑADA S/N Z017D0L USUARIO CONFIRMA EL CORRECTO FUNCIONAMIENTO</t>
  </si>
  <si>
    <t>MJ026700</t>
  </si>
  <si>
    <t>21:44:35</t>
  </si>
  <si>
    <t>INC000000397129</t>
  </si>
  <si>
    <t>Descripción de la solicitud:
 Cambio de Bocinas, desde que se entregó el equipo están tronadas.
Datos del equipo
Marca: Lenovo
Modelo: ThinkCentre M79
SN:(Serie) MJ025KQP
Nombre completo del resguardante:    Lizardi Jáuregui, Luis Alberto
Contacto en caso de ausencia: José Luis Cruz Jordán o Esmeralda Contreras Villaseñor
Teléfono con lada: (01 378 781 4060)
Horario laboral: 8:30 a 16:00
Domicilio laboral: av. López mateos # 213 Col. La colonias, cp. 47620
Nota: favor de proporcionar toda la información, ya que ésta es requerida por el proveedor.</t>
  </si>
  <si>
    <t xml:space="preserve">INGENIERO  ACUDE A SITIO  SE REALIZA CAMBIO DE BOCINAS  SE REALIZAN PRUEBAS Y EQUIPO OPERA CORRECTAMENTE.  </t>
  </si>
  <si>
    <t>MJ025KQP</t>
  </si>
  <si>
    <t>04:14:14</t>
  </si>
  <si>
    <t>INC000000397123</t>
  </si>
  <si>
    <t>Descripción de la falla que presenta la pc:
Falla ventilador ,hace un ruido  al arranque y  se queda el ruido dentro del equipo pc
Datos de la pc
Marca: Lenovo
Modelo: thinkcenter M79
Sn:(serie) mj025kqv
Nombre completo del resguardante: Fernando Espinosa Zarate
Contacto en caso de ausencia: Susana Vargas Castillo
Teléfono con lada: 7222130435
Horario laboral: 8:30 a 16:00
Domicilio laboral: Guillermo prieto #100 sur col. San Sebastián, Toluca, Estado de Mexico
Nota: favor de proporcionar toda la información, ya que ésta es requerida por el proveedor.</t>
  </si>
  <si>
    <t>SE REALIZA RESETEO DE TARJETA MADRE, SE REALIZAN PRUEBAS DE ENCENDIDO Y OPERACIÓN Y QUEDA OPERANDO CORRECTAMENTE.</t>
  </si>
  <si>
    <t>06:28:00</t>
  </si>
  <si>
    <t>INC000000397245</t>
  </si>
  <si>
    <t>Descripción de la falla que presenta el teclado:
El teclado no funciona, ya se hizo con la prueba conectándolo a otra PC y éste no responde.
Datos de la PC
Marca: Lenovo
Modelo: ThinkCentre M79
SN:MJ022CQ8
Nombre completo del resguardante: Alfredo Gumesindo Palacios González
No. de módulo: 220428
Cargo del resguardante:   Vocal de Registro
Teléfono con lada:  014421398628
Horario laboral: 9 a 16 hrs
Domicilio laboral:  Calle Bisonte S/N Col La Pradera (Frente al módulo de policías y Unidad Deportiva), El Marqués Querétaro, Qro. 
Sólo el día Jueves 26  y Viernes 27 de Mayo estarán en este domicilio. 
Del  Lunes 30 de mayo al 3 de Junio el domicilio es:  Calle Emiliano Zapata S/N (Frente a la Iglesia) Col. La Cañada, Municipio El Márques, Queretaro, Qro.</t>
  </si>
  <si>
    <t>SE CAMBIA TECLADO SE HACEN PRUEBAS Y QUEDA OPERANDO CORRECTAMENTE.</t>
  </si>
  <si>
    <t>09:36:36</t>
  </si>
  <si>
    <t>INC000000397195</t>
  </si>
  <si>
    <t>Descripción de la falla que presenta Microsoft Office: No quiere guardar cambios en Excel
Datos de la PC
Marca: Lenovo
Modelo: ThinkCentre M79
SN: MJ026VPM
Nombre completo del resguardante: Julia Bravo Polaco
Contacto en causa de ausencia: Selene Vidal Cumplido
Cargo del resguardante:Secretario de Junta Distrital
Teléfono con lada: 012383823597
Horario laboral: Lunes a Viernes 8:30 AM - 4:00 PM 
Domicilio Laboral: Boulevard Aldama No. 2002, Col. Fraccionamiento Arcadia, Mpio. Tehuacán.</t>
  </si>
  <si>
    <t>MJ026VPM</t>
  </si>
  <si>
    <t>INC000000397286</t>
  </si>
  <si>
    <t>Descripción de la falla que presenta el Sistema Operativo:
No realiza búsquedas en el explorador de Windows,  se reinicia constantemene, no permite las opciones de indexación. 
Datos de la Laptop
Marca: Lenovo
Modelo: ThinkCentre M79
SN: R90FAZDS
Nombre completo del resguardante: Claudia Mayorga Rivas
Contacto en caso de ausencia: Elizabeth Méndez Silva
Cargo del resguardante:  Líder de Proyectos de Contratos
Teléfono con lada:    56284200 IP: 373299  y 372541
Horario laboral:  10:00 - 19:00
Domicilio Laboral: Periférico Sur No. 4124, Col. Ex hacienda de Anzaldo, Del. Álvaro Obregón, D.F.
Piso 3 Torre Zafiro II</t>
  </si>
  <si>
    <t xml:space="preserve">SE ACUDE A SITIO  SE CHECA FALLA PERSONAL DE SOPORTE DE INE  APOYO A REALIZAR RESPALDO  SE FORMATEA  EQUIPO SE CARGA  SISTEMA OPERATIVO SE CONFIGURA LINC IMPRESORA  CORREO  ACCESO DE RED  USUARIO  VALIDA  Y FIRMA  DE CONFORMIDAD.
</t>
  </si>
  <si>
    <t>31:39:03</t>
  </si>
  <si>
    <t>INC000000397178</t>
  </si>
  <si>
    <t>Descripción de la falla que presenta el monitor:
Monitor enciende pero no da imagen del sistema solo muestra una linea en la parte superior y el resto en negro.
Datos de la PC
Marca: Lenovo
Modelo: ThimkCentre M79
SN del Equipo :MJ0229WW
SN del Monitor: V5688907
Nombre completo del resguardante: Mónica Pacheco Luna
Contacto en caso de ausencia: Ariel Rivera Garcia 
No. de módulo para equipos que utilizan SIIRFE: 290225
Cargo del resguardante: Vocal del Registro Federal de Electores Junta Distrital 02
Teléfono con lada: (012222822342) (012464629550)
Horario laboral: 09:00 a 16:00
Domicilio laboral: Av Ayuntamiento S/N San Pablo del Monte, Tlaxcala. Al interior de la casa de la cultura entre calle Puebla y Pablo Sidar</t>
  </si>
  <si>
    <t>SE ACUDE A SITIO Y SE REALIZA CAMBIO DE MONITOR, SE INSTALA EQUIPO CON SERIE V5751003, SE REALIZAN PRUEBAS Y QUEDA OPERANDO CORRECTAMENTE.</t>
  </si>
  <si>
    <t>MJ0229WW</t>
  </si>
  <si>
    <t>25:44:54</t>
  </si>
  <si>
    <t>INC000000397294</t>
  </si>
  <si>
    <t>Descripción de la falla que presenta el teclado: se traban mucho las teclas
Datos de la PC
Marca: Lenovo
Modelo: ThinkCentre
SN: MJ022A4C
Nombre completo del resguardante: Efraín Delgado Martinez
Contacto en caso de ausencia: Gustavo Díaz Cervantes
No. de módulo para equipos que utilizan SIIRFE: 010222
Cargo del resguardante: Vocal de Registro
Teléfono con lada: 014499167500
Horario laboral: 8:00 a 20:00 hrs
Domicilio laboral: Av Francisco I Madero No. 702 , Col. Barrio de la purísima, Mpio. Aguascalientes</t>
  </si>
  <si>
    <t>SE REALIZA CAMBIO DE TECLADO, SE REALIZAN PRUEBAS Y EQUIPO QUEDA TRABAJANDO CORRECTAMENTE</t>
  </si>
  <si>
    <t>MJ022A4C</t>
  </si>
  <si>
    <t>25:45:10</t>
  </si>
  <si>
    <t>INC000000397301</t>
  </si>
  <si>
    <t>Descripción de la falla que presenta el teclado: se traban mucho las teclas
Datos de la PC
Marca: Lenovo
Modelo: ThinkCentre
SN: MJ022A37
Nombre completo del resguardante: Efraín Delgado Martinez
Contacto en caso de ausencia: Gustavo Díaz Cervantes
No. de módulo para equipos que utilizan SIIRFE: 010222
Cargo del resguardante: Vocal de Registro
Teléfono con lada: 014499167500
Horario laboral: 8:00 a 20:00 hrs
Domicilio laboral: Av Francisco I Madero No. 702 , Col. Barrio de la purísima, Mpio. Aguascalientes</t>
  </si>
  <si>
    <t>MJ022A37</t>
  </si>
  <si>
    <t>12:34:24</t>
  </si>
  <si>
    <t>INC000000397169</t>
  </si>
  <si>
    <t>Descripción de la falla que presenta la PC: No prende, aparece  el mensaje Missing operating system
Datos de la PC
Marca: Lenovo 
Modelo: Thinck Centre
SN: MJ023HVF
Nombre completo del resguardante: María Isabel Morales Gutiérrez
Contacto en caso de ausencia: Kenia Taboada Blanco
Cargo del resguardante: Vocal de Capacitación Electoral
Teléfono con lada: 018677133613 etx.109
Horario laboral: 9:00 a 14:00 y 15:00 a 18:00 hrs
Domicilio laboral:Dr. Mier #4336 Col. Hidalgo Nuevo Laredo, Tamaulipas</t>
  </si>
  <si>
    <t xml:space="preserve">INGENIERO: SE RETIRARON TODOS LOS DISPOSITIVOS DE ALMACENAMIENTO USB Y EL EQUIPO INICIO NORMALMENTE , EL EQUIPO OPERA DE MANERA CORRECTA.
</t>
  </si>
  <si>
    <t>MJ023HVF</t>
  </si>
  <si>
    <t>00:03:18</t>
  </si>
  <si>
    <t>01:00:42</t>
  </si>
  <si>
    <t>INC000000396841</t>
  </si>
  <si>
    <t xml:space="preserve">Descripción de la falla que presenta la Laptop: Usuario Indica el equipo no enciende.
Datos de la Laptop
Marca: Lenovo
Modelo: T540P
SN: R907JUFH 
Nombre completo del resguardante: Araceli Flores Soto
Contacto en caso de ausencia: José Antonio Hernández Pérez
Cargo del resguardante: Administrativo de Coordinación de Logística
Teléfono con lada: 5554879900
Horario laboral: 09 a 18 hrs
Domicilio laboral: Viaducto Tlalpan #100, Edificio C P.A. Colonia Arenal Tepepan CP. 14610
Presidencia del Consejo.
</t>
  </si>
  <si>
    <t>SE REALIZA VISITA A USUARIO EN SITIO.
SE REALIZA REVICION Y SE DETECTA QUE EL EQUIPO ESTA BLOQUEDO, SE DESBLOQUEA Y SE REALIZAN PRUEBAS CON BATERIA SATISFACTORIAS, EQUIPO QUEDA FUNCIONANDO USUARIO VALIDA Y FIRMA DE CONFORMIDAD</t>
  </si>
  <si>
    <t>20:28:44</t>
  </si>
  <si>
    <t>INC000000396877</t>
  </si>
  <si>
    <t>Descripción de la falla que presenta la Laptop: Pide la licencia de Windows que ya caduco que introduzca la clave del producto y ya no deja trabajar
Datos de la Laptop
Marca: Lenovo
Modelo: ThinkPad T540P
SN: R907JQ6M
Nombre completo del resguardante: Rodolfo Ferro Aguirre
Contacto en caso de ausencia: Adrián Eduardo Hernández
Cargo del resguardante: Vocal Ejecutivo
Teléfono con lada:  (01)4767434618
Horario laboral: 08:30 a 16:00 Hrs.
Domicilio laboral: C. Aguascalientes  738 Col. San Carlos , San Francisco Del Rincon Gto.
Se solicita el servicio para el día lunes 30 del mes en curso.</t>
  </si>
  <si>
    <t xml:space="preserve">ING EN SITIO INFORMA QUE SE REALIZA ACTIVACION DE WINDOWS, SE HACEN PRUEBAS Y OPERA CORRECTAMENTE. </t>
  </si>
  <si>
    <t>R907JQ6M</t>
  </si>
  <si>
    <t>35:04:53</t>
  </si>
  <si>
    <t>INC000000396901</t>
  </si>
  <si>
    <t>Descripción de la falla que presenta el UPS: El UPS no enciende. 
Datos del UPS 
Marca: ISB Sola Basic
Modelo: NBKS 1000
SN: E15B27421
Nombre completo del resguardante: Arturo Saucedo Covarrubias
Contacto en caso de ausencia: Veronica Isbet Gonzalez Lopez (Soporte Tecnico)
Cargo del resguardante: Vocal De Registro Federal De Electores
Teléfono con lada:  018717185464
Horario laboral: 08:00 a 16:00 Hrs
Domicilio laboral: Boulevard Revolucion #1930  Col Torreon Jardin (Esquina Con Calle Begonias), Torreón Coahuila.</t>
  </si>
  <si>
    <t xml:space="preserve">ING EN SITIO INFORMA QUE SE REALIZA CAMBIO DE UPS, SE INSTALA LA SERIE E15B31348, SE HACEN PRUEBAS Y OPERA CORRECTAMENTE. </t>
  </si>
  <si>
    <t>06:17:49</t>
  </si>
  <si>
    <t>INC000000397498</t>
  </si>
  <si>
    <t>Descripción de la falla que presenta el Sistema Operativo: Se realizo la actualización a windows 10 , se regreso a la versión anterior pero al regresar a la versión anterior no permite trabajar ya que están surgiendo diversos problemas en el equipo.
Datos de la PC
Marca: Lenovo
Modelo: ThinkCentre
SN: MJ026D8X
Nombre completo del resguardante: María Eugenia Alarcón Belmont
Cargo del resguardante: Secretaria
Teléfono con lada: 56284200 IP 344311
Horario laboral: 9:00A 18:00 hrs
Domicilio laboral: Viaducto Tlalpan No. 100 Edif. A piso 1, Col. Arenal Tepepan, Del. Tlalpan</t>
  </si>
  <si>
    <t xml:space="preserve">SE REALIZA A USUARIO EN SITIO. SE REALIZA CARGA DE IMAGEN SE CONFIGURAN SERVICIOS, SE REALIZAN PRUEBAS QUEDA EQUIPO FUNCIONANDO. USUARIO  VALIDA  Y FIRMA DE CONFORMIDAD.
  </t>
  </si>
  <si>
    <t>MJ026D8X</t>
  </si>
  <si>
    <t>05:49:16</t>
  </si>
  <si>
    <t>INC000000397396</t>
  </si>
  <si>
    <t>Descripción de la falla que presenta el mouse: No responde el botón izquierdo correctamente,
Datos de la PC
Marca: lenovo
Modelo: Thinkcentre m79
SN:MJ0263XB
Nombre completo del resguardante: Oscar Escobedo Licona
Contacto en caso de ausencia: Oscar Escobedo Licona
Cargo del resguardante: Jefe de Departamento
Teléfono con lada: 01 55 56284254
Horario laboral: 10:00 a 20:00 hrs
Domicilio laboral: Viaducto tlalpan No. 100 Edificio C, primero Piso, Col. Arenal Tepepan, Delegación Tlalpan, C.P. 1461</t>
  </si>
  <si>
    <t xml:space="preserve">SE VERIFICA FALLA SE DETECTA FALSO CONTACTO EN MOUSE SE REALIZA  CAMBIO  FISICO  DE MOUSE  CON NUMERO DE SERIE: HS44GHA04G0 SE REALIZAN PRUEBAS  DEL FUNCIONAMIENTO  SATISFACTORIAS. EL USUARIO VALIDA Y FIRMA.
 </t>
  </si>
  <si>
    <t>INC000000397519</t>
  </si>
  <si>
    <t xml:space="preserve">Al estar trabajando en la PC constantemente se pasma y emite un cuadro de díalogo que dice EL CONTROLADOR DE PANTALLA HA FALLADO PERO SE HA RECUPERADO. y vuelve a funcionar la pantalla.
Datos de la PC 
Marca: Lenovo
Modelo: Thinkcentre M79
SN:(Serie) MJ026VPR
Nombre completo del resguardante: José Carmen García García
Contacto en caso de ausencia:  Silvia Arroyo Vargas
Cargo del resguardante:  verificador de campo
Teléfono con lada: (01+10 dígitos)  01 456 6432833 EXT 107
Horario laboral: DE 08:30 A 16:00 HRS
Domicilio laboral: C Galeana 51 Centro, Valle de Santiago, Gto.
</t>
  </si>
  <si>
    <t xml:space="preserve">ING EN SITIO INFORMA QUE SE REALIZA CARGA DE IMAGEN A EQUIPO, CONFIGURACION Y PRUEBAS, OPERA CORRECTAMENTE. </t>
  </si>
  <si>
    <t>MJ026VPR</t>
  </si>
  <si>
    <t>06:55:38</t>
  </si>
  <si>
    <t>INC000000397497</t>
  </si>
  <si>
    <t>Descripción de la falla que presenta Microsoft Office: No se encuentra activado Office y windows en el equipo.
Datos de la PC
Marca:Lenovo
Modelo: M79
SN: (Serie)MJ025KQV
Nombre completo del resguardante: Fernando Espinosa Zarate
Contacto en causa de ausencia: Susana Vargas Castillo
No. de módulo para equipos que utilizan SIIRFE:
Cargo del resguardante: auxiliar de cartografía
Teléfono con lada: (01+10 dígitos) 722 2-13-04-35
Horario laboral: 8-,30 A 16:00
Domicilio Laboral: Guillermo Prieto #100 sur col. San Sebastián</t>
  </si>
  <si>
    <t xml:space="preserve">   SE REALIZA ACTIVACION DE OFFICE Y WINDOWS, SE REALIZAN PRUEBAS Y QUEDA OPERANDO CORRECTAMENTE, USUARIO FIRMA DE CONFORMIDAD.</t>
  </si>
  <si>
    <t>12:51:12</t>
  </si>
  <si>
    <t>INC000000397398</t>
  </si>
  <si>
    <t>Descripción de la falla que presenta el monitor:Muestra una línea de tinta en la pantalla.
Datos de la PC
Marca: lenovo
Modelo: Thinkcentre M79
SN del Equipo :(Serie) MJ026VR5
SN del Monitor: (Serie) V5675063
Nombre completo del resguardante: Carlos Elizalde Solano
Contacto en caso de ausencia: Alma Rosa Sandoval
Cargo del resguardante: Jefe de departamento
Teléfono con lada: (01+10 dígitos)  56284200 ext 373117
Horario laboral: 9:00-19:00 hrs.
Domicilio laboral: Periferi sur 4124, piso 7, Col Exhacienda de Anzaldo, del Álvaro Obregón, CDMX</t>
  </si>
  <si>
    <t xml:space="preserve">SE ACUDE A SITIO SE REALIZA CAMBIO DE MONITOR USUARIO VALIDA Y FIRMA  DE CONFORMIDAD
 </t>
  </si>
  <si>
    <t>INC000000397585</t>
  </si>
  <si>
    <t>Descripción de la falla que presentan las bocinas: El sonido es muy molesto.
Datos de la PC
Marca: lenovo
Modelo: Thinkcentre M79
SN del Equipo :(Serie) MJ026VR5
Nombre completo del resguardante: Carlos Elizalde Solano
Contacto en caso de ausencia: Alma Rosa Sandoval
Cargo del resguardante: Jefe de departamento
Teléfono con lada: (01+10 dígitos)  56284200 ext 373117
Horario laboral: 9:00-19:00 hrs.
Domicilio laboral: Periferi sur 4124, piso 7, Col Exhacienda de Anzaldo, del Álvaro Obregón, CDMX</t>
  </si>
  <si>
    <t>SE ACUDE  A SITIO SE REALIZA CAMBIO DE BOCINAS TECHZONE SE RETIRA  BOCINAS GINGA USUARIO VALIDA Y FIRMA DE CONFORMIDAD</t>
  </si>
  <si>
    <t>05:06:01</t>
  </si>
  <si>
    <t>INC000000397595</t>
  </si>
  <si>
    <t>Descripción de la falla que presenta el Sistema Operativo: Se actualizó automáticamente a Windows 10,se desinstaló la actualización regresando el equipo a Windows 8 sin embargo ya no tiene instalado Office y acrobat.
Datos de la PC
Marca: Lenovo
Modelo: M79
SN:(Serie)  MJ026BZ5
Nombre completo del resguardante: Luis Jesús Carbajar Zamora
Cargo del resguardante:  Auxiliar
Teléfono con lada: (01+10 dígitos) 56284200 ext 344767
Horario laboral: 9 a 18 hrs
Domicilio laboral:  edificio C primer Piso, área Transparencia, Viaducto Tlalpan 100, Col Arenal Tepepan, Tlalpan, CDMX</t>
  </si>
  <si>
    <t xml:space="preserve">SE ACUDE A SITIO SE DETECTA  QUE EXPIRO LA RECUPERACION DE LA VERSION  ANTERIOR  WINDOWS 8.1, SE APOYA  AL USUARIO  FINAL EN SU RESPALDO. SE CARGA  IMAGEN WINDOWS 8.1, SE CONFIGURA  PERFIL, IMPRESORAS, CORREO  Y SERVICIOS DE RED. SE RESPALDA  Y SE MIGRA  INFORMACION  DE RESPALDO  AL EQUIPO100%. EL USUARIO VALIDA Y FIRMA.       </t>
  </si>
  <si>
    <t>06:32:05</t>
  </si>
  <si>
    <t>INC000000397175</t>
  </si>
  <si>
    <t>Descripción de la falla que presenta el Sistema Operativo: Se queda pasmada la pantalla continuamente por más de 10 mn y no se puede trabajar.
Datos de la PC
Marca: Lenovo
Modelo: ThinkCentre
SN: MJ026WJ1
Nombre completo del resguardante: María Isabel Campos Venegas
Cargo del resguardante: Secretaria
Teléfono con lada: 013877631689
Horario laboral: 8:30 a 16:00 hrs
Domicilio laboral: Rivera Del Lago No. 21 , Col. Centro, Mpio. Jocotepec</t>
  </si>
  <si>
    <t xml:space="preserve"> ING EN SITIO INFORMA QUE SE REALIZA RESPALDO DE INFORMACION, CARGA DE IMAGEN , CONFIGURACION DE EQUIPOS DE IMPRESIÓN ,  MIGRACION DE   DOCUMENTOS  Y USUARIO FIRMA DE CONFOMIDAD</t>
  </si>
  <si>
    <t>10:49:05</t>
  </si>
  <si>
    <t>INC000000396977</t>
  </si>
  <si>
    <t>Descripción de la falla que presenta el Sistema Operativo: Se actualizo a Windows 2010,  se solicita instalar a la versión de Windows 8.1
Datos de la PC
Marca: Lenovo
Modelo: M79
SN:(Serie) MJ026DFB
Nombre completo del resguardante: Calderón Alcantar  Paulo Cesar 
Contacto en caso de ausencia: Francisca Librado Damián
Cargo del resguardante: Apoyo de gestión publicitaria
Teléfono con lada:01  5556284324
Horario laboral: 09:00 a  18:00
Domicilio laboral: Viaducto Tlalpan 100,Arenal Tepepan, Tlalpan , CDMX Oficinas centrales E-B P-1</t>
  </si>
  <si>
    <t xml:space="preserve">SE ACUDE A SITIO  SE REALIZA RECUPERACION DEL SISTEMA ANTERIOR WINDOWS 8.1 SE REALIZAN  PRUEBAS  DEL FUNCIONAMIENTO  SATISFACTORIAS. EL USUARIO  VALIDA Y FIRMA. </t>
  </si>
  <si>
    <t>MJ026DFB</t>
  </si>
  <si>
    <t>19:46:24</t>
  </si>
  <si>
    <t>INC000000397451</t>
  </si>
  <si>
    <t>Descripción de la falla que presenta la Laptop: No enciende
Datos de la Laptop
Marca: Lenovo
Modelo:T540P
SN:(Serie) R907JUGZ
Nombre completo del resguardante: Aldo Hernández Romero
Contacto en caso de ausencia: Josue Manuel Rivera Velázquez
Cargo del resguardante: profesional en desarrollo
Teléfono con lada: (01+10 dígitos): 56284200 ext 372144
Horario laboral: 10 a 19 hrs
Domicilio laboral: Torre Zafiro 1, Periférico 4118, Del Álvaro Obregón, Cdmx</t>
  </si>
  <si>
    <t xml:space="preserve">SE ACUDE A SITIO SE CHECA FALLA SE REALIZA CAMBIO DE TARJETA MADRE, MEMORIAS, TECLADO, PROCESADOR SE ACTUALIZA LA BIOS DEL  EQUIPO SE REALIZAN PRUEBAS  EQUIPO QUEDA FUNCIONANDO CORRECTAMENTE. USUARIO VALIDA  Y FIRMA DE CONFORMIDAD.    </t>
  </si>
  <si>
    <t>R907JUGZ</t>
  </si>
  <si>
    <t>05:26:08</t>
  </si>
  <si>
    <t>INC000000397612</t>
  </si>
  <si>
    <t>Solicita reasignación de equipo Mainbit.
Datos de la PC
Marca: Lenovo
Modelo: Think Centre M79
SN: MJ022CQR
Nombre completo del resguardante actual: Obdulia Lucia Rubio Soto 
Contacto en caso de ausencia: Jorge Gonzalez Ahumada
Cargo del resguardante actual: Lider de Proyecto
Teléfono con lada: 54800414
Nombre completo del resguardante nuevo: Jorge Gonzalez Ahumada
Cargo del resguardante nuevo: Técnico en Soporte 
Área de Adscripción: Dirección Ejecutiva del  Registro Federal de Electores 
Sub área laboral: Dirección Ejecutiva
Teléfono con lada: 54800515
Horario laboral: 09:00 a 18:00 hrs
Domicilio laboral: Insurgentes Sur 1561 Col. San Jose Insurgentes Delg. Benito Juárez CP 03900</t>
  </si>
  <si>
    <t xml:space="preserve">SE CANCELA  RESIGNACION DE EQUIPO DE COMPUTO  YA QUE VIENE INCOMPLETO, No DE SERIE  MJ022CQR SE OBSERVA QUE FALTA, CANDADO, BOCINAS UPS.   </t>
  </si>
  <si>
    <t>MJ022CQR</t>
  </si>
  <si>
    <t>INC000000397611</t>
  </si>
  <si>
    <t>17:17:50</t>
  </si>
  <si>
    <t>Solicita reasignación de equipo Mainbit
Datos del UPS
Marca: ISB SOLA BASIC
Modelo: NBK 1000-2
SN: E15B30376
Nombre completo del resguardante actual: Gildardo Javier Juárez Lara
Contacto en caso de ausencia: José Luis López Castellanos
No. de módulo para equipos que utilizan SIIRFE: 071228
Cargo del resguardante actual: Vocal del Registro Federal de Electores
Teléfono con lada: 019626428997
Nombre completo del resguardante nuevo: Fernando Santizo López
Cargo del resguardante nuevo: Digitalización
Área de Adscripción: Vocalía del Registro Federal de Electores
Sub área laboral: Modulo
Teléfono con lada: 0196264288997
Horario laboral: Lunes a Viernes de 8:30 a 16:00 Hrs.
Domicilio laboral: 1a Calle Oriente No. 7 Altos, Col. Centro, Mpio. Tapachula</t>
  </si>
  <si>
    <t>SE REALIZA REASIGNACIÓN DE EQUIPO CON SERIE E15B30376, SE RECOLECTAN FIRMAS EN LA DOCUMENTACIÓN. EQUIPO OPERANDO CORRECTAMENTE.</t>
  </si>
  <si>
    <t>E15B30376</t>
  </si>
  <si>
    <t>06:44:40</t>
  </si>
  <si>
    <t>INC000000397057</t>
  </si>
  <si>
    <t>Descripción de la falla que presenta la PC: No prende el CPU.
Datos de la PC 
Marca: Lenovo
Modelo: Thinkcenterm79
SN: MJ023JUE
Nombre completo del resguardante: Mayra Hernandez Ramirez
Contacto en caso de ausencia: Alvaro Uribe Robles
Cargo del resguardante: Asistente de JD
Teléfono con lada: 5555597166
Horario laboral: 09:00 a 18:00
Domicilio laboral: Pilares No. 46 , Col. Del Valle, Del. Benito Juárez
Jnta distrital de la CDMX</t>
  </si>
  <si>
    <t xml:space="preserve">USUARIA REPORTA  NO ENCIENDE EQUIPO SE REVISA EQUIPO PARA VERIFICAR  FALLA  YA QUE LA USUARIA COMENTA QUUE  YA ESTA FUNCIONANDO  SU EQUIPO  Y QUE TAL VEZ LA FALLA  FUE POR CAMBIO  DE MEDIDORES EN EL MODULO, EQUIPO FUNCIONANDO CORRECTAMENTE. </t>
  </si>
  <si>
    <t>MJ023JUE</t>
  </si>
  <si>
    <t>04:16:59</t>
  </si>
  <si>
    <t>INC000000397644</t>
  </si>
  <si>
    <t>Solicita reasignación de equipo Mainbit:
Datos de la PC
Marca: Lenovo
Modelo: Thinkpad T540
SN: R90F8ASU
Nombre completo del resguardante actual: Beatriz Tovar Guerrero
Contacto en caso de ausencia: 5599-1600
Cargo del resguardante actual: anterior secretaria técnica.
Teléfono con lada: (01+10 dígitos) 0155 5599-1600
Nombre completo del resguardante nuevo: Enrique Servín García 
Cargo del resguardante nuevo: Secretario Técnico 
Área de Adscripción: Unidad Técnica de Planeación
Sub área laboral: Secretaría Técnica
Teléfono con lada: 0155 5599-1600
Horario laboral: 9:00-18:00 horas
Domicilio laboral: Av. Acoxpa #436, Col. Ex-hacienda Coapa, 8° piso, Del. Tlalpan, CP. 14300.</t>
  </si>
  <si>
    <t>SE ACUDE A SITIO A VALIDAR  NUMEROS DE SERIE Y  CORRECTO FUNCIONAMIENTO DE EQUIPO  Y COMPONENTES. USUARIO  FIRMA DE CONFORMIDAD.</t>
  </si>
  <si>
    <t>R90F8ASU</t>
  </si>
  <si>
    <t>INC000000397650</t>
  </si>
  <si>
    <t>Solicita reasignación de equipo Mainbit:
Datos de la PC
Marca: Lenovo
Modelo: Thinkpad T540
SN:(Serie) R90F8ASW
Nombre completo del resguardante actual: Maura Edith Escobar Sánchez
Contacto en caso de ausencia: 5599-1600
Cargo del resguardante actual: anterior Enlace Administrativo 
Teléfono con lada: (01) 55 5599-1600
Nombre completo del resguardante nuevo: Laura León Peña 
Cargo del resguardante nuevo: Enlace Administrativo 
Área de Adscripción: Unidad Técnica de Planeación
Sub área laboral: Secretaría Técnica
Teléfono con lada: (01) 55 5599-1600
Horario laboral: 9:00 -18:00 horas
Domicilio laboral: Avenida Acoxpa No. 436 , Col. Ex-Hacienda De Coapa, Del. Tlalpan Ciudad de México, Piso: 8</t>
  </si>
  <si>
    <t>SE ACUDE A SITIO  A VALIDAR NUMEROS DE SERIE  Y CORRECTO FUNCIONAMIENTO  DE EQUIPO Y COMPONENTES.</t>
  </si>
  <si>
    <t>R90F8ASW</t>
  </si>
  <si>
    <t>04:31:26</t>
  </si>
  <si>
    <t>INC000000397403</t>
  </si>
  <si>
    <t>Descripción de la falla que presenta el Sistema Operativo: Fallo del sistema operativo ya que no permite hacer la instalación de algunos programas como el acrobat reader 
Datos de la PC
Marca: LENOVO
Modelo: Think Centre M79
SN: MJ026W8T
Nombre completo del resguardante: Mari Luz Pérez Villatoro
Contacto en caso de ausencia: María Patricia Castellanos Valdez
Cargo del resguardante: Secretaria en Junta Distrital
Teléfono con lada: 9636323492
Horario laboral: DE 8:30 A 16:00 Hrs.
Domicilio laboral: 3a. Calle Norte Poniente, No.76, Barrio De Guadalupe, Comitán De Domínguez, Chiapas</t>
  </si>
  <si>
    <t>SE REPARA PERFIL DEL USUARIO, SE INSTALA ADOBE READER, SE HACEN PRUEBAS Y EL EQUIPO QUEDA OPERANDO CORRECTAMENTE.</t>
  </si>
  <si>
    <t>MJ026W8T</t>
  </si>
  <si>
    <t>05:25:08</t>
  </si>
  <si>
    <t>INC000000397929</t>
  </si>
  <si>
    <t>Descripción de la falla que presenta la PC:
Aparece pantalla Azul 
Datos de la PC
Marca:Lenovo
Modelo:M79
SN: MJ031B91
Nombre completo del resguardante: Erik Yahir Sanchez Mendoza
Contacto en caso de ausencia:372130
Cargo del resguardante: Auxiliar de administracion ecpe
Teléfono con lada: 56284200 Ext 373162
Horario laboral:9:00 a 19:00
Domicilio laboral: Periférico Sur No. 4124, Col. Ex hacienda de Anzaldo, Del. Álvaro Obregón, Ciudad de México, piso 7</t>
  </si>
  <si>
    <t xml:space="preserve">SE ACUDE A SITIO SE CHECA FALLA SE ACTUALIZA  CONTROLADOR  DE VIDEO  USUARIO VALIDA Y FIRMA  DE CONFORMIDAD.
</t>
  </si>
  <si>
    <t>MJ031B91</t>
  </si>
  <si>
    <t>02:29:35</t>
  </si>
  <si>
    <t>INC000000397676</t>
  </si>
  <si>
    <t>Describa la Falla: Las bocinas no se escuchan  las instalaron y solo ese día funcionaron, a la fecha siguen sin sonido alguno
Datos del equipo
Marca: Lenovo
Modelo: Think Centre M79
SN: MJ025JH3
Nombre completo del resguardante: Elizabeth Kim Miranda
Contacto en caso de ausencia: Eva Hernandez
Cargo del resguardante: Jefe de Departamento
Teléfono con lada: 5557282738 ext. 372738
Horario laboral: 09:00 a 18:00 Hrs.
Domicilio laboral: Periférico Sur No. 4124, Col. Ex hacienda de Anzaldo, Del. Álvaro Obregón, Ciudad de México Piso 6 Área de Personal</t>
  </si>
  <si>
    <t>SE ACUDE A SITIO SE CHECA BOCINAS SE REALIZAN PRUEBAS ESTAN FUNCIONANDO  CORRECTAMENTE USUARIO VALIDA Y FIRMA.</t>
  </si>
  <si>
    <t>07:42:06</t>
  </si>
  <si>
    <t>INC000000397948</t>
  </si>
  <si>
    <t xml:space="preserve">Descripción de la falla que presenta la PC: 
Se pusó la pantalla en azul  
Datos de la PC 
Marca: Lenovo 
Modelo: ThinkCentre M79
SN: MJ025JHE
Nombre completo del resguardante: Pablo Mañón Luque
Contacto en caso de ausencia: 
Cargo del resguardante:  Secretario particular de responsable de área
Teléfono con lada: 5556284413
Horario laboral: 10 - 20 Hrs
Domicilio laboral:  Viaducto Tlalpan No. 100, Col. Arenal Tepepan, Del. Tlalpan,  Edif. C 2° Piso
Personal de Mainbit ya atiende el caso en sitio. </t>
  </si>
  <si>
    <t xml:space="preserve">SE ACUDE A SITIO SE DETECTA SISTEMA OPERATIVO  DAÑADO. SE APOYA AL USUARIO  EN RESPALDO  DE INFORMACION 100%. SE INSTALA  SISTEMA  OPERATIVO 8.1, SE CONFIGURA PERFIL, CORREO, IMPRESORAS Y SERVICIOS DE RED. SE MIGRA  INFORMACION  DEL DISCO  EXTERNO  DE RESPALDO  AL EQUIPO  LENOVO 100%. EL USUARIO VALIDA Y FIRMA.     </t>
  </si>
  <si>
    <t>12:02:29</t>
  </si>
  <si>
    <t>INC000000397971</t>
  </si>
  <si>
    <t>Descripción de la falla que presenta el mouse: 
El scroll del mouse no funciona correctamente.
Datos del equipo portátil:
Marca: Lenovo
Modelo: ThinkPad T540
SN: R90FAZEG
Nombre completo del resguardante: Sandra Lizbeth Flores Miranda
Contacto en caso de ausencia: Elizabeth Hernandez Cuevas
No. de módulo para equipos que utilizan SIIRFE:
Cargo del resguardante: Profesional de servicios especializados
Teléfono con lada: (01+10 dígitos) 55 5728 – 2700
Horario laboral: 9:00 AM A 6:00 PM
Domicilio laboral: Periférico Sur 4124 Zafiro II Piso 8; Col. Exhacienda de Anzaldo Del. Álvaro Obregón, Ciudad de México CP 01090</t>
  </si>
  <si>
    <t>SE ACUDE A SITIO  SE CHECA  FALLA SE REALIZA CAMBIO  DE MOUSE  N/S HS302HA00ET SE RETIRA MOUSE CON N/S 44W4661.</t>
  </si>
  <si>
    <t>R90FAZEG</t>
  </si>
  <si>
    <t>11:53:20</t>
  </si>
  <si>
    <t>Solicita se le configure el equipo de la Reasignación que se hizo con el Ticket 45859, favor de realizar la entrega del Resguardo Original.
Datos de la PC
Marca: LENOVO
Modelo: THINK CENTRE M79
SN:  MJ025KP3
Datos del UPS
Marca:  ISB Sola Basic
Modelo: Nbks 1000
Serie: E15B25731
Nombre completo del resguardante actual: Silvia Meza Gerón
No. de módulo para equipos que utilizan SIIRFE:
Cargo del resguardante actual: Vocal Del Registro Federal De Electores
Teléfono con lada: 5582840574
Nombre completo del resguardante nuevo: Karla Lucinda Velázquez González
Cargo del resguardante nuevo: Técnico en Sistemas
Área de Adscripción:Vocalía Del Registro Federal de la Junta Local Ejecutiva en el Estado de México
Sub área laboral: Cartografía
Teléfono con lada: 9017222130435
Horario laboral: 8:30 A 16:00
Domicilio laboral: Calle Hidalgo, Esq. Guillermo Prieto S/N, Toluca, Estado de México</t>
  </si>
  <si>
    <t xml:space="preserve">INGENIERO ACUDE A SITIO SE REALIZA REASIGNACION DE EQUIPO  FIRMA DE CONFORMIDAD.  </t>
  </si>
  <si>
    <t>02:41:54</t>
  </si>
  <si>
    <t>INC000000398051</t>
  </si>
  <si>
    <t>Descripción de la falla que presenta la PC: Al encenderla muestra mensaje problemas con el disco duro. 
Datos de la PC
Marca: Lenovo
Modelo: ThinkCentre M79
SN: MJ026B0G
Nombre completo del resguardante: Ana Belen Martínez Álvarez
Cargo del resguardante: Consultor
Teléfono con lada: 56284200  
Horario laboral: 9:00 a 18:00 hrs.
Domicilio laboral: Viaducto Tlalpan No. 100, Col. Arenal Tepepan, Del. Tlalpan Ciudad de México Sotano</t>
  </si>
  <si>
    <t xml:space="preserve">SE REALIZA VISITA A USUARIO EN SITIO. SE REALIZA OPTIMIZACION DE ARRANQUE DE SISTEMA, SE REALIZAN PRUEBAS, QUEDA EQUIPO FUNCIONANDO.   </t>
  </si>
  <si>
    <t>MJ026B0G</t>
  </si>
  <si>
    <t>11:37:45</t>
  </si>
  <si>
    <t>INC000000397482</t>
  </si>
  <si>
    <t>Descripción de la falla que presenta el Sistema Operativo: No carga el sistema operativo, se queda en pantalla negra.
Datos de la PC
Marca: Lenovo
Modelo: M79
SN:(Serie) MJ023JPM
Nombre completo del resguardante: Jesus Alberto Martell Rojas
Cargo del resguardante:  Vocal de Capacitación
Teléfono con lada: (01+10 dígitos)  014878722806
Horario laboral:  9 a 18 hrs
Domicilio laboral:Amado Nervo no. 212 , col. Centro, mpio. Rioverde , San Luis Potosí</t>
  </si>
  <si>
    <t>SE REALIZA CAMBIO DE DISCO DURO, SE CARGA IMAGEN, SE CONFIGURA EQUIPO. NO SE MIGRA INFORMACION YA QUE COMO EL DISCO DEL USUARIO ESTABA DAÑADO NO SE PUDO RECUPERAR. EQUIPO QUEDA TRABAJANDO CORRECTAMENTE</t>
  </si>
  <si>
    <t>23:38:35</t>
  </si>
  <si>
    <t>INC000000397815</t>
  </si>
  <si>
    <t>Descripción de la falla que presenta la Laptop: No carga el Sistema Operativo
Datos de la Laptop
Marca: Lenovo
Modelo: ThinkPad T540p
SN: R90FAZTU
Nombre completo del resguardante: Gabriel Álvarez González
Contacto en caso de ausencia: Arturo Tonatiuh Torres Muñiz
Cargo del resguardante: Líder Técnico de Proyecto A1
Teléfono con lada: 5556284293
Horario laboral: 9:00 a 19:00 Hrs.
Domicilio laboral: Viaducto Tlalpan Num. 100, Edificio C, Planta Baja, Arenal Tepepan Cp. 14610 Tlalpan,  Ciudad de México.</t>
  </si>
  <si>
    <t>SE VERIFICA LA FALLA SE DETECTA DISCO DURO DAÑADO  SE REALIZA  CAMBIO FISICO  DE DISCO DURO, SE REALIZA CAMBIO  FISICO  DE DISCO DURO  CON NUMERO  DE SERIE: 55RACC25T. SE REALIZAN PRUEBAS  DEOL FUNCIONAMIENTO  SATISFACTORIAS. SE NOTIFICA AL USUARIO QUE FUE IMPOSIBLE RECUPERAR INFORMACION. EL USUARIO VALIDA Y FIRMA.</t>
  </si>
  <si>
    <t>R90FAZTU</t>
  </si>
  <si>
    <t>02:17:27</t>
  </si>
  <si>
    <t>INC000000397621</t>
  </si>
  <si>
    <t>Por error realizó la actualización a la versión de Windows 10, solicita que se reinstale Windows 8
Datos de la PC
Marca: Lenovo
Modelo: ThinkCentre M79
SN:(Serie) MJ0263ZS
Nombre completo del resguardante:  María Isabel Hernández Velazquez
Cargo del resguardante: Secretaria
Teléfono con lada: (01+10 dígitos) 5556284737
Horario laboral: 9 a 18 hrs
Domicilio laboral: Viaducto tlalpan 100, Col Arenal Tepepan Edif C 3er piso, Del Tlalpan, CDMX</t>
  </si>
  <si>
    <t xml:space="preserve">SE REALIZA VISITA A USUARIO EN SITIO. SE REALIZA  RESTAURACION DE SISTEMA WINDOWS 10 A WINDOWS 8.1, SE CONFIGURAN  ACTUALIZACIONES, SE REALIZAN PRUEBAS, QUEDA EQUIPO FUNCIONANDO, USUARIO VALIDA Y FIRMA DE CONFORMIDAD.     </t>
  </si>
  <si>
    <t>MJ0263ZS</t>
  </si>
  <si>
    <t>11:43:59</t>
  </si>
  <si>
    <t>INC000000397630</t>
  </si>
  <si>
    <t>Automáticamente se actualizó a Windows 10, solicita la reinstalación del SO Windows 8.1 Pro
Datos de la PC
Marca: Lenovo
Modelo:ThinkCentre
SN:(Serie): MJ0265C5
Nombre completo del resguardante: Dulce Maria Jovanna Rodriguez Osuna
Contacto en caso de ausencia: Aaron Cortes Perez
Cargo del resguardante: Jefa de Cartografia Estatal 
Teléfono con lada: 612-12-26300 Ext. 030034
Horario laboral:8:30 - 16:00
Domicilio laboral: Golfo de California e/Océano Atlántico y Boulevard Constituyentes 
No: 180 Colonia: Esperanza I Código Postal: 23090 La Paz, Baja California Sur</t>
  </si>
  <si>
    <t>INGENIERO INFORMA QUE SE ACUDE A SITIO , SE REALIZA LA DESACTIVACIÓN DE ACTUALIZACIONES , SE HACEN PRUEBAS Y EQUIPO QUEDA OPERANDO DE MANERA CORRECTA.</t>
  </si>
  <si>
    <t>MJ0265C5</t>
  </si>
  <si>
    <t>08:28:17</t>
  </si>
  <si>
    <t>INC000000397984</t>
  </si>
  <si>
    <t>Descripción de la falla que presenta el teclado: Mal funcionamiento.
Datos de la PC
Marca: Lenovo
Modelo: ThinkCentre M79
SN: MJ026VJ7
Nombre completo del resguardante: Miguel Ángel López Bernal
Cargo del resguardante:  Vocal Distrital
Teléfono con lada: 015557924364
Horario laboral: Lunes a Viernes de 8:30 am a 16:00 hrs
Domicilio laboral: C. Crisantemo No. 6, Col. Tamaulipas, C.P.: 57300</t>
  </si>
  <si>
    <t xml:space="preserve">SE REALIZA VISITA  A USUARIO EN SITIO. SE REALIZA  CAMBIO  FISICO  DE TECLADO DAÑADO  CON N/S 0003987 Y SE REEMPLAZA CON TECLADO  CON N/S 04296025. SE REALIZAN PRUEBAS. QUEDA EQUIPO FUNCIONANDO.   </t>
  </si>
  <si>
    <t>MJ026VJ7</t>
  </si>
  <si>
    <t>07:50:30</t>
  </si>
  <si>
    <t>INC000000397622</t>
  </si>
  <si>
    <t xml:space="preserve">Solicita reasignación de equipo Mainbit:
Datos de la PC
Marca: Lenovo
Modelo: Thinkpad T540
SN:(Serie) R90FAZTN
Nombre completo del resguardante actual: Alfonso Juan Carlos Cortés Méndez
Contacto en caso de ausencia: 5599-1600 ext 423099
Cargo del resguardante actual: Líder de proyecto
Teléfono con lada: (01+10 dígitos) 0155 5599-1600
Nombre completo del resguardante nuevo: Rosendo Servín García 
Cargo del resguardante nuevo: Director de Planeación Estratégica 
Área de Adscripción: Unidad Técnica de Planeación
Sub área laboral: Dirección de Planeación Estratégica
Teléfono con lada: (01+10 dígitos) 0155 5599-1600  ext 423099
Horario laboral: 9:00-18:00 horas
Domicilio laboral: Av. Acoxpa #436, Col. Ex-hacienda Coapa, 8° piso, Del. Tlalpan, CP. 14300. </t>
  </si>
  <si>
    <t xml:space="preserve">SE ACUDE A SITIO A VALIDAR EQUIPO NUMEROS DE SERIE Y CORRECTO FUNCIONAMIENTO.USUARIO FIRMA DE CONFORMIDAD.
 </t>
  </si>
  <si>
    <t>R90FAZTN</t>
  </si>
  <si>
    <t>08:15:45</t>
  </si>
  <si>
    <t>INC000000397674</t>
  </si>
  <si>
    <t xml:space="preserve">Solicita reasignación de equipo Mainbit:
Datos de la PC
Marca: Lenovo
Modelo: Thinkpad T540
SN:(Serie) R90F8AVH
Nombre completo del resguardante actual: Alfonso Juan Carlos Cortés Méndez
No. de módulo para equipos que utilizan SIIRFE:
Cargo del resguardante actual: Líder de proyecto
Teléfono con lada: (01+10 dígitos) 0155 5599-1600  ext 423099
Nombre completo del resguardante nuevo: Rosendo Servín García 
Cargo del resguardante nuevo: Director de Planeación Estratégica 
Área de Adscripción: Unidad Técnica de Planeación
Sub área laboral: Dirección de Planeación Estratégica
Teléfono con lada: (01+10 dígitos) 0155 5599-1600 ext 423099
Horario laboral: 9:00 - 18:00 horas
Domicilio laboral: Av. Acoxpa #436, Col. Ex-hacienda Coapa, 8° piso, Del. Tlalpan, CP. 14300. </t>
  </si>
  <si>
    <t>SE ACUDE A SITIO A VALIDAR EQUIPO NUMEROS DE SERIE  Y CORRECTO  FUNCIONAMIENTO. USUARIO FIRMA DE CONFORMIDAD.</t>
  </si>
  <si>
    <t>08:05:16</t>
  </si>
  <si>
    <t>INC000000397677</t>
  </si>
  <si>
    <t>Solicita reasignación de equipo Mainbit:
Datos de la PC
Marca: Lenovo
Modelo: Thinkpad T540
SN:(Serie) R90F8AYA
Nombre completo del resguardante actual: Alfonso Juan Carlos Cortés Méndez
No. de módulo para equipos que utilizan SIIRFE:
Cargo del resguardante actual: Líder de proyecto
Teléfono con lada: (01+10 dígitos) 0155 5599-1600  ext 423099
Nombre completo del resguardante nuevo: Rosendo Servín García 
Cargo del resguardante nuevo: Director de Planeación Estratégica 
Área de Adscripción: Unidad Técnica de Planeación
Sub área laboral: Dirección de Planeación Estratégica
Teléfono con lada: (01+10 dígitos) 0155 5599-1600   ext 423099
Horario laboral: 9:00-18:00 horas
Domicilio laboral: Av. Acoxpa #436, Col. Ex-hacienda Coapa, 8° piso, Del. Tlalpan, CP. 14300. Se solicita respaldo de información.</t>
  </si>
  <si>
    <t xml:space="preserve">SE ACUDE A SITIO A VALIDAR EQUIPO NUMEROS DE SERIE  Y CORRECTO FUNCIONAMIENTO. USUARIO FIRMA DE CONFORMIDAD.
 </t>
  </si>
  <si>
    <t>07:44:36</t>
  </si>
  <si>
    <t>INC000000397679</t>
  </si>
  <si>
    <t>Solicita reasignación de equipo Mainbit:
Datos de la PC
Marca: Lenovo
Modelo: Thinkpad T540
SN:(Serie) R90F8AYJ
Nombre completo del resguardante actual: Alfonso Cortés Méndez
Cargo del resguardante actual: Líder de proyecto
Teléfono con lada: (01+10 dígitos) 0155 5599-1600  ext 423099
Nombre completo del resguardante nuevo: Rosendo Servín García 
Cargo del resguardante nuevo: Director de Planeación Estratégica 
Área de Adscripción: Unidad Técnica de Planeación
Sub área laboral: Dirección de Planeación Estratégica
Teléfono con lada: (01+10 dígitos) 0155 5599-1600
Horario laboral: 9:00 - 18:00 horas
Domicilio laboral: Av. Acoxpa #436, Col. Ex-hacienda Coapa, 8° piso, Del. Tlalpan, CP. 14300. Se solicita respaldo de información.</t>
  </si>
  <si>
    <t xml:space="preserve">SE ACUDE A SITIO A VALIDAR EQUIPO NUMEROS NDE SERIE  Y CORRECTO FUNCIONAMIENTO. 
USUARIO FIRMA DE CONFORMIDAD. </t>
  </si>
  <si>
    <t>01:04:27</t>
  </si>
  <si>
    <t>INC000000398141</t>
  </si>
  <si>
    <t>Descripción de la falla que presenta el Sistema Operativo: Se instaló automáticamente el Windows 10, pero choca con el aplicativo que empleo para realizar mi labor. Pido restaurar a la versión de Windows 7
Sistema Operativo: Windows 10
Datos de la PC
Marca: Lenovo
Modelo: Think Centre M79
SN: MJ025K27
Nombre completo del resguardante: Eduardo González García
Contacto en caso de ausencia: Miriam Fernández
Cargo del resguardante: Desarrollador de Software
Teléfono con lada: 5555991600 ext. 372133
Horario laboral: 10:00 a 19:00 Hrs.
Domicilio laboral: Periférico sur 4118 Edif. Zafiro I piso 5o  Col. Ex. Hacienda de Anzaldo Deleg. Álvaro Obregón.</t>
  </si>
  <si>
    <t>SE ACUDE A SITIO SE REALIZA LA RESTAURACION DE WINSDOWS 10 A WINDOWS 8.1 USUARIO VALIDA Y FIRMA DE CONFORMIDAD.</t>
  </si>
  <si>
    <t>09:32:57</t>
  </si>
  <si>
    <t>INC000000398214</t>
  </si>
  <si>
    <t>Descripción de la falla que presenta el monitor: Aparecen pixeles muertos en en centro de pantalla 
Datos de la PC
Marca: Lenovo
Modelo: ThincCentre M79
SN del Equipo: MJ022A15
SN del Monitor: V5674047
Nombre completo del resguardante: María de Jesús Castro Escamilla
Contacto en caso de ausencia: Francisco Rosales Contreras
No. de módulo para equipos que utilizan SIIRFE: 100422
Cargo del resguardante: Vocal del Registro Federal de Electores
Teléfono con lada: 6188124354
Horario laboral: Lunes a Viernes de 8:00 a 20:00 Hrs
Domicilio laboral: Asiano No. 156 Loc 1, Col. Fracc Jardines De Durango, Mpio. Durango</t>
  </si>
  <si>
    <t xml:space="preserve">SE PROCEDE A CIERRE DEBIDO A QUE LOS DATOS DE EQUIPO Y MONITOR SON INCORRECTOS. </t>
  </si>
  <si>
    <t>MJ022A15</t>
  </si>
  <si>
    <t>07:24:06</t>
  </si>
  <si>
    <t>INC000000398511</t>
  </si>
  <si>
    <t>Descripción de la falla que presenta el teclado: 
Los teclados están rígidos para realizar la captura y las teclas se quedan atoradas continuamente. 
Datos de la PC (Son 5 Teclados)
Marca: Lenovo
Modelo: ThinkCentre M79
SN: MJ025J93
Nombre completo del resguardante: Cinthia Vianney Valtierra Romero
Contacto en caso de ausencia: Salvador Valdivia Ramírez
No. de módulo para equipos que utilizan SIIRFE: 153921
Cargo del resguardante: Responsable de Módulo
Teléfono con lada: 5856 3886    y 56284200 Ext. 153910  
Horario laboral: L-V 08:00 a 20:00  S 08:00 a 14:00
Domicilio laboral: Calle 13 Mz 116 Lt 1 Col. Valle de Los Reyes La Paz, Estado de México C.P. 56430</t>
  </si>
  <si>
    <t xml:space="preserve">SE PRESENTA EN SITIO PARA CAMBIO DE TECLADO POR MAL FUNCIONAMIENTO  NO. DE SERIE  NUEVO 04295903. </t>
  </si>
  <si>
    <t>MJ025J93</t>
  </si>
  <si>
    <t>07:14:38</t>
  </si>
  <si>
    <t>INC000000398513</t>
  </si>
  <si>
    <t>Descripción de la falla que presenta el teclado: 
Los teclados están rígidos para realizar la captura y las teclas se quedan atoradas continuamente. 
Datos de la PC (Son 5 Teclados)
Marca: Lenovo
Modelo: ThinkCentre M79
SN: MJ025J8F
Nombre completo del resguardante: Cinthia Vianney Valtierra Romero
Contacto en caso de ausencia: Salvador Valdivia Ramírez
No. de módulo para equipos que utilizan SIIRFE: 153921
Cargo del resguardante: Responsable de Módulo
Teléfono con lada: 5856 3886    y 56284200 Ext. 153910  
Horario laboral: L-V 08:00 a 20:00  S 08:00 a 14:00
Domicilio laboral: Calle 13 Mz 116 Lt 1 Col. Valle de Los Reyes La Paz, Estado de México C.P. 56430</t>
  </si>
  <si>
    <t>SE PRESENTA EN SITIO PARA CAMBIO DE TECLADO POR MAL FUNCIONAMIENTO, NO. DE SERIE ANTERIOR  0003426, NO. SERIE NUEVO 04296021.</t>
  </si>
  <si>
    <t>07:05:19</t>
  </si>
  <si>
    <t>INC000000398516</t>
  </si>
  <si>
    <t>Descripción de la falla que presenta el teclado: 
Los teclados están rígidos para realizar la captura y las teclas se quedan atoradas continuamente. 
Datos de la PC (Son 5 Teclados)
Marca: Lenovo
Modelo: ThinkCentre M79
SN: MJ025HZM
Nombre completo del resguardante: Bulmaro Ramírez Ramos
Contacto en caso de ausencia: Salvador Valdivia Ramírez
No. de módulo para equipos que utilizan SIIRFE: 153921
Cargo del resguardante: Responsable de Módulo
Teléfono con lada: 5856 3886    y 56284200 Ext. 153910  
Horario laboral: L-V 08:00 a 20:00  S 08:00 a 14:00
Domicilio laboral: Calle 13 Mz 116 Lt 1 Col. Valle de Los Reyes La Paz, Estado de México C.P. 56430</t>
  </si>
  <si>
    <t>SE PRESENTA A SITIO  PARA CAMBIO DE TECLADO  POR MAL FUNCIONAMIENTO  NO. SERIE ANTERIOR  0001006, NO. SERIE NUEVO  7323313.</t>
  </si>
  <si>
    <t>MJ025HZM</t>
  </si>
  <si>
    <t>03:28:26</t>
  </si>
  <si>
    <t>INC000000398538</t>
  </si>
  <si>
    <t>Descripción de la falla que presenta el Sistema Operativo: El equipo se bloquea envía error de (INACCESSIBLE BOOT DEVICE) no carga el sistema. 
Datos de la PC
Marca: Lenovo
Modelo: Think Centre M79
SN: MJ026WDL
Nombre completo del resguardante: María del Carmen Moreno Villegas
Cargo del resguardante: Jefe de Recursos Humanos
Teléfono con lada: 9933155796
Horario laboral: 8:30 a 16:00 Hrs.
Domicilio laboral: Belisario Domínguez #102, Col, Plutarco Elías Calles, Villahermosa, Tabasco</t>
  </si>
  <si>
    <t>SE REALIZA DIAGNÓSTICO DE HARDWARE Y NO SE PRESENTÓ FALLA, SE REPARA INICIO DE WINDOWS, SE REALIZAN PRUEBAS DE ENCENDIDO EN REPETIDAS OCASIONES Y EL EQUIPO ARRANCA DE MANERA CORRECTA, USUARIO VALIDA.</t>
  </si>
  <si>
    <t>01:53:42</t>
  </si>
  <si>
    <t>INC000000398665</t>
  </si>
  <si>
    <t>Descripción de la falla que presenta la PC:
No enciende 
Datos de la PC
Marca: Lenovo
Modelo: ThinkCentre M79
SN:(Serie) MJ0264ZP
No. de Inventario para equipos INE:
Nombre completo del resguardante:  Gonzalo Antonio Aragón Carrillo
Contacto en caso de ausencia: Juan Solorio Abrego
Cargo del resguardante:  Vocal de Capacitación 
Teléfono con lada: 54881515
Horario laboral: 9:00  - 17:00 Hrs
Domicilio laboral:  Tejocotes 164 Col. Tlacoquemecatl del Valle, Del . Benito Juárez.. CP. 03200</t>
  </si>
  <si>
    <t xml:space="preserve">SE ACUDE A SITIO SE DETECTA  QUE EL EQUIPO NO DA SEÑAL  DE VIDEO SE RETIRA ESTATICA DE MOTHERBOARD  SE REALIZAN  VARIAS PRUEBAS, EL EQUIPO QUEDA FUNCIONANDO CORRECTAMENTE.
</t>
  </si>
  <si>
    <t>MJ0264ZP</t>
  </si>
  <si>
    <t>13:21:04</t>
  </si>
  <si>
    <t>INC000000398696</t>
  </si>
  <si>
    <t>Descripción de la falla que presenta el monitor: Le apareció una franja blanca a la mitad de la pantalla.
Datos de la PC
Marca: Lenovo
Modelo: ThinkCentre M79
SN del Equipo : MJ026DA5
SN del Monitor: V5674318
Nombre completo del resguardante: Sandra Moreno Martínez
Contacto en caso de ausencia: Mauricio López Carrillo
Cargo del resguardante: Auxiliar Administrativo
Teléfono con lada: 5556284200 Ext. 372548
Horario laboral: Lunes a Viernes 9:00 a 18:00 Horas
Domicilio laboral: Periférico Sur No. 4124 Piso 6, Col. Ex hacienda de Anzaldo, Del. Álvaro Obregón, D.F.</t>
  </si>
  <si>
    <t>SE ACUDE A SITIO SE REALIZA CAMBIO FISICO DE MONITOR DAÑADO V5674318 NUEVO V5658389 SE REALIZAN PRUEBAS EL EQUIPO QUEDA FUNCIONANDO CORRECTAMENTE</t>
  </si>
  <si>
    <t>06:10:37</t>
  </si>
  <si>
    <t>INC000000398713</t>
  </si>
  <si>
    <t>Descripción de la falla que presenta el Sistema Operativo: No inicia el sistema operativo.
Datos de la PC
Marca: Lenovo
Modelo: ThinkCentre M79
SN: MJ0229M8
Nombre completo del resguardante: Juan Gabriel García Ruiz
Contacto en caso de ausencia: Jorge González
Cargo del resguardante: Director de la secretaria de Comisión de Vigilancia
Teléfono con lada: 350415
Horario laboral: Lunes a Viernes de 9:00 A 18:00 Horas
Domicilio laboral: Insurgentes Sur No. 1561 Piso 3, Col. San José Insurgentes, Del. Benito Juárez</t>
  </si>
  <si>
    <t xml:space="preserve">SE ACUDE A SITIO SE VALIDA  FALLA SE REPARAN SECTORES  DE DISCO DURO  AL INICIO  DEL DISCO, SE REPARAN ARCHIVOS  DE ARRANQUE DE WINDOWS  Y EQUIPO  QUEDA FUNCIONANDO OK. </t>
  </si>
  <si>
    <t>MJ0229M8</t>
  </si>
  <si>
    <t>02:50:49</t>
  </si>
  <si>
    <t>INC000000398578</t>
  </si>
  <si>
    <t xml:space="preserve">El sistema operativo se actualizó a Windows 2010,  se solicita reinstalar la versión de Windows 8.1
Datos de la PC
Marca: Lenovo
Modelo:  M79
SN:(Serie) MJ023GYB
Nombre completo del resguardante: Ávila Cruz René
Contacto en caso de ausencia: Francisca Librado Damián
Cargo del resguardante: Coordinador de Publicidad Impresa
Teléfono con lada: 5556283072
Horario laboral: 09:00 a  18:00 hrs
Domicilio laboral: Oficinas centrales Edif D P-1, Viaducto Tlalpan 100, Col Arenal Tepepan, Del Tlalpan, Ciudad de México
</t>
  </si>
  <si>
    <t xml:space="preserve">SE VERIFICA LA FALLA, SE PROCEDE LA DESISNSTALACION DE WINDOWS 10, PARA ASI VOLVER A WINDOWS 8.1, SE VERIFICA CON USUARIO Y FIRMA DE CONFORMIDAD. </t>
  </si>
  <si>
    <t>MJ023GYB</t>
  </si>
  <si>
    <t>02:41:22</t>
  </si>
  <si>
    <t>INC000000397934</t>
  </si>
  <si>
    <t>Solicita reasignación de equipo mainbit:
Datos de la pc
Marca: Lenovo
Modelo: thinkpad t540p 
Sn: R907JUHN
Nombre completo del resguardante actual: Marcela Martínez Amezcua
Contacto en caso de ausencia: Juan Manuel Guzmán Gutiérrez
Cargo del resguardante actual: técnico en actualización cartográfica 
Teléfono con lada: (5558526234)
Nombre completo del resguardante nuevo: Susana Vargas Castillo 
Cargo del resguardante nuevo: jefe de oficina de cartografía estatal del registro federal de electores en el estado de México 
Área de adscripción: registro federal de electores 
Sub área laboral: cartografía
Teléfono con lada: (017222130435)
Horario laboral: de lunes a viernes de 8:30 a 16:00 horas.
Domicilio laboral: Guillermo prieto n°100 sur col san Sebastián Toluca México cp. 50090
Nota: favor de proporcionar toda la información, ya que ésta es requerida por el proveedor.</t>
  </si>
  <si>
    <t xml:space="preserve">, SE REALIZA CONFIGURACIÓN Y PUESTA A PUNTO DE EQUIPO, SE REALIZA REASIGNACIÓN DE LAPTOP, USUARIA FIRMA DE CONFORMIDAD. </t>
  </si>
  <si>
    <t>R907JUHN</t>
  </si>
  <si>
    <t>13:01:43</t>
  </si>
  <si>
    <t>INC000000398831</t>
  </si>
  <si>
    <t>Descripción de la falla que presenta la PC: Constantemente me saca de la red y no me permite trabajar correctamente.
Datos de la PC
Marca: Lenovo
Modelo: Thinkcentre M79
Serie: MJ026V86
Datos del resguardante
Nombre: Marco Antonio Flores Alvarado
Cargo: Técnico Almacenista
Contacto en caso de ausencia: Julian Estrada
Teléfono: 56284200 Ext. 405102
Dirección Laboral: Av. Tláhuac No. 5502 , Col. Granjas Estrella, Del. Iztapalapa
Dirección Ejecutiva De Administración
Favor de verificar la tarjeta de red.</t>
  </si>
  <si>
    <t xml:space="preserve">SE ACUDE A SITIO SE RENUEVA DIRECCION IP, SSE INICIAN LOS SERVICIOS  DE RED  CABLEADA SE SUBE VELOCIDAD  DE TARJETA  DE RED  SE DEPURA SISTEMA OPERATIVO, SE REALIZA  DESINFECTACION  DE VIRUS, SE  REALIZAN  PRUEBAS  CON UBUNTU  LINUX  Y LA CONEXION  NO FUNCIONA DE MANERA  ADECUADA, SE  REALIZA PING A PUERTA DE ENLACE  Y ESTA PIERDE  DOS PAQUETES, SE REALIZAN  PRUEBAS  A LA TARJETA DE RED Y ESTA FUNCIONA  CORRECTO, SE COMUNICA  AL USUARIO  PROBLEMA CON SU NODO DE RED.     </t>
  </si>
  <si>
    <t>08:13:00</t>
  </si>
  <si>
    <t>INC000000398855</t>
  </si>
  <si>
    <t>Descripción de la falla que presenta el monitor: Aparecen pixeles muertos en en centro de pantalla 
Datos de la PC
Marca: Lenovo
Modelo: ThincCentre M79
SN del Equipo: MJ022A5G
SN del Monitor: V5674906
Nombre completo del resguardante: María de Jesús Castro Escamilla
Contacto en caso de ausencia: Francisco Rosales Contreras
No. de módulo para equipos que utilizan SIIRFE: 100422
Cargo del resguardante: Vocal del Registro Federal de Electores
Teléfono con lada: 6188124354
Horario laboral: Lunes a Viernes de 8:00 a 20:00 Hrs
Domicilio laboral: Asiano No. 156 Loc 1, Col. Fracc Jardines De Durango, Mpio. Durango</t>
  </si>
  <si>
    <t xml:space="preserve">ING EN SITIO INFORMA QUE SE REALIZA CAMBIO DE MONITOR, SE INSTALA MONITOR CON SERIE V5921523, SE HACEN PRUEBAS Y OPERA CORRECTAMENTE. </t>
  </si>
  <si>
    <t>MJ022A5G</t>
  </si>
  <si>
    <t>04:17:39</t>
  </si>
  <si>
    <t>INC000000399077</t>
  </si>
  <si>
    <t>Descripción de la falla que presenta Microsoft office: no se visualizan las imágenes en Word (fotografías, logos del instituto y archivos escaneados en pdf al copiarlos a Word), así mismo me aparece una regla en todos los documentos en Word y líneas punteadas, como si fuera cuaderno de raya.
Datos de la pc
Marca: Lenovo
Modelo: think centre m79
Sn: (mj023jup)
Nombre completo del resguardante: María Silvia Sánchez García
Contacto en causa de ausencia: angeles.vicente
Cargo del resguardante: vocal de capacitación electoral y educación cívica
Teléfono con lada: (55 16431594)
Horario laboral: 8:30 a 16:00
Domicilio laboral: av. Guadalupe posadas s/n. Esquina con Josefa Ortiz de Domínguez, colonia Darío Martínez 1ra sección, valle de Chalco solidaridad.
Nota: favor de proporcionar toda la información, ya que ésta es requerida por el proveedor.</t>
  </si>
  <si>
    <t xml:space="preserve">SE ACUDE A SITIO SE CONFIGURA WORD SE ACTUALIZA DRIVER  DE VIDEO, SE REALIZAN  PRUEBAS OK. 
</t>
  </si>
  <si>
    <t>Oficinas Centrales, Juntas Ejecutivas Locales y Distritales</t>
  </si>
  <si>
    <t>UPA2</t>
  </si>
  <si>
    <t>UPB2</t>
  </si>
  <si>
    <t>Equipos</t>
  </si>
  <si>
    <t>Siglas</t>
  </si>
  <si>
    <t>Ubicación</t>
  </si>
  <si>
    <t>Perfil 1</t>
  </si>
  <si>
    <t>Perfil 2</t>
  </si>
  <si>
    <t>Módulos de Atención Ciudadana</t>
  </si>
  <si>
    <t>Laptop1</t>
  </si>
  <si>
    <t>Laptop2</t>
  </si>
  <si>
    <t>SERVIDOR</t>
  </si>
  <si>
    <t>Workstation</t>
  </si>
  <si>
    <t>UPS B</t>
  </si>
  <si>
    <t>UPS A (torre&amp;rack)</t>
  </si>
  <si>
    <t>Monitor adicional</t>
  </si>
  <si>
    <t xml:space="preserve">Tipo de ticket </t>
  </si>
  <si>
    <t>Concatenado</t>
  </si>
  <si>
    <t>Precio Unitario Mensual</t>
  </si>
  <si>
    <t>SLA (Hrs.)</t>
  </si>
  <si>
    <t>SLA(Días)</t>
  </si>
  <si>
    <t xml:space="preserve">Aplica a todos </t>
  </si>
  <si>
    <t>% deductiva</t>
  </si>
  <si>
    <t>Deductiva X día atraso</t>
  </si>
  <si>
    <t>Obervaciones</t>
  </si>
  <si>
    <t>Deductiva X hora habíl de atraso</t>
  </si>
  <si>
    <t>por cada hora hábil de atraso</t>
  </si>
  <si>
    <t>Descripción deductiva</t>
  </si>
  <si>
    <t>por cada día natural de atraso</t>
  </si>
  <si>
    <t>por cada hora hábil de retraso</t>
  </si>
  <si>
    <t>SLA INC (Hrs.)</t>
  </si>
  <si>
    <t>SLA Días</t>
  </si>
  <si>
    <t>Hr. Apertura</t>
  </si>
  <si>
    <t>Hr. Cierre</t>
  </si>
  <si>
    <t>Total horas</t>
  </si>
  <si>
    <t>Total días</t>
  </si>
  <si>
    <t>Horas fuera</t>
  </si>
  <si>
    <t>11:55:50</t>
  </si>
  <si>
    <t>INC000000388640</t>
  </si>
  <si>
    <t>Solicita reasignación de equipo Mainbit:
Datos de la PC
Marca: Lenovo
Modelo: ThinkPad T540
SN:(Serie)  R90FAZRC
Nombre completo del resguardante actual: Lissette Morones Sánchez
Contacto en caso de ausencia: lissette.morones@ine.mx
Cargo del resguardante actual: Jefe de Departamento de Seguridad Informática
Teléfono con lada: 56284200 ext. 344560
Nombre completo del resguardante nuevo: Jesús Tonatihu Sánchez Neri
Cargo del resguardante nuevo: Coordinador de Seguridad
Área de Adscripción: UNICOM
Sub área laboral: Subdirección de Tecnología y Seguridad Informática
Teléfono con lada: 56284200 ext. 345342
Horario laboral: 10 a 19 hrs
Domicilio laboral: Oficinas Centrales, Tlalpan, Viaducto Tlalpan 100, Arenal Tepepan, Del Tlalpan, DF</t>
  </si>
  <si>
    <t xml:space="preserve">SE REASIGNA EQUIPO DE COMPUTO MARCA LENOVO  MODELO THINKPAD, EL USUARIO INDICA QUE NO REQUIERE LA REINTALACION DEL SISTEMA OPERATIVO. EL USUARIO VALIDA Y FIRMA.
</t>
  </si>
  <si>
    <t>COMPLETADO_INE</t>
  </si>
  <si>
    <t>81:15:51</t>
  </si>
  <si>
    <t>INC000000393793</t>
  </si>
  <si>
    <t>Descripción de la falla que presenta la PC: No Enciende el CPU
Datos de la PC 
Marca: Lenovo
Modelo: Thinkcentre  M79
SN:(Serie) MJ023JXC
Nombre completo del resguardante: Rosa María Vega Bravo
Contacto en caso de ausencia: Juan Macklish
Cargo del resguardante:  Vocal de Capacitación
Teléfono con lada: (01+10 dígitos) 016461788001
Horario laboral: 8:30 a 17:30 hrs
Domicilio laboral:  Sexta no. 109 , col. Zona Centro, mpio. Ensenada BC</t>
  </si>
  <si>
    <t>INGENIERO INFORMA QUE SE REALIZA CAMBIO DE FUENTE DE PODER, SE HACEN PRUEBAS Y EQUIPO QUEDA OPERANDO CORRECTAMENTE.</t>
  </si>
  <si>
    <t>MJ023JXC</t>
  </si>
  <si>
    <t>MESA DE SERVICIO_INE</t>
  </si>
  <si>
    <t>04:12:26</t>
  </si>
  <si>
    <t>72:13:32</t>
  </si>
  <si>
    <t>INC000000394375</t>
  </si>
  <si>
    <t>Descripción de la falla que presenta la PC: Equipo no enciende.
Datos de la PC
Marca: Lenovo
Modelo: TinkCentre M79
SN: MJ02284S
Nombre completo del resguardante: Manuel Gerardo Ramírez Martínez
Contacto en caso de ausencia: José Angel de la Cruz  Solís
No. de módulo para equipos que utilizan SIIRFE: 300527
Cargo del resguardante: Vocal Distrital del Registro Federal de Electores
Teléfono con lada: (782) 8238219
Horario laboral: 8.30 a 16 Hrs
Domicilio laboral: Av. Palmas #4 Fracc. Palmas, Poza Rica, Ver. CP 93230</t>
  </si>
  <si>
    <t>INGENIERO INFORMA, SE ACUDE A SITIO PARA REALIZAR EL CAMBIO DE LA FUENTE DE PODER SIN EMBARGO SE DETECTA QUE EL EQUIPO NO CUENTA CON LA PLACA DE LA TARJETA MADRE LO QUE OCASIONA EL FALLO DE LA MISMA Y DEL PROCESADOR POR LO QUE NO ES POSIBLE CONTINUAR CON LA ATENCION HASTA QUE SE CUENTE CON LA PIEZA FALTANTE. SE LE INDICA AL USUARIO QUE DEBE GENERAR EL ACTA DE HECHOS CORRESPONDIENTE POR LA PIEZA FALTANTE Y SE PROCEDE AL CIERRE DEL TICKET.</t>
  </si>
  <si>
    <t>MJ02284S</t>
  </si>
  <si>
    <t>44:21:43</t>
  </si>
  <si>
    <t>12:34:01</t>
  </si>
  <si>
    <t>INC000000394516</t>
  </si>
  <si>
    <t>Solicita reasignación de equipo Mainbit:
Datos de la PC
Marca:Lenovo
Modelo: ThinkPad T540P
SN:(Serie) R907JQ6T
Nombre completo del resguardante actual: LIC. DANIEL DOMINGUEZ LOPEZ
Contacto en caso de ausencia: LIC. CARLOS EDUARDO ABUNDEZ BENITEZ
No. de módulo para equipos que utilizan SIIRFE:070731
Cargo del resguardante actual: VOCAL DISTRITAL DEL REGISTRO FEDERAL DE ELECTORES
Teléfono con lada:019666632135
Nombre completo del resguardante nuevo: DAVID ALEJANDRO HERNANDEZ VENTURA
Cargo del resguardante nuevo: RESPONSABLE DE MODULO
Área de Adscripción: 07 JUNTA DISTRITAL EJECUTIVA
Sub área laboral: VOCALIA DEL REGISTRO FEDERAL DE ELECTORES
Teléfono con lada: 019666632135
Horario laboral:09:00 A 16:00 HRS. LUN-VIE
Domicilio laboral: C.FCO. I MADERO Y AVE. ZARAGOZA NO. 114, TONALA, CHIAPAS</t>
  </si>
  <si>
    <t>SE REALIZA REASIGNACIÓN DE EQUIPO CON SERIE R907JQ6T, SE RECOLECTAN FIRMAS EN LA DOCUMENTACIÓN. EQUIPO OPERANDO CORRECTAMENTE</t>
  </si>
  <si>
    <t>R907JQ6T</t>
  </si>
  <si>
    <t>21:47:18</t>
  </si>
  <si>
    <t>16:08:33</t>
  </si>
  <si>
    <t>Solicita reasignación de equipo Mainbit:
Datos del UPS
Marca:  ISB Sola Basic
Modelo: Nbks 1000
Serie: E15B25731
Nombre completo del resguardante actual: Silvia Meza Gerón
No. de módulo para equipos que utilizan SIIRFE:
Cargo del resguardante actual: Vocal Del Registro Federal De Electores
Teléfono con lada: 5582840574
Nombre completo del resguardante nuevo: Karla Lucinda Velázquez González
Cargo del resguardante nuevo: Técnico en Sistemas
Área de Adscripción:Vocalía Del Registro Federal de la Junta Local Ejecutiva en el Estado de México
Sub área laboral: Cartografía
Teléfono con lada: 9017222130435
Horario laboral: 8:30 A 16:00
Domicilio laboral: Calle Hidalgo, Esq. Guillermo Prieto S/N, Toluca, Estado de México</t>
  </si>
  <si>
    <t xml:space="preserve">INGENIERP EN SITIO INFORMA QUE  SE REALIZA REASIGNACION DE UPS
Modelo: Nbks 1000 /Serie: E15B25731 FIRMA DE CONFORMIDAD. </t>
  </si>
  <si>
    <t>E15B25731</t>
  </si>
  <si>
    <t>38:06:56</t>
  </si>
  <si>
    <t>INC000000395966</t>
  </si>
  <si>
    <t>Descripción de la falla que presenta el Sistema Operativo:
Pantalla azul y no permite iniciar sesión. 
Datos de la PC
Marca: Lenovo 
Modelo: ThinkCentre M79
SN: MJ026WX5
Nombre completo del resguardante: Laura Candelaria Lemus Espinosa
Cargo del resguardante:  Técnico de actualización cartográfica
Teléfono con lada: 014696921347
Horario laboral: 8:30 - 16:00 Hrs
Domicilio laboral: Contacto: Boulevard Aldama No. 73 Zona Centro, Penjámo Guanajuato CP36900</t>
  </si>
  <si>
    <t xml:space="preserve">ING EN SITIO INFORMA QUE SE REALIZA CAMBIO DE DISCO DURO, SE CONFIGURA EQUIPO Y SE TRANSFIERE RESPALDO, SE HACEN PRUEBAS Y EQUIPO OPERA CORRECTAMENTE. </t>
  </si>
  <si>
    <t>09:08:23</t>
  </si>
  <si>
    <t>INC000000395178</t>
  </si>
  <si>
    <t>Descripción de la falla que presenta el UPS: Se apaga el cada 10 minutos.
Datos del UPS
Marca: ISB
Modelo: NBKS1000/2
SN: E15B29091
Nombre completo del resguardante: Lucia Peña Amaro
Contacto en caso de ausencia: Víctor Hugo Palacios Cid
Cargo del resguardante: Secretaria En Junta Distrital
Teléfono con lada: 54 29 60 36
Horario laboral: 9:00 A 17:00 Hrs.
Domicilio laboral: Av. Carlos Hank Gonzalez S/N, Col. 2a. Ampl. Santiago Acahualtepec, Delg. Iztapalapa.</t>
  </si>
  <si>
    <t xml:space="preserve">SE ACUDE A SITIO SE REALIZA CAMBIO FISICO DE UPS DAÑADO  E15B29091, FUNCIONANDO E15B25843, SE REALIZAN  PRUEBAS EL EQUIPO  QUEDA FUNCIONANDO CORRECTAMENTE. </t>
  </si>
  <si>
    <t>E15B29091</t>
  </si>
  <si>
    <t>55:10:20</t>
  </si>
  <si>
    <t>INC000000396143</t>
  </si>
  <si>
    <t>Descripción de la falla que presentan las bocinas: 
El sonido se escucha distrosionado y con mucho ruido. 
Datos de la PC
Marca:Lenovo 
Modelo:ThinkCentre M79
SN: MJ0264DC
Nombre completo del resguardante:Juan Ramon Arellano Morales 
Cargo del resguardante:  Asistente de Organización Electoral 
Teléfono con lada: 016535340225
Horario laboral:8:30 a 16:00 Hrs (Local) 
Domicilio laboral: Av. Chiapas y Calle 7 No. 701 Col. Sonora,  Sonora, Sonora CP. 83440</t>
  </si>
  <si>
    <t>SE REALIZA CAMBIO DE BOCINAS, SE REALIZA PRUEBAS Y QUEDA TRABAJANDO CORRECTAMENTE.</t>
  </si>
  <si>
    <t>17:07:06</t>
  </si>
  <si>
    <t>INC000000395365</t>
  </si>
  <si>
    <t>Solicita reasignación de equipo Mainbit:
Datos de la PC
Marca:Lenovo
Modelo: ThinkPad T540P
SN: MJ026DKY
Nombre completo del resguardante actual: Jose Ricardo Vieyra Nava
Cargo del resguardante actual: Cartografo
Teléfono con lada: 017262620933
Nombre completo del resguardante nuevo: Susana Vargas Castillo
Cargo del resguardante nuevo: JOCE
Área de Adscripción:Vocalia del RFE de la Junta Local Ejecutiva
Sub área laboral: Cartografía
Teléfono con lada: 017222130435
Horario laboral:8:30 A 16:00 HRS.
Domicilio laboral: Guillermo Prieto No. 100 esq Hidalgo Col. San Sebastian,  Toluca Estado de México
Cartografía Estatal</t>
  </si>
  <si>
    <t>SE REALIZA CARGA DE IMAGEN, CONFIGURACION, PUESTA A PUNTO Y FIRMA DE RESGUARDO POR REASIGNACION Y FIRMA DE CONFORMIDAD USUARIO.</t>
  </si>
  <si>
    <t>MJ026DKY</t>
  </si>
  <si>
    <t>09:30:19</t>
  </si>
  <si>
    <t>17:06:37</t>
  </si>
  <si>
    <t>Solicita reasignación de equipo Mainbit:
UPS: Tipo B Marca ISB Sola Basic
Modelo: NBKS 100/2
Serie: E15B29869
Nombre completo del resguardante actual: Jose Ricardo Vieyra Nava
Cargo del resguardante actual: Cartografo
Teléfono con lada: 017262620933
Nombre completo del resguardante nuevo: Susana Vargas Castillo
Cargo del resguardante nuevo: JOCE
Área de Adscripción:Vocalia del RFE de la Junta Local Ejecutiva
Sub área laboral: Cartografía
Teléfono con lada: 017222130435
Horario laboral:8:30 A 16:00 HRS.
Domicilio laboral: Guillermo Prieto No. 100 esq Hidalgo Col. San Sebastian,  Toluca Estado de México
Cartografía Estatal</t>
  </si>
  <si>
    <t>SE FIRMA DE RESGUARDO POR REASIGNACION Y FIRMA DE CONFORMIDAD USUARIO</t>
  </si>
  <si>
    <t>E15B29869</t>
  </si>
  <si>
    <t>36:44:15</t>
  </si>
  <si>
    <t>05:19:36</t>
  </si>
  <si>
    <t>INC000000396724</t>
  </si>
  <si>
    <t>Descripción de la falla que presenta la Laptop:
Se traba varias aplicaciones, se traba Office y el sistema operativo.
Aparece pantalla azul en varias ocasiones.
Datos de la Laptop
Marca: Lenovo
Modelo: ThinkPad T540p
SN:(Serie) R907JQ29 
Nombre completo del resguardante: María Concepción Maldonado Soto
Cargo del resguardante: Jefe De Departamento De Evaluación Y Seguimiento de los Avances de la Actualización Cartográfica
Teléfono con lada: (01+10 dígitos): 56284200 ext: 369203
Horario laboral: 9:00 a 18:00 hrs.
Domicilio laboral: Periférico Sur No. 239, Col. Los Alpes, Del. Álvaro Obregón, D.F.
Piso: 1</t>
  </si>
  <si>
    <t xml:space="preserve">SE ACUDE  A SITIO, SE REPARAN SECTORES DAÑADOS  DEL DISCO DURO, SE CARGA  IMAGEN  NUEVA AL EQUIPO, SE CONFIGURA PERFIL Y EQUIPO QUEDA OK. LA INFORMACION FUE RESPALDADA POR EL  USUARIO PREVIO AL SERVICIO  POR LO CUAL DICHA INFORMACION  ES RESPONSABILIDAD DE LA USUARIA.
     </t>
  </si>
  <si>
    <t>R907JQ29</t>
  </si>
  <si>
    <t>20:40:56</t>
  </si>
  <si>
    <t>INC000000397067</t>
  </si>
  <si>
    <t>Descripción de la falla que presenta el Sistema Operativo: Se requiere vuelvan a cargar el sistema Operativo ya que no se pueden instalar diversos programas, presenta lentitud en el sistema y en ocasiones se reinicia solo el sistema.
Datos de la PC
Marca: Lenovo
Modelo: ThinkPad
SN: R907JQ9W 15/01
Nombre completo del resguardante: Sandra fuentes Ferrer
Contacto en caso de ausencia: Lic. Jorge Luis Vocal de Registro  / Yehimy Martinez Hernandez
Cargo del resguardante: Vocal de Ejecutiva
Teléfono con lada: 017898930180  / IP 300210
Horario laboral: 8:00am a 4:pm
Domicilio laboral: IGNACIO ALLENDE No. 96 , COL. CENTRO, MPIO. TANTOYUCA</t>
  </si>
  <si>
    <t>INGENIERO INFORMA QUE SE REALIZA CARGA DE IMAGEN INSTITUCIONAL SE HACEN PRUEBAS Y QUEDA OPERANDO CORRECTAMENTE.</t>
  </si>
  <si>
    <t>R907JQ9W</t>
  </si>
  <si>
    <t>05:31:06</t>
  </si>
  <si>
    <t>17:42:39</t>
  </si>
  <si>
    <t>INC000000397162</t>
  </si>
  <si>
    <t>Descripción de la falla que presenta la PC: 
En alcance a INC000000382754;  el equipo volvió a presentar la misma falla, no detecta el procesador. 
Datos de la PC
Marca: Lenovo
Modelo: ThinkCentre M79
SN:(Serie) MJ022CQ8
Nombre completo del resguardante: Alfredo Gumesindo Palacios González
No. de módulo: 220428
Cargo del resguardante:   Vocal de Registro
Teléfono con lada:  014421398628
Horario laboral: 9 a 16 hrs
Domicilio laboral:  Calle Bisonte S/N Col La Pradera (Frente al módulo de policías y Unidad Deportiva), El Marqués Querétaro, Qro. 
Sólo el día Jueves 26  y Viernes 27 de Mayo estarán en este domicilio. 
Del  Lunes 30 de mayo al 3 de Junio el domicilio es:  Calle Emiliano Zapata S/N (Frente a la Iglesia) Col. La Cañada, Municipio El Márques, Queretaro, Qro.</t>
  </si>
  <si>
    <t>SE DETECTA DAÑO EN FUENTE DE PODER, Y MOTHER BOARD, POR LO QUE SE  REALIZA CAMBIO DE LAS MISMAS  , SE HACEN PRUEBAS Y QUEDA OPERANDO CORRECTAMENTE</t>
  </si>
  <si>
    <t>10:20:24</t>
  </si>
  <si>
    <t>INC000000397594</t>
  </si>
  <si>
    <t>Solicita Reasignación De Equipo Mainbit
Datos Del Ups
Marca: Isb Sola Basic
Modelo: Nbk 1000-2
Sn:(Serie) E15b33851
Nombre Completo Del Resguardante Actual: Gildardo Javier Juárez Lara
Contacto En Caso De Ausencia: Joseluis López Castellanos
No. De Módulo Para Equipos Que Utilizan Siirfe: 071221
Cargo Del Resguardante Actual: Vocal Rfe 
Teléfono Con Lada: 9626428997
Nombre Completo Del Resguardante Nuevo: Luis Alberto Guerra Martínez
Cargo Del Resguardante Nuevo: Oet
Área De Adscripción: Vrfe
Sub Área Laboral: Módulo
Teléfono Con Lada: 9626428997
Horario Laboral: 8am -8pm
Domicilio Laboral: C Oriente 7 Centro Tapachula Chis</t>
  </si>
  <si>
    <t>SE REASIGNA EQUIPO, SE FIRMA RESGUARDO. QUEDA TRABAJANDO CORRECTAMENTE</t>
  </si>
  <si>
    <t>E15B33851</t>
  </si>
  <si>
    <t>10:18:28</t>
  </si>
  <si>
    <t>Solicita Reasignación De Equipo Mainbit
Datos De La Pc
Marca: Lenovo
Modelo: Thinkcentre M79
Sn:(Serie) Mj022d4z
Nombre Completo Del Resguardante Actual: Gildardo Javier Juárez Lara
Contacto En Caso De Ausencia: Joseluis López Castellanos
No. De Módulo Para Equipos Que Utilizan Siirfe: 071221
Cargo Del Resguardante Actual: Vocal Rfe 
Teléfono Con Lada: 9626428997
Nombre Completo Del Resguardante Nuevo: Luis Alberto Guerra Martínez
Cargo Del Resguardante Nuevo: Oet
Área De Adscripción: Vrfe
Sub Área Laboral: Módulo
Teléfono Con Lada: 9626428997
Horario Laboral: 8am -8pm
Domicilio Laboral: C Oriente 7 Centro Tapachula Chis</t>
  </si>
  <si>
    <t>MJ022D4Z</t>
  </si>
  <si>
    <t>10:16:24</t>
  </si>
  <si>
    <t>INC000000397598</t>
  </si>
  <si>
    <t xml:space="preserve">Solicita Reasignación De Equipo Mainbit
Datos Del Ups
Marca: Isb Sola Basic
Modelo: Nbk 1000-2
Sn:(Serie) E15b27547
Nombre Completo Del Resguardante Actual: Gildardo Javier Juárez Lara
Contacto En Caso De Ausencia: José Luis López Castellanos
No. De Módulo Para Equipos Que Utilizan Siirfe: 071221
Cargo Del Resguardante Actual: Vocal Rfe
Teléfono Con Lada: 9626428997
Nombre Completo Del Resguardante Nuevo: José Manuel Jimeno López 
Cargo Del Resguardante Nuevo: Dmi
Área De Adscripción: Vrfe
Sub Área Laboral: Módulo
Teléfono Con Lada: 9626428997
Horario Laboral: 8am- 8pm
Domicilio Laboral: 1 C Oriente 7 Centro Tapachula Chis
</t>
  </si>
  <si>
    <t>SE REASIGNA EQUIPO, SE FIRMA RESGUARDO. EQUIPO TRABAJA CORRECTAMENTE</t>
  </si>
  <si>
    <t>E15B27547</t>
  </si>
  <si>
    <t>10:15:34</t>
  </si>
  <si>
    <t xml:space="preserve">Solicita Reasignación De Equipo Mainbit
Datos De La Pc
Marca: Lenovo
Modelo: Thinkcentre M79
Sn:(Serie) Mj022886
Nombre Completo Del Resguardante Actual: Gildardo Javier Juárez Lara
Contacto En Caso De Ausencia: José Luis López Castellanos
No. De Módulo Para Equipos Que Utilizan Siirfe: 071221
Cargo Del Resguardante Actual: Vocal Rfe
Teléfono Con Lada: 9626428997
Nombre Completo Del Resguardante Nuevo: José Manuel Jimeno López 
Cargo Del Resguardante Nuevo: Dmi
Área De Adscripción: Vrfe
Sub Área Laboral: Módulo
Teléfono Con Lada: 9626428997
Horario Laboral: 8am- 8pm
Domicilio Laboral: 1 C Oriente 7 Centro Tapachula Chis
</t>
  </si>
  <si>
    <t>MJ022886</t>
  </si>
  <si>
    <t>09:46:40</t>
  </si>
  <si>
    <t>INC000000397638</t>
  </si>
  <si>
    <t>Solicita reasignación de equipo Mainbit
Datos de la Laptop
Marca: Lenovo
Modelo: ThinkPad T540p
SN: R90HDSKE
Nombre completo del resguardante actual: Gildardo Javier Juárez Lara
Contacto en caso de ausencia: José Luis López Castellanos
No. de módulo para equipos que utilizan SIIRFE: 071228
Cargo del resguardante actual: Vocal del Registro Federal de Electores
Teléfono con lada: 019626428997
Nombre completo del resguardante nuevo: Jaime Rogelio Rodas Orantes
Cargo del resguardante nuevo: Operador de Equipo Tecnológico
Área de Adscripción: Vocalía del Registro Federal de Electores
Sub área laboral: Modulo
Teléfono con lada: 0196264288997
Horario laboral: Lunes a Viernes de 8:30 a 16:00 Hrs.
Domicilio laboral: 1a Calle Oriente No. 7 Altos, Col. Centro, Mpio. Tapachula</t>
  </si>
  <si>
    <t>SE REALIZA REASIGNACIÓN DE EQUIPO CON SERIE R90HDSKE, SE RECOLECTAN FIRMAS EN LA DOCUMENTACIÓN. EQUIPO OPERANDO CORRECTAMENTE.</t>
  </si>
  <si>
    <t>R90HDSKE</t>
  </si>
  <si>
    <t>09:46:26</t>
  </si>
  <si>
    <t>INC000000397636</t>
  </si>
  <si>
    <t>Solicita reasignación de equipo Mainbit
Datos de la Laptop
Marca: Lenovo
Modelo: ThinkPad T540p
SN: R907JUGD
Nombre completo del resguardante actual: Gildardo Javier Juárez Lara
Contacto en caso de ausencia: José Luis López Castellanos
No. de módulo para equipos que utilizan SIIRFE: 071228
Cargo del resguardante actual: Vocal del Registro Federal de Electores
Teléfono con lada: 019626428997
Nombre completo del resguardante nuevo: José Francisco Camacho López
Cargo del resguardante nuevo: Responsable de Modulo.
Área de Adscripción: Vocalía del Registro Federal de Electores
Sub área laboral: Modulo
Teléfono con lada: 0196264288997
Horario laboral: Lunes a Viernes de 8:30 a 16:00 Hrs.
Domicilio laboral: 1a Calle Oriente No. 7 Altos, Col. Centro, Mpio. Tapachula</t>
  </si>
  <si>
    <t>SE REALIZA REASIGNACIÓN DE EQUIPO CON SERIE R907JUGD, SE RECOLECTAN FIRMAS EN LA DOCUMENTACIÓN. EQUIPO OPERANDO CORRECTAMENTE.</t>
  </si>
  <si>
    <t>R907JUGD</t>
  </si>
  <si>
    <t>29:24:46</t>
  </si>
  <si>
    <t>INC000000397501</t>
  </si>
  <si>
    <t>Descripción de la falla que presenta el teclado: Las teclas fallan y están muy duras
Datos de la PC
Marca: Lenovo
Modelo: Think Centre M79
SN: MJ022CZH
Nombre completo del resguardante: Efraín Delgado Martínez
Contacto en caso de ausencia: Nora Laura Coria Oscor
No. de módulo para equipos que utilizan SIIRFE: 010223
Cargo del resguardante: Vocal del Registro Federal de Electores del distrito 02
Teléfono con lada: 01449 9776058
Horario laboral: 08:00 A 20:00
Domicilio laboral: Av. Siglo XXI 628 Interior B Morelos 1 Cp. 20298, Aguascalientes</t>
  </si>
  <si>
    <t>INGENIERO ACUDE A SITIO SE REALIZA REMPLAZO DE  TECLADO 
TECLADO / LENOVO   SK-8825   O4295435    SE REALIZAN PRUEBAS Y EQUIPO OPERA CORRECTAMENTE</t>
  </si>
  <si>
    <t>MJ022CZH</t>
  </si>
  <si>
    <t>09:45:02</t>
  </si>
  <si>
    <t>INC000000397627</t>
  </si>
  <si>
    <t>Solicita reasignación de equipo Mainbit
Datos de la Laptop
Marca: Lenovo
Modelo: ThinkPad T540p
SN: R90HDSKG
Nombre completo del resguardante actual: Gildardo Javier Juárez Lara
Contacto en caso de ausencia: José Luis López Castellanos
No. de módulo para equipos que utilizan SIIRFE: 071228
Cargo del resguardante actual: Vocal del Registro Federal de Electores
Teléfono con lada: 019626428997
Nombre completo del resguardante nuevo: Brenda Nayeli Muñoz Alvarado
Cargo del resguardante nuevo: Responsable de Modulo.
Área de Adscripción: Vocalía del Registro Federal de Electores
Sub área laboral: Modulo
Teléfono con lada: 0196264288997
Horario laboral: Lunes a Viernes de 8:30 a 16:00 Hrs.
Domicilio laboral: 1a Calle Oriente No. 7 Altos, Col. Centro, Mpio. Tapachula</t>
  </si>
  <si>
    <t>SE REALIZA REASIGNACIÓN DE EQUIPO CON SERIE R90HDSKG, SE RECOLECTAN FIRMAS EN LA DOCUMENTACIÓN. EQUIPO OPERANDO CORRECTAMENTE.</t>
  </si>
  <si>
    <t>R90HDSKG</t>
  </si>
  <si>
    <t>29:23:17</t>
  </si>
  <si>
    <t>INC000000397503</t>
  </si>
  <si>
    <t>Descripción de la falla que presenta el teclado: Las teclas fallan y están muy duras
Datos de la PC
Marca: Lenovo
Modelo: Think Centre M79
SN: MJ0229SX
Nombre completo del resguardante: Efraín Delgado Martínez
Contacto en caso de ausencia: Nora Laura Coria Oscor
No. de módulo para equipos que utilizan SIIRFE: 010223
Cargo del resguardante: Vocal del Registro Federal de Electores del distrito 02
Teléfono con lada: 01449 9776058
Horario laboral: 08:00 A 20:00
Domicilio laboral: Av. Siglo XXI 628 Interior B Morelos 1 Cp. 20298, Aguascalientes</t>
  </si>
  <si>
    <t xml:space="preserve">   INGENIERO ACUDE A SITIO SE REALIZA REMPLAZO DE TECLADO / LENOVO SK-8825 O4295610 SE REALIZAN PRUEBAS Y EQUIPO OPERA CORRECTAMENTE </t>
  </si>
  <si>
    <t>MJ0229SX</t>
  </si>
  <si>
    <t>09:43:11</t>
  </si>
  <si>
    <t>INC000000397620</t>
  </si>
  <si>
    <t>Solicita reasignación de equipo Mainbit
Datos de la Laptop
Marca: Lenovo
Modelo: ThinkPad T540p
SN: R907JU8X
Nombre completo del resguardante actual: Gildardo Javier Juárez Lara
Contacto en caso de ausencia: José Luis López Castellanos
No. de módulo para equipos que utilizan SIIRFE: 071228
Cargo del resguardante actual: Vocal del Registro Federal de Electores
Teléfono con lada: 019626428997
Nombre completo del resguardante nuevo: Gerónimo Pérez Miguel
Cargo del resguardante nuevo: Responsable de Modulo.
Área de Adscripción: Vocalía del Registro Federal de Electores
Sub área laboral: Modulo
Teléfono con lada: 0196264288997
Horario laboral: Lunes a Viernes de 8:30 a 16:00 Hrs.
Domicilio laboral: 1a Calle Oriente No. 7 Altos, Col. Centro, Mpio. Tapachula</t>
  </si>
  <si>
    <t>SE REALIZA REASIGNACIÓN DE EQUIPO CON SERIE R907JU8X, SE RECOLECTAN FIRMAS EN LA DOCUMENTACIÓN. EQUIPO OPERANDO CORRECTAMENTE.</t>
  </si>
  <si>
    <t>R907JU8X</t>
  </si>
  <si>
    <t>16:54:31</t>
  </si>
  <si>
    <t>INC000000397614</t>
  </si>
  <si>
    <t>Solicita reasignación de equipo Mainbit
Datos de la Laptop
Marca: Lenovo
Modelo: ThinkCentre M79
SN: MJ022878
Nombre completo del resguardante actual: Gildardo Javier Juárez Lara
Contacto en caso de ausencia: José Luis López Castellanos
No. de módulo para equipos que utilizan SIIRFE: 071228
Cargo del resguardante actual: Vocal del Registro Federal de Electores
Teléfono con lada: 019626428997
Nombre completo del resguardante nuevo: María Elena Gonzalez Díaz
Cargo del resguardante nuevo: Operador de Equipo Tecnológico
Área de Adscripción: Vocalía del Registro Federal de Electores
Sub área laboral: Modulo
Teléfono con lada: 0196264288997
Horario laboral: Lunes a Viernes de 8:30 a 16:00 Hrs.
Domicilio laboral: 1a Calle Oriente No. 7 Altos, Col. Centro, Mpio. Tapachula</t>
  </si>
  <si>
    <t>SE REALIZA REASIGNACIÓN DE EQUIPO CON SERIE MJ022878, SE RECOLECTAN FIRMAS EN LA DOCUMENTACIÓN, EQUIPO OPERANDO CORRECTAMENTE.</t>
  </si>
  <si>
    <t>MJ022878</t>
  </si>
  <si>
    <t>17:21:10</t>
  </si>
  <si>
    <t>Solicita reasignación de equipo Mainbit
Datos del UPS
Marca: ISB SOLA BASIC
Modelo: NBK 1000-2
SN: E15B27559
Nombre completo del resguardante actual: Gildardo Javier Juárez Lara
Contacto en caso de ausencia: José Luis López Castellanos
No. de módulo para equipos que utilizan SIIRFE: 071228
Cargo del resguardante actual: Vocal del Registro Federal de Electores
Teléfono con lada: 019626428997
Nombre completo del resguardante nuevo: María Elena Gonzalez Díaz
Cargo del resguardante nuevo: Operador de Equipo Tecnológico
Área de Adscripción: Vocalía del Registro Federal de Electores
Sub área laboral: Modulo
Teléfono con lada: 0196264288997
Horario laboral: Lunes a Viernes de 8:30 a 16:00 Hrs.
Domicilio laboral: 1a Calle Oriente No. 7 Altos, Col. Centro, Mpio. Tapachula</t>
  </si>
  <si>
    <t>SE REALIZA REASIGNACIÓN DE EQUIPO CON SERIE E15B27559, SE RECOLECTAN FIRMAS EN LA DOCUMENTACIÓN. EQUIPO OPERANDO CORRECTAMENTE.</t>
  </si>
  <si>
    <t>E15B27559</t>
  </si>
  <si>
    <t>17:11:34</t>
  </si>
  <si>
    <t>Solicita reasignación de equipo Mainbit
Datos de la Laptop
Marca: Lenovo
Modelo: ThinkCentre M79
SN: MJ02288E
Nombre completo del resguardante actual: Gildardo Javier Juárez Lara
Contacto en caso de ausencia: José Luis López Castellanos
No. de módulo para equipos que utilizan SIIRFE: 071228
Cargo del resguardante actual: Vocal del Registro Federal de Electores
Teléfono con lada: 019626428997
Nombre completo del resguardante nuevo: Fernando Santizo López
Cargo del resguardante nuevo: Digitalización
Área de Adscripción: Vocalía del Registro Federal de Electores
Sub área laboral: Modulo
Teléfono con lada: 0196264288997
Horario laboral: Lunes a Viernes de 8:30 a 16:00 Hrs.
Domicilio laboral: 1a Calle Oriente No. 7 Altos, Col. Centro, Mpio. Tapachula</t>
  </si>
  <si>
    <t>SE REALIZA REASIGNACIÓN DE EQUIPO CON SERIE MJ02288E, SE RECOLECTAN FIRMAS EN LA DOCUMENTACIÓN. EQUIPO OPERANDO CORRECTAMENTE.</t>
  </si>
  <si>
    <t>MJ02288E</t>
  </si>
  <si>
    <t>18:11:32</t>
  </si>
  <si>
    <t>INC000000397765</t>
  </si>
  <si>
    <t>Solicita reasignación de equipo Mainbit: SI
Datos del UPS
Marca: ISB Sola Basic 
Modelo: NBK 1000-2
SN: E15B30182
Nombre completo del resguardante actual: Gildardo Javier Juárez Lara
Contacto en caso de ausencia: Isau Mazariegos Silvas
No. de módulo para equipos que utilizan SIIRFE: 071227
Cargo del resguardante actual: Vocal RFE 
Teléfono con lada: (01+10 dígitos)9626429897
Nombre completo del resguardante nuevo:  Isau Mazariegos Silvas
Cargo del resguardante nuevo: RM 
Área de Adscripción: VRFE
Sub área laboral: Módulo 
Teléfono con lada: 9626428997
Horario laboral: 8 am -20 pm
Domicilio laboral: Av Central Norte No. 11, Col. 5 de Febrero, Tapachula, Chiapas. CP 30710</t>
  </si>
  <si>
    <t xml:space="preserve">SE REALIZA REASIGNACIÓN DE EQUIPO CON SERIE E15B30182, SE RECOLECTAN FIRMAS EN LA DOCUMENTACIÓN. EQUIPO OPERANDO CORRECTAMENTE.
</t>
  </si>
  <si>
    <t>E15B30182</t>
  </si>
  <si>
    <t>18:17:39</t>
  </si>
  <si>
    <t>Solicita reasignación de equipo Mainbit: SI
Datos de la PC
Marca: Lenovo
Modelo: ThinCentre M79
SN:(Serie) MJ023HUQ
Nombre completo del resguardante actual: Gildardo Javier Juárez Lara
Contacto en caso de ausencia: Isau Mazariegos Silvas
No. de módulo para equipos que utilizan SIIRFE: 071227
Cargo del resguardante actual: Vocal RFE 
Teléfono con lada: (01+10 dígitos)9626429897
Nombre completo del resguardante nuevo:  Isau Mazariegos Silvas
Cargo del resguardante nuevo: RM 
Área de Adscripción: VRFE
Sub área laboral: Módulo 
Teléfono con lada: 9626428997
Horario laboral: 8 am -20 pm
Domicilio laboral: Av Central Ote Prol ongación 11, Col. 5 de Febrero, Tapachula, Chiapas. CP 30710</t>
  </si>
  <si>
    <t>SE REALIZA REASIGNACIÓN DE EQUIPO CON SERIE MJ023HUQ, SE RECOLECTAN FIRMAS EN LA DOCUMENTACIÓN. EQUIPO OPERANDO CORRECTAMENTE.</t>
  </si>
  <si>
    <t>MJ023HUQ</t>
  </si>
  <si>
    <t>18:06:42</t>
  </si>
  <si>
    <t>INC000000397771</t>
  </si>
  <si>
    <t>Solicita reasignación de equipo Mainbit: SI
Datos de la PC
Marca: Lenovo
Modelo: Thinkcentre M79
SN:(Serie) MJ022CGU
Nombre completo del resguardante actual: Gildardo Javier Juárez Lara
Contacto en caso de ausencia: Isau Mazariegos Silvas
No. de módulo para equipos que utilizan SIIRFE: 071227
Cargo del resguardante actual: Vocal  RFE 
Teléfono con lada: (01+10 dígitos) 9626428997
Nombre completo del resguardante nuevo: Rafael Escalante Bravo
Cargo del resguardante nuevo: OET
Área de Adscripción: VRFE
Sub área laboral: MODULO
Teléfono con lada: (01+10 dígitos) 9626428997
Horario laboral: 8 am -20 pm
Domicilio laboral: Av Central Ote Prol ongación 11, Col. 5 de Febrero, Tapachula, Chiapas. CP 30710</t>
  </si>
  <si>
    <t xml:space="preserve">SE REALIZA REASIGNACIÓN DE EQUIPO CON SERIE MJ022CGU, SE RECOLECTAN FIRMAS EN LA DOCUMENTACIÓN. EQUIPO OPERANDO CORRECTAMENTE.
</t>
  </si>
  <si>
    <t>MJ022CGU</t>
  </si>
  <si>
    <t>18:01:11</t>
  </si>
  <si>
    <t>Solicita reasignación de equipo Mainbit: SI
Datos del UPS
Marca: ISB Sola Basic
Modelo: NBK 100-2
SN:(Serie) E15B30191
Nombre completo del resguardante actual: Gildardo Javier Juárez Lara
Contacto en caso de ausencia: Isau Mazariegos Silvas
No. de módulo para equipos que utilizan SIIRFE: 071227
Cargo del resguardante actual: Vocal  RFE 
Teléfono con lada: (01+10 dígitos) 9626428997
Nombre completo del resguardante nuevo: Rafael Escalante Bravo
Cargo del resguardante nuevo: OET
Área de Adscripción: VRFE
Sub área laboral: MODULO
Teléfono con lada: (01+10 dígitos) 9626428997
Horario laboral: 8 am -20 pm
Domicilio laboral: Av Central Ote Prol ongación 11, Col. 5 de Febrero, Tapachula, Chiapas. CP 30710</t>
  </si>
  <si>
    <t>SE REALIZA REASIGNACIÓN DE EQUIPO CON SERIE E15B30191, SE RECOLECTAN FIRMAS EN LA DOCUMENTACIÓN. EQUIPO OPERANDO CORRECTAMENTE.</t>
  </si>
  <si>
    <t>E15B30191</t>
  </si>
  <si>
    <t>17:14:14</t>
  </si>
  <si>
    <t>INC000000397777</t>
  </si>
  <si>
    <t>Solicita reasignación de equipo Mainbit: SI
Datos de la PC
Marca: Lenovo
Modelo: ThinkCentre M79
SN:MJ0229YU
Nombre completo del resguardante actual: Gildardo Javier Juárez Lara
Contacto en caso de ausencia:Isau Mazariegos Silvas
No. de módulo para equipos que utilizan SIIRFE: 071227
Cargo del resguardante actual: VOCAL  RFE 
Teléfono con lada: (01+10 dígitos)9626428997
Nombre completo del resguardante nuevo: Celita Vanegas Villalobos
Cargo del resguardante nuevo: DMI
Área de Adscripción: VRFE
Sub área laboral: MODULO
Teléfono con lada: (01+10 dígitos) 9626428997
Horario laboral: 8 am - 8 pm
Domicilio laboral: Av Central Ote Prol ongación 11, Col. 5 de Febrero, Tapachula, Chiapas. CP 30710</t>
  </si>
  <si>
    <t>SE REALIZA REASIGNACIÓN DE EQUIPO CON SERIE MJ0229YU, SE RECOLECTAN FIRMAS EN LA DOCUMENTACIÓN. EQUIPO OPERANDO CORRECTAMENTE.</t>
  </si>
  <si>
    <t>MJ0229YU</t>
  </si>
  <si>
    <t>17:13:03</t>
  </si>
  <si>
    <t>Solicita reasignación de equipo Mainbit: SI
Datos del UPS
Marca: ISB SOLA BASIC
Modelo: NBK 1000-2
SN:E15B30197
Nombre completo del resguardante actual: Gildardo Javier Juárez Lara
Contacto en caso de ausencia:Isau Mazariegos Silvas
No. de módulo para equipos que utilizan SIIRFE: 071227
Cargo del resguardante actual: VOCAL  RFE 
Teléfono con lada: (01+10 dígitos)9626428997
Nombre completo del resguardante nuevo: Celita Vanegas Villalobos
Cargo del resguardante nuevo: DMI
Área de Adscripción: VRFE
Sub área laboral: MODULO
Teléfono con lada: (01+10 dígitos) 9626428997
Horario laboral: 8 am - 8 pm
Domicilio laboral: Av Central Ote Prol ongación 11, Col. 5 de Febrero, Tapachula, Chiapas. CP 30710</t>
  </si>
  <si>
    <t>SE REALIZA REASIGNACIÓN DE EQUIPO CON SERIE E15B30197, SE RECOLECTAN FIRMAS EN LA DOCUMENTACIÓN. EQUIPO OPERANDO CORRECTAMENTE.</t>
  </si>
  <si>
    <t>E15B30197</t>
  </si>
  <si>
    <t>02:24:55</t>
  </si>
  <si>
    <t>INC000000397444</t>
  </si>
  <si>
    <t xml:space="preserve">Solicita reasignación de equipo Mainbit:
Datos de la PC
Marca: Lenovo
Modelo: M79
SN: MJ0229M4
Nombre completo del resguardante actual: Jose Luis Lopez Castellanos
Contacto en caso de ausencia: Cesar Apolinar Lopez Orozco
No. de módulo para equipos que utilizan SIIRFE: 071221
Cargo del resguardante actual: RM 
Teléfono con lada: 9626429897
Nombre completo del resguardante nuevo: Cesar Apolinar Lopez Orozco
Cargo del resguardante nuevo:RM 
Área de Adscripción: VRFE
Sub área laboral: modulo
Teléfono con lada: 019626428997
Horario laboral: 8 am - 8pm
Domicilio laboral: 1 C Oriente 7 Centro Tapchula Chis
</t>
  </si>
  <si>
    <t>MJ0229M4</t>
  </si>
  <si>
    <t>02:23:07</t>
  </si>
  <si>
    <t xml:space="preserve">Solicita reasignación de equipo Mainbit:
Datos del UPS
Marca: Isb Sola Basic
Modelo: NBKS 1000-2
SN : E15B30190
Nombre completo del resguardante actual: Jose Luis Lopez Castellanos
Contacto en caso de ausencia: Cesar Apolinar Lopez Orozco
No. de módulo para equipos que utilizan SIIRFE: 071221
Cargo del resguardante actual: RM 
Teléfono con lada: 9626429897
Nombre completo del resguardante nuevo: Cesar Apolinar Lopez Orozco
Cargo del resguardante nuevo:RM 
Área de Adscripción: VRFE
Sub área laboral: modulo
Teléfono con lada: 019626428997
Horario laboral: 8 am - 8pm
Domicilio laboral: 1 C Oriente 7 Centro Tapchula Chis
</t>
  </si>
  <si>
    <t>E15B30190</t>
  </si>
  <si>
    <t>08:39:33</t>
  </si>
  <si>
    <t>INC000000397455</t>
  </si>
  <si>
    <t>Solicita reasignación de equipo Mainbit
Marca: Lenovo
Modelo: think centre M79
SN:(Serie) MJ0229TS
Nombre completo del resguardante actual: Gildardo Javier Jaurez Lara
Contacto en caso de ausencia: Jose Luis Lopez Castellanos
No. de módulo para equipos que utilizan SIIRFE: 071221
Cargo del resguardante actual: VOCAL RFE 
Teléfono con lada: (01+10 dígitos)9626428997
Nombre completo del resguardante nuevo: Rafael Gomez Gutierrez 
Cargo del resguardante nuevo:AAC 
Área de Adscripción:VRFE
Sub área laboral: Módulo
Teléfono con lada: (01+10 dígitos)9626428997
Horario laboral: 8AM-8 PM
Domicilio laboral: 1 C Oriente 7 Centro Tapachula Chis</t>
  </si>
  <si>
    <t>SE REALIZA REASIGNACIÓN DE EQUIPO CON SERIE MJ0229TS, SE RECOLECTAN FIRMAS EN LA DOCUMENTACIÓN. EQUIPO OPERANDO CORRECTAMENTE.</t>
  </si>
  <si>
    <t>MJ0229TS</t>
  </si>
  <si>
    <t>08:39:51</t>
  </si>
  <si>
    <t>Solicita reasignación de equipo Mainbit
Datos del UPS
Marca:Isb Sola Basic 
Modelo: NBKS 1000-2
SN:(Serie)E15B27554
Nombre completo del resguardante actual: Gildardo Javier Jaurez Lara
Contacto en caso de ausencia: Jose Luis Lopez Castellanos
No. de módulo para equipos que utilizan SIIRFE: 071221
Cargo del resguardante actual: VOCAL RFE 
Teléfono con lada: (01+10 dígitos)9626428997
Nombre completo del resguardante nuevo: Rafael Gomez Gutierrez 
Cargo del resguardante nuevo:AAC 
Área de Adscripción:VRFE
Sub área laboral: Módulo
Teléfono con lada: (01+10 dígitos)9626428997
Horario laboral: 8AM-8 PM
Domicilio laboral: 1 C Oriente 7 Centro Tapachula Chis</t>
  </si>
  <si>
    <t>SE REALIZA REASIGNACIÓN DE EQUIPO CON SERIE E15B27554, SE RECOLECTAN FIRMAS EN LA DOCUMENTACIÓN. EQUIPO OPERANDO CORRECTAMENTE.</t>
  </si>
  <si>
    <t>E15B27554</t>
  </si>
  <si>
    <t>10:21:12</t>
  </si>
  <si>
    <t>INC000000398084</t>
  </si>
  <si>
    <t>Descripción de la falla que presenta la PC: El botón de encendido no funciona correctamente aunque a simple vista se mira bien, se le tiene que oprimir varias veces para que el equipo logre encender.
Datos de la PC
Marca: LENOVO
Modelo: THINKCENTRE
SN: MJ023GVS
Nombre completo del resguardante: Raúl ortega león
Contacto en caso de ausencia: tzitziki mateo mora
No. de módulo para equipos que utilizan SIIRFE: 161022
Cargo del resguardante: Responsable de Módulo
Teléfono con lada: 4433154565
Horario laboral: Lun-Vier 8-15 y Sab 9-13 
Domicilio laboral: c. Oaxaca no. 471, col. Molino de parras, c.p. 58010 entre av. Solidaridad y c. Chiapas, edificio del cecati no. 78</t>
  </si>
  <si>
    <t>ING EN SITIO INFORMA QUE SE REALIZA CAMBIO DE BOTON DE ENCENDIDO A EQUIPO, SE HACEN PRUEBAS Y OPERA CORRECTAMENTE</t>
  </si>
  <si>
    <t>MJ023GVS</t>
  </si>
  <si>
    <t>06:41:38</t>
  </si>
  <si>
    <t>INC000000398341</t>
  </si>
  <si>
    <t>Descripción de la falla que presenta la PC: No enciende el servidor
Datos de la PC
Marca: Lenovo
Modelo: ThinkCentre M79
SN: MJ023HF6
Nombre completo del resguardante: Sergio Alfonso López Morales
Contacto en caso de ausencia: Sergio Alfonso Lopez Morales
No. de módulo para equipos que utilizan SIIRFE: 250125
Cargo del resguardante: Responsable de Modulo
Teléfono con lada: 6988930931 / 6683960469
Horario laboral: Lunes a Viernes de 8:00 A 15:00 y Sabados de 8:00 a 14:00
Domicilio laboral: Alvaro Obregon 504, Col. Centro, Mpio.del Fuerte, Sinaloa</t>
  </si>
  <si>
    <t>INGENIERO INFORMA QUE SE DIAGNOSTICO DAÑO EN TARJETA MADRE, SE PROCEDE A REALIZAR EL REEMPLAZO, SE HACEN PRUEBAS Y EQUIPO QUEDA OPERANDO CORRECTAMENTE.</t>
  </si>
  <si>
    <t>MJ023HF6</t>
  </si>
  <si>
    <t>07:37:14</t>
  </si>
  <si>
    <t>INC000000398008</t>
  </si>
  <si>
    <t>Descripción de la falla que presenta el teclado: 
Los teclados están rígidos para realizar la captura y las teclas se quedan atoradas continuamente. 
Datos de la PC (Son 5 Teclados)
Marca: Lenovo
Modelo: ThinkCentre M79
SN: MJ025HTU
Nombre completo del resguardante: Bulmaro Ramírez Ramos
Contacto en caso de ausencia: Salvador Valdivia Ramírez
No. de módulo para equipos que utilizan SIIRFE: 153921
Cargo del resguardante: Responsable de Módulo
Teléfono con lada: 5856 3886    y 56284200 Ext. 153910  
Horario laboral: L-V 08:00 a 20:00  S 08:00 a 14:00
Domicilio laboral: Calle 13 Mz 116 Lt 1 Col. Valle de Los Reyes La Paz, Estado de México C.P. 56430</t>
  </si>
  <si>
    <t>SE PRESENTA  EN SITIO  PARA CAMBIO  DE TECLADO  POR MAL FUNCIONAMIENTO  NO. SERIE ANTERIOR  0003337 NO. SERIE NUEVO 0425727</t>
  </si>
  <si>
    <t>MJ025HTU</t>
  </si>
  <si>
    <t>07:28:25</t>
  </si>
  <si>
    <t>INC000000398509</t>
  </si>
  <si>
    <t>Descripción de la falla que presenta el teclado: 
Los teclados están rígidos para realizar la captura y las teclas se quedan atoradas continuamente. 
Datos de la PC (Son 5 Teclados)
Marca: Lenovo
Modelo: ThinkCentre M79
SN: MJ025J3V
Nombre completo del resguardante:Bulmaro Ramírez Ramos
Contacto en caso de ausencia: Salvador Valdivia Ramírez
No. de módulo para equipos que utilizan SIIRFE: 153921
Cargo del resguardante: Responsable de Módulo
Teléfono con lada: 5856 3886    y 56284200 Ext. 153910  
Horario laboral: L-V 08:00 a 20:00  S 08:00 a 14:00
Domicilio laboral: Calle 13 Mz 116 Lt 1 Col. Valle de Los Reyes La Paz, Estado de México C.P. 56430</t>
  </si>
  <si>
    <t xml:space="preserve">SE PRESENTA EN SITIO PARA CAMBIO DE TECLADO,  POR MAL FUNCIONAMIENTO, NO. SERIE  ANTERIOR 0003350, NO. SERIE  NUEVO 04295720  </t>
  </si>
  <si>
    <t>MJ025J3V</t>
  </si>
  <si>
    <t>15:15:24</t>
  </si>
  <si>
    <t>INC000000398537</t>
  </si>
  <si>
    <t>Descripción de la falla que presenta el UPS: Ya no enciende, Mainbit lo proporciono el 11 de marzo, a cambio de otro equipo que dejo de funcionar, No retenía la carga cuando se iba la luz, el día de hoy ya no encendió.
Datos del UPS
Marca: ISB Sola Basic
Modelo: NBKS 1000/2
SN: E15B29542
Nombre completo del resguardante: Jorge Manuel Moguel Novelo
Contacto en caso de ausencia: Roció Mercado Rojas
Cargo del resguardante: Vocal de Organización Electoral 
Teléfono con lada: 01 58827283
Horario laboral: 8:30 a 16:00 Hrs.
Domicilio laboral: Avenida Zarzaparrillas Numero 6, Fraccionamiento Villa de las Flores, Coacalco, Cp. 55710, México.</t>
  </si>
  <si>
    <t>SE ACUDE A SITIO SE REALIZA CAMBIO DE UPS CON N/S E15B31123 SE RETIRA UPS CON N/S E15B29542 USUARIO VALIDA Y FIRMA DE CONFORMIDAD</t>
  </si>
  <si>
    <t>E15B29542</t>
  </si>
  <si>
    <t>11:37:10</t>
  </si>
  <si>
    <t>INC000000398630</t>
  </si>
  <si>
    <t>Descripción de la falla que presenta el UPS: Emite un zumbido, no logra establecerse el led en azul conectado a corriente y no da corriente a los equipos conectados a él.
Datos del UPS
Marca: ISB
Modelo: NBKS 1000 /2
SN:(Serie): E15B24257
Nombre completo del resguardante: ELizabeth Matías López
Contacto en caso de ausencia: Josué Aguilar
Cargo del resguardante: Abogado
Teléfono con lada: (01+10 dígitos)  0155 56284200 ext  421137
Horario laboral: 9:00 a 19:00 hrs.
Domicilio laboral:  Av. Acoxpa 436, piso 3, Col. Ex hacienda Coapa 14300, México, D.F.</t>
  </si>
  <si>
    <t xml:space="preserve">UPS DAÑADO (SOLA BASIC)
SE REEMPLAZA UPS DAÑADO NUMERO  DE SERIE: E15B24257, POR EL NUMERO DE SERIE: E15B22203.
  </t>
  </si>
  <si>
    <t>E15B24257</t>
  </si>
  <si>
    <t>11:21:53</t>
  </si>
  <si>
    <t>INC000000398596</t>
  </si>
  <si>
    <t>Descripción de la falla que presenta el UPS: No retiene la carga
Datos del UPS
Marca: sola basic
Modelo: nbks 1000
SN:(Serie): E15B22457
Nombre completo del resguardante: Minerva Pineda Roldan
Contacto en caso de ausencia: joel romo  ext. IP: 423109
Cargo del resguardante: Asistente de Atención Ciudadana en Materia Electoral
Horario laboral: 8:00 am a 5:00 pm
Domicilio laboral: Acoxpa 436 mezannine, Exhacienda Coapa, Del Tlalpan, Ciudad de México</t>
  </si>
  <si>
    <t xml:space="preserve">SE ACUDE A SIITIO A REALIZAR CAMBIO FISICO  DE UPS  S/N E15B22457 POR S/N E15B31167. USUARIO  FIRMA DE CONFORMIDAD.
 </t>
  </si>
  <si>
    <t>E15B22457</t>
  </si>
  <si>
    <t>05:14:35</t>
  </si>
  <si>
    <t>INC000000398675</t>
  </si>
  <si>
    <t>El equipo realizó de manera automática la actualización a Windows 10, solicita reinstalar Windows 8.
Datos del equipo
Marca: Lenovo
Modelo: ThinkCentreM79
SN:(Serie) MJ026VKL5
Nombre completo del resguardante: Heberto Ochoa Méndez
Contacto en caso de ausencia: Yolanda Ordóñez Espinosa
Cargo del resguardante: Vocal Ejecutivo
Teléfono con lada: 019626266780 ext. 101 
Horario laboral: 8:30 a 14:00 y de 14:30 a 16:00 horas,
Domicilio laboral: 1a. Calle Oriente No. 7 entre central y 1a. norte, Tapachula, Chiapas.</t>
  </si>
  <si>
    <t>SE REASIGNA EQUIPO, SE FIRMA RESGUARDO, EQUIPO QUEDA TRABAJANDO.</t>
  </si>
  <si>
    <t>MJ026VKL</t>
  </si>
  <si>
    <t>14:05:55</t>
  </si>
  <si>
    <t>INC000000398704</t>
  </si>
  <si>
    <t>Descripción de la falla que presenta la PC: Se apaga y la pantalla se pone color azul, además de que el monitor se traba y tengo que reiniciar el equipo.
Datos de la PC
Marca: Lenovo
Modelo: ThinkCentre M79
SN:(CPU) MJ026WCC
SN: (Monitor) V5688230
Nombre completo del resguardante: Sindy Alejandra Lomelí Garnica
Cargo del resguardante: Secretaria de la Vocalía Ejecutiva
Teléfono con lada: 4696920018
Horario laboral: 8:30 a 16:00 Hrs.
Domicilio laboral: Bulevar Aldama Número 73, Pénjamo, GTO.</t>
  </si>
  <si>
    <t xml:space="preserve">ING EN SITIO INFORMA QUE SE REALIZA ACTUALIZACION DE DRIVER DE VIDEO, SE HACEN PRUEBAS Y EQUIPO OPERA CORRECTAMENTE. </t>
  </si>
  <si>
    <t>MJ026WCC</t>
  </si>
  <si>
    <t>18:56:14</t>
  </si>
  <si>
    <t>00:49:35</t>
  </si>
  <si>
    <t>INC000000398645</t>
  </si>
  <si>
    <t>Solicita  reasignación del equipo mainbit:
Datos de la PC
Marca:lenovo
Modelo: M79
SN: MJ026DM8
Nombre completo del resguardante actual: Jorge Garza Talavera
Teléfono con lada: 5556284200 ext. 344718
Horario laboral: 9 a 18hr
Domicilio de la ubicación actual: viaducto Tlalpan # 100. INE. Dirección del secretariado
Nombre completo del resguardante nuevo: Julieta Cristina Cortés Barragán
Cargo del resguardante nuevo: jefe de departamento de eventos
Área de adscripción: dirección del secretariado
Teléfono con lada: 5556284200 ext. 344718
Horario laboral: 9 a 18
Domicilio de la ubicación destino: viaducto Tlalpan 100.ine. Dirección del secretariado
Fecha de reubicación: 31 de mayo 2016
Nota: favor de restaurar el equipo con la configuración por default, acudiendo el 1 de Junio.</t>
  </si>
  <si>
    <t xml:space="preserve">SE VERIFICA NUMEROS DE SERIE DEL EQUIPO Y SON CORRECTOS SE VALIDA CON USUARIO SI REQUIERE MIGRACION DE DATOS Y CONFIRMA QUE NO, SE CONFIGURA EQUIPO Y SE DEJA TRABAJANDO CORRECTAMENTE, USUARIO FIRMA DE CONFORMIDAD. </t>
  </si>
  <si>
    <t>MJ026DM8</t>
  </si>
  <si>
    <t>18:57:43</t>
  </si>
  <si>
    <t>00:51:18</t>
  </si>
  <si>
    <t>Solicita  reasignación del equipo mainbit:
Datos del UPS
Marca: ISB SOLA BASIC
Modelo: NBKS1000
S/N: E15B33649
Nombre completo del resguardante actual: Jorge Garza Talavera
Teléfono con lada: 5556284200 ext. 344718
Horario laboral: 9 a 18hr
Domicilio de la ubicación actual: viaducto Tlalpan # 100. INE. Dirección del secretariado
Nombre completo del resguardante nuevo: Julieta Cristina Cortés Barragán
Cargo del resguardante nuevo: jefe de departamento de eventos
Área de adscripción: dirección del secretariado
Teléfono con lada: 5556284200 ext. 344718
Horario laboral: 9 a 18
Domicilio de la ubicación destino: viaducto Tlalpan 100.ine. Dirección del secretariado
Fecha de reubicación: 31 de mayo 2016
Nota: favor de restaurar el equipo con la configuración por default, acudiendo el 1 de Junio.</t>
  </si>
  <si>
    <t xml:space="preserve">SE VERIFICA NUMERO DE SERIE DEL EQUIPO Y ES CORRECTO. SE VALIDA CON USUARIO Y FIRMA DE CONFORMIDAD.
 </t>
  </si>
  <si>
    <t>E15B33649</t>
  </si>
  <si>
    <t>13:48:27</t>
  </si>
  <si>
    <t>INC000000398719</t>
  </si>
  <si>
    <t>Descripción de la falla que presenta la PC: La máquina se apaga sin motivo alguno, en otras ocasiones se pone la pantalla de color azul, también se traba en ocasiones.
Datos de la PC
Marca:Lenovo
Modelo:ThinkCentre M79
SN: MJ026VUX
Nombre completo del resguardante: Rigoberto Loza González
Cargo del resguardante: Técnico en Junta Distrital.
Teléfono con lada: 4696920018
Horario laboral:De 8:30 a 16:00 hras.
Domicilio laboral: Bulevar  Aldama No. 73 , Col. Centro, Mpio. Pénjamo</t>
  </si>
  <si>
    <t>MJ026VUX</t>
  </si>
  <si>
    <t>11:01:27</t>
  </si>
  <si>
    <t>INC000000398794</t>
  </si>
  <si>
    <t>Descripción de la falla que presenta la Unidad de CD/DVD:
Al insertar algún CD no lo reconoce y se traba la PC.
Datos de la PC
Marca:Lenovo
Modelo:T540 P
SN: R90f8au8
Nombre completo del resguardante:Israel Jaimes Hernández
Contacto en caso de ausencia:Alfonso Bernabe Muñiz
Cargo del resguardante: Jefe de Departamento
Teléfono con lada: 017717176723  ip: 330204   
Horario laboral:9:00 a 18:00
Domicilio laboral: Carretera san juan Tilcuacutla KM 5.4 No. S/N , COL. sin nombre pachuca</t>
  </si>
  <si>
    <t>SE ACUDE A SITIO SE RESPALDA INFORMACION SE CARGA IMAGEN SE CONFIGURA EQUIPO Y SE REGRESA RESPALDO, SE REALIZAN PRUEBAS Y EQUIPO QUEDA OPERANDO CORRECTAMENTE.</t>
  </si>
  <si>
    <t>R90F8AU8</t>
  </si>
  <si>
    <t>05:26:17</t>
  </si>
  <si>
    <t>INC000000398923</t>
  </si>
  <si>
    <t>Descripción de la falla que presenta la Unidad de CD/DVD:
No se leen los discos correctamente.
Datos de la PC
Marca: Lenovo 
Modelo: ThinkCentre M79
SN: MJ026DF1
Nombre completo del resguardante: Adriana Carrillo González 
Contacto en caso de ausencia:  Alma Margarita Alvárez García  y Laura Torres 
Cargo del resguardante: Secreatria 
Teléfono con lada: 55 56284346
Horario laboral: 9:00  - 18:45 Hrs
Domicilio laboral: Viaducto Tlalpan No. 100, Col. Arenal Tepepan, Del. Tlalpan, Edificio en la Dirección del Secretariado Piso 1</t>
  </si>
  <si>
    <t xml:space="preserve">SE VERIFICA FALLA, SE DETECTA ERROR DE LECTURA DVD, SE REPARA  REGISTRO DE WINDOWS, SE REALIZA PRUEBAS DEL FUNCIONAMIENTO SATISFACTORIAS. EL USUARIO  VALIDA  Y FIRMA.   </t>
  </si>
  <si>
    <t>04:17:44</t>
  </si>
  <si>
    <t>INC000000398937</t>
  </si>
  <si>
    <t>Descripción de la falla que presenta la PC: 
Es la segunda ocasión en el día que el equipo se pausa y no permite hacer nada, la semana pasada se había reportado el mismo problema
Datos de la PC
Marca:Lenovo
Modelo:Thikcentre
SN:(Serie) MJ0264Y0
Nombre completo del resguardante: Teresa Iñiguez Navarro
Contacto en caso de ausencia: María de los Ángeles Barreras Yocupicio
Cargo del resguardante: VCEyEC
Teléfono con lada: 6424212110
Horario laboral: 08:30-16:00 
Domicilio laboral: Otero #906 Sur, Navojoa, Sonora
Nota: Favor de proporcionar toda la información, ya que ésta es requerida por el proveedor.</t>
  </si>
  <si>
    <t>SE REVISA EQUIPO, EL DAÑO QUE PRESENTA ES DES CONFIGURACIÓN DE VÍDEO, SE CONFIGURAN CONTROLADORES DE VIDEO, SE DEJA FUNCIONANDO OK, USUARIO FIRMA DE CONFORMIDAD DE SERVICIO</t>
  </si>
  <si>
    <t>MJ0264Y0</t>
  </si>
  <si>
    <t>05:38:48</t>
  </si>
  <si>
    <t>INC000000399023</t>
  </si>
  <si>
    <t>Descripción de la falla que presenta la PC:
No enciende  
Datos de la PC
Marca: Lenovo
Modelo: ThinkCentre M79
SN: MJ026BTB
Nombre completo del resguardante:Raul Humberto Valdez Cuellar 
Contacto en caso de ausencia:
Cargo del resguardante:  Jefe de departamento de operacion de sistemas 
Teléfono con lada: 8444169758 Ext. 116  050006
Horario laboral: 8:30 - 16:00 Hrs. 
Domicilio laboral:   Monteblanco No. 160 Fracc. Alpes Saltillo Coahuila ,CP. 25270
Junta Local Ejetuva de Coahuila.
Se solicita atención en caracter de urgente.</t>
  </si>
  <si>
    <t xml:space="preserve">ING EN SITIO INFORMA QUE SE REALIZA LIMPIEZA DE MEMORIAS RAM Y SE HACEN PRUEBAS, EQUIPO OPERA CORRECTAMENTE. </t>
  </si>
  <si>
    <t>MJ026BTB</t>
  </si>
  <si>
    <t>03:59:57</t>
  </si>
  <si>
    <t>INC000000399057</t>
  </si>
  <si>
    <t>Descripción de la falla que presenta el monitor: no enciende el monitor
Datos de la PC
Marca:Lenovo
Modelo:ThinkCentre M79
SN del Equipo :MJ0264BT
SN del Monitor: V5674910
Nombre completo del resguardante: Santiago Nevid Moreno Rivera
Contacto en caso de ausencia:Alma Margarita Moran Ibarra
Cargo del resguardante: Auxiliar Técnico "E"
Teléfono con lada: 01314 3342139
Horario laboral: 8.30 a 14 Hrs y  14:30 a 16 Hrs
Domicilio laboral:  Volcan Paricutin No. 118. esquina con Volcanes de Colima CP. 28238. Clonia Bellavista Manzanillo, Colima</t>
  </si>
  <si>
    <t>INGENIERO INFORMA QUE SE ACUDE A SITIO Y SE VERIFICA CABLE DE CORRIENTE Y EQUIPO OPERA CORRECTAMENTE .</t>
  </si>
  <si>
    <t>MJ0264BT</t>
  </si>
  <si>
    <t>04:39:39</t>
  </si>
  <si>
    <t>INC000000399081</t>
  </si>
  <si>
    <t>Descripción de la falla que presenta el sistema operativo:
Reinstalar sistema Operativo
Datos de la laptop
Marca: Lenovo
Modelo: t540p
Sn:(serie) r907jqeq
Nombre completo del resguardante: Bulmaro Cruz Hernandez
Contacto en caso de ausencia: Martín Márquez de Gante
Cargo del resguardante: vocal ejecutivo
Teléfono con lada: (01+10 dígitos) 9222640287
Horario laboral: 8:30 a 16:00
Domicilio laboral: carretera transistmica no. 70, cosoleacaque, ver.
Nota: favor de proporcionar toda la información, ya que ésta es requerida por el proveedor.</t>
  </si>
  <si>
    <t>SE REVISA EQUIPO, NO INICIA EL SISTEMA OPERATIVO, SE CARGA IMAGEN DE SISTEMA OPERATIVO Y SE VALIDA CORRECTA OPERACIÓN CON EL USUARIO.</t>
  </si>
  <si>
    <t>R907JQEQ</t>
  </si>
  <si>
    <t>02:02:02</t>
  </si>
  <si>
    <t>INC000000399107</t>
  </si>
  <si>
    <t>Descripción de la falla que presenta la PC: Falla al arrancar, no inicia manda un mensaje que necesita reparación.
Datos de la PC
Marca: Lenovo
Modelo: Think Centre M79
SN: MJ023JS4
Nombre completo y cargo del Resguardante actual: Hiram Félix Jiménez
Puesto: Jefe de Recursos materiales
Cuenta de correo institucional: Hiram.felix@ine.mx
Teléfono: 6622897365, IP: 260030
Horario laboral:   8:30 a 16.00 Hrs. 
Domicilio laboral: Dr. José Miró 107, esq. entre Calzada de los Ángeles y Boulevard San Bernardino
Col. Las Quintas, C.P. 83240, Hermosillo, Sonora.</t>
  </si>
  <si>
    <t xml:space="preserve">INGENIERO EN SITIO INFORMA QUE SE RE CONFIGURA BIOS Y EQUIPO QUEDA FUNCIONANDO OK, FIRMA USUARIO DE CONFORMIDAD  </t>
  </si>
  <si>
    <t>MJ023JS4</t>
  </si>
  <si>
    <t>03:57:14</t>
  </si>
  <si>
    <t>INC000000399109</t>
  </si>
  <si>
    <t>Descripción de la falla que presenta el mouse: No funciona.
Datos de la PC
Marca: Lenovo
Modelo: Think Centre M79
S/N: MJ023JS4
Nombre completo y cargo del Resguardante actual: Hiram Félix Jimenez
Puesto: Jefe de Recursos materiales
Cuenta de correo institucional: Hiram.felix@ine.mx
Teléfono: 6622897365, IP: 260030
Horario laboral:   8:30 a 16:00 Hrs. 
Domicilio laboral: Dr. José Miró 107, esq. entre Calzada de los Ángeles y Boulevard San Bernardino
Col. Las Quintas, C.P. 83240, Hermosillo, Sonora.</t>
  </si>
  <si>
    <t xml:space="preserve">SE REVISA MOUSE Y SE CAMBIA DE PUERTO USB Y FUNCIONA CORRECTAMENTE, USUARIO FIRMA DE CONFORMIDAD </t>
  </si>
  <si>
    <t>07:26:25</t>
  </si>
  <si>
    <t>INC000000398956</t>
  </si>
  <si>
    <t>Se solicita configuración de Windows Update y de ser necesario reinstalación de windows 8.1
Datos de la PC
Marca: Lenovo
Modelo: Thinkcentre M79
Serie: MJ026B7Y
Datos del resguardante
Nombre: Maria Patricia Hernandez  Renteria
Contacto en caso de ausencia: Francisca Librado Damian
Cargo del resguardante: Jefe de departamento
Teléfono: 5556284200
Teléfono IP:344366
Dirección laboral: Viaducto tlalpan #100, Edificio B, Piso 1, Col. Arenal Tepepan
Oficinas Centrales.</t>
  </si>
  <si>
    <t>SE ACUDE A SITIO, SE CONFIGURA WINDOWS UPDATE, PARA DENEGAR ACTUALIZACIÓN DE WINDOWS 10 PRO, SE REALIZAN PRUEBAS DEL FUNCIONAMIENTO SIENDO SATISFACTORIAS. EL USUARIO VÁLIDO Y FIRMA DE CONFORMIDAD.</t>
  </si>
  <si>
    <t>MJ026B7Y</t>
  </si>
  <si>
    <t>07:27:48</t>
  </si>
  <si>
    <t>INC000000398957</t>
  </si>
  <si>
    <t>Se solicita configuración de Windows Update y de ser necesario reinstalación de windows 8.1
Datos de la PC
Marca: Lenovo
Modelo: Thinkcentre M79
Serie: MJ026B7U
Datos del resguardante
Nombre: Maria Patricia Hernandez  Renteria
Contacto en caso de ausencia: Francisca Librado Damian
Cargo del resguardante: Jefe de departamento
Teléfono: 5556284200
Teléfono IP:344366
Dirección laboral: Viaducto tlalpan #100, Edificio B, Piso 1, Col. Arenal Tepepan
Oficinas Centrales.</t>
  </si>
  <si>
    <t>MJ026B7U</t>
  </si>
  <si>
    <t>07:29:39</t>
  </si>
  <si>
    <t>INC000000398964</t>
  </si>
  <si>
    <t>Se solicita configuración de Windows Update y de ser necesario reinstalación de windows 8.1
Datos de la PC
Marca: Lenovo
Modelo: Thinkcentre M79
Serie: MJ023K0G
Datos del resguardante
Nombre: Maria Patricia Hernandez  Renteria
Contacto en caso de ausencia: Francisca Librado Damian
Cargo del resguardante: Jefe de departamento
Teléfono: 5556284200
Teléfono IP:344366
Dirección laboral: Viaducto tlalpan #100, Edificio B, Piso 1, Col. Arenal Tepepan
Oficinas Centrales.</t>
  </si>
  <si>
    <t>MJ023K0G</t>
  </si>
  <si>
    <t>07:29:32</t>
  </si>
  <si>
    <t>INC000000398965</t>
  </si>
  <si>
    <t>Se solicita configuración de Windows Update y de ser necesario reinstalación de windows 8.1
Datos de la PC
Marca: Lenovo
Modelo: Thinkcentre M79
Serie: MJ025JKG
Datos del resguardante
Nombre: Maria Patricia Hernandez  Renteria
Contacto en caso de ausencia: Francisca Librado Damian
Cargo del resguardante: Jefe de departamento
Teléfono: 5556284200
Teléfono IP:344366
Dirección laboral: Viaducto tlalpan #100, Edificio B, Piso 1, Col. Arenal Tepepan
Oficinas Centrales.</t>
  </si>
  <si>
    <t>MJ025JKG</t>
  </si>
  <si>
    <t>07:29:58</t>
  </si>
  <si>
    <t>INC000000398966</t>
  </si>
  <si>
    <t>Se solicita configuración de Windows Update y de ser necesario reinstalación de windows 8.1
Datos de la PC
Marca: Lenovo
Modelo: Thinkcentre M79
Serie: MJ023JQR
Datos del resguardante
Nombre: Maria Patricia Hernandez  Renteria
Contacto en caso de ausencia: Francisca Librado Damian
Cargo del resguardante: Jefe de departamento
Teléfono: 5556284200
Teléfono IP:344366
Dirección laboral: Viaducto tlalpan #100, Edificio B, Piso 1, Col. Arenal Tepepan
Oficinas Centrales.</t>
  </si>
  <si>
    <t>MJ023JQR</t>
  </si>
  <si>
    <t>03:11:44</t>
  </si>
  <si>
    <t>INC000000399227</t>
  </si>
  <si>
    <t>Descripción de la falla que presenta el monitor:
Se visualizan 2 líneas verticales 
Datos de la PC
Marca: Lenovo
Modelo: ThinkCentre M79
SN del Equipo : MJ026BWR
SN del Monitor:   V5674114
Nombre completo del resguardarte: Cristian Moisés Martínez Garnica
Contacto en caso de ausencia:
Cargo del resguardante: 
Teléfono con lada:  55 56 28 45 54
Horario laboral: 9:00 a 19:00 Hrs
Domicilio laboral: Viaducto Tlalpan No. 100, Colonia Arenal Tepepan, CP. 14610
Edificio C Planta Baja  Oficialía de partes Unicom</t>
  </si>
  <si>
    <t>SE VERIFICA LA FALLA SE PROCEDE  A REALIZAR CAMBIO FISICO  DEL MONITOR  SE VERIFICA  CON USUARIO Y FIRMA  DE CONFORMIDAD</t>
  </si>
  <si>
    <t>MJ026BWR</t>
  </si>
  <si>
    <t>07:14:05</t>
  </si>
  <si>
    <t>INC000000398967</t>
  </si>
  <si>
    <t>Se solicita configuración de Windows Update y de ser necesario reinstalación de windows 8.1
Datos de la PC
Marca: Lenovo
Modelo: Thinkcentre M79
Serie: MJ025JKH
Datos del resguardante
Nombre: Maria Patricia Hernandez  Renteria
Contacto en caso de ausencia: Francisca Librado Damian
Cargo del resguardante: Jefe de departamento
Teléfono: 5556284200
Teléfono IP:344366
Dirección laboral: Viaducto tlalpan #100, Edificio B, Piso 1, Col. Arenal Tepepan
Oficinas Centrales.</t>
  </si>
  <si>
    <t>MJ025JKH</t>
  </si>
  <si>
    <t>07:12:13</t>
  </si>
  <si>
    <t>INC000000398968</t>
  </si>
  <si>
    <t>Se solicita configuración de Windows Update y de ser necesario reinstalación de windows 8.1
Datos de la PC
Marca: Lenovo
Modelo: Thinkcentre M79
Serie: MJ0269AQ
Datos del resguardante
Nombre: Maria Patricia Hernandez  Renteria
Contacto en caso de ausencia: Francisca Librado Damian
Cargo del resguardante: Jefe de departamento
Teléfono: 5556284200
Teléfono IP:344366
Dirección laboral: Viaducto tlalpan #100, Edificio B, Piso 1, Col. Arenal Tepepan
Oficinas Centrales.</t>
  </si>
  <si>
    <t>MJ0269AQ</t>
  </si>
  <si>
    <t>07:13:02</t>
  </si>
  <si>
    <t>INC000000398969</t>
  </si>
  <si>
    <t>Se solicita configuración de Windows Update y de ser necesario reinstalación de windows 8.1
Datos de la PC
Marca: Lenovo
Modelo: Thinkcentre M79
Serie: MJ026BD4
Datos del resguardante
Nombre: Maria Patricia Hernandez  Renteria
Contacto en caso de ausencia: Francisca Librado Damian
Cargo del resguardante: Jefe de departamento
Teléfono: 5556284200
Teléfono IP:344366
Dirección laboral: Viaducto tlalpan #100, Edificio B, Piso 1, Col. Arenal Tepepan
Oficinas Centrales.</t>
  </si>
  <si>
    <t>MJ026BD4</t>
  </si>
  <si>
    <t>07:13:20</t>
  </si>
  <si>
    <t>INC000000398970</t>
  </si>
  <si>
    <t>Se solicita configuración de Windows Update y de ser necesario reinstalación de windows 8.1
Datos de la PC
Marca: Lenovo
Modelo: Thinkcentre M79
Serie: MJ026BQZ
Datos del resguardante
Nombre: Maria Patricia Hernandez  Renteria
Contacto en caso de ausencia: Francisca Librado Damian
Cargo del resguardante: Jefe de departamento
Teléfono: 5556284200
Teléfono IP:344366
Dirección laboral: Viaducto tlalpan #100, Edificio B, Piso 1, Col. Arenal Tepepan
Oficinas Centrales.</t>
  </si>
  <si>
    <t>MJ026BQZ</t>
  </si>
  <si>
    <t>07:14:29</t>
  </si>
  <si>
    <t>INC000000398972</t>
  </si>
  <si>
    <t>Se solicita configuración de Windows Update y de ser necesario reinstalación de windows 8.1
Datos de la PC
Marca: Lenovo
Modelo: Thinkcentre M79
Serie: MJ025JHJ
Datos del resguardante
Nombre: Maria Patricia Hernandez  Renteria
Contacto en caso de ausencia: Francisca Librado Damian
Cargo del resguardante: Jefe de departamento
Teléfono: 5556284200
Teléfono IP:344366
Dirección laboral: Viaducto tlalpan #100, Edificio B, Piso 1, Col. Arenal Tepepan
Oficinas Centrales.</t>
  </si>
  <si>
    <t>MJ025JHJ</t>
  </si>
  <si>
    <t>07:12:31</t>
  </si>
  <si>
    <t>INC000000398973</t>
  </si>
  <si>
    <t>Se solicita configuración de Windows Update y de ser necesario reinstalación de windows 8.1
Datos de la PC
Marca: Lenovo
Modelo: Thinkcentre M79
Serie: MJ026995
Datos del resguardante
Nombre: Maria Patricia Hernandez  Renteria
Contacto en caso de ausencia: Francisca Librado Damian
Cargo del resguardante: Jefe de departamento
Teléfono: 5556284200
Teléfono IP:344366
Dirección laboral: Viaducto tlalpan #100, Edificio B, Piso 1, Col. Arenal Tepepan
Oficinas Centrales.</t>
  </si>
  <si>
    <t>MJ026995</t>
  </si>
  <si>
    <t>07:16:04</t>
  </si>
  <si>
    <t>INC000000398974</t>
  </si>
  <si>
    <t>Se solicita configuración de Windows Update y de ser necesario reinstalación de windows 8.1
Datos de la PC
Marca: Lenovo
Modelo: Thinkcentre M79
Serie: MJ026B4J
Datos del resguardante
Nombre: Maria Patricia Hernandez  Renteria
Contacto en caso de ausencia: Francisca Librado Damian
Cargo del resguardante: Jefe de departamento
Teléfono: 5556284200
Teléfono IP:344366
Dirección laboral: Viaducto tlalpan #100, Edificio B, Piso 1, Col. Arenal Tepepan
Oficinas Centrales.</t>
  </si>
  <si>
    <t>MJ026B4J</t>
  </si>
  <si>
    <t>07:17:50</t>
  </si>
  <si>
    <t>INC000000398975</t>
  </si>
  <si>
    <t>Se solicita configuración de Windows Update y de ser necesario reinstalación de windows 8.1
Datos de la PC
Marca: Lenovo
Modelo: Thinkcentre M79
Serie: MJ026AYC
Datos del resguardante
Nombre: Maria Patricia Hernandez  Renteria
Contacto en caso de ausencia: Francisca Librado Damian
Cargo del resguardante: Jefe de departamento
Teléfono: 5556284200
Teléfono IP:344366
Dirección laboral: Viaducto tlalpan #100, Edificio B, Piso 1, Col. Arenal Tepepan
Oficinas Centrales.</t>
  </si>
  <si>
    <t>MJ026AYC</t>
  </si>
  <si>
    <t>09:10:10</t>
  </si>
  <si>
    <t>INC000000398976</t>
  </si>
  <si>
    <t>Se solicita configuración de Windows Update y de ser necesario reinstalación de windows 8.1
Datos de la PC
Marca: Lenovo
Modelo: Thinkcentre M79
Serie: MJ023HFJ
Datos del resguardante
Nombre: Maria Patricia Hernandez  Renteria
Contacto en caso de ausencia: Francisca Librado Damian
Cargo del resguardante: Jefe de departamento
Teléfono: 5556284200
Teléfono IP:344366
Dirección laboral: Viaducto tlalpan #100, Edificio B, Piso 1, Col. Arenal Tepepan
Oficinas Centrales.</t>
  </si>
  <si>
    <t>MJ023HFJ</t>
  </si>
  <si>
    <t>Periodo</t>
  </si>
  <si>
    <t>Días fuera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</si>
</sst>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h\:mm\:ss"/>
    <numFmt numFmtId="165" formatCode="&quot;$&quot;#,##0.00"/>
    <numFmt numFmtId="166" formatCode="[hh]:mm:ss"/>
  </numFmts>
  <fonts count="13" x14ac:knownFonts="1">
    <font>
      <sz val="10"/>
      <name val="Arial"/>
    </font>
    <font>
      <b/>
      <i/>
      <sz val="10"/>
      <name val="Arial"/>
      <family val="2"/>
    </font>
    <font>
      <b/>
      <sz val="9"/>
      <color indexed="9"/>
      <name val="Segoe UI"/>
      <family val="2"/>
    </font>
    <font>
      <sz val="6"/>
      <color indexed="8"/>
      <name val="Segoe UI"/>
      <family val="2"/>
    </font>
    <font>
      <i/>
      <sz val="9"/>
      <color indexed="8"/>
      <name val="Segoe UI"/>
      <family val="2"/>
    </font>
    <font>
      <sz val="9"/>
      <color indexed="8"/>
      <name val="Segoe UI"/>
      <family val="2"/>
    </font>
    <font>
      <sz val="10"/>
      <name val="Segoe UI"/>
      <family val="2"/>
    </font>
    <font>
      <sz val="10"/>
      <color theme="0"/>
      <name val="Segoe UI"/>
      <family val="2"/>
    </font>
    <font>
      <sz val="10"/>
      <color rgb="FFFF0000"/>
      <name val="Segoe UI"/>
      <family val="2"/>
    </font>
    <font>
      <sz val="10"/>
      <name val="Arial"/>
      <family val="2"/>
    </font>
    <font>
      <b/>
      <sz val="6"/>
      <color indexed="8"/>
      <name val="Segoe UI"/>
      <family val="2"/>
    </font>
    <font>
      <b/>
      <sz val="9"/>
      <color rgb="FFFF0000"/>
      <name val="Segoe UI"/>
      <family val="2"/>
    </font>
    <font>
      <sz val="9"/>
      <color indexed="8"/>
      <name val="Arial"/>
      <family val="2"/>
    </font>
  </fonts>
  <fills count="9">
    <fill>
      <patternFill patternType="none"/>
    </fill>
    <fill>
      <patternFill patternType="gray125"/>
    </fill>
    <fill>
      <patternFill patternType="solid">
        <fgColor indexed="54"/>
        <bgColor indexed="9"/>
      </patternFill>
    </fill>
    <fill>
      <patternFill patternType="solid">
        <fgColor theme="3"/>
        <bgColor indexed="64"/>
      </patternFill>
    </fill>
    <fill>
      <patternFill patternType="solid">
        <fgColor rgb="FFFFC000"/>
        <bgColor indexed="64"/>
      </patternFill>
    </fill>
    <fill>
      <patternFill patternType="solid">
        <fgColor theme="7"/>
        <bgColor indexed="64"/>
      </patternFill>
    </fill>
    <fill>
      <patternFill patternType="solid">
        <fgColor theme="4" tint="-0.249977111117893"/>
        <bgColor indexed="64"/>
      </patternFill>
    </fill>
    <fill>
      <patternFill patternType="solid">
        <fgColor rgb="FFFFC000"/>
        <bgColor indexed="9"/>
      </patternFill>
    </fill>
    <fill>
      <patternFill patternType="solid">
        <fgColor theme="0" tint="-0.34998626667073579"/>
        <bgColor indexed="64"/>
      </patternFill>
    </fill>
  </fills>
  <borders count="4">
    <border>
      <left/>
      <right/>
      <top/>
      <bottom/>
      <diagonal/>
    </border>
    <border>
      <left style="thin">
        <color indexed="31"/>
      </left>
      <right style="thin">
        <color indexed="31"/>
      </right>
      <top style="thin">
        <color indexed="31"/>
      </top>
      <bottom style="thin">
        <color indexed="31"/>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0" fontId="6" fillId="0" borderId="0" xfId="0" applyFont="1"/>
    <xf numFmtId="0" fontId="3" fillId="0" borderId="0" xfId="0" applyFont="1" applyFill="1" applyAlignment="1">
      <alignment vertical="center"/>
    </xf>
    <xf numFmtId="0" fontId="6" fillId="0" borderId="0" xfId="0" applyFont="1" applyFill="1"/>
    <xf numFmtId="49" fontId="5" fillId="0" borderId="1" xfId="0" applyNumberFormat="1" applyFont="1" applyFill="1" applyBorder="1" applyAlignment="1">
      <alignment horizontal="center"/>
    </xf>
    <xf numFmtId="0" fontId="5" fillId="0" borderId="1" xfId="0" applyNumberFormat="1" applyFont="1" applyFill="1" applyBorder="1" applyAlignment="1">
      <alignment horizontal="center"/>
    </xf>
    <xf numFmtId="49" fontId="4" fillId="0" borderId="1" xfId="0" applyNumberFormat="1" applyFont="1" applyFill="1" applyBorder="1" applyAlignment="1">
      <alignment horizontal="center"/>
    </xf>
    <xf numFmtId="164" fontId="5" fillId="0" borderId="1" xfId="0" applyNumberFormat="1" applyFont="1" applyFill="1" applyBorder="1" applyAlignment="1">
      <alignment horizontal="left"/>
    </xf>
    <xf numFmtId="49" fontId="5" fillId="0" borderId="1" xfId="0" applyNumberFormat="1" applyFont="1" applyFill="1" applyBorder="1" applyAlignment="1">
      <alignment horizontal="left"/>
    </xf>
    <xf numFmtId="0" fontId="5" fillId="0" borderId="1" xfId="0" applyFont="1" applyFill="1" applyBorder="1" applyAlignment="1">
      <alignment horizontal="left"/>
    </xf>
    <xf numFmtId="49" fontId="5" fillId="0" borderId="1" xfId="0" applyNumberFormat="1" applyFont="1" applyFill="1" applyBorder="1" applyAlignment="1">
      <alignment horizontal="center" vertical="center"/>
    </xf>
    <xf numFmtId="9" fontId="6" fillId="0" borderId="0" xfId="1" applyFont="1"/>
    <xf numFmtId="0" fontId="7" fillId="3" borderId="2" xfId="0" applyFont="1" applyFill="1" applyBorder="1" applyAlignment="1">
      <alignment horizontal="center" vertical="center" wrapText="1"/>
    </xf>
    <xf numFmtId="165" fontId="6" fillId="0" borderId="0" xfId="0" applyNumberFormat="1" applyFont="1"/>
    <xf numFmtId="0" fontId="8" fillId="4" borderId="2" xfId="0" applyFont="1" applyFill="1" applyBorder="1" applyAlignment="1">
      <alignment horizontal="center" vertical="center" wrapText="1"/>
    </xf>
    <xf numFmtId="0" fontId="7" fillId="3" borderId="0" xfId="0" applyFont="1" applyFill="1" applyBorder="1" applyAlignment="1">
      <alignment horizontal="center" vertical="center" wrapText="1"/>
    </xf>
    <xf numFmtId="0" fontId="9" fillId="0" borderId="0" xfId="0" applyFont="1"/>
    <xf numFmtId="0" fontId="7" fillId="3" borderId="3"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6" fontId="0" fillId="0" borderId="0" xfId="0" applyNumberFormat="1"/>
    <xf numFmtId="21" fontId="6" fillId="0" borderId="0" xfId="0" applyNumberFormat="1" applyFont="1"/>
    <xf numFmtId="0" fontId="0" fillId="0" borderId="0" xfId="0" applyNumberFormat="1"/>
    <xf numFmtId="0" fontId="6" fillId="0" borderId="0" xfId="0" applyNumberFormat="1" applyFont="1" applyFill="1"/>
    <xf numFmtId="46" fontId="12" fillId="0" borderId="0" xfId="0" applyNumberFormat="1" applyFont="1" applyFill="1" applyAlignment="1">
      <alignment horizontal="right" vertical="center"/>
    </xf>
    <xf numFmtId="0" fontId="10" fillId="0" borderId="0" xfId="0" applyFont="1" applyFill="1" applyAlignment="1">
      <alignment horizontal="center" vertical="center" wrapText="1"/>
    </xf>
    <xf numFmtId="21" fontId="11" fillId="5" borderId="0" xfId="0" applyNumberFormat="1" applyFont="1" applyFill="1" applyAlignment="1">
      <alignment horizontal="center" vertical="center" wrapText="1"/>
    </xf>
    <xf numFmtId="21" fontId="12" fillId="0" borderId="0" xfId="0" applyNumberFormat="1" applyFont="1" applyFill="1" applyAlignment="1">
      <alignment horizontal="right" vertical="center"/>
    </xf>
    <xf numFmtId="21" fontId="6" fillId="0" borderId="0" xfId="0" applyNumberFormat="1" applyFont="1" applyFill="1"/>
    <xf numFmtId="0" fontId="11" fillId="6" borderId="0" xfId="0" applyFont="1" applyFill="1" applyAlignment="1">
      <alignment horizontal="center" vertical="center" wrapText="1"/>
    </xf>
    <xf numFmtId="0" fontId="11" fillId="6" borderId="0" xfId="0" applyNumberFormat="1" applyFont="1" applyFill="1" applyAlignment="1">
      <alignment horizontal="center" vertical="center" wrapText="1"/>
    </xf>
    <xf numFmtId="49" fontId="11" fillId="7" borderId="1" xfId="0" applyNumberFormat="1" applyFont="1" applyFill="1" applyBorder="1" applyAlignment="1">
      <alignment horizontal="center" vertical="center" wrapText="1"/>
    </xf>
    <xf numFmtId="21" fontId="11" fillId="8" borderId="0" xfId="0" applyNumberFormat="1" applyFont="1" applyFill="1" applyAlignment="1">
      <alignment horizontal="center" vertical="center" wrapText="1"/>
    </xf>
    <xf numFmtId="21" fontId="11" fillId="6" borderId="0" xfId="0" applyNumberFormat="1" applyFont="1" applyFill="1" applyAlignment="1">
      <alignment horizontal="center" vertical="center" wrapText="1"/>
    </xf>
    <xf numFmtId="0" fontId="3" fillId="0" borderId="0" xfId="0" applyNumberFormat="1" applyFont="1" applyFill="1" applyAlignment="1">
      <alignment vertical="center"/>
    </xf>
    <xf numFmtId="166" fontId="6" fillId="0" borderId="0" xfId="0" applyNumberFormat="1" applyFont="1" applyFill="1"/>
  </cellXfs>
  <cellStyles count="2">
    <cellStyle name="Normal" xfId="0" builtinId="0"/>
    <cellStyle name="Porcentaje"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E3E3E3"/>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D662"/>
  <sheetViews>
    <sheetView tabSelected="1" topLeftCell="H1" workbookViewId="0">
      <pane ySplit="1" topLeftCell="A2" activePane="bottomLeft" state="frozen"/>
      <selection pane="bottomLeft" activeCell="Y2" sqref="Y2"/>
    </sheetView>
  </sheetViews>
  <sheetFormatPr baseColWidth="10" defaultColWidth="9.140625" defaultRowHeight="14.25" x14ac:dyDescent="0.25"/>
  <cols>
    <col min="1" max="1" width="18" style="3" customWidth="1"/>
    <col min="2" max="2" width="27.85546875" style="3" customWidth="1"/>
    <col min="3" max="4" width="23.7109375" style="3" customWidth="1"/>
    <col min="5" max="5" width="20.140625" style="3" customWidth="1"/>
    <col min="6" max="6" width="25.28515625" style="3" customWidth="1"/>
    <col min="7" max="8" width="20.140625" style="3" customWidth="1"/>
    <col min="9" max="9" width="20.140625" style="3" hidden="1" customWidth="1"/>
    <col min="10" max="10" width="18.42578125" style="3" hidden="1" customWidth="1"/>
    <col min="11" max="11" width="18.5703125" style="3" hidden="1" customWidth="1"/>
    <col min="12" max="12" width="20.140625" style="3" customWidth="1"/>
    <col min="13" max="15" width="21.28515625" style="3" hidden="1" customWidth="1"/>
    <col min="16" max="16" width="33.5703125" style="3" hidden="1" customWidth="1"/>
    <col min="17" max="17" width="14.7109375" style="3" hidden="1" customWidth="1"/>
    <col min="18" max="19" width="19.7109375" style="3" hidden="1" customWidth="1"/>
    <col min="20" max="20" width="22.28515625" style="3" hidden="1" customWidth="1"/>
    <col min="21" max="21" width="10.85546875" style="27" customWidth="1"/>
    <col min="22" max="22" width="13.7109375" style="27" customWidth="1"/>
    <col min="23" max="24" width="18" style="3" bestFit="1" customWidth="1"/>
    <col min="25" max="25" width="10.140625" style="3" bestFit="1" customWidth="1"/>
    <col min="26" max="26" width="11.28515625" style="3" bestFit="1" customWidth="1"/>
    <col min="27" max="27" width="12.28515625" style="22" bestFit="1" customWidth="1"/>
    <col min="28" max="28" width="13.5703125" style="3" bestFit="1" customWidth="1"/>
    <col min="29" max="29" width="10.42578125" style="3" bestFit="1" customWidth="1"/>
    <col min="30" max="16384" width="9.140625" style="3"/>
  </cols>
  <sheetData>
    <row r="1" spans="1:30" s="24" customFormat="1" ht="24" x14ac:dyDescent="0.2">
      <c r="A1" s="18" t="s">
        <v>0</v>
      </c>
      <c r="B1" s="18" t="s">
        <v>1</v>
      </c>
      <c r="C1" s="18" t="s">
        <v>2</v>
      </c>
      <c r="D1" s="18" t="s">
        <v>3</v>
      </c>
      <c r="E1" s="18" t="s">
        <v>4</v>
      </c>
      <c r="F1" s="18" t="s">
        <v>5</v>
      </c>
      <c r="G1" s="18" t="s">
        <v>6</v>
      </c>
      <c r="H1" s="30" t="s">
        <v>7</v>
      </c>
      <c r="I1" s="18" t="s">
        <v>8</v>
      </c>
      <c r="J1" s="18" t="s">
        <v>9</v>
      </c>
      <c r="K1" s="18" t="s">
        <v>10</v>
      </c>
      <c r="L1" s="30" t="s">
        <v>11</v>
      </c>
      <c r="M1" s="18" t="s">
        <v>12</v>
      </c>
      <c r="N1" s="18" t="s">
        <v>13</v>
      </c>
      <c r="O1" s="18" t="s">
        <v>14</v>
      </c>
      <c r="P1" s="18" t="s">
        <v>15</v>
      </c>
      <c r="Q1" s="18" t="s">
        <v>16</v>
      </c>
      <c r="R1" s="18" t="s">
        <v>17</v>
      </c>
      <c r="S1" s="18" t="s">
        <v>18</v>
      </c>
      <c r="T1" s="18" t="s">
        <v>19</v>
      </c>
      <c r="U1" s="25" t="s">
        <v>3014</v>
      </c>
      <c r="V1" s="25" t="s">
        <v>3015</v>
      </c>
      <c r="W1" s="31" t="s">
        <v>3016</v>
      </c>
      <c r="X1" s="31" t="s">
        <v>3012</v>
      </c>
      <c r="Y1" s="31" t="s">
        <v>3018</v>
      </c>
      <c r="Z1" s="28" t="s">
        <v>3017</v>
      </c>
      <c r="AA1" s="29" t="s">
        <v>3013</v>
      </c>
      <c r="AB1" s="32" t="s">
        <v>3349</v>
      </c>
      <c r="AC1" s="25" t="s">
        <v>3348</v>
      </c>
    </row>
    <row r="2" spans="1:30" s="2" customFormat="1" ht="12.75" x14ac:dyDescent="0.2">
      <c r="A2" s="4" t="s">
        <v>20</v>
      </c>
      <c r="B2" s="4" t="s">
        <v>218</v>
      </c>
      <c r="C2" s="4" t="s">
        <v>219</v>
      </c>
      <c r="D2" s="5">
        <v>34663</v>
      </c>
      <c r="E2" s="6" t="s">
        <v>220</v>
      </c>
      <c r="F2" s="6" t="s">
        <v>52</v>
      </c>
      <c r="G2" s="6" t="s">
        <v>31</v>
      </c>
      <c r="H2" s="7">
        <v>42432.720300925925</v>
      </c>
      <c r="I2" s="7">
        <v>42496.483495370368</v>
      </c>
      <c r="J2" s="4" t="s">
        <v>23</v>
      </c>
      <c r="K2" s="8" t="s">
        <v>39</v>
      </c>
      <c r="L2" s="7">
        <v>42496.475694444445</v>
      </c>
      <c r="M2" s="9" t="s">
        <v>221</v>
      </c>
      <c r="N2" s="8" t="s">
        <v>222</v>
      </c>
      <c r="O2" s="8" t="s">
        <v>40</v>
      </c>
      <c r="P2" s="8" t="s">
        <v>120</v>
      </c>
      <c r="Q2" s="4" t="s">
        <v>26</v>
      </c>
      <c r="R2" s="7">
        <v>42499.432939814811</v>
      </c>
      <c r="S2" s="8" t="s">
        <v>27</v>
      </c>
      <c r="T2" s="10" t="s">
        <v>36</v>
      </c>
      <c r="U2" s="26">
        <f t="shared" ref="U2:U65" si="0">VLOOKUP(K2,horarios,2,FALSE)</f>
        <v>0.375</v>
      </c>
      <c r="V2" s="26">
        <f t="shared" ref="V2:V65" si="1">VLOOKUP(K2,horarios,3,FALSE)</f>
        <v>0.75</v>
      </c>
      <c r="W2" s="23">
        <f t="shared" ref="W2:W17" si="2">(IF(NETWORKDAYS(H2,L2)&gt;=2,NETWORKDAYS(H2,L2)-2,0) * (V2-U2))+IF(MOD(H2,1)&gt;V2,0,V2-MOD(H2,1)) + IF(MOD(L2,1)&lt;U2,0,MOD(L2,1) - U2)</f>
        <v>17.005393518520577</v>
      </c>
      <c r="X2" s="19" t="str">
        <f t="shared" ref="X2:X65" si="3">IFERROR(VLOOKUP(F2&amp;K2,sla_horas,5,FALSE),"n/a")</f>
        <v>n/a</v>
      </c>
      <c r="Y2" s="19">
        <f>IF(W2&lt;X2,0,(W2-X2)-0.0416666666666667)</f>
        <v>0</v>
      </c>
      <c r="Z2" s="21">
        <f>ROUND(L2-H2,0)-1</f>
        <v>63</v>
      </c>
      <c r="AA2" s="21">
        <f t="shared" ref="AA2:AA65" si="4">IFERROR(VLOOKUP(F2&amp;K2,sla_dias,5,FALSE),"n/a")</f>
        <v>5</v>
      </c>
      <c r="AB2" s="21">
        <f>IF(Z2&lt;AA2,0,Z2-AA2)</f>
        <v>58</v>
      </c>
      <c r="AC2" s="19" t="str">
        <f>IF(MONTH(H2)=MONTH(L2),"Resueltos","No resuelto")</f>
        <v>No resuelto</v>
      </c>
    </row>
    <row r="3" spans="1:30" s="2" customFormat="1" ht="12.75" x14ac:dyDescent="0.2">
      <c r="A3" s="4" t="s">
        <v>20</v>
      </c>
      <c r="B3" s="4" t="s">
        <v>225</v>
      </c>
      <c r="C3" s="4" t="s">
        <v>226</v>
      </c>
      <c r="D3" s="5">
        <v>34798</v>
      </c>
      <c r="E3" s="6" t="s">
        <v>227</v>
      </c>
      <c r="F3" s="6" t="s">
        <v>21</v>
      </c>
      <c r="G3" s="6" t="s">
        <v>31</v>
      </c>
      <c r="H3" s="7">
        <v>42433.66270833333</v>
      </c>
      <c r="I3" s="7">
        <v>42494.697511574079</v>
      </c>
      <c r="J3" s="4" t="s">
        <v>23</v>
      </c>
      <c r="K3" s="8" t="s">
        <v>37</v>
      </c>
      <c r="L3" s="7">
        <v>42500.583333333328</v>
      </c>
      <c r="M3" s="9" t="s">
        <v>228</v>
      </c>
      <c r="N3" s="8" t="s">
        <v>229</v>
      </c>
      <c r="O3" s="8" t="s">
        <v>25</v>
      </c>
      <c r="P3" s="8" t="s">
        <v>230</v>
      </c>
      <c r="Q3" s="4" t="s">
        <v>26</v>
      </c>
      <c r="R3" s="7">
        <v>42501.49319444444</v>
      </c>
      <c r="S3" s="8" t="s">
        <v>27</v>
      </c>
      <c r="T3" s="10" t="s">
        <v>28</v>
      </c>
      <c r="U3" s="26">
        <f t="shared" si="0"/>
        <v>0.375</v>
      </c>
      <c r="V3" s="26">
        <f t="shared" si="1"/>
        <v>0.66666666666666663</v>
      </c>
      <c r="W3" s="23">
        <f t="shared" si="2"/>
        <v>13.628958333332166</v>
      </c>
      <c r="X3" s="19">
        <f t="shared" si="3"/>
        <v>0.58333333333333337</v>
      </c>
      <c r="Y3" s="19">
        <f t="shared" ref="Y3:Y66" si="5">IF(W3&lt;X3,0,(W3-X3)-0.0416666666666667)</f>
        <v>13.003958333332166</v>
      </c>
      <c r="Z3" s="21">
        <f t="shared" ref="Z3:Z66" si="6">ROUND(L3-H3,0)-1</f>
        <v>66</v>
      </c>
      <c r="AA3" s="21" t="str">
        <f t="shared" si="4"/>
        <v>n/a</v>
      </c>
      <c r="AB3" s="21">
        <f t="shared" ref="AB3:AB66" si="7">IF(Z3&lt;AA3,0,Z3-AA3)</f>
        <v>0</v>
      </c>
      <c r="AC3" s="19" t="str">
        <f t="shared" ref="AC3:AC66" si="8">IF(MONTH(H3)=MONTH(L3),"Resueltos","No resuelto")</f>
        <v>No resuelto</v>
      </c>
      <c r="AD3" s="33"/>
    </row>
    <row r="4" spans="1:30" s="2" customFormat="1" ht="12.75" x14ac:dyDescent="0.2">
      <c r="A4" s="4" t="s">
        <v>20</v>
      </c>
      <c r="B4" s="4" t="s">
        <v>250</v>
      </c>
      <c r="C4" s="4" t="s">
        <v>251</v>
      </c>
      <c r="D4" s="5">
        <v>37388</v>
      </c>
      <c r="E4" s="6" t="s">
        <v>252</v>
      </c>
      <c r="F4" s="6" t="s">
        <v>52</v>
      </c>
      <c r="G4" s="6" t="s">
        <v>31</v>
      </c>
      <c r="H4" s="7">
        <v>42458.507280092592</v>
      </c>
      <c r="I4" s="7">
        <v>42501.729004629626</v>
      </c>
      <c r="J4" s="4" t="s">
        <v>23</v>
      </c>
      <c r="K4" s="8" t="s">
        <v>24</v>
      </c>
      <c r="L4" s="7">
        <v>42501.659722222219</v>
      </c>
      <c r="M4" s="9" t="s">
        <v>253</v>
      </c>
      <c r="N4" s="8" t="s">
        <v>254</v>
      </c>
      <c r="O4" s="8" t="s">
        <v>25</v>
      </c>
      <c r="P4" s="8" t="s">
        <v>255</v>
      </c>
      <c r="Q4" s="4" t="s">
        <v>26</v>
      </c>
      <c r="R4" s="7">
        <v>42502.413726851853</v>
      </c>
      <c r="S4" s="8" t="s">
        <v>27</v>
      </c>
      <c r="T4" s="10" t="s">
        <v>28</v>
      </c>
      <c r="U4" s="26">
        <f t="shared" si="0"/>
        <v>0.375</v>
      </c>
      <c r="V4" s="26">
        <f t="shared" si="1"/>
        <v>0.75</v>
      </c>
      <c r="W4" s="23">
        <f t="shared" si="2"/>
        <v>11.777442129627161</v>
      </c>
      <c r="X4" s="19" t="str">
        <f t="shared" si="3"/>
        <v>n/a</v>
      </c>
      <c r="Y4" s="19">
        <f t="shared" si="5"/>
        <v>0</v>
      </c>
      <c r="Z4" s="21">
        <f t="shared" si="6"/>
        <v>42</v>
      </c>
      <c r="AA4" s="21">
        <f t="shared" si="4"/>
        <v>5</v>
      </c>
      <c r="AB4" s="21">
        <f t="shared" si="7"/>
        <v>37</v>
      </c>
      <c r="AC4" s="19" t="str">
        <f t="shared" si="8"/>
        <v>No resuelto</v>
      </c>
    </row>
    <row r="5" spans="1:30" s="2" customFormat="1" ht="12.75" x14ac:dyDescent="0.2">
      <c r="A5" s="4" t="s">
        <v>20</v>
      </c>
      <c r="B5" s="4" t="s">
        <v>256</v>
      </c>
      <c r="C5" s="4" t="s">
        <v>257</v>
      </c>
      <c r="D5" s="5">
        <v>37393</v>
      </c>
      <c r="E5" s="6" t="s">
        <v>258</v>
      </c>
      <c r="F5" s="6" t="s">
        <v>52</v>
      </c>
      <c r="G5" s="6" t="s">
        <v>31</v>
      </c>
      <c r="H5" s="7">
        <v>42458.514664351853</v>
      </c>
      <c r="I5" s="7">
        <v>42499.729907407411</v>
      </c>
      <c r="J5" s="4" t="s">
        <v>23</v>
      </c>
      <c r="K5" s="8" t="s">
        <v>24</v>
      </c>
      <c r="L5" s="7">
        <v>42499.673611111109</v>
      </c>
      <c r="M5" s="9" t="s">
        <v>259</v>
      </c>
      <c r="N5" s="8" t="s">
        <v>260</v>
      </c>
      <c r="O5" s="8" t="s">
        <v>25</v>
      </c>
      <c r="P5" s="8" t="s">
        <v>261</v>
      </c>
      <c r="Q5" s="4" t="s">
        <v>26</v>
      </c>
      <c r="R5" s="7">
        <v>42500.463564814811</v>
      </c>
      <c r="S5" s="8" t="s">
        <v>27</v>
      </c>
      <c r="T5" s="10" t="s">
        <v>28</v>
      </c>
      <c r="U5" s="26">
        <f t="shared" si="0"/>
        <v>0.375</v>
      </c>
      <c r="V5" s="26">
        <f t="shared" si="1"/>
        <v>0.75</v>
      </c>
      <c r="W5" s="23">
        <f t="shared" si="2"/>
        <v>11.033946759256651</v>
      </c>
      <c r="X5" s="19" t="str">
        <f t="shared" si="3"/>
        <v>n/a</v>
      </c>
      <c r="Y5" s="19">
        <f t="shared" si="5"/>
        <v>0</v>
      </c>
      <c r="Z5" s="21">
        <f t="shared" si="6"/>
        <v>40</v>
      </c>
      <c r="AA5" s="21">
        <f t="shared" si="4"/>
        <v>5</v>
      </c>
      <c r="AB5" s="21">
        <f t="shared" si="7"/>
        <v>35</v>
      </c>
      <c r="AC5" s="19" t="str">
        <f t="shared" si="8"/>
        <v>No resuelto</v>
      </c>
    </row>
    <row r="6" spans="1:30" s="2" customFormat="1" ht="12.75" x14ac:dyDescent="0.2">
      <c r="A6" s="4" t="s">
        <v>20</v>
      </c>
      <c r="B6" s="4" t="s">
        <v>262</v>
      </c>
      <c r="C6" s="4" t="s">
        <v>263</v>
      </c>
      <c r="D6" s="5">
        <v>37399</v>
      </c>
      <c r="E6" s="6" t="s">
        <v>264</v>
      </c>
      <c r="F6" s="6" t="s">
        <v>52</v>
      </c>
      <c r="G6" s="6" t="s">
        <v>31</v>
      </c>
      <c r="H6" s="7">
        <v>42458.529976851853</v>
      </c>
      <c r="I6" s="7">
        <v>42499.731793981482</v>
      </c>
      <c r="J6" s="4" t="s">
        <v>23</v>
      </c>
      <c r="K6" s="8" t="s">
        <v>24</v>
      </c>
      <c r="L6" s="7">
        <v>42499.684027777781</v>
      </c>
      <c r="M6" s="9" t="s">
        <v>265</v>
      </c>
      <c r="N6" s="8" t="s">
        <v>260</v>
      </c>
      <c r="O6" s="8" t="s">
        <v>25</v>
      </c>
      <c r="P6" s="8" t="s">
        <v>266</v>
      </c>
      <c r="Q6" s="4" t="s">
        <v>26</v>
      </c>
      <c r="R6" s="7">
        <v>42500.479513888888</v>
      </c>
      <c r="S6" s="8" t="s">
        <v>27</v>
      </c>
      <c r="T6" s="10" t="s">
        <v>28</v>
      </c>
      <c r="U6" s="26">
        <f t="shared" si="0"/>
        <v>0.375</v>
      </c>
      <c r="V6" s="26">
        <f t="shared" si="1"/>
        <v>0.75</v>
      </c>
      <c r="W6" s="23">
        <f t="shared" si="2"/>
        <v>11.029050925928459</v>
      </c>
      <c r="X6" s="19" t="str">
        <f t="shared" si="3"/>
        <v>n/a</v>
      </c>
      <c r="Y6" s="19">
        <f t="shared" si="5"/>
        <v>0</v>
      </c>
      <c r="Z6" s="21">
        <f t="shared" si="6"/>
        <v>40</v>
      </c>
      <c r="AA6" s="21">
        <f t="shared" si="4"/>
        <v>5</v>
      </c>
      <c r="AB6" s="21">
        <f t="shared" si="7"/>
        <v>35</v>
      </c>
      <c r="AC6" s="19" t="str">
        <f t="shared" si="8"/>
        <v>No resuelto</v>
      </c>
    </row>
    <row r="7" spans="1:30" s="2" customFormat="1" ht="12.75" x14ac:dyDescent="0.2">
      <c r="A7" s="4" t="s">
        <v>20</v>
      </c>
      <c r="B7" s="4" t="s">
        <v>267</v>
      </c>
      <c r="C7" s="4" t="s">
        <v>268</v>
      </c>
      <c r="D7" s="5">
        <v>37404</v>
      </c>
      <c r="E7" s="6" t="s">
        <v>269</v>
      </c>
      <c r="F7" s="6" t="s">
        <v>52</v>
      </c>
      <c r="G7" s="6" t="s">
        <v>31</v>
      </c>
      <c r="H7" s="7">
        <v>42458.536192129628</v>
      </c>
      <c r="I7" s="7">
        <v>42499.725532407407</v>
      </c>
      <c r="J7" s="4" t="s">
        <v>23</v>
      </c>
      <c r="K7" s="8" t="s">
        <v>24</v>
      </c>
      <c r="L7" s="7">
        <v>42499.704861111109</v>
      </c>
      <c r="M7" s="9" t="s">
        <v>270</v>
      </c>
      <c r="N7" s="8" t="s">
        <v>271</v>
      </c>
      <c r="O7" s="8" t="s">
        <v>25</v>
      </c>
      <c r="P7" s="8" t="s">
        <v>272</v>
      </c>
      <c r="Q7" s="4" t="s">
        <v>26</v>
      </c>
      <c r="R7" s="7">
        <v>42499.762384259258</v>
      </c>
      <c r="S7" s="8" t="s">
        <v>27</v>
      </c>
      <c r="T7" s="10" t="s">
        <v>28</v>
      </c>
      <c r="U7" s="26">
        <f t="shared" si="0"/>
        <v>0.375</v>
      </c>
      <c r="V7" s="26">
        <f t="shared" si="1"/>
        <v>0.75</v>
      </c>
      <c r="W7" s="23">
        <f t="shared" si="2"/>
        <v>11.04366898148146</v>
      </c>
      <c r="X7" s="19" t="str">
        <f t="shared" si="3"/>
        <v>n/a</v>
      </c>
      <c r="Y7" s="19">
        <f t="shared" si="5"/>
        <v>0</v>
      </c>
      <c r="Z7" s="21">
        <f t="shared" si="6"/>
        <v>40</v>
      </c>
      <c r="AA7" s="21">
        <f t="shared" si="4"/>
        <v>5</v>
      </c>
      <c r="AB7" s="21">
        <f t="shared" si="7"/>
        <v>35</v>
      </c>
      <c r="AC7" s="19" t="str">
        <f t="shared" si="8"/>
        <v>No resuelto</v>
      </c>
    </row>
    <row r="8" spans="1:30" s="2" customFormat="1" ht="12.75" x14ac:dyDescent="0.2">
      <c r="A8" s="4" t="s">
        <v>20</v>
      </c>
      <c r="B8" s="4" t="s">
        <v>273</v>
      </c>
      <c r="C8" s="4" t="s">
        <v>274</v>
      </c>
      <c r="D8" s="5">
        <v>37410</v>
      </c>
      <c r="E8" s="6" t="s">
        <v>275</v>
      </c>
      <c r="F8" s="6" t="s">
        <v>52</v>
      </c>
      <c r="G8" s="6" t="s">
        <v>31</v>
      </c>
      <c r="H8" s="7">
        <v>42458.542025462964</v>
      </c>
      <c r="I8" s="7">
        <v>42499.733981481477</v>
      </c>
      <c r="J8" s="4" t="s">
        <v>23</v>
      </c>
      <c r="K8" s="8" t="s">
        <v>24</v>
      </c>
      <c r="L8" s="7">
        <v>42499.680555555555</v>
      </c>
      <c r="M8" s="9" t="s">
        <v>276</v>
      </c>
      <c r="N8" s="8" t="s">
        <v>260</v>
      </c>
      <c r="O8" s="8" t="s">
        <v>25</v>
      </c>
      <c r="P8" s="8" t="s">
        <v>201</v>
      </c>
      <c r="Q8" s="4" t="s">
        <v>26</v>
      </c>
      <c r="R8" s="7">
        <v>42500.488043981481</v>
      </c>
      <c r="S8" s="8" t="s">
        <v>27</v>
      </c>
      <c r="T8" s="10" t="s">
        <v>28</v>
      </c>
      <c r="U8" s="26">
        <f t="shared" si="0"/>
        <v>0.375</v>
      </c>
      <c r="V8" s="26">
        <f t="shared" si="1"/>
        <v>0.75</v>
      </c>
      <c r="W8" s="23">
        <f t="shared" si="2"/>
        <v>11.013530092590372</v>
      </c>
      <c r="X8" s="19" t="str">
        <f t="shared" si="3"/>
        <v>n/a</v>
      </c>
      <c r="Y8" s="19">
        <f t="shared" si="5"/>
        <v>0</v>
      </c>
      <c r="Z8" s="21">
        <f t="shared" si="6"/>
        <v>40</v>
      </c>
      <c r="AA8" s="21">
        <f t="shared" si="4"/>
        <v>5</v>
      </c>
      <c r="AB8" s="21">
        <f t="shared" si="7"/>
        <v>35</v>
      </c>
      <c r="AC8" s="19" t="str">
        <f t="shared" si="8"/>
        <v>No resuelto</v>
      </c>
    </row>
    <row r="9" spans="1:30" s="2" customFormat="1" ht="12.75" x14ac:dyDescent="0.2">
      <c r="A9" s="4" t="s">
        <v>20</v>
      </c>
      <c r="B9" s="4" t="s">
        <v>277</v>
      </c>
      <c r="C9" s="4" t="s">
        <v>278</v>
      </c>
      <c r="D9" s="5">
        <v>37431</v>
      </c>
      <c r="E9" s="6" t="s">
        <v>279</v>
      </c>
      <c r="F9" s="6" t="s">
        <v>52</v>
      </c>
      <c r="G9" s="6" t="s">
        <v>31</v>
      </c>
      <c r="H9" s="7">
        <v>42458.645046296297</v>
      </c>
      <c r="I9" s="7">
        <v>42499.732303240744</v>
      </c>
      <c r="J9" s="4" t="s">
        <v>23</v>
      </c>
      <c r="K9" s="8" t="s">
        <v>24</v>
      </c>
      <c r="L9" s="7">
        <v>42499.694444444445</v>
      </c>
      <c r="M9" s="9" t="s">
        <v>280</v>
      </c>
      <c r="N9" s="8" t="s">
        <v>260</v>
      </c>
      <c r="O9" s="8" t="s">
        <v>25</v>
      </c>
      <c r="P9" s="8" t="s">
        <v>281</v>
      </c>
      <c r="Q9" s="4" t="s">
        <v>26</v>
      </c>
      <c r="R9" s="7">
        <v>42499.796909722223</v>
      </c>
      <c r="S9" s="8" t="s">
        <v>27</v>
      </c>
      <c r="T9" s="10" t="s">
        <v>28</v>
      </c>
      <c r="U9" s="26">
        <f t="shared" si="0"/>
        <v>0.375</v>
      </c>
      <c r="V9" s="26">
        <f t="shared" si="1"/>
        <v>0.75</v>
      </c>
      <c r="W9" s="23">
        <f t="shared" si="2"/>
        <v>10.924398148148612</v>
      </c>
      <c r="X9" s="19" t="str">
        <f t="shared" si="3"/>
        <v>n/a</v>
      </c>
      <c r="Y9" s="19">
        <f t="shared" si="5"/>
        <v>0</v>
      </c>
      <c r="Z9" s="21">
        <f t="shared" si="6"/>
        <v>40</v>
      </c>
      <c r="AA9" s="21">
        <f t="shared" si="4"/>
        <v>5</v>
      </c>
      <c r="AB9" s="21">
        <f t="shared" si="7"/>
        <v>35</v>
      </c>
      <c r="AC9" s="19" t="str">
        <f t="shared" si="8"/>
        <v>No resuelto</v>
      </c>
    </row>
    <row r="10" spans="1:30" s="2" customFormat="1" ht="12.75" x14ac:dyDescent="0.2">
      <c r="A10" s="4" t="s">
        <v>20</v>
      </c>
      <c r="B10" s="4" t="s">
        <v>282</v>
      </c>
      <c r="C10" s="4" t="s">
        <v>283</v>
      </c>
      <c r="D10" s="5">
        <v>37434</v>
      </c>
      <c r="E10" s="6" t="s">
        <v>284</v>
      </c>
      <c r="F10" s="6" t="s">
        <v>52</v>
      </c>
      <c r="G10" s="6" t="s">
        <v>31</v>
      </c>
      <c r="H10" s="7">
        <v>42458.64708333333</v>
      </c>
      <c r="I10" s="7">
        <v>42501.732337962967</v>
      </c>
      <c r="J10" s="4" t="s">
        <v>23</v>
      </c>
      <c r="K10" s="8" t="s">
        <v>24</v>
      </c>
      <c r="L10" s="7">
        <v>42501.663194444445</v>
      </c>
      <c r="M10" s="9" t="s">
        <v>285</v>
      </c>
      <c r="N10" s="8" t="s">
        <v>254</v>
      </c>
      <c r="O10" s="8" t="s">
        <v>25</v>
      </c>
      <c r="P10" s="8" t="s">
        <v>286</v>
      </c>
      <c r="Q10" s="4" t="s">
        <v>26</v>
      </c>
      <c r="R10" s="7">
        <v>42502.41138888889</v>
      </c>
      <c r="S10" s="8" t="s">
        <v>27</v>
      </c>
      <c r="T10" s="10" t="s">
        <v>28</v>
      </c>
      <c r="U10" s="26">
        <f t="shared" si="0"/>
        <v>0.375</v>
      </c>
      <c r="V10" s="26">
        <f t="shared" si="1"/>
        <v>0.75</v>
      </c>
      <c r="W10" s="23">
        <f t="shared" si="2"/>
        <v>11.641111111115606</v>
      </c>
      <c r="X10" s="19" t="str">
        <f t="shared" si="3"/>
        <v>n/a</v>
      </c>
      <c r="Y10" s="19">
        <f t="shared" si="5"/>
        <v>0</v>
      </c>
      <c r="Z10" s="21">
        <f t="shared" si="6"/>
        <v>42</v>
      </c>
      <c r="AA10" s="21">
        <f t="shared" si="4"/>
        <v>5</v>
      </c>
      <c r="AB10" s="21">
        <f t="shared" si="7"/>
        <v>37</v>
      </c>
      <c r="AC10" s="19" t="str">
        <f t="shared" si="8"/>
        <v>No resuelto</v>
      </c>
    </row>
    <row r="11" spans="1:30" s="2" customFormat="1" ht="12.75" x14ac:dyDescent="0.2">
      <c r="A11" s="4" t="s">
        <v>20</v>
      </c>
      <c r="B11" s="4" t="s">
        <v>287</v>
      </c>
      <c r="C11" s="4" t="s">
        <v>288</v>
      </c>
      <c r="D11" s="5">
        <v>37438</v>
      </c>
      <c r="E11" s="6" t="s">
        <v>289</v>
      </c>
      <c r="F11" s="6" t="s">
        <v>52</v>
      </c>
      <c r="G11" s="6" t="s">
        <v>31</v>
      </c>
      <c r="H11" s="7">
        <v>42458.653564814813</v>
      </c>
      <c r="I11" s="7">
        <v>42506.440555555557</v>
      </c>
      <c r="J11" s="4" t="s">
        <v>23</v>
      </c>
      <c r="K11" s="8" t="s">
        <v>24</v>
      </c>
      <c r="L11" s="7">
        <v>42506.430555555555</v>
      </c>
      <c r="M11" s="9" t="s">
        <v>290</v>
      </c>
      <c r="N11" s="8" t="s">
        <v>291</v>
      </c>
      <c r="O11" s="8" t="s">
        <v>25</v>
      </c>
      <c r="P11" s="8" t="s">
        <v>292</v>
      </c>
      <c r="Q11" s="4" t="s">
        <v>26</v>
      </c>
      <c r="R11" s="7">
        <v>42506.62704861111</v>
      </c>
      <c r="S11" s="8" t="s">
        <v>27</v>
      </c>
      <c r="T11" s="10" t="s">
        <v>28</v>
      </c>
      <c r="U11" s="26">
        <f t="shared" si="0"/>
        <v>0.375</v>
      </c>
      <c r="V11" s="26">
        <f t="shared" si="1"/>
        <v>0.75</v>
      </c>
      <c r="W11" s="23">
        <f t="shared" si="2"/>
        <v>12.526990740741894</v>
      </c>
      <c r="X11" s="19" t="str">
        <f t="shared" si="3"/>
        <v>n/a</v>
      </c>
      <c r="Y11" s="19">
        <f t="shared" si="5"/>
        <v>0</v>
      </c>
      <c r="Z11" s="21">
        <f t="shared" si="6"/>
        <v>47</v>
      </c>
      <c r="AA11" s="21">
        <f t="shared" si="4"/>
        <v>5</v>
      </c>
      <c r="AB11" s="21">
        <f t="shared" si="7"/>
        <v>42</v>
      </c>
      <c r="AC11" s="19" t="str">
        <f t="shared" si="8"/>
        <v>No resuelto</v>
      </c>
    </row>
    <row r="12" spans="1:30" s="2" customFormat="1" ht="12.75" x14ac:dyDescent="0.2">
      <c r="A12" s="4" t="s">
        <v>20</v>
      </c>
      <c r="B12" s="4" t="s">
        <v>293</v>
      </c>
      <c r="C12" s="4" t="s">
        <v>294</v>
      </c>
      <c r="D12" s="5">
        <v>37450</v>
      </c>
      <c r="E12" s="6" t="s">
        <v>295</v>
      </c>
      <c r="F12" s="6" t="s">
        <v>52</v>
      </c>
      <c r="G12" s="6" t="s">
        <v>31</v>
      </c>
      <c r="H12" s="7">
        <v>42458.664907407408</v>
      </c>
      <c r="I12" s="7">
        <v>42501.727546296301</v>
      </c>
      <c r="J12" s="4" t="s">
        <v>23</v>
      </c>
      <c r="K12" s="8" t="s">
        <v>42</v>
      </c>
      <c r="L12" s="7">
        <v>42501.652777777781</v>
      </c>
      <c r="M12" s="9" t="s">
        <v>296</v>
      </c>
      <c r="N12" s="8" t="s">
        <v>254</v>
      </c>
      <c r="O12" s="8" t="s">
        <v>25</v>
      </c>
      <c r="P12" s="8" t="s">
        <v>297</v>
      </c>
      <c r="Q12" s="4" t="s">
        <v>26</v>
      </c>
      <c r="R12" s="7">
        <v>42502.409664351857</v>
      </c>
      <c r="S12" s="8" t="s">
        <v>27</v>
      </c>
      <c r="T12" s="10" t="s">
        <v>28</v>
      </c>
      <c r="U12" s="26">
        <f t="shared" si="0"/>
        <v>0.375</v>
      </c>
      <c r="V12" s="26">
        <f t="shared" si="1"/>
        <v>0.75</v>
      </c>
      <c r="W12" s="23">
        <f t="shared" si="2"/>
        <v>11.612870370372548</v>
      </c>
      <c r="X12" s="19" t="str">
        <f t="shared" si="3"/>
        <v>n/a</v>
      </c>
      <c r="Y12" s="19">
        <f t="shared" si="5"/>
        <v>0</v>
      </c>
      <c r="Z12" s="21">
        <f t="shared" si="6"/>
        <v>42</v>
      </c>
      <c r="AA12" s="21">
        <f t="shared" si="4"/>
        <v>5</v>
      </c>
      <c r="AB12" s="21">
        <f t="shared" si="7"/>
        <v>37</v>
      </c>
      <c r="AC12" s="19" t="str">
        <f t="shared" si="8"/>
        <v>No resuelto</v>
      </c>
    </row>
    <row r="13" spans="1:30" s="2" customFormat="1" ht="12.75" x14ac:dyDescent="0.2">
      <c r="A13" s="4" t="s">
        <v>20</v>
      </c>
      <c r="B13" s="4" t="s">
        <v>298</v>
      </c>
      <c r="C13" s="4" t="s">
        <v>299</v>
      </c>
      <c r="D13" s="5">
        <v>37456</v>
      </c>
      <c r="E13" s="6" t="s">
        <v>300</v>
      </c>
      <c r="F13" s="6" t="s">
        <v>52</v>
      </c>
      <c r="G13" s="6" t="s">
        <v>31</v>
      </c>
      <c r="H13" s="7">
        <v>42458.668900462959</v>
      </c>
      <c r="I13" s="7">
        <v>42499.731273148151</v>
      </c>
      <c r="J13" s="4" t="s">
        <v>23</v>
      </c>
      <c r="K13" s="8" t="s">
        <v>42</v>
      </c>
      <c r="L13" s="7">
        <v>42499.6875</v>
      </c>
      <c r="M13" s="9" t="s">
        <v>301</v>
      </c>
      <c r="N13" s="8" t="s">
        <v>260</v>
      </c>
      <c r="O13" s="8" t="s">
        <v>25</v>
      </c>
      <c r="P13" s="8" t="s">
        <v>302</v>
      </c>
      <c r="Q13" s="4" t="s">
        <v>26</v>
      </c>
      <c r="R13" s="7">
        <v>42499.789155092592</v>
      </c>
      <c r="S13" s="8" t="s">
        <v>27</v>
      </c>
      <c r="T13" s="10" t="s">
        <v>28</v>
      </c>
      <c r="U13" s="26">
        <f t="shared" si="0"/>
        <v>0.375</v>
      </c>
      <c r="V13" s="26">
        <f t="shared" si="1"/>
        <v>0.75</v>
      </c>
      <c r="W13" s="23">
        <f t="shared" si="2"/>
        <v>10.893599537041155</v>
      </c>
      <c r="X13" s="19" t="str">
        <f t="shared" si="3"/>
        <v>n/a</v>
      </c>
      <c r="Y13" s="19">
        <f t="shared" si="5"/>
        <v>0</v>
      </c>
      <c r="Z13" s="21">
        <f t="shared" si="6"/>
        <v>40</v>
      </c>
      <c r="AA13" s="21">
        <f t="shared" si="4"/>
        <v>5</v>
      </c>
      <c r="AB13" s="21">
        <f t="shared" si="7"/>
        <v>35</v>
      </c>
      <c r="AC13" s="19" t="str">
        <f t="shared" si="8"/>
        <v>No resuelto</v>
      </c>
    </row>
    <row r="14" spans="1:30" s="2" customFormat="1" ht="12.75" x14ac:dyDescent="0.2">
      <c r="A14" s="4" t="s">
        <v>20</v>
      </c>
      <c r="B14" s="4" t="s">
        <v>303</v>
      </c>
      <c r="C14" s="4" t="s">
        <v>304</v>
      </c>
      <c r="D14" s="5">
        <v>37461</v>
      </c>
      <c r="E14" s="6" t="s">
        <v>305</v>
      </c>
      <c r="F14" s="6" t="s">
        <v>52</v>
      </c>
      <c r="G14" s="6" t="s">
        <v>31</v>
      </c>
      <c r="H14" s="7">
        <v>42458.672453703708</v>
      </c>
      <c r="I14" s="7">
        <v>42499.73336805556</v>
      </c>
      <c r="J14" s="4" t="s">
        <v>23</v>
      </c>
      <c r="K14" s="8" t="s">
        <v>42</v>
      </c>
      <c r="L14" s="7">
        <v>42499.694444444445</v>
      </c>
      <c r="M14" s="9" t="s">
        <v>306</v>
      </c>
      <c r="N14" s="8" t="s">
        <v>260</v>
      </c>
      <c r="O14" s="8" t="s">
        <v>25</v>
      </c>
      <c r="P14" s="8" t="s">
        <v>307</v>
      </c>
      <c r="Q14" s="4" t="s">
        <v>26</v>
      </c>
      <c r="R14" s="7">
        <v>42500.457685185189</v>
      </c>
      <c r="S14" s="8" t="s">
        <v>27</v>
      </c>
      <c r="T14" s="10" t="s">
        <v>28</v>
      </c>
      <c r="U14" s="26">
        <f t="shared" si="0"/>
        <v>0.375</v>
      </c>
      <c r="V14" s="26">
        <f t="shared" si="1"/>
        <v>0.75</v>
      </c>
      <c r="W14" s="23">
        <f t="shared" si="2"/>
        <v>10.896990740737238</v>
      </c>
      <c r="X14" s="19" t="str">
        <f t="shared" si="3"/>
        <v>n/a</v>
      </c>
      <c r="Y14" s="19">
        <f t="shared" si="5"/>
        <v>0</v>
      </c>
      <c r="Z14" s="21">
        <f t="shared" si="6"/>
        <v>40</v>
      </c>
      <c r="AA14" s="21">
        <f t="shared" si="4"/>
        <v>5</v>
      </c>
      <c r="AB14" s="21">
        <f t="shared" si="7"/>
        <v>35</v>
      </c>
      <c r="AC14" s="19" t="str">
        <f t="shared" si="8"/>
        <v>No resuelto</v>
      </c>
    </row>
    <row r="15" spans="1:30" s="2" customFormat="1" ht="12.75" x14ac:dyDescent="0.2">
      <c r="A15" s="4" t="s">
        <v>20</v>
      </c>
      <c r="B15" s="4" t="s">
        <v>308</v>
      </c>
      <c r="C15" s="4" t="s">
        <v>309</v>
      </c>
      <c r="D15" s="5">
        <v>37463</v>
      </c>
      <c r="E15" s="6" t="s">
        <v>310</v>
      </c>
      <c r="F15" s="6" t="s">
        <v>52</v>
      </c>
      <c r="G15" s="6" t="s">
        <v>31</v>
      </c>
      <c r="H15" s="7">
        <v>42458.674791666665</v>
      </c>
      <c r="I15" s="7">
        <v>42499.732893518521</v>
      </c>
      <c r="J15" s="4" t="s">
        <v>23</v>
      </c>
      <c r="K15" s="8" t="s">
        <v>24</v>
      </c>
      <c r="L15" s="7">
        <v>42499.690972222219</v>
      </c>
      <c r="M15" s="9" t="s">
        <v>311</v>
      </c>
      <c r="N15" s="8" t="s">
        <v>260</v>
      </c>
      <c r="O15" s="8" t="s">
        <v>25</v>
      </c>
      <c r="P15" s="8" t="s">
        <v>312</v>
      </c>
      <c r="Q15" s="4" t="s">
        <v>26</v>
      </c>
      <c r="R15" s="7">
        <v>42499.79305555555</v>
      </c>
      <c r="S15" s="8" t="s">
        <v>27</v>
      </c>
      <c r="T15" s="10" t="s">
        <v>28</v>
      </c>
      <c r="U15" s="26">
        <f t="shared" si="0"/>
        <v>0.375</v>
      </c>
      <c r="V15" s="26">
        <f t="shared" si="1"/>
        <v>0.75</v>
      </c>
      <c r="W15" s="23">
        <f t="shared" si="2"/>
        <v>10.891180555554456</v>
      </c>
      <c r="X15" s="19" t="str">
        <f t="shared" si="3"/>
        <v>n/a</v>
      </c>
      <c r="Y15" s="19">
        <f t="shared" si="5"/>
        <v>0</v>
      </c>
      <c r="Z15" s="21">
        <f t="shared" si="6"/>
        <v>40</v>
      </c>
      <c r="AA15" s="21">
        <f t="shared" si="4"/>
        <v>5</v>
      </c>
      <c r="AB15" s="21">
        <f t="shared" si="7"/>
        <v>35</v>
      </c>
      <c r="AC15" s="19" t="str">
        <f t="shared" si="8"/>
        <v>No resuelto</v>
      </c>
    </row>
    <row r="16" spans="1:30" s="2" customFormat="1" ht="12.75" x14ac:dyDescent="0.2">
      <c r="A16" s="4" t="s">
        <v>20</v>
      </c>
      <c r="B16" s="4" t="s">
        <v>308</v>
      </c>
      <c r="C16" s="4" t="s">
        <v>313</v>
      </c>
      <c r="D16" s="5">
        <v>37477</v>
      </c>
      <c r="E16" s="6" t="s">
        <v>314</v>
      </c>
      <c r="F16" s="6" t="s">
        <v>52</v>
      </c>
      <c r="G16" s="6" t="s">
        <v>31</v>
      </c>
      <c r="H16" s="7">
        <v>42458.690925925926</v>
      </c>
      <c r="I16" s="7">
        <v>42499.769085648149</v>
      </c>
      <c r="J16" s="4" t="s">
        <v>23</v>
      </c>
      <c r="K16" s="8" t="s">
        <v>39</v>
      </c>
      <c r="L16" s="7">
        <v>42499.684027777781</v>
      </c>
      <c r="M16" s="9" t="s">
        <v>315</v>
      </c>
      <c r="N16" s="8" t="s">
        <v>316</v>
      </c>
      <c r="O16" s="8" t="s">
        <v>40</v>
      </c>
      <c r="P16" s="8" t="s">
        <v>203</v>
      </c>
      <c r="Q16" s="4" t="s">
        <v>26</v>
      </c>
      <c r="R16" s="7">
        <v>42499.789479166662</v>
      </c>
      <c r="S16" s="8" t="s">
        <v>27</v>
      </c>
      <c r="T16" s="10" t="s">
        <v>28</v>
      </c>
      <c r="U16" s="26">
        <f t="shared" si="0"/>
        <v>0.375</v>
      </c>
      <c r="V16" s="26">
        <f t="shared" si="1"/>
        <v>0.75</v>
      </c>
      <c r="W16" s="23">
        <f t="shared" si="2"/>
        <v>10.86810185185459</v>
      </c>
      <c r="X16" s="19" t="str">
        <f t="shared" si="3"/>
        <v>n/a</v>
      </c>
      <c r="Y16" s="19">
        <f t="shared" si="5"/>
        <v>0</v>
      </c>
      <c r="Z16" s="21">
        <f t="shared" si="6"/>
        <v>40</v>
      </c>
      <c r="AA16" s="21">
        <f t="shared" si="4"/>
        <v>5</v>
      </c>
      <c r="AB16" s="21">
        <f t="shared" si="7"/>
        <v>35</v>
      </c>
      <c r="AC16" s="19" t="str">
        <f t="shared" si="8"/>
        <v>No resuelto</v>
      </c>
    </row>
    <row r="17" spans="1:29" s="2" customFormat="1" ht="12.75" x14ac:dyDescent="0.2">
      <c r="A17" s="4" t="s">
        <v>20</v>
      </c>
      <c r="B17" s="4" t="s">
        <v>317</v>
      </c>
      <c r="C17" s="4" t="s">
        <v>318</v>
      </c>
      <c r="D17" s="5">
        <v>37478</v>
      </c>
      <c r="E17" s="6" t="s">
        <v>319</v>
      </c>
      <c r="F17" s="6" t="s">
        <v>52</v>
      </c>
      <c r="G17" s="6" t="s">
        <v>31</v>
      </c>
      <c r="H17" s="7">
        <v>42458.693275462967</v>
      </c>
      <c r="I17" s="7">
        <v>42506.429479166662</v>
      </c>
      <c r="J17" s="4" t="s">
        <v>23</v>
      </c>
      <c r="K17" s="8" t="s">
        <v>39</v>
      </c>
      <c r="L17" s="7">
        <v>42506.427083333328</v>
      </c>
      <c r="M17" s="9" t="s">
        <v>320</v>
      </c>
      <c r="N17" s="8" t="s">
        <v>321</v>
      </c>
      <c r="O17" s="8" t="s">
        <v>40</v>
      </c>
      <c r="P17" s="8" t="s">
        <v>322</v>
      </c>
      <c r="Q17" s="4" t="s">
        <v>26</v>
      </c>
      <c r="R17" s="7">
        <v>42506.794444444444</v>
      </c>
      <c r="S17" s="8" t="s">
        <v>27</v>
      </c>
      <c r="T17" s="10" t="s">
        <v>28</v>
      </c>
      <c r="U17" s="26">
        <f t="shared" si="0"/>
        <v>0.375</v>
      </c>
      <c r="V17" s="26">
        <f t="shared" si="1"/>
        <v>0.75</v>
      </c>
      <c r="W17" s="23">
        <f t="shared" si="2"/>
        <v>12.483807870361488</v>
      </c>
      <c r="X17" s="19" t="str">
        <f t="shared" si="3"/>
        <v>n/a</v>
      </c>
      <c r="Y17" s="19">
        <f t="shared" si="5"/>
        <v>0</v>
      </c>
      <c r="Z17" s="21">
        <f t="shared" si="6"/>
        <v>47</v>
      </c>
      <c r="AA17" s="21">
        <f t="shared" si="4"/>
        <v>5</v>
      </c>
      <c r="AB17" s="21">
        <f t="shared" si="7"/>
        <v>42</v>
      </c>
      <c r="AC17" s="19" t="str">
        <f t="shared" si="8"/>
        <v>No resuelto</v>
      </c>
    </row>
    <row r="18" spans="1:29" s="2" customFormat="1" ht="12.75" x14ac:dyDescent="0.2">
      <c r="A18" s="4" t="s">
        <v>20</v>
      </c>
      <c r="B18" s="4" t="s">
        <v>323</v>
      </c>
      <c r="C18" s="4" t="s">
        <v>324</v>
      </c>
      <c r="D18" s="5">
        <v>37481</v>
      </c>
      <c r="E18" s="6" t="s">
        <v>325</v>
      </c>
      <c r="F18" s="6" t="s">
        <v>52</v>
      </c>
      <c r="G18" s="6" t="s">
        <v>31</v>
      </c>
      <c r="H18" s="7">
        <v>42458.695277777777</v>
      </c>
      <c r="I18" s="7">
        <v>42499.730729166666</v>
      </c>
      <c r="J18" s="4" t="s">
        <v>23</v>
      </c>
      <c r="K18" s="8" t="s">
        <v>39</v>
      </c>
      <c r="L18" s="7">
        <v>42499.680555555555</v>
      </c>
      <c r="M18" s="9" t="s">
        <v>326</v>
      </c>
      <c r="N18" s="8" t="s">
        <v>327</v>
      </c>
      <c r="O18" s="8" t="s">
        <v>40</v>
      </c>
      <c r="P18" s="8" t="s">
        <v>328</v>
      </c>
      <c r="Q18" s="4" t="s">
        <v>26</v>
      </c>
      <c r="R18" s="7">
        <v>42499.757314814815</v>
      </c>
      <c r="S18" s="8" t="s">
        <v>27</v>
      </c>
      <c r="T18" s="10" t="s">
        <v>28</v>
      </c>
      <c r="U18" s="26">
        <f t="shared" si="0"/>
        <v>0.375</v>
      </c>
      <c r="V18" s="26">
        <f t="shared" si="1"/>
        <v>0.75</v>
      </c>
      <c r="W18" s="23">
        <f t="shared" ref="W5:W68" si="9">(IF(NETWORKDAYS(H18,L18)&gt;=2,NETWORKDAYS(H18,L18)-2,0) * (V18-U18))+IF(MOD(H18,1)&gt;V18,0,V18-MOD(H18,1)) + IF(MOD(L18,1)&lt;U18,0,MOD(L18,1) - U18)</f>
        <v>10.86027777777781</v>
      </c>
      <c r="X18" s="19" t="str">
        <f t="shared" si="3"/>
        <v>n/a</v>
      </c>
      <c r="Y18" s="19">
        <f t="shared" si="5"/>
        <v>0</v>
      </c>
      <c r="Z18" s="21">
        <f t="shared" si="6"/>
        <v>40</v>
      </c>
      <c r="AA18" s="21">
        <f t="shared" si="4"/>
        <v>5</v>
      </c>
      <c r="AB18" s="21">
        <f t="shared" si="7"/>
        <v>35</v>
      </c>
      <c r="AC18" s="19" t="str">
        <f t="shared" si="8"/>
        <v>No resuelto</v>
      </c>
    </row>
    <row r="19" spans="1:29" s="2" customFormat="1" ht="12.75" x14ac:dyDescent="0.2">
      <c r="A19" s="4" t="s">
        <v>20</v>
      </c>
      <c r="B19" s="4" t="s">
        <v>329</v>
      </c>
      <c r="C19" s="4" t="s">
        <v>330</v>
      </c>
      <c r="D19" s="5">
        <v>37488</v>
      </c>
      <c r="E19" s="6" t="s">
        <v>331</v>
      </c>
      <c r="F19" s="6" t="s">
        <v>52</v>
      </c>
      <c r="G19" s="6" t="s">
        <v>31</v>
      </c>
      <c r="H19" s="7">
        <v>42458.704745370371</v>
      </c>
      <c r="I19" s="7">
        <v>42501.725636574076</v>
      </c>
      <c r="J19" s="4" t="s">
        <v>23</v>
      </c>
      <c r="K19" s="8" t="s">
        <v>50</v>
      </c>
      <c r="L19" s="7">
        <v>42501.649305555555</v>
      </c>
      <c r="M19" s="9" t="s">
        <v>332</v>
      </c>
      <c r="N19" s="8" t="s">
        <v>333</v>
      </c>
      <c r="O19" s="8" t="s">
        <v>40</v>
      </c>
      <c r="P19" s="8" t="s">
        <v>334</v>
      </c>
      <c r="Q19" s="4" t="s">
        <v>26</v>
      </c>
      <c r="R19" s="7">
        <v>42502.414918981478</v>
      </c>
      <c r="S19" s="8" t="s">
        <v>27</v>
      </c>
      <c r="T19" s="10" t="s">
        <v>28</v>
      </c>
      <c r="U19" s="26">
        <f t="shared" si="0"/>
        <v>0.375</v>
      </c>
      <c r="V19" s="26">
        <f t="shared" si="1"/>
        <v>0.75</v>
      </c>
      <c r="W19" s="23">
        <f t="shared" si="9"/>
        <v>11.569560185183946</v>
      </c>
      <c r="X19" s="19" t="str">
        <f t="shared" si="3"/>
        <v>n/a</v>
      </c>
      <c r="Y19" s="19">
        <f t="shared" si="5"/>
        <v>0</v>
      </c>
      <c r="Z19" s="21">
        <f t="shared" si="6"/>
        <v>42</v>
      </c>
      <c r="AA19" s="21">
        <f t="shared" si="4"/>
        <v>5</v>
      </c>
      <c r="AB19" s="21">
        <f t="shared" si="7"/>
        <v>37</v>
      </c>
      <c r="AC19" s="19" t="str">
        <f t="shared" si="8"/>
        <v>No resuelto</v>
      </c>
    </row>
    <row r="20" spans="1:29" s="2" customFormat="1" ht="12.75" x14ac:dyDescent="0.2">
      <c r="A20" s="4" t="s">
        <v>20</v>
      </c>
      <c r="B20" s="4" t="s">
        <v>29</v>
      </c>
      <c r="C20" s="4" t="s">
        <v>352</v>
      </c>
      <c r="D20" s="5">
        <v>40412</v>
      </c>
      <c r="E20" s="6" t="s">
        <v>353</v>
      </c>
      <c r="F20" s="6" t="s">
        <v>21</v>
      </c>
      <c r="G20" s="6" t="s">
        <v>22</v>
      </c>
      <c r="H20" s="7">
        <v>42473.524675925924</v>
      </c>
      <c r="I20" s="7">
        <v>42496.567013888889</v>
      </c>
      <c r="J20" s="4" t="s">
        <v>23</v>
      </c>
      <c r="K20" s="8" t="s">
        <v>24</v>
      </c>
      <c r="L20" s="7">
        <v>42496.513888888891</v>
      </c>
      <c r="M20" s="9" t="s">
        <v>354</v>
      </c>
      <c r="N20" s="8" t="s">
        <v>355</v>
      </c>
      <c r="O20" s="8" t="s">
        <v>25</v>
      </c>
      <c r="P20" s="8" t="s">
        <v>356</v>
      </c>
      <c r="Q20" s="4" t="s">
        <v>26</v>
      </c>
      <c r="R20" s="7">
        <v>42496.661539351851</v>
      </c>
      <c r="S20" s="8" t="s">
        <v>27</v>
      </c>
      <c r="T20" s="10" t="s">
        <v>28</v>
      </c>
      <c r="U20" s="26">
        <f t="shared" si="0"/>
        <v>0.375</v>
      </c>
      <c r="V20" s="26">
        <f t="shared" si="1"/>
        <v>0.75</v>
      </c>
      <c r="W20" s="23">
        <f t="shared" si="9"/>
        <v>6.3642129629661213</v>
      </c>
      <c r="X20" s="19">
        <f t="shared" si="3"/>
        <v>0.75</v>
      </c>
      <c r="Y20" s="19">
        <f t="shared" si="5"/>
        <v>5.5725462962994543</v>
      </c>
      <c r="Z20" s="21">
        <f t="shared" si="6"/>
        <v>22</v>
      </c>
      <c r="AA20" s="21" t="str">
        <f t="shared" si="4"/>
        <v>n/a</v>
      </c>
      <c r="AB20" s="21">
        <f t="shared" si="7"/>
        <v>0</v>
      </c>
      <c r="AC20" s="19" t="str">
        <f t="shared" si="8"/>
        <v>No resuelto</v>
      </c>
    </row>
    <row r="21" spans="1:29" s="2" customFormat="1" ht="12.75" x14ac:dyDescent="0.2">
      <c r="A21" s="4" t="s">
        <v>20</v>
      </c>
      <c r="B21" s="4" t="s">
        <v>29</v>
      </c>
      <c r="C21" s="4" t="s">
        <v>357</v>
      </c>
      <c r="D21" s="5">
        <v>40425</v>
      </c>
      <c r="E21" s="6" t="s">
        <v>358</v>
      </c>
      <c r="F21" s="6" t="s">
        <v>21</v>
      </c>
      <c r="G21" s="6" t="s">
        <v>22</v>
      </c>
      <c r="H21" s="7">
        <v>42473.53392361111</v>
      </c>
      <c r="I21" s="7">
        <v>42496.567372685182</v>
      </c>
      <c r="J21" s="4" t="s">
        <v>23</v>
      </c>
      <c r="K21" s="8" t="s">
        <v>37</v>
      </c>
      <c r="L21" s="7">
        <v>42496.513888888891</v>
      </c>
      <c r="M21" s="9" t="s">
        <v>359</v>
      </c>
      <c r="N21" s="8" t="s">
        <v>355</v>
      </c>
      <c r="O21" s="8" t="s">
        <v>25</v>
      </c>
      <c r="P21" s="8" t="s">
        <v>360</v>
      </c>
      <c r="Q21" s="4" t="s">
        <v>26</v>
      </c>
      <c r="R21" s="7">
        <v>42496.662893518514</v>
      </c>
      <c r="S21" s="8" t="s">
        <v>27</v>
      </c>
      <c r="T21" s="10" t="s">
        <v>28</v>
      </c>
      <c r="U21" s="26">
        <f t="shared" si="0"/>
        <v>0.375</v>
      </c>
      <c r="V21" s="26">
        <f t="shared" si="1"/>
        <v>0.66666666666666663</v>
      </c>
      <c r="W21" s="23">
        <f t="shared" si="9"/>
        <v>4.9382986111134715</v>
      </c>
      <c r="X21" s="19">
        <f t="shared" si="3"/>
        <v>0.58333333333333337</v>
      </c>
      <c r="Y21" s="19">
        <f t="shared" si="5"/>
        <v>4.3132986111134715</v>
      </c>
      <c r="Z21" s="21">
        <f t="shared" si="6"/>
        <v>22</v>
      </c>
      <c r="AA21" s="21" t="str">
        <f t="shared" si="4"/>
        <v>n/a</v>
      </c>
      <c r="AB21" s="21">
        <f t="shared" si="7"/>
        <v>0</v>
      </c>
      <c r="AC21" s="19" t="str">
        <f t="shared" si="8"/>
        <v>No resuelto</v>
      </c>
    </row>
    <row r="22" spans="1:29" s="2" customFormat="1" ht="12.75" x14ac:dyDescent="0.2">
      <c r="A22" s="4" t="s">
        <v>20</v>
      </c>
      <c r="B22" s="4" t="s">
        <v>29</v>
      </c>
      <c r="C22" s="4" t="s">
        <v>369</v>
      </c>
      <c r="D22" s="5">
        <v>41066</v>
      </c>
      <c r="E22" s="6" t="s">
        <v>370</v>
      </c>
      <c r="F22" s="6" t="s">
        <v>21</v>
      </c>
      <c r="G22" s="6" t="s">
        <v>22</v>
      </c>
      <c r="H22" s="7">
        <v>42478.596238425926</v>
      </c>
      <c r="I22" s="7">
        <v>42494.580914351856</v>
      </c>
      <c r="J22" s="4" t="s">
        <v>23</v>
      </c>
      <c r="K22" s="8" t="s">
        <v>24</v>
      </c>
      <c r="L22" s="7">
        <v>42494.574999999997</v>
      </c>
      <c r="M22" s="9" t="s">
        <v>371</v>
      </c>
      <c r="N22" s="9" t="s">
        <v>372</v>
      </c>
      <c r="O22" s="8" t="s">
        <v>25</v>
      </c>
      <c r="P22" s="8" t="s">
        <v>111</v>
      </c>
      <c r="Q22" s="4" t="s">
        <v>26</v>
      </c>
      <c r="R22" s="7">
        <v>42495.622650462959</v>
      </c>
      <c r="S22" s="8" t="s">
        <v>27</v>
      </c>
      <c r="T22" s="10" t="s">
        <v>28</v>
      </c>
      <c r="U22" s="26">
        <f t="shared" si="0"/>
        <v>0.375</v>
      </c>
      <c r="V22" s="26">
        <f t="shared" si="1"/>
        <v>0.75</v>
      </c>
      <c r="W22" s="23">
        <f t="shared" si="9"/>
        <v>4.478761574071541</v>
      </c>
      <c r="X22" s="19">
        <f t="shared" si="3"/>
        <v>0.75</v>
      </c>
      <c r="Y22" s="19">
        <f t="shared" si="5"/>
        <v>3.6870949074048744</v>
      </c>
      <c r="Z22" s="21">
        <f t="shared" si="6"/>
        <v>15</v>
      </c>
      <c r="AA22" s="21" t="str">
        <f t="shared" si="4"/>
        <v>n/a</v>
      </c>
      <c r="AB22" s="21">
        <f t="shared" si="7"/>
        <v>0</v>
      </c>
      <c r="AC22" s="19" t="str">
        <f t="shared" si="8"/>
        <v>No resuelto</v>
      </c>
    </row>
    <row r="23" spans="1:29" s="2" customFormat="1" ht="12.75" x14ac:dyDescent="0.2">
      <c r="A23" s="4" t="s">
        <v>20</v>
      </c>
      <c r="B23" s="4" t="s">
        <v>377</v>
      </c>
      <c r="C23" s="4" t="s">
        <v>378</v>
      </c>
      <c r="D23" s="5">
        <v>41199</v>
      </c>
      <c r="E23" s="6" t="s">
        <v>379</v>
      </c>
      <c r="F23" s="6" t="s">
        <v>21</v>
      </c>
      <c r="G23" s="6" t="s">
        <v>22</v>
      </c>
      <c r="H23" s="7">
        <v>42479.437777777777</v>
      </c>
      <c r="I23" s="7">
        <v>42494.543437500004</v>
      </c>
      <c r="J23" s="4" t="s">
        <v>23</v>
      </c>
      <c r="K23" s="8" t="s">
        <v>38</v>
      </c>
      <c r="L23" s="7">
        <v>42494.083333333328</v>
      </c>
      <c r="M23" s="9" t="s">
        <v>380</v>
      </c>
      <c r="N23" s="8" t="s">
        <v>381</v>
      </c>
      <c r="O23" s="8" t="s">
        <v>25</v>
      </c>
      <c r="P23" s="8" t="s">
        <v>248</v>
      </c>
      <c r="Q23" s="4" t="s">
        <v>26</v>
      </c>
      <c r="R23" s="7">
        <v>42495.638935185183</v>
      </c>
      <c r="S23" s="8" t="s">
        <v>27</v>
      </c>
      <c r="T23" s="10" t="s">
        <v>28</v>
      </c>
      <c r="U23" s="26">
        <f t="shared" si="0"/>
        <v>0.375</v>
      </c>
      <c r="V23" s="26">
        <f t="shared" si="1"/>
        <v>0.66666666666666663</v>
      </c>
      <c r="W23" s="23">
        <f t="shared" si="9"/>
        <v>3.1455555555561046</v>
      </c>
      <c r="X23" s="19">
        <f t="shared" si="3"/>
        <v>0.58333333333333337</v>
      </c>
      <c r="Y23" s="19">
        <f t="shared" si="5"/>
        <v>2.5205555555561046</v>
      </c>
      <c r="Z23" s="21">
        <f t="shared" si="6"/>
        <v>14</v>
      </c>
      <c r="AA23" s="21" t="str">
        <f t="shared" si="4"/>
        <v>n/a</v>
      </c>
      <c r="AB23" s="21">
        <f t="shared" si="7"/>
        <v>0</v>
      </c>
      <c r="AC23" s="19" t="str">
        <f t="shared" si="8"/>
        <v>No resuelto</v>
      </c>
    </row>
    <row r="24" spans="1:29" s="2" customFormat="1" ht="12.75" x14ac:dyDescent="0.2">
      <c r="A24" s="4" t="s">
        <v>20</v>
      </c>
      <c r="B24" s="4" t="s">
        <v>384</v>
      </c>
      <c r="C24" s="4" t="s">
        <v>385</v>
      </c>
      <c r="D24" s="5">
        <v>41557</v>
      </c>
      <c r="E24" s="6" t="s">
        <v>386</v>
      </c>
      <c r="F24" s="6" t="s">
        <v>30</v>
      </c>
      <c r="G24" s="6" t="s">
        <v>31</v>
      </c>
      <c r="H24" s="7">
        <v>42480.600995370369</v>
      </c>
      <c r="I24" s="7">
        <v>42493.584120370375</v>
      </c>
      <c r="J24" s="4" t="s">
        <v>23</v>
      </c>
      <c r="K24" s="8" t="s">
        <v>50</v>
      </c>
      <c r="L24" s="7">
        <v>42493.520833333328</v>
      </c>
      <c r="M24" s="9" t="s">
        <v>387</v>
      </c>
      <c r="N24" s="8" t="s">
        <v>388</v>
      </c>
      <c r="O24" s="8" t="s">
        <v>40</v>
      </c>
      <c r="P24" s="8" t="s">
        <v>389</v>
      </c>
      <c r="Q24" s="4" t="s">
        <v>26</v>
      </c>
      <c r="R24" s="7">
        <v>42494.764872685184</v>
      </c>
      <c r="S24" s="8" t="s">
        <v>27</v>
      </c>
      <c r="T24" s="10" t="s">
        <v>36</v>
      </c>
      <c r="U24" s="26">
        <f t="shared" si="0"/>
        <v>0.375</v>
      </c>
      <c r="V24" s="26">
        <f t="shared" si="1"/>
        <v>0.75</v>
      </c>
      <c r="W24" s="23">
        <f t="shared" si="9"/>
        <v>3.2948379629597184</v>
      </c>
      <c r="X24" s="19">
        <f t="shared" si="3"/>
        <v>0.75</v>
      </c>
      <c r="Y24" s="19">
        <f t="shared" si="5"/>
        <v>2.5031712962930519</v>
      </c>
      <c r="Z24" s="21">
        <f t="shared" si="6"/>
        <v>12</v>
      </c>
      <c r="AA24" s="21" t="str">
        <f t="shared" si="4"/>
        <v>n/a</v>
      </c>
      <c r="AB24" s="21">
        <f t="shared" si="7"/>
        <v>0</v>
      </c>
      <c r="AC24" s="19" t="str">
        <f t="shared" si="8"/>
        <v>No resuelto</v>
      </c>
    </row>
    <row r="25" spans="1:29" s="2" customFormat="1" ht="12.75" x14ac:dyDescent="0.2">
      <c r="A25" s="4" t="s">
        <v>20</v>
      </c>
      <c r="B25" s="4" t="s">
        <v>390</v>
      </c>
      <c r="C25" s="4" t="s">
        <v>391</v>
      </c>
      <c r="D25" s="5">
        <v>41596</v>
      </c>
      <c r="E25" s="6" t="s">
        <v>392</v>
      </c>
      <c r="F25" s="6" t="s">
        <v>30</v>
      </c>
      <c r="G25" s="6" t="s">
        <v>31</v>
      </c>
      <c r="H25" s="7">
        <v>42480.670983796299</v>
      </c>
      <c r="I25" s="7">
        <v>42493.535891203705</v>
      </c>
      <c r="J25" s="4" t="s">
        <v>23</v>
      </c>
      <c r="K25" s="8" t="s">
        <v>50</v>
      </c>
      <c r="L25" s="7">
        <v>42492.770833333328</v>
      </c>
      <c r="M25" s="9" t="s">
        <v>393</v>
      </c>
      <c r="N25" s="8" t="s">
        <v>394</v>
      </c>
      <c r="O25" s="8" t="s">
        <v>40</v>
      </c>
      <c r="P25" s="8" t="s">
        <v>395</v>
      </c>
      <c r="Q25" s="4" t="s">
        <v>26</v>
      </c>
      <c r="R25" s="7">
        <v>42494.74622685185</v>
      </c>
      <c r="S25" s="8" t="s">
        <v>27</v>
      </c>
      <c r="T25" s="10" t="s">
        <v>28</v>
      </c>
      <c r="U25" s="26">
        <f t="shared" si="0"/>
        <v>0.375</v>
      </c>
      <c r="V25" s="26">
        <f t="shared" si="1"/>
        <v>0.75</v>
      </c>
      <c r="W25" s="23">
        <f t="shared" si="9"/>
        <v>3.0998495370295132</v>
      </c>
      <c r="X25" s="19">
        <f t="shared" si="3"/>
        <v>0.75</v>
      </c>
      <c r="Y25" s="19">
        <f t="shared" si="5"/>
        <v>2.3081828703628466</v>
      </c>
      <c r="Z25" s="21">
        <f t="shared" si="6"/>
        <v>11</v>
      </c>
      <c r="AA25" s="21" t="str">
        <f t="shared" si="4"/>
        <v>n/a</v>
      </c>
      <c r="AB25" s="21">
        <f t="shared" si="7"/>
        <v>0</v>
      </c>
      <c r="AC25" s="19" t="str">
        <f t="shared" si="8"/>
        <v>No resuelto</v>
      </c>
    </row>
    <row r="26" spans="1:29" s="2" customFormat="1" ht="12.75" x14ac:dyDescent="0.2">
      <c r="A26" s="4" t="s">
        <v>20</v>
      </c>
      <c r="B26" s="4" t="s">
        <v>397</v>
      </c>
      <c r="C26" s="4" t="s">
        <v>398</v>
      </c>
      <c r="D26" s="5">
        <v>41598</v>
      </c>
      <c r="E26" s="6" t="s">
        <v>399</v>
      </c>
      <c r="F26" s="6" t="s">
        <v>30</v>
      </c>
      <c r="G26" s="6" t="s">
        <v>31</v>
      </c>
      <c r="H26" s="7">
        <v>42480.682106481487</v>
      </c>
      <c r="I26" s="7">
        <v>42493.716944444444</v>
      </c>
      <c r="J26" s="4" t="s">
        <v>23</v>
      </c>
      <c r="K26" s="8" t="s">
        <v>50</v>
      </c>
      <c r="L26" s="7">
        <v>42493.5625</v>
      </c>
      <c r="M26" s="9" t="s">
        <v>400</v>
      </c>
      <c r="N26" s="8" t="s">
        <v>401</v>
      </c>
      <c r="O26" s="8" t="s">
        <v>40</v>
      </c>
      <c r="P26" s="8" t="s">
        <v>402</v>
      </c>
      <c r="Q26" s="4" t="s">
        <v>26</v>
      </c>
      <c r="R26" s="7">
        <v>42494.743958333333</v>
      </c>
      <c r="S26" s="8" t="s">
        <v>27</v>
      </c>
      <c r="T26" s="10" t="s">
        <v>28</v>
      </c>
      <c r="U26" s="26">
        <f t="shared" si="0"/>
        <v>0.375</v>
      </c>
      <c r="V26" s="26">
        <f t="shared" si="1"/>
        <v>0.75</v>
      </c>
      <c r="W26" s="23">
        <f t="shared" si="9"/>
        <v>3.2553935185133014</v>
      </c>
      <c r="X26" s="19">
        <f t="shared" si="3"/>
        <v>0.75</v>
      </c>
      <c r="Y26" s="19">
        <f t="shared" si="5"/>
        <v>2.4637268518466349</v>
      </c>
      <c r="Z26" s="21">
        <f t="shared" si="6"/>
        <v>12</v>
      </c>
      <c r="AA26" s="21" t="str">
        <f t="shared" si="4"/>
        <v>n/a</v>
      </c>
      <c r="AB26" s="21">
        <f t="shared" si="7"/>
        <v>0</v>
      </c>
      <c r="AC26" s="19" t="str">
        <f t="shared" si="8"/>
        <v>No resuelto</v>
      </c>
    </row>
    <row r="27" spans="1:29" s="2" customFormat="1" ht="12.75" x14ac:dyDescent="0.2">
      <c r="A27" s="4" t="s">
        <v>20</v>
      </c>
      <c r="B27" s="4" t="s">
        <v>29</v>
      </c>
      <c r="C27" s="4" t="s">
        <v>408</v>
      </c>
      <c r="D27" s="5">
        <v>42053</v>
      </c>
      <c r="E27" s="6" t="s">
        <v>409</v>
      </c>
      <c r="F27" s="6" t="s">
        <v>21</v>
      </c>
      <c r="G27" s="6" t="s">
        <v>22</v>
      </c>
      <c r="H27" s="7">
        <v>42485.438703703709</v>
      </c>
      <c r="I27" s="7">
        <v>42494.456145833334</v>
      </c>
      <c r="J27" s="4" t="s">
        <v>23</v>
      </c>
      <c r="K27" s="8" t="s">
        <v>33</v>
      </c>
      <c r="L27" s="7">
        <v>42494.447916666672</v>
      </c>
      <c r="M27" s="9" t="s">
        <v>410</v>
      </c>
      <c r="N27" s="8" t="s">
        <v>411</v>
      </c>
      <c r="O27" s="8" t="s">
        <v>34</v>
      </c>
      <c r="P27" s="8" t="s">
        <v>412</v>
      </c>
      <c r="Q27" s="4" t="s">
        <v>26</v>
      </c>
      <c r="R27" s="7">
        <v>42495.478738425925</v>
      </c>
      <c r="S27" s="8" t="s">
        <v>27</v>
      </c>
      <c r="T27" s="10" t="s">
        <v>28</v>
      </c>
      <c r="U27" s="26">
        <f t="shared" si="0"/>
        <v>0.375</v>
      </c>
      <c r="V27" s="26">
        <f t="shared" si="1"/>
        <v>0.75</v>
      </c>
      <c r="W27" s="23">
        <f t="shared" si="9"/>
        <v>2.6342129629629198</v>
      </c>
      <c r="X27" s="19">
        <f t="shared" si="3"/>
        <v>0.75</v>
      </c>
      <c r="Y27" s="19">
        <f t="shared" si="5"/>
        <v>1.8425462962962531</v>
      </c>
      <c r="Z27" s="21">
        <f t="shared" si="6"/>
        <v>8</v>
      </c>
      <c r="AA27" s="21" t="str">
        <f t="shared" si="4"/>
        <v>n/a</v>
      </c>
      <c r="AB27" s="21">
        <f t="shared" si="7"/>
        <v>0</v>
      </c>
      <c r="AC27" s="19" t="str">
        <f t="shared" si="8"/>
        <v>No resuelto</v>
      </c>
    </row>
    <row r="28" spans="1:29" s="2" customFormat="1" ht="12.75" x14ac:dyDescent="0.2">
      <c r="A28" s="4" t="s">
        <v>20</v>
      </c>
      <c r="B28" s="4" t="s">
        <v>102</v>
      </c>
      <c r="C28" s="4" t="s">
        <v>414</v>
      </c>
      <c r="D28" s="5">
        <v>42104</v>
      </c>
      <c r="E28" s="6" t="s">
        <v>415</v>
      </c>
      <c r="F28" s="6" t="s">
        <v>21</v>
      </c>
      <c r="G28" s="6" t="s">
        <v>22</v>
      </c>
      <c r="H28" s="7">
        <v>42485.485335648147</v>
      </c>
      <c r="I28" s="7">
        <v>42494.457002314812</v>
      </c>
      <c r="J28" s="4" t="s">
        <v>23</v>
      </c>
      <c r="K28" s="8" t="s">
        <v>33</v>
      </c>
      <c r="L28" s="7">
        <v>42494.440972222219</v>
      </c>
      <c r="M28" s="9" t="s">
        <v>416</v>
      </c>
      <c r="N28" s="9" t="s">
        <v>417</v>
      </c>
      <c r="O28" s="8" t="s">
        <v>34</v>
      </c>
      <c r="P28" s="8" t="s">
        <v>418</v>
      </c>
      <c r="Q28" s="4" t="s">
        <v>26</v>
      </c>
      <c r="R28" s="7">
        <v>42495.50513888889</v>
      </c>
      <c r="S28" s="8" t="s">
        <v>27</v>
      </c>
      <c r="T28" s="10" t="s">
        <v>28</v>
      </c>
      <c r="U28" s="26">
        <f t="shared" si="0"/>
        <v>0.375</v>
      </c>
      <c r="V28" s="26">
        <f t="shared" si="1"/>
        <v>0.75</v>
      </c>
      <c r="W28" s="23">
        <f t="shared" si="9"/>
        <v>2.580636574071832</v>
      </c>
      <c r="X28" s="19">
        <f t="shared" si="3"/>
        <v>0.75</v>
      </c>
      <c r="Y28" s="19">
        <f t="shared" si="5"/>
        <v>1.7889699074051653</v>
      </c>
      <c r="Z28" s="21">
        <f t="shared" si="6"/>
        <v>8</v>
      </c>
      <c r="AA28" s="21" t="str">
        <f t="shared" si="4"/>
        <v>n/a</v>
      </c>
      <c r="AB28" s="21">
        <f t="shared" si="7"/>
        <v>0</v>
      </c>
      <c r="AC28" s="19" t="str">
        <f t="shared" si="8"/>
        <v>No resuelto</v>
      </c>
    </row>
    <row r="29" spans="1:29" s="2" customFormat="1" ht="12.75" x14ac:dyDescent="0.2">
      <c r="A29" s="4" t="s">
        <v>20</v>
      </c>
      <c r="B29" s="4" t="s">
        <v>29</v>
      </c>
      <c r="C29" s="4" t="s">
        <v>420</v>
      </c>
      <c r="D29" s="5">
        <v>42149</v>
      </c>
      <c r="E29" s="6" t="s">
        <v>421</v>
      </c>
      <c r="F29" s="6" t="s">
        <v>21</v>
      </c>
      <c r="G29" s="6" t="s">
        <v>22</v>
      </c>
      <c r="H29" s="7">
        <v>42485.632731481484</v>
      </c>
      <c r="I29" s="7">
        <v>42493.485983796301</v>
      </c>
      <c r="J29" s="4" t="s">
        <v>23</v>
      </c>
      <c r="K29" s="8" t="s">
        <v>33</v>
      </c>
      <c r="L29" s="7">
        <v>42493.475694444445</v>
      </c>
      <c r="M29" s="9" t="s">
        <v>422</v>
      </c>
      <c r="N29" s="8" t="s">
        <v>423</v>
      </c>
      <c r="O29" s="8" t="s">
        <v>34</v>
      </c>
      <c r="P29" s="8" t="s">
        <v>424</v>
      </c>
      <c r="Q29" s="4" t="s">
        <v>26</v>
      </c>
      <c r="R29" s="7">
        <v>42494.661886574075</v>
      </c>
      <c r="S29" s="8" t="s">
        <v>27</v>
      </c>
      <c r="T29" s="10" t="s">
        <v>28</v>
      </c>
      <c r="U29" s="26">
        <f t="shared" si="0"/>
        <v>0.375</v>
      </c>
      <c r="V29" s="26">
        <f t="shared" si="1"/>
        <v>0.75</v>
      </c>
      <c r="W29" s="23">
        <f t="shared" si="9"/>
        <v>2.0929629629608826</v>
      </c>
      <c r="X29" s="19">
        <f t="shared" si="3"/>
        <v>0.75</v>
      </c>
      <c r="Y29" s="19">
        <f t="shared" si="5"/>
        <v>1.3012962962942158</v>
      </c>
      <c r="Z29" s="21">
        <f t="shared" si="6"/>
        <v>7</v>
      </c>
      <c r="AA29" s="21" t="str">
        <f t="shared" si="4"/>
        <v>n/a</v>
      </c>
      <c r="AB29" s="21">
        <f t="shared" si="7"/>
        <v>0</v>
      </c>
      <c r="AC29" s="19" t="str">
        <f t="shared" si="8"/>
        <v>No resuelto</v>
      </c>
    </row>
    <row r="30" spans="1:29" s="2" customFormat="1" ht="12.75" x14ac:dyDescent="0.2">
      <c r="A30" s="4" t="s">
        <v>20</v>
      </c>
      <c r="B30" s="4" t="s">
        <v>426</v>
      </c>
      <c r="C30" s="4" t="s">
        <v>427</v>
      </c>
      <c r="D30" s="5">
        <v>42244</v>
      </c>
      <c r="E30" s="6" t="s">
        <v>428</v>
      </c>
      <c r="F30" s="6" t="s">
        <v>21</v>
      </c>
      <c r="G30" s="6" t="s">
        <v>22</v>
      </c>
      <c r="H30" s="7">
        <v>42486.429108796292</v>
      </c>
      <c r="I30" s="7">
        <v>42499.50644675926</v>
      </c>
      <c r="J30" s="4" t="s">
        <v>23</v>
      </c>
      <c r="K30" s="8" t="s">
        <v>24</v>
      </c>
      <c r="L30" s="7">
        <v>42499.5</v>
      </c>
      <c r="M30" s="9" t="s">
        <v>429</v>
      </c>
      <c r="N30" s="8" t="s">
        <v>430</v>
      </c>
      <c r="O30" s="8" t="s">
        <v>25</v>
      </c>
      <c r="P30" s="8" t="s">
        <v>431</v>
      </c>
      <c r="Q30" s="4" t="s">
        <v>26</v>
      </c>
      <c r="R30" s="7">
        <v>42501.384953703702</v>
      </c>
      <c r="S30" s="8" t="s">
        <v>27</v>
      </c>
      <c r="T30" s="10" t="s">
        <v>28</v>
      </c>
      <c r="U30" s="26">
        <f t="shared" si="0"/>
        <v>0.375</v>
      </c>
      <c r="V30" s="26">
        <f t="shared" si="1"/>
        <v>0.75</v>
      </c>
      <c r="W30" s="23">
        <f t="shared" si="9"/>
        <v>3.4458912037080154</v>
      </c>
      <c r="X30" s="19">
        <f t="shared" si="3"/>
        <v>0.75</v>
      </c>
      <c r="Y30" s="19">
        <f t="shared" si="5"/>
        <v>2.6542245370413489</v>
      </c>
      <c r="Z30" s="21">
        <f t="shared" si="6"/>
        <v>12</v>
      </c>
      <c r="AA30" s="21" t="str">
        <f t="shared" si="4"/>
        <v>n/a</v>
      </c>
      <c r="AB30" s="21">
        <f t="shared" si="7"/>
        <v>0</v>
      </c>
      <c r="AC30" s="19" t="str">
        <f t="shared" si="8"/>
        <v>No resuelto</v>
      </c>
    </row>
    <row r="31" spans="1:29" s="2" customFormat="1" ht="12.75" x14ac:dyDescent="0.2">
      <c r="A31" s="4" t="s">
        <v>20</v>
      </c>
      <c r="B31" s="4" t="s">
        <v>29</v>
      </c>
      <c r="C31" s="4" t="s">
        <v>433</v>
      </c>
      <c r="D31" s="5">
        <v>42351</v>
      </c>
      <c r="E31" s="6" t="s">
        <v>434</v>
      </c>
      <c r="F31" s="6" t="s">
        <v>21</v>
      </c>
      <c r="G31" s="6" t="s">
        <v>22</v>
      </c>
      <c r="H31" s="7">
        <v>42486.565625000003</v>
      </c>
      <c r="I31" s="7">
        <v>42496.567766203705</v>
      </c>
      <c r="J31" s="4" t="s">
        <v>23</v>
      </c>
      <c r="K31" s="8" t="s">
        <v>37</v>
      </c>
      <c r="L31" s="7">
        <v>42496.5</v>
      </c>
      <c r="M31" s="9" t="s">
        <v>435</v>
      </c>
      <c r="N31" s="8" t="s">
        <v>436</v>
      </c>
      <c r="O31" s="8" t="s">
        <v>25</v>
      </c>
      <c r="P31" s="8" t="s">
        <v>437</v>
      </c>
      <c r="Q31" s="4" t="s">
        <v>26</v>
      </c>
      <c r="R31" s="7">
        <v>42496.662592592591</v>
      </c>
      <c r="S31" s="8" t="s">
        <v>27</v>
      </c>
      <c r="T31" s="10" t="s">
        <v>28</v>
      </c>
      <c r="U31" s="26">
        <f t="shared" si="0"/>
        <v>0.375</v>
      </c>
      <c r="V31" s="26">
        <f t="shared" si="1"/>
        <v>0.66666666666666663</v>
      </c>
      <c r="W31" s="23">
        <f t="shared" si="9"/>
        <v>2.2677083333304227</v>
      </c>
      <c r="X31" s="19">
        <f t="shared" si="3"/>
        <v>0.58333333333333337</v>
      </c>
      <c r="Y31" s="19">
        <f t="shared" si="5"/>
        <v>1.6427083333304224</v>
      </c>
      <c r="Z31" s="21">
        <f t="shared" si="6"/>
        <v>9</v>
      </c>
      <c r="AA31" s="21" t="str">
        <f t="shared" si="4"/>
        <v>n/a</v>
      </c>
      <c r="AB31" s="21">
        <f t="shared" si="7"/>
        <v>0</v>
      </c>
      <c r="AC31" s="19" t="str">
        <f t="shared" si="8"/>
        <v>No resuelto</v>
      </c>
    </row>
    <row r="32" spans="1:29" s="2" customFormat="1" ht="12.75" x14ac:dyDescent="0.2">
      <c r="A32" s="4" t="s">
        <v>20</v>
      </c>
      <c r="B32" s="4" t="s">
        <v>29</v>
      </c>
      <c r="C32" s="4" t="s">
        <v>438</v>
      </c>
      <c r="D32" s="5">
        <v>42352</v>
      </c>
      <c r="E32" s="6" t="s">
        <v>439</v>
      </c>
      <c r="F32" s="6" t="s">
        <v>21</v>
      </c>
      <c r="G32" s="6" t="s">
        <v>22</v>
      </c>
      <c r="H32" s="7">
        <v>42486.566701388889</v>
      </c>
      <c r="I32" s="7">
        <v>42496.568182870367</v>
      </c>
      <c r="J32" s="4" t="s">
        <v>23</v>
      </c>
      <c r="K32" s="8" t="s">
        <v>37</v>
      </c>
      <c r="L32" s="7">
        <v>42496.5</v>
      </c>
      <c r="M32" s="9" t="s">
        <v>440</v>
      </c>
      <c r="N32" s="8" t="s">
        <v>355</v>
      </c>
      <c r="O32" s="8" t="s">
        <v>25</v>
      </c>
      <c r="P32" s="8" t="s">
        <v>441</v>
      </c>
      <c r="Q32" s="4" t="s">
        <v>26</v>
      </c>
      <c r="R32" s="7">
        <v>42496.655763888892</v>
      </c>
      <c r="S32" s="8" t="s">
        <v>27</v>
      </c>
      <c r="T32" s="10" t="s">
        <v>28</v>
      </c>
      <c r="U32" s="26">
        <f t="shared" si="0"/>
        <v>0.375</v>
      </c>
      <c r="V32" s="26">
        <f t="shared" si="1"/>
        <v>0.66666666666666663</v>
      </c>
      <c r="W32" s="23">
        <f t="shared" si="9"/>
        <v>2.2666319444445735</v>
      </c>
      <c r="X32" s="19">
        <f t="shared" si="3"/>
        <v>0.58333333333333337</v>
      </c>
      <c r="Y32" s="19">
        <f t="shared" si="5"/>
        <v>1.6416319444445733</v>
      </c>
      <c r="Z32" s="21">
        <f t="shared" si="6"/>
        <v>9</v>
      </c>
      <c r="AA32" s="21" t="str">
        <f t="shared" si="4"/>
        <v>n/a</v>
      </c>
      <c r="AB32" s="21">
        <f t="shared" si="7"/>
        <v>0</v>
      </c>
      <c r="AC32" s="19" t="str">
        <f t="shared" si="8"/>
        <v>No resuelto</v>
      </c>
    </row>
    <row r="33" spans="1:29" s="2" customFormat="1" ht="12.75" x14ac:dyDescent="0.2">
      <c r="A33" s="4" t="s">
        <v>20</v>
      </c>
      <c r="B33" s="4" t="s">
        <v>442</v>
      </c>
      <c r="C33" s="4" t="s">
        <v>443</v>
      </c>
      <c r="D33" s="5">
        <v>42434</v>
      </c>
      <c r="E33" s="6" t="s">
        <v>444</v>
      </c>
      <c r="F33" s="6" t="s">
        <v>21</v>
      </c>
      <c r="G33" s="6" t="s">
        <v>22</v>
      </c>
      <c r="H33" s="7">
        <v>42486.776342592595</v>
      </c>
      <c r="I33" s="7">
        <v>42493.46292824074</v>
      </c>
      <c r="J33" s="4" t="s">
        <v>23</v>
      </c>
      <c r="K33" s="8" t="s">
        <v>24</v>
      </c>
      <c r="L33" s="7">
        <v>42493.458333333328</v>
      </c>
      <c r="M33" s="9" t="s">
        <v>445</v>
      </c>
      <c r="N33" s="8" t="s">
        <v>446</v>
      </c>
      <c r="O33" s="8" t="s">
        <v>25</v>
      </c>
      <c r="P33" s="8" t="s">
        <v>159</v>
      </c>
      <c r="Q33" s="4" t="s">
        <v>26</v>
      </c>
      <c r="R33" s="7">
        <v>42493.699745370366</v>
      </c>
      <c r="S33" s="8" t="s">
        <v>27</v>
      </c>
      <c r="T33" s="10" t="s">
        <v>36</v>
      </c>
      <c r="U33" s="26">
        <f t="shared" si="0"/>
        <v>0.375</v>
      </c>
      <c r="V33" s="26">
        <f t="shared" si="1"/>
        <v>0.75</v>
      </c>
      <c r="W33" s="23">
        <f t="shared" si="9"/>
        <v>1.5833333333284827</v>
      </c>
      <c r="X33" s="19">
        <f t="shared" si="3"/>
        <v>0.75</v>
      </c>
      <c r="Y33" s="19">
        <f t="shared" si="5"/>
        <v>0.79166666666181595</v>
      </c>
      <c r="Z33" s="21">
        <f t="shared" si="6"/>
        <v>6</v>
      </c>
      <c r="AA33" s="21" t="str">
        <f t="shared" si="4"/>
        <v>n/a</v>
      </c>
      <c r="AB33" s="21">
        <f t="shared" si="7"/>
        <v>0</v>
      </c>
      <c r="AC33" s="19" t="str">
        <f t="shared" si="8"/>
        <v>No resuelto</v>
      </c>
    </row>
    <row r="34" spans="1:29" s="2" customFormat="1" ht="12.75" x14ac:dyDescent="0.2">
      <c r="A34" s="4" t="s">
        <v>20</v>
      </c>
      <c r="B34" s="4" t="s">
        <v>29</v>
      </c>
      <c r="C34" s="4" t="s">
        <v>447</v>
      </c>
      <c r="D34" s="5">
        <v>42512</v>
      </c>
      <c r="E34" s="6" t="s">
        <v>448</v>
      </c>
      <c r="F34" s="6" t="s">
        <v>21</v>
      </c>
      <c r="G34" s="6" t="s">
        <v>22</v>
      </c>
      <c r="H34" s="7">
        <v>42487.499236111107</v>
      </c>
      <c r="I34" s="7">
        <v>42492.488888888889</v>
      </c>
      <c r="J34" s="4" t="s">
        <v>23</v>
      </c>
      <c r="K34" s="8" t="s">
        <v>24</v>
      </c>
      <c r="L34" s="7">
        <v>42492.395833333328</v>
      </c>
      <c r="M34" s="9" t="s">
        <v>449</v>
      </c>
      <c r="N34" s="9" t="s">
        <v>450</v>
      </c>
      <c r="O34" s="8" t="s">
        <v>25</v>
      </c>
      <c r="P34" s="8" t="s">
        <v>451</v>
      </c>
      <c r="Q34" s="4" t="s">
        <v>26</v>
      </c>
      <c r="R34" s="7">
        <v>42493.750925925924</v>
      </c>
      <c r="S34" s="8" t="s">
        <v>27</v>
      </c>
      <c r="T34" s="10" t="s">
        <v>28</v>
      </c>
      <c r="U34" s="26">
        <f t="shared" si="0"/>
        <v>0.375</v>
      </c>
      <c r="V34" s="26">
        <f t="shared" si="1"/>
        <v>0.75</v>
      </c>
      <c r="W34" s="23">
        <f t="shared" si="9"/>
        <v>1.0215972222213168</v>
      </c>
      <c r="X34" s="19">
        <f t="shared" si="3"/>
        <v>0.75</v>
      </c>
      <c r="Y34" s="19">
        <f t="shared" si="5"/>
        <v>0.22993055555465008</v>
      </c>
      <c r="Z34" s="21">
        <f t="shared" si="6"/>
        <v>4</v>
      </c>
      <c r="AA34" s="21" t="str">
        <f t="shared" si="4"/>
        <v>n/a</v>
      </c>
      <c r="AB34" s="21">
        <f t="shared" si="7"/>
        <v>0</v>
      </c>
      <c r="AC34" s="19" t="str">
        <f t="shared" si="8"/>
        <v>No resuelto</v>
      </c>
    </row>
    <row r="35" spans="1:29" s="2" customFormat="1" ht="12.75" x14ac:dyDescent="0.2">
      <c r="A35" s="4" t="s">
        <v>20</v>
      </c>
      <c r="B35" s="4" t="s">
        <v>452</v>
      </c>
      <c r="C35" s="4" t="s">
        <v>453</v>
      </c>
      <c r="D35" s="5">
        <v>42536</v>
      </c>
      <c r="E35" s="6" t="s">
        <v>454</v>
      </c>
      <c r="F35" s="6" t="s">
        <v>21</v>
      </c>
      <c r="G35" s="6" t="s">
        <v>22</v>
      </c>
      <c r="H35" s="7">
        <v>42487.52721064815</v>
      </c>
      <c r="I35" s="7">
        <v>42496.681944444441</v>
      </c>
      <c r="J35" s="4" t="s">
        <v>23</v>
      </c>
      <c r="K35" s="8" t="s">
        <v>24</v>
      </c>
      <c r="L35" s="7">
        <v>42496.5625</v>
      </c>
      <c r="M35" s="9" t="s">
        <v>455</v>
      </c>
      <c r="N35" s="8" t="s">
        <v>456</v>
      </c>
      <c r="O35" s="8" t="s">
        <v>25</v>
      </c>
      <c r="P35" s="8" t="s">
        <v>81</v>
      </c>
      <c r="Q35" s="4" t="s">
        <v>26</v>
      </c>
      <c r="R35" s="7">
        <v>42499.521747685183</v>
      </c>
      <c r="S35" s="8" t="s">
        <v>27</v>
      </c>
      <c r="T35" s="10" t="s">
        <v>28</v>
      </c>
      <c r="U35" s="26">
        <f t="shared" si="0"/>
        <v>0.375</v>
      </c>
      <c r="V35" s="26">
        <f t="shared" si="1"/>
        <v>0.75</v>
      </c>
      <c r="W35" s="23">
        <f t="shared" si="9"/>
        <v>2.6602893518502242</v>
      </c>
      <c r="X35" s="19">
        <f t="shared" si="3"/>
        <v>0.75</v>
      </c>
      <c r="Y35" s="19">
        <f t="shared" si="5"/>
        <v>1.8686226851835575</v>
      </c>
      <c r="Z35" s="21">
        <f t="shared" si="6"/>
        <v>8</v>
      </c>
      <c r="AA35" s="21" t="str">
        <f t="shared" si="4"/>
        <v>n/a</v>
      </c>
      <c r="AB35" s="21">
        <f t="shared" si="7"/>
        <v>0</v>
      </c>
      <c r="AC35" s="19" t="str">
        <f t="shared" si="8"/>
        <v>No resuelto</v>
      </c>
    </row>
    <row r="36" spans="1:29" s="2" customFormat="1" ht="12.75" x14ac:dyDescent="0.2">
      <c r="A36" s="4" t="s">
        <v>20</v>
      </c>
      <c r="B36" s="4" t="s">
        <v>457</v>
      </c>
      <c r="C36" s="4" t="s">
        <v>458</v>
      </c>
      <c r="D36" s="5">
        <v>42562</v>
      </c>
      <c r="E36" s="6" t="s">
        <v>459</v>
      </c>
      <c r="F36" s="6" t="s">
        <v>21</v>
      </c>
      <c r="G36" s="6" t="s">
        <v>22</v>
      </c>
      <c r="H36" s="7">
        <v>42487.561979166669</v>
      </c>
      <c r="I36" s="7">
        <v>42493.690312499995</v>
      </c>
      <c r="J36" s="4" t="s">
        <v>23</v>
      </c>
      <c r="K36" s="8" t="s">
        <v>24</v>
      </c>
      <c r="L36" s="7">
        <v>42493.666666666672</v>
      </c>
      <c r="M36" s="9" t="s">
        <v>460</v>
      </c>
      <c r="N36" s="8" t="s">
        <v>461</v>
      </c>
      <c r="O36" s="8" t="s">
        <v>25</v>
      </c>
      <c r="P36" s="8" t="s">
        <v>462</v>
      </c>
      <c r="Q36" s="4" t="s">
        <v>26</v>
      </c>
      <c r="R36" s="7">
        <v>42494.472858796296</v>
      </c>
      <c r="S36" s="8" t="s">
        <v>27</v>
      </c>
      <c r="T36" s="10" t="s">
        <v>28</v>
      </c>
      <c r="U36" s="26">
        <f t="shared" si="0"/>
        <v>0.375</v>
      </c>
      <c r="V36" s="26">
        <f t="shared" si="1"/>
        <v>0.75</v>
      </c>
      <c r="W36" s="23">
        <f t="shared" si="9"/>
        <v>1.6046875000029104</v>
      </c>
      <c r="X36" s="19">
        <f t="shared" si="3"/>
        <v>0.75</v>
      </c>
      <c r="Y36" s="19">
        <f t="shared" si="5"/>
        <v>0.81302083333624364</v>
      </c>
      <c r="Z36" s="21">
        <f t="shared" si="6"/>
        <v>5</v>
      </c>
      <c r="AA36" s="21" t="str">
        <f t="shared" si="4"/>
        <v>n/a</v>
      </c>
      <c r="AB36" s="21">
        <f t="shared" si="7"/>
        <v>0</v>
      </c>
      <c r="AC36" s="19" t="str">
        <f t="shared" si="8"/>
        <v>No resuelto</v>
      </c>
    </row>
    <row r="37" spans="1:29" s="2" customFormat="1" ht="12.75" x14ac:dyDescent="0.2">
      <c r="A37" s="4" t="s">
        <v>20</v>
      </c>
      <c r="B37" s="4" t="s">
        <v>463</v>
      </c>
      <c r="C37" s="4" t="s">
        <v>464</v>
      </c>
      <c r="D37" s="5">
        <v>42613</v>
      </c>
      <c r="E37" s="6" t="s">
        <v>465</v>
      </c>
      <c r="F37" s="6" t="s">
        <v>21</v>
      </c>
      <c r="G37" s="6" t="s">
        <v>22</v>
      </c>
      <c r="H37" s="7">
        <v>42487.646932870368</v>
      </c>
      <c r="I37" s="7">
        <v>42493.628321759257</v>
      </c>
      <c r="J37" s="4" t="s">
        <v>23</v>
      </c>
      <c r="K37" s="8" t="s">
        <v>24</v>
      </c>
      <c r="L37" s="7">
        <v>42493.618055555555</v>
      </c>
      <c r="M37" s="9" t="s">
        <v>466</v>
      </c>
      <c r="N37" s="8" t="s">
        <v>467</v>
      </c>
      <c r="O37" s="8" t="s">
        <v>25</v>
      </c>
      <c r="P37" s="8" t="s">
        <v>54</v>
      </c>
      <c r="Q37" s="4" t="s">
        <v>26</v>
      </c>
      <c r="R37" s="7">
        <v>42494.552222222221</v>
      </c>
      <c r="S37" s="8" t="s">
        <v>27</v>
      </c>
      <c r="T37" s="10" t="s">
        <v>36</v>
      </c>
      <c r="U37" s="26">
        <f t="shared" si="0"/>
        <v>0.375</v>
      </c>
      <c r="V37" s="26">
        <f t="shared" si="1"/>
        <v>0.75</v>
      </c>
      <c r="W37" s="23">
        <f t="shared" si="9"/>
        <v>1.471122685186856</v>
      </c>
      <c r="X37" s="19">
        <f t="shared" si="3"/>
        <v>0.75</v>
      </c>
      <c r="Y37" s="19">
        <f t="shared" si="5"/>
        <v>0.67945601852018922</v>
      </c>
      <c r="Z37" s="21">
        <f t="shared" si="6"/>
        <v>5</v>
      </c>
      <c r="AA37" s="21" t="str">
        <f t="shared" si="4"/>
        <v>n/a</v>
      </c>
      <c r="AB37" s="21">
        <f t="shared" si="7"/>
        <v>0</v>
      </c>
      <c r="AC37" s="19" t="str">
        <f t="shared" si="8"/>
        <v>No resuelto</v>
      </c>
    </row>
    <row r="38" spans="1:29" s="2" customFormat="1" ht="12.75" x14ac:dyDescent="0.2">
      <c r="A38" s="4" t="s">
        <v>20</v>
      </c>
      <c r="B38" s="4" t="s">
        <v>29</v>
      </c>
      <c r="C38" s="4" t="s">
        <v>469</v>
      </c>
      <c r="D38" s="5">
        <v>42637</v>
      </c>
      <c r="E38" s="6" t="s">
        <v>470</v>
      </c>
      <c r="F38" s="6" t="s">
        <v>21</v>
      </c>
      <c r="G38" s="6" t="s">
        <v>22</v>
      </c>
      <c r="H38" s="7">
        <v>42487.724282407406</v>
      </c>
      <c r="I38" s="7">
        <v>42492.432037037041</v>
      </c>
      <c r="J38" s="4" t="s">
        <v>23</v>
      </c>
      <c r="K38" s="8" t="s">
        <v>24</v>
      </c>
      <c r="L38" s="7">
        <v>42492.427083333328</v>
      </c>
      <c r="M38" s="9" t="s">
        <v>471</v>
      </c>
      <c r="N38" s="8" t="s">
        <v>472</v>
      </c>
      <c r="O38" s="8" t="s">
        <v>25</v>
      </c>
      <c r="P38" s="8" t="s">
        <v>71</v>
      </c>
      <c r="Q38" s="4" t="s">
        <v>26</v>
      </c>
      <c r="R38" s="7">
        <v>42493.438020833331</v>
      </c>
      <c r="S38" s="8" t="s">
        <v>27</v>
      </c>
      <c r="T38" s="10" t="s">
        <v>28</v>
      </c>
      <c r="U38" s="26">
        <f t="shared" si="0"/>
        <v>0.375</v>
      </c>
      <c r="V38" s="26">
        <f t="shared" si="1"/>
        <v>0.75</v>
      </c>
      <c r="W38" s="23">
        <f t="shared" si="9"/>
        <v>0.82780092592292931</v>
      </c>
      <c r="X38" s="19">
        <f t="shared" si="3"/>
        <v>0.75</v>
      </c>
      <c r="Y38" s="19">
        <f t="shared" si="5"/>
        <v>3.613425925626261E-2</v>
      </c>
      <c r="Z38" s="21">
        <f t="shared" si="6"/>
        <v>4</v>
      </c>
      <c r="AA38" s="21" t="str">
        <f t="shared" si="4"/>
        <v>n/a</v>
      </c>
      <c r="AB38" s="21">
        <f t="shared" si="7"/>
        <v>0</v>
      </c>
      <c r="AC38" s="19" t="str">
        <f t="shared" si="8"/>
        <v>No resuelto</v>
      </c>
    </row>
    <row r="39" spans="1:29" s="2" customFormat="1" ht="12.75" x14ac:dyDescent="0.2">
      <c r="A39" s="4" t="s">
        <v>20</v>
      </c>
      <c r="B39" s="4" t="s">
        <v>29</v>
      </c>
      <c r="C39" s="4" t="s">
        <v>473</v>
      </c>
      <c r="D39" s="5">
        <v>42638</v>
      </c>
      <c r="E39" s="6" t="s">
        <v>474</v>
      </c>
      <c r="F39" s="6" t="s">
        <v>21</v>
      </c>
      <c r="G39" s="6" t="s">
        <v>22</v>
      </c>
      <c r="H39" s="7">
        <v>42487.726770833338</v>
      </c>
      <c r="I39" s="7">
        <v>42493.475104166668</v>
      </c>
      <c r="J39" s="4" t="s">
        <v>23</v>
      </c>
      <c r="K39" s="8" t="s">
        <v>33</v>
      </c>
      <c r="L39" s="7">
        <v>42493.458333333328</v>
      </c>
      <c r="M39" s="9" t="s">
        <v>475</v>
      </c>
      <c r="N39" s="8" t="s">
        <v>476</v>
      </c>
      <c r="O39" s="8" t="s">
        <v>34</v>
      </c>
      <c r="P39" s="8" t="s">
        <v>477</v>
      </c>
      <c r="Q39" s="4" t="s">
        <v>26</v>
      </c>
      <c r="R39" s="7">
        <v>42495.622847222221</v>
      </c>
      <c r="S39" s="8" t="s">
        <v>27</v>
      </c>
      <c r="T39" s="10" t="s">
        <v>28</v>
      </c>
      <c r="U39" s="26">
        <f t="shared" si="0"/>
        <v>0.375</v>
      </c>
      <c r="V39" s="26">
        <f t="shared" si="1"/>
        <v>0.75</v>
      </c>
      <c r="W39" s="23">
        <f t="shared" si="9"/>
        <v>1.2315624999901047</v>
      </c>
      <c r="X39" s="19">
        <f t="shared" si="3"/>
        <v>0.75</v>
      </c>
      <c r="Y39" s="19">
        <f t="shared" si="5"/>
        <v>0.43989583332343801</v>
      </c>
      <c r="Z39" s="21">
        <f t="shared" si="6"/>
        <v>5</v>
      </c>
      <c r="AA39" s="21" t="str">
        <f t="shared" si="4"/>
        <v>n/a</v>
      </c>
      <c r="AB39" s="21">
        <f t="shared" si="7"/>
        <v>0</v>
      </c>
      <c r="AC39" s="19" t="str">
        <f t="shared" si="8"/>
        <v>No resuelto</v>
      </c>
    </row>
    <row r="40" spans="1:29" s="2" customFormat="1" ht="12.75" x14ac:dyDescent="0.2">
      <c r="A40" s="4" t="s">
        <v>20</v>
      </c>
      <c r="B40" s="4" t="s">
        <v>478</v>
      </c>
      <c r="C40" s="4" t="s">
        <v>479</v>
      </c>
      <c r="D40" s="5">
        <v>42650</v>
      </c>
      <c r="E40" s="6" t="s">
        <v>480</v>
      </c>
      <c r="F40" s="6" t="s">
        <v>30</v>
      </c>
      <c r="G40" s="6" t="s">
        <v>31</v>
      </c>
      <c r="H40" s="7">
        <v>42487.753217592588</v>
      </c>
      <c r="I40" s="7">
        <v>42493.636041666672</v>
      </c>
      <c r="J40" s="4" t="s">
        <v>23</v>
      </c>
      <c r="K40" s="8" t="s">
        <v>37</v>
      </c>
      <c r="L40" s="7">
        <v>42493.631944444445</v>
      </c>
      <c r="M40" s="9" t="s">
        <v>481</v>
      </c>
      <c r="N40" s="8" t="s">
        <v>482</v>
      </c>
      <c r="O40" s="8" t="s">
        <v>25</v>
      </c>
      <c r="P40" s="8" t="s">
        <v>67</v>
      </c>
      <c r="Q40" s="4" t="s">
        <v>26</v>
      </c>
      <c r="R40" s="7">
        <v>42500.489907407406</v>
      </c>
      <c r="S40" s="8" t="s">
        <v>27</v>
      </c>
      <c r="T40" s="10" t="s">
        <v>36</v>
      </c>
      <c r="U40" s="26">
        <f t="shared" si="0"/>
        <v>0.375</v>
      </c>
      <c r="V40" s="26">
        <f t="shared" si="1"/>
        <v>0.66666666666666663</v>
      </c>
      <c r="W40" s="23">
        <f t="shared" si="9"/>
        <v>1.1319444444452529</v>
      </c>
      <c r="X40" s="19">
        <f t="shared" si="3"/>
        <v>0.58333333333333337</v>
      </c>
      <c r="Y40" s="19">
        <f t="shared" si="5"/>
        <v>0.50694444444525277</v>
      </c>
      <c r="Z40" s="21">
        <f t="shared" si="6"/>
        <v>5</v>
      </c>
      <c r="AA40" s="21" t="str">
        <f t="shared" si="4"/>
        <v>n/a</v>
      </c>
      <c r="AB40" s="21">
        <f t="shared" si="7"/>
        <v>0</v>
      </c>
      <c r="AC40" s="19" t="str">
        <f t="shared" si="8"/>
        <v>No resuelto</v>
      </c>
    </row>
    <row r="41" spans="1:29" s="2" customFormat="1" ht="12.75" x14ac:dyDescent="0.2">
      <c r="A41" s="4" t="s">
        <v>20</v>
      </c>
      <c r="B41" s="4" t="s">
        <v>483</v>
      </c>
      <c r="C41" s="4" t="s">
        <v>484</v>
      </c>
      <c r="D41" s="5">
        <v>42651</v>
      </c>
      <c r="E41" s="6" t="s">
        <v>480</v>
      </c>
      <c r="F41" s="6" t="s">
        <v>30</v>
      </c>
      <c r="G41" s="6" t="s">
        <v>31</v>
      </c>
      <c r="H41" s="7">
        <v>42487.753692129627</v>
      </c>
      <c r="I41" s="7">
        <v>42493.635706018518</v>
      </c>
      <c r="J41" s="4" t="s">
        <v>23</v>
      </c>
      <c r="K41" s="8" t="s">
        <v>33</v>
      </c>
      <c r="L41" s="7">
        <v>42493.631249999999</v>
      </c>
      <c r="M41" s="9" t="s">
        <v>485</v>
      </c>
      <c r="N41" s="8" t="s">
        <v>486</v>
      </c>
      <c r="O41" s="8" t="s">
        <v>34</v>
      </c>
      <c r="P41" s="8" t="s">
        <v>68</v>
      </c>
      <c r="Q41" s="4" t="s">
        <v>26</v>
      </c>
      <c r="R41" s="7">
        <v>42494.396747685183</v>
      </c>
      <c r="S41" s="8" t="s">
        <v>27</v>
      </c>
      <c r="T41" s="10" t="s">
        <v>36</v>
      </c>
      <c r="U41" s="26">
        <f t="shared" si="0"/>
        <v>0.375</v>
      </c>
      <c r="V41" s="26">
        <f t="shared" si="1"/>
        <v>0.75</v>
      </c>
      <c r="W41" s="23">
        <f t="shared" si="9"/>
        <v>1.3812499999985448</v>
      </c>
      <c r="X41" s="19">
        <f t="shared" si="3"/>
        <v>0.75</v>
      </c>
      <c r="Y41" s="19">
        <f t="shared" si="5"/>
        <v>0.58958333333187807</v>
      </c>
      <c r="Z41" s="21">
        <f t="shared" si="6"/>
        <v>5</v>
      </c>
      <c r="AA41" s="21" t="str">
        <f t="shared" si="4"/>
        <v>n/a</v>
      </c>
      <c r="AB41" s="21">
        <f t="shared" si="7"/>
        <v>0</v>
      </c>
      <c r="AC41" s="19" t="str">
        <f t="shared" si="8"/>
        <v>No resuelto</v>
      </c>
    </row>
    <row r="42" spans="1:29" s="2" customFormat="1" ht="12.75" x14ac:dyDescent="0.2">
      <c r="A42" s="4" t="s">
        <v>20</v>
      </c>
      <c r="B42" s="4" t="s">
        <v>29</v>
      </c>
      <c r="C42" s="4" t="s">
        <v>487</v>
      </c>
      <c r="D42" s="5">
        <v>42794</v>
      </c>
      <c r="E42" s="6" t="s">
        <v>488</v>
      </c>
      <c r="F42" s="6" t="s">
        <v>21</v>
      </c>
      <c r="G42" s="6" t="s">
        <v>22</v>
      </c>
      <c r="H42" s="7">
        <v>42488.687384259261</v>
      </c>
      <c r="I42" s="7">
        <v>42493.558576388888</v>
      </c>
      <c r="J42" s="4" t="s">
        <v>23</v>
      </c>
      <c r="K42" s="8" t="s">
        <v>33</v>
      </c>
      <c r="L42" s="7">
        <v>42493.541666666672</v>
      </c>
      <c r="M42" s="9" t="s">
        <v>489</v>
      </c>
      <c r="N42" s="8" t="s">
        <v>490</v>
      </c>
      <c r="O42" s="8" t="s">
        <v>34</v>
      </c>
      <c r="P42" s="8" t="s">
        <v>491</v>
      </c>
      <c r="Q42" s="4" t="s">
        <v>26</v>
      </c>
      <c r="R42" s="7">
        <v>42493.697604166664</v>
      </c>
      <c r="S42" s="8" t="s">
        <v>27</v>
      </c>
      <c r="T42" s="10" t="s">
        <v>28</v>
      </c>
      <c r="U42" s="26">
        <f t="shared" si="0"/>
        <v>0.375</v>
      </c>
      <c r="V42" s="26">
        <f t="shared" si="1"/>
        <v>0.75</v>
      </c>
      <c r="W42" s="23">
        <f t="shared" si="9"/>
        <v>0.97928240741021</v>
      </c>
      <c r="X42" s="19">
        <f t="shared" si="3"/>
        <v>0.75</v>
      </c>
      <c r="Y42" s="19">
        <f t="shared" si="5"/>
        <v>0.18761574074354331</v>
      </c>
      <c r="Z42" s="21">
        <f t="shared" si="6"/>
        <v>4</v>
      </c>
      <c r="AA42" s="21" t="str">
        <f t="shared" si="4"/>
        <v>n/a</v>
      </c>
      <c r="AB42" s="21">
        <f t="shared" si="7"/>
        <v>0</v>
      </c>
      <c r="AC42" s="19" t="str">
        <f t="shared" si="8"/>
        <v>No resuelto</v>
      </c>
    </row>
    <row r="43" spans="1:29" s="2" customFormat="1" ht="12.75" x14ac:dyDescent="0.2">
      <c r="A43" s="4" t="s">
        <v>20</v>
      </c>
      <c r="B43" s="4" t="s">
        <v>492</v>
      </c>
      <c r="C43" s="4" t="s">
        <v>152</v>
      </c>
      <c r="D43" s="5">
        <v>42795</v>
      </c>
      <c r="E43" s="6" t="s">
        <v>493</v>
      </c>
      <c r="F43" s="6" t="s">
        <v>21</v>
      </c>
      <c r="G43" s="6" t="s">
        <v>22</v>
      </c>
      <c r="H43" s="7">
        <v>42488.695613425924</v>
      </c>
      <c r="I43" s="7">
        <v>42492.554016203707</v>
      </c>
      <c r="J43" s="4" t="s">
        <v>23</v>
      </c>
      <c r="K43" s="8" t="s">
        <v>24</v>
      </c>
      <c r="L43" s="7">
        <v>42492.520833333328</v>
      </c>
      <c r="M43" s="9" t="s">
        <v>494</v>
      </c>
      <c r="N43" s="8" t="s">
        <v>495</v>
      </c>
      <c r="O43" s="8" t="s">
        <v>25</v>
      </c>
      <c r="P43" s="8" t="s">
        <v>496</v>
      </c>
      <c r="Q43" s="4" t="s">
        <v>26</v>
      </c>
      <c r="R43" s="7">
        <v>42492.579409722224</v>
      </c>
      <c r="S43" s="8" t="s">
        <v>32</v>
      </c>
      <c r="T43" s="10" t="s">
        <v>36</v>
      </c>
      <c r="U43" s="26">
        <f t="shared" si="0"/>
        <v>0.375</v>
      </c>
      <c r="V43" s="26">
        <f t="shared" si="1"/>
        <v>0.75</v>
      </c>
      <c r="W43" s="23">
        <f t="shared" si="9"/>
        <v>0.57521990740497131</v>
      </c>
      <c r="X43" s="19">
        <f t="shared" si="3"/>
        <v>0.75</v>
      </c>
      <c r="Y43" s="19">
        <f t="shared" si="5"/>
        <v>0</v>
      </c>
      <c r="Z43" s="21">
        <f t="shared" si="6"/>
        <v>3</v>
      </c>
      <c r="AA43" s="21" t="str">
        <f t="shared" si="4"/>
        <v>n/a</v>
      </c>
      <c r="AB43" s="21">
        <f t="shared" si="7"/>
        <v>0</v>
      </c>
      <c r="AC43" s="19" t="str">
        <f t="shared" si="8"/>
        <v>No resuelto</v>
      </c>
    </row>
    <row r="44" spans="1:29" s="2" customFormat="1" ht="12.75" x14ac:dyDescent="0.2">
      <c r="A44" s="4" t="s">
        <v>20</v>
      </c>
      <c r="B44" s="4" t="s">
        <v>29</v>
      </c>
      <c r="C44" s="4" t="s">
        <v>498</v>
      </c>
      <c r="D44" s="5">
        <v>42811</v>
      </c>
      <c r="E44" s="6" t="s">
        <v>497</v>
      </c>
      <c r="F44" s="6" t="s">
        <v>30</v>
      </c>
      <c r="G44" s="6" t="s">
        <v>31</v>
      </c>
      <c r="H44" s="7">
        <v>42488.747604166667</v>
      </c>
      <c r="I44" s="7">
        <v>42493.463900462964</v>
      </c>
      <c r="J44" s="4" t="s">
        <v>23</v>
      </c>
      <c r="K44" s="8" t="s">
        <v>33</v>
      </c>
      <c r="L44" s="7">
        <v>42493.440972222219</v>
      </c>
      <c r="M44" s="9" t="s">
        <v>499</v>
      </c>
      <c r="N44" s="8" t="s">
        <v>188</v>
      </c>
      <c r="O44" s="8" t="s">
        <v>34</v>
      </c>
      <c r="P44" s="8" t="s">
        <v>336</v>
      </c>
      <c r="Q44" s="4" t="s">
        <v>26</v>
      </c>
      <c r="R44" s="7">
        <v>42493.673483796301</v>
      </c>
      <c r="S44" s="8" t="s">
        <v>27</v>
      </c>
      <c r="T44" s="10" t="s">
        <v>36</v>
      </c>
      <c r="U44" s="26">
        <f t="shared" si="0"/>
        <v>0.375</v>
      </c>
      <c r="V44" s="26">
        <f t="shared" si="1"/>
        <v>0.75</v>
      </c>
      <c r="W44" s="23">
        <f t="shared" si="9"/>
        <v>0.81836805555212777</v>
      </c>
      <c r="X44" s="19">
        <f t="shared" si="3"/>
        <v>0.75</v>
      </c>
      <c r="Y44" s="19">
        <f t="shared" si="5"/>
        <v>2.6701388885461072E-2</v>
      </c>
      <c r="Z44" s="21">
        <f t="shared" si="6"/>
        <v>4</v>
      </c>
      <c r="AA44" s="21" t="str">
        <f t="shared" si="4"/>
        <v>n/a</v>
      </c>
      <c r="AB44" s="21">
        <f t="shared" si="7"/>
        <v>0</v>
      </c>
      <c r="AC44" s="19" t="str">
        <f t="shared" si="8"/>
        <v>No resuelto</v>
      </c>
    </row>
    <row r="45" spans="1:29" s="2" customFormat="1" ht="12.75" x14ac:dyDescent="0.2">
      <c r="A45" s="4" t="s">
        <v>20</v>
      </c>
      <c r="B45" s="4" t="s">
        <v>500</v>
      </c>
      <c r="C45" s="4" t="s">
        <v>501</v>
      </c>
      <c r="D45" s="5">
        <v>42823</v>
      </c>
      <c r="E45" s="6" t="s">
        <v>502</v>
      </c>
      <c r="F45" s="6" t="s">
        <v>21</v>
      </c>
      <c r="G45" s="6" t="s">
        <v>22</v>
      </c>
      <c r="H45" s="7">
        <v>42488.774502314816</v>
      </c>
      <c r="I45" s="7">
        <v>42492.736354166671</v>
      </c>
      <c r="J45" s="4" t="s">
        <v>23</v>
      </c>
      <c r="K45" s="8" t="s">
        <v>24</v>
      </c>
      <c r="L45" s="7">
        <v>42492.708333333328</v>
      </c>
      <c r="M45" s="9" t="s">
        <v>503</v>
      </c>
      <c r="N45" s="8" t="s">
        <v>504</v>
      </c>
      <c r="O45" s="8" t="s">
        <v>25</v>
      </c>
      <c r="P45" s="8" t="s">
        <v>196</v>
      </c>
      <c r="Q45" s="4" t="s">
        <v>26</v>
      </c>
      <c r="R45" s="7">
        <v>42492.756921296299</v>
      </c>
      <c r="S45" s="8" t="s">
        <v>32</v>
      </c>
      <c r="T45" s="10" t="s">
        <v>36</v>
      </c>
      <c r="U45" s="26">
        <f t="shared" si="0"/>
        <v>0.375</v>
      </c>
      <c r="V45" s="26">
        <f t="shared" si="1"/>
        <v>0.75</v>
      </c>
      <c r="W45" s="23">
        <f t="shared" si="9"/>
        <v>0.70833333332848269</v>
      </c>
      <c r="X45" s="19">
        <f t="shared" si="3"/>
        <v>0.75</v>
      </c>
      <c r="Y45" s="19">
        <f t="shared" si="5"/>
        <v>0</v>
      </c>
      <c r="Z45" s="21">
        <f t="shared" si="6"/>
        <v>3</v>
      </c>
      <c r="AA45" s="21" t="str">
        <f t="shared" si="4"/>
        <v>n/a</v>
      </c>
      <c r="AB45" s="21">
        <f t="shared" si="7"/>
        <v>0</v>
      </c>
      <c r="AC45" s="19" t="str">
        <f t="shared" si="8"/>
        <v>No resuelto</v>
      </c>
    </row>
    <row r="46" spans="1:29" s="2" customFormat="1" ht="12.75" x14ac:dyDescent="0.2">
      <c r="A46" s="4" t="s">
        <v>20</v>
      </c>
      <c r="B46" s="4" t="s">
        <v>505</v>
      </c>
      <c r="C46" s="4" t="s">
        <v>506</v>
      </c>
      <c r="D46" s="5">
        <v>42824</v>
      </c>
      <c r="E46" s="6" t="s">
        <v>507</v>
      </c>
      <c r="F46" s="6" t="s">
        <v>21</v>
      </c>
      <c r="G46" s="6" t="s">
        <v>22</v>
      </c>
      <c r="H46" s="7">
        <v>42488.777754629627</v>
      </c>
      <c r="I46" s="7">
        <v>42494.420717592591</v>
      </c>
      <c r="J46" s="4" t="s">
        <v>23</v>
      </c>
      <c r="K46" s="8" t="s">
        <v>33</v>
      </c>
      <c r="L46" s="7">
        <v>42494.416666666672</v>
      </c>
      <c r="M46" s="9" t="s">
        <v>508</v>
      </c>
      <c r="N46" s="8" t="s">
        <v>509</v>
      </c>
      <c r="O46" s="8" t="s">
        <v>34</v>
      </c>
      <c r="P46" s="8" t="s">
        <v>510</v>
      </c>
      <c r="Q46" s="4" t="s">
        <v>26</v>
      </c>
      <c r="R46" s="7">
        <v>42495.648553240739</v>
      </c>
      <c r="S46" s="8" t="s">
        <v>27</v>
      </c>
      <c r="T46" s="10" t="s">
        <v>28</v>
      </c>
      <c r="U46" s="26">
        <f t="shared" si="0"/>
        <v>0.375</v>
      </c>
      <c r="V46" s="26">
        <f t="shared" si="1"/>
        <v>0.75</v>
      </c>
      <c r="W46" s="23">
        <f t="shared" si="9"/>
        <v>1.1666666666715173</v>
      </c>
      <c r="X46" s="19">
        <f t="shared" si="3"/>
        <v>0.75</v>
      </c>
      <c r="Y46" s="19">
        <f t="shared" si="5"/>
        <v>0.37500000000485062</v>
      </c>
      <c r="Z46" s="21">
        <f t="shared" si="6"/>
        <v>5</v>
      </c>
      <c r="AA46" s="21" t="str">
        <f t="shared" si="4"/>
        <v>n/a</v>
      </c>
      <c r="AB46" s="21">
        <f t="shared" si="7"/>
        <v>0</v>
      </c>
      <c r="AC46" s="19" t="str">
        <f t="shared" si="8"/>
        <v>No resuelto</v>
      </c>
    </row>
    <row r="47" spans="1:29" s="2" customFormat="1" ht="12.75" x14ac:dyDescent="0.2">
      <c r="A47" s="4" t="s">
        <v>20</v>
      </c>
      <c r="B47" s="4" t="s">
        <v>29</v>
      </c>
      <c r="C47" s="4" t="s">
        <v>511</v>
      </c>
      <c r="D47" s="5">
        <v>42856</v>
      </c>
      <c r="E47" s="6" t="s">
        <v>512</v>
      </c>
      <c r="F47" s="6" t="s">
        <v>21</v>
      </c>
      <c r="G47" s="6" t="s">
        <v>31</v>
      </c>
      <c r="H47" s="7">
        <v>42489.430254629631</v>
      </c>
      <c r="I47" s="7">
        <v>42492.561412037037</v>
      </c>
      <c r="J47" s="4" t="s">
        <v>23</v>
      </c>
      <c r="K47" s="8" t="s">
        <v>24</v>
      </c>
      <c r="L47" s="7">
        <v>42492.534722222219</v>
      </c>
      <c r="M47" s="9" t="s">
        <v>513</v>
      </c>
      <c r="N47" s="8" t="s">
        <v>514</v>
      </c>
      <c r="O47" s="8" t="s">
        <v>25</v>
      </c>
      <c r="P47" s="8" t="s">
        <v>515</v>
      </c>
      <c r="Q47" s="4" t="s">
        <v>26</v>
      </c>
      <c r="R47" s="7">
        <v>42492.651840277773</v>
      </c>
      <c r="S47" s="8" t="s">
        <v>32</v>
      </c>
      <c r="T47" s="10" t="s">
        <v>36</v>
      </c>
      <c r="U47" s="26">
        <f t="shared" si="0"/>
        <v>0.375</v>
      </c>
      <c r="V47" s="26">
        <f t="shared" si="1"/>
        <v>0.75</v>
      </c>
      <c r="W47" s="23">
        <f t="shared" si="9"/>
        <v>0.47946759258775273</v>
      </c>
      <c r="X47" s="19">
        <f t="shared" si="3"/>
        <v>0.75</v>
      </c>
      <c r="Y47" s="19">
        <f t="shared" si="5"/>
        <v>0</v>
      </c>
      <c r="Z47" s="21">
        <f t="shared" si="6"/>
        <v>2</v>
      </c>
      <c r="AA47" s="21" t="str">
        <f t="shared" si="4"/>
        <v>n/a</v>
      </c>
      <c r="AB47" s="21">
        <f t="shared" si="7"/>
        <v>0</v>
      </c>
      <c r="AC47" s="19" t="str">
        <f t="shared" si="8"/>
        <v>No resuelto</v>
      </c>
    </row>
    <row r="48" spans="1:29" s="2" customFormat="1" ht="12.75" x14ac:dyDescent="0.2">
      <c r="A48" s="4" t="s">
        <v>20</v>
      </c>
      <c r="B48" s="4" t="s">
        <v>29</v>
      </c>
      <c r="C48" s="4" t="s">
        <v>94</v>
      </c>
      <c r="D48" s="5">
        <v>42857</v>
      </c>
      <c r="E48" s="6" t="s">
        <v>516</v>
      </c>
      <c r="F48" s="6" t="s">
        <v>21</v>
      </c>
      <c r="G48" s="6" t="s">
        <v>22</v>
      </c>
      <c r="H48" s="7">
        <v>42489.430833333332</v>
      </c>
      <c r="I48" s="7">
        <v>42492.75780092593</v>
      </c>
      <c r="J48" s="4" t="s">
        <v>23</v>
      </c>
      <c r="K48" s="8" t="s">
        <v>42</v>
      </c>
      <c r="L48" s="7">
        <v>42492.75</v>
      </c>
      <c r="M48" s="9" t="s">
        <v>517</v>
      </c>
      <c r="N48" s="8" t="s">
        <v>518</v>
      </c>
      <c r="O48" s="8" t="s">
        <v>25</v>
      </c>
      <c r="P48" s="8" t="s">
        <v>519</v>
      </c>
      <c r="Q48" s="4" t="s">
        <v>26</v>
      </c>
      <c r="R48" s="7">
        <v>42493.480740740742</v>
      </c>
      <c r="S48" s="8" t="s">
        <v>27</v>
      </c>
      <c r="T48" s="10" t="s">
        <v>36</v>
      </c>
      <c r="U48" s="26">
        <f t="shared" si="0"/>
        <v>0.375</v>
      </c>
      <c r="V48" s="26">
        <f t="shared" si="1"/>
        <v>0.75</v>
      </c>
      <c r="W48" s="23">
        <f t="shared" si="9"/>
        <v>0.69416666666802485</v>
      </c>
      <c r="X48" s="19">
        <f t="shared" si="3"/>
        <v>0.75</v>
      </c>
      <c r="Y48" s="19">
        <f t="shared" si="5"/>
        <v>0</v>
      </c>
      <c r="Z48" s="21">
        <f t="shared" si="6"/>
        <v>2</v>
      </c>
      <c r="AA48" s="21" t="str">
        <f t="shared" si="4"/>
        <v>n/a</v>
      </c>
      <c r="AB48" s="21">
        <f t="shared" si="7"/>
        <v>0</v>
      </c>
      <c r="AC48" s="19" t="str">
        <f t="shared" si="8"/>
        <v>No resuelto</v>
      </c>
    </row>
    <row r="49" spans="1:29" s="2" customFormat="1" ht="12.75" x14ac:dyDescent="0.2">
      <c r="A49" s="4" t="s">
        <v>20</v>
      </c>
      <c r="B49" s="4" t="s">
        <v>520</v>
      </c>
      <c r="C49" s="4" t="s">
        <v>521</v>
      </c>
      <c r="D49" s="5">
        <v>42864</v>
      </c>
      <c r="E49" s="6" t="s">
        <v>522</v>
      </c>
      <c r="F49" s="6" t="s">
        <v>21</v>
      </c>
      <c r="G49" s="6" t="s">
        <v>22</v>
      </c>
      <c r="H49" s="7">
        <v>42489.438738425924</v>
      </c>
      <c r="I49" s="7">
        <v>42493.439074074078</v>
      </c>
      <c r="J49" s="4" t="s">
        <v>23</v>
      </c>
      <c r="K49" s="8" t="s">
        <v>37</v>
      </c>
      <c r="L49" s="7">
        <v>42493.432638888888</v>
      </c>
      <c r="M49" s="9" t="s">
        <v>523</v>
      </c>
      <c r="N49" s="8" t="s">
        <v>524</v>
      </c>
      <c r="O49" s="8" t="s">
        <v>25</v>
      </c>
      <c r="P49" s="8" t="s">
        <v>136</v>
      </c>
      <c r="Q49" s="4" t="s">
        <v>26</v>
      </c>
      <c r="R49" s="7">
        <v>42493.676898148144</v>
      </c>
      <c r="S49" s="8" t="s">
        <v>27</v>
      </c>
      <c r="T49" s="10" t="s">
        <v>36</v>
      </c>
      <c r="U49" s="26">
        <f t="shared" si="0"/>
        <v>0.375</v>
      </c>
      <c r="V49" s="26">
        <f t="shared" si="1"/>
        <v>0.66666666666666663</v>
      </c>
      <c r="W49" s="23">
        <f t="shared" si="9"/>
        <v>0.57723379629654414</v>
      </c>
      <c r="X49" s="19">
        <f t="shared" si="3"/>
        <v>0.58333333333333337</v>
      </c>
      <c r="Y49" s="19">
        <f t="shared" si="5"/>
        <v>0</v>
      </c>
      <c r="Z49" s="21">
        <f t="shared" si="6"/>
        <v>3</v>
      </c>
      <c r="AA49" s="21" t="str">
        <f t="shared" si="4"/>
        <v>n/a</v>
      </c>
      <c r="AB49" s="21">
        <f t="shared" si="7"/>
        <v>0</v>
      </c>
      <c r="AC49" s="19" t="str">
        <f t="shared" si="8"/>
        <v>No resuelto</v>
      </c>
    </row>
    <row r="50" spans="1:29" s="2" customFormat="1" ht="12.75" x14ac:dyDescent="0.2">
      <c r="A50" s="4" t="s">
        <v>20</v>
      </c>
      <c r="B50" s="4" t="s">
        <v>29</v>
      </c>
      <c r="C50" s="4" t="s">
        <v>525</v>
      </c>
      <c r="D50" s="5">
        <v>42896</v>
      </c>
      <c r="E50" s="6" t="s">
        <v>526</v>
      </c>
      <c r="F50" s="6" t="s">
        <v>21</v>
      </c>
      <c r="G50" s="6" t="s">
        <v>22</v>
      </c>
      <c r="H50" s="7">
        <v>42489.500509259262</v>
      </c>
      <c r="I50" s="7">
        <v>42494.496747685189</v>
      </c>
      <c r="J50" s="4" t="s">
        <v>23</v>
      </c>
      <c r="K50" s="8" t="s">
        <v>39</v>
      </c>
      <c r="L50" s="7">
        <v>42494.40625</v>
      </c>
      <c r="M50" s="9" t="s">
        <v>527</v>
      </c>
      <c r="N50" s="8" t="s">
        <v>528</v>
      </c>
      <c r="O50" s="8" t="s">
        <v>40</v>
      </c>
      <c r="P50" s="8" t="s">
        <v>529</v>
      </c>
      <c r="Q50" s="4" t="s">
        <v>26</v>
      </c>
      <c r="R50" s="7">
        <v>42495.43068287037</v>
      </c>
      <c r="S50" s="8" t="s">
        <v>27</v>
      </c>
      <c r="T50" s="10" t="s">
        <v>28</v>
      </c>
      <c r="U50" s="26">
        <f t="shared" si="0"/>
        <v>0.375</v>
      </c>
      <c r="V50" s="26">
        <f t="shared" si="1"/>
        <v>0.75</v>
      </c>
      <c r="W50" s="23">
        <f t="shared" si="9"/>
        <v>1.0307407407381106</v>
      </c>
      <c r="X50" s="19">
        <f t="shared" si="3"/>
        <v>0.75</v>
      </c>
      <c r="Y50" s="19">
        <f t="shared" si="5"/>
        <v>0.23907407407144393</v>
      </c>
      <c r="Z50" s="21">
        <f t="shared" si="6"/>
        <v>4</v>
      </c>
      <c r="AA50" s="21" t="str">
        <f t="shared" si="4"/>
        <v>n/a</v>
      </c>
      <c r="AB50" s="21">
        <f t="shared" si="7"/>
        <v>0</v>
      </c>
      <c r="AC50" s="19" t="str">
        <f t="shared" si="8"/>
        <v>No resuelto</v>
      </c>
    </row>
    <row r="51" spans="1:29" s="2" customFormat="1" ht="12.75" x14ac:dyDescent="0.2">
      <c r="A51" s="4" t="s">
        <v>20</v>
      </c>
      <c r="B51" s="4" t="s">
        <v>29</v>
      </c>
      <c r="C51" s="4" t="s">
        <v>530</v>
      </c>
      <c r="D51" s="5">
        <v>42902</v>
      </c>
      <c r="E51" s="6" t="s">
        <v>531</v>
      </c>
      <c r="F51" s="6" t="s">
        <v>30</v>
      </c>
      <c r="G51" s="6" t="s">
        <v>31</v>
      </c>
      <c r="H51" s="7">
        <v>42489.513078703705</v>
      </c>
      <c r="I51" s="7">
        <v>42492.778854166667</v>
      </c>
      <c r="J51" s="4" t="s">
        <v>23</v>
      </c>
      <c r="K51" s="8" t="s">
        <v>24</v>
      </c>
      <c r="L51" s="7">
        <v>42492.652777777781</v>
      </c>
      <c r="M51" s="9" t="s">
        <v>532</v>
      </c>
      <c r="N51" s="8" t="s">
        <v>533</v>
      </c>
      <c r="O51" s="8" t="s">
        <v>25</v>
      </c>
      <c r="P51" s="8" t="s">
        <v>534</v>
      </c>
      <c r="Q51" s="4" t="s">
        <v>26</v>
      </c>
      <c r="R51" s="7">
        <v>42493.743206018524</v>
      </c>
      <c r="S51" s="8" t="s">
        <v>27</v>
      </c>
      <c r="T51" s="10" t="s">
        <v>36</v>
      </c>
      <c r="U51" s="26">
        <f t="shared" si="0"/>
        <v>0.375</v>
      </c>
      <c r="V51" s="26">
        <f t="shared" si="1"/>
        <v>0.75</v>
      </c>
      <c r="W51" s="23">
        <f t="shared" si="9"/>
        <v>0.51469907407590654</v>
      </c>
      <c r="X51" s="19">
        <f t="shared" si="3"/>
        <v>0.75</v>
      </c>
      <c r="Y51" s="19">
        <f t="shared" si="5"/>
        <v>0</v>
      </c>
      <c r="Z51" s="21">
        <f t="shared" si="6"/>
        <v>2</v>
      </c>
      <c r="AA51" s="21" t="str">
        <f t="shared" si="4"/>
        <v>n/a</v>
      </c>
      <c r="AB51" s="21">
        <f t="shared" si="7"/>
        <v>0</v>
      </c>
      <c r="AC51" s="19" t="str">
        <f t="shared" si="8"/>
        <v>No resuelto</v>
      </c>
    </row>
    <row r="52" spans="1:29" s="2" customFormat="1" ht="12.75" x14ac:dyDescent="0.2">
      <c r="A52" s="4" t="s">
        <v>20</v>
      </c>
      <c r="B52" s="4" t="s">
        <v>29</v>
      </c>
      <c r="C52" s="4" t="s">
        <v>535</v>
      </c>
      <c r="D52" s="5">
        <v>42903</v>
      </c>
      <c r="E52" s="6" t="s">
        <v>531</v>
      </c>
      <c r="F52" s="6" t="s">
        <v>30</v>
      </c>
      <c r="G52" s="6" t="s">
        <v>31</v>
      </c>
      <c r="H52" s="7">
        <v>42489.513136574074</v>
      </c>
      <c r="I52" s="7">
        <v>42492.803182870368</v>
      </c>
      <c r="J52" s="4" t="s">
        <v>23</v>
      </c>
      <c r="K52" s="8" t="s">
        <v>33</v>
      </c>
      <c r="L52" s="7">
        <v>42492.65625</v>
      </c>
      <c r="M52" s="9" t="s">
        <v>536</v>
      </c>
      <c r="N52" s="8" t="s">
        <v>79</v>
      </c>
      <c r="O52" s="8" t="s">
        <v>34</v>
      </c>
      <c r="P52" s="8" t="s">
        <v>537</v>
      </c>
      <c r="Q52" s="4" t="s">
        <v>26</v>
      </c>
      <c r="R52" s="7">
        <v>42493.742592592593</v>
      </c>
      <c r="S52" s="8" t="s">
        <v>27</v>
      </c>
      <c r="T52" s="10" t="s">
        <v>36</v>
      </c>
      <c r="U52" s="26">
        <f t="shared" si="0"/>
        <v>0.375</v>
      </c>
      <c r="V52" s="26">
        <f t="shared" si="1"/>
        <v>0.75</v>
      </c>
      <c r="W52" s="23">
        <f t="shared" si="9"/>
        <v>0.51811342592554865</v>
      </c>
      <c r="X52" s="19">
        <f t="shared" si="3"/>
        <v>0.75</v>
      </c>
      <c r="Y52" s="19">
        <f t="shared" si="5"/>
        <v>0</v>
      </c>
      <c r="Z52" s="21">
        <f t="shared" si="6"/>
        <v>2</v>
      </c>
      <c r="AA52" s="21" t="str">
        <f t="shared" si="4"/>
        <v>n/a</v>
      </c>
      <c r="AB52" s="21">
        <f t="shared" si="7"/>
        <v>0</v>
      </c>
      <c r="AC52" s="19" t="str">
        <f t="shared" si="8"/>
        <v>No resuelto</v>
      </c>
    </row>
    <row r="53" spans="1:29" s="2" customFormat="1" ht="12.75" x14ac:dyDescent="0.2">
      <c r="A53" s="4" t="s">
        <v>20</v>
      </c>
      <c r="B53" s="4" t="s">
        <v>29</v>
      </c>
      <c r="C53" s="4" t="s">
        <v>538</v>
      </c>
      <c r="D53" s="5">
        <v>42914</v>
      </c>
      <c r="E53" s="6" t="s">
        <v>539</v>
      </c>
      <c r="F53" s="6" t="s">
        <v>21</v>
      </c>
      <c r="G53" s="6" t="s">
        <v>22</v>
      </c>
      <c r="H53" s="7">
        <v>42489.526712962965</v>
      </c>
      <c r="I53" s="7">
        <v>42492.493668981479</v>
      </c>
      <c r="J53" s="4" t="s">
        <v>23</v>
      </c>
      <c r="K53" s="8" t="s">
        <v>24</v>
      </c>
      <c r="L53" s="7">
        <v>42492.448611111111</v>
      </c>
      <c r="M53" s="9" t="s">
        <v>540</v>
      </c>
      <c r="N53" s="8" t="s">
        <v>541</v>
      </c>
      <c r="O53" s="8" t="s">
        <v>25</v>
      </c>
      <c r="P53" s="8" t="s">
        <v>209</v>
      </c>
      <c r="Q53" s="4" t="s">
        <v>26</v>
      </c>
      <c r="R53" s="7">
        <v>42492.69532407407</v>
      </c>
      <c r="S53" s="8" t="s">
        <v>27</v>
      </c>
      <c r="T53" s="10" t="s">
        <v>36</v>
      </c>
      <c r="U53" s="26">
        <f t="shared" si="0"/>
        <v>0.375</v>
      </c>
      <c r="V53" s="26">
        <f t="shared" si="1"/>
        <v>0.75</v>
      </c>
      <c r="W53" s="23">
        <f t="shared" si="9"/>
        <v>0.29689814814628335</v>
      </c>
      <c r="X53" s="19">
        <f t="shared" si="3"/>
        <v>0.75</v>
      </c>
      <c r="Y53" s="19">
        <f t="shared" si="5"/>
        <v>0</v>
      </c>
      <c r="Z53" s="21">
        <f t="shared" si="6"/>
        <v>2</v>
      </c>
      <c r="AA53" s="21" t="str">
        <f t="shared" si="4"/>
        <v>n/a</v>
      </c>
      <c r="AB53" s="21">
        <f t="shared" si="7"/>
        <v>0</v>
      </c>
      <c r="AC53" s="19" t="str">
        <f t="shared" si="8"/>
        <v>No resuelto</v>
      </c>
    </row>
    <row r="54" spans="1:29" s="2" customFormat="1" ht="12.75" x14ac:dyDescent="0.2">
      <c r="A54" s="4" t="s">
        <v>20</v>
      </c>
      <c r="B54" s="4" t="s">
        <v>29</v>
      </c>
      <c r="C54" s="4" t="s">
        <v>542</v>
      </c>
      <c r="D54" s="5">
        <v>42917</v>
      </c>
      <c r="E54" s="6" t="s">
        <v>543</v>
      </c>
      <c r="F54" s="6" t="s">
        <v>30</v>
      </c>
      <c r="G54" s="6" t="s">
        <v>31</v>
      </c>
      <c r="H54" s="7">
        <v>42489.536527777775</v>
      </c>
      <c r="I54" s="7">
        <v>42492.769236111111</v>
      </c>
      <c r="J54" s="4" t="s">
        <v>23</v>
      </c>
      <c r="K54" s="8" t="s">
        <v>42</v>
      </c>
      <c r="L54" s="7">
        <v>42492.614583333328</v>
      </c>
      <c r="M54" s="9" t="s">
        <v>544</v>
      </c>
      <c r="N54" s="8" t="s">
        <v>533</v>
      </c>
      <c r="O54" s="8" t="s">
        <v>25</v>
      </c>
      <c r="P54" s="8" t="s">
        <v>545</v>
      </c>
      <c r="Q54" s="4" t="s">
        <v>26</v>
      </c>
      <c r="R54" s="7">
        <v>42494.450717592597</v>
      </c>
      <c r="S54" s="8" t="s">
        <v>27</v>
      </c>
      <c r="T54" s="10" t="s">
        <v>36</v>
      </c>
      <c r="U54" s="26">
        <f t="shared" si="0"/>
        <v>0.375</v>
      </c>
      <c r="V54" s="26">
        <f t="shared" si="1"/>
        <v>0.75</v>
      </c>
      <c r="W54" s="23">
        <f t="shared" si="9"/>
        <v>0.453055555553874</v>
      </c>
      <c r="X54" s="19">
        <f t="shared" si="3"/>
        <v>0.75</v>
      </c>
      <c r="Y54" s="19">
        <f t="shared" si="5"/>
        <v>0</v>
      </c>
      <c r="Z54" s="21">
        <f t="shared" si="6"/>
        <v>2</v>
      </c>
      <c r="AA54" s="21" t="str">
        <f t="shared" si="4"/>
        <v>n/a</v>
      </c>
      <c r="AB54" s="21">
        <f t="shared" si="7"/>
        <v>0</v>
      </c>
      <c r="AC54" s="19" t="str">
        <f t="shared" si="8"/>
        <v>No resuelto</v>
      </c>
    </row>
    <row r="55" spans="1:29" s="2" customFormat="1" ht="12.75" x14ac:dyDescent="0.2">
      <c r="A55" s="4" t="s">
        <v>20</v>
      </c>
      <c r="B55" s="4" t="s">
        <v>29</v>
      </c>
      <c r="C55" s="4" t="s">
        <v>546</v>
      </c>
      <c r="D55" s="5">
        <v>42918</v>
      </c>
      <c r="E55" s="6" t="s">
        <v>543</v>
      </c>
      <c r="F55" s="6" t="s">
        <v>30</v>
      </c>
      <c r="G55" s="6" t="s">
        <v>31</v>
      </c>
      <c r="H55" s="7">
        <v>42489.536562499998</v>
      </c>
      <c r="I55" s="7">
        <v>42492.769502314812</v>
      </c>
      <c r="J55" s="4" t="s">
        <v>23</v>
      </c>
      <c r="K55" s="8" t="s">
        <v>33</v>
      </c>
      <c r="L55" s="7">
        <v>42492.611111111109</v>
      </c>
      <c r="M55" s="9" t="s">
        <v>547</v>
      </c>
      <c r="N55" s="8" t="s">
        <v>548</v>
      </c>
      <c r="O55" s="8" t="s">
        <v>34</v>
      </c>
      <c r="P55" s="8" t="s">
        <v>549</v>
      </c>
      <c r="Q55" s="4" t="s">
        <v>26</v>
      </c>
      <c r="R55" s="7">
        <v>42494.450243055559</v>
      </c>
      <c r="S55" s="8" t="s">
        <v>27</v>
      </c>
      <c r="T55" s="10" t="s">
        <v>36</v>
      </c>
      <c r="U55" s="26">
        <f t="shared" si="0"/>
        <v>0.375</v>
      </c>
      <c r="V55" s="26">
        <f t="shared" si="1"/>
        <v>0.75</v>
      </c>
      <c r="W55" s="23">
        <f t="shared" si="9"/>
        <v>0.44954861111182254</v>
      </c>
      <c r="X55" s="19">
        <f t="shared" si="3"/>
        <v>0.75</v>
      </c>
      <c r="Y55" s="19">
        <f t="shared" si="5"/>
        <v>0</v>
      </c>
      <c r="Z55" s="21">
        <f t="shared" si="6"/>
        <v>2</v>
      </c>
      <c r="AA55" s="21" t="str">
        <f t="shared" si="4"/>
        <v>n/a</v>
      </c>
      <c r="AB55" s="21">
        <f t="shared" si="7"/>
        <v>0</v>
      </c>
      <c r="AC55" s="19" t="str">
        <f t="shared" si="8"/>
        <v>No resuelto</v>
      </c>
    </row>
    <row r="56" spans="1:29" s="2" customFormat="1" ht="12.75" x14ac:dyDescent="0.2">
      <c r="A56" s="4" t="s">
        <v>20</v>
      </c>
      <c r="B56" s="4" t="s">
        <v>550</v>
      </c>
      <c r="C56" s="4" t="s">
        <v>551</v>
      </c>
      <c r="D56" s="5">
        <v>42919</v>
      </c>
      <c r="E56" s="6" t="s">
        <v>552</v>
      </c>
      <c r="F56" s="6" t="s">
        <v>21</v>
      </c>
      <c r="G56" s="6" t="s">
        <v>22</v>
      </c>
      <c r="H56" s="7">
        <v>42489.537418981483</v>
      </c>
      <c r="I56" s="7">
        <v>42496.454988425925</v>
      </c>
      <c r="J56" s="4" t="s">
        <v>23</v>
      </c>
      <c r="K56" s="8" t="s">
        <v>37</v>
      </c>
      <c r="L56" s="7">
        <v>42496.416666666672</v>
      </c>
      <c r="M56" s="9" t="s">
        <v>553</v>
      </c>
      <c r="N56" s="8" t="s">
        <v>554</v>
      </c>
      <c r="O56" s="8" t="s">
        <v>25</v>
      </c>
      <c r="P56" s="8" t="s">
        <v>555</v>
      </c>
      <c r="Q56" s="4" t="s">
        <v>26</v>
      </c>
      <c r="R56" s="7">
        <v>42496.751458333332</v>
      </c>
      <c r="S56" s="8" t="s">
        <v>27</v>
      </c>
      <c r="T56" s="10" t="s">
        <v>28</v>
      </c>
      <c r="U56" s="26">
        <f t="shared" si="0"/>
        <v>0.375</v>
      </c>
      <c r="V56" s="26">
        <f t="shared" si="1"/>
        <v>0.66666666666666663</v>
      </c>
      <c r="W56" s="23">
        <f t="shared" si="9"/>
        <v>1.3375810185219352</v>
      </c>
      <c r="X56" s="19">
        <f t="shared" si="3"/>
        <v>0.58333333333333337</v>
      </c>
      <c r="Y56" s="19">
        <f t="shared" si="5"/>
        <v>0.71258101852193512</v>
      </c>
      <c r="Z56" s="21">
        <f t="shared" si="6"/>
        <v>6</v>
      </c>
      <c r="AA56" s="21" t="str">
        <f t="shared" si="4"/>
        <v>n/a</v>
      </c>
      <c r="AB56" s="21">
        <f t="shared" si="7"/>
        <v>0</v>
      </c>
      <c r="AC56" s="19" t="str">
        <f t="shared" si="8"/>
        <v>No resuelto</v>
      </c>
    </row>
    <row r="57" spans="1:29" s="2" customFormat="1" ht="12.75" x14ac:dyDescent="0.2">
      <c r="A57" s="4" t="s">
        <v>20</v>
      </c>
      <c r="B57" s="4" t="s">
        <v>29</v>
      </c>
      <c r="C57" s="4" t="s">
        <v>556</v>
      </c>
      <c r="D57" s="5">
        <v>42929</v>
      </c>
      <c r="E57" s="6" t="s">
        <v>557</v>
      </c>
      <c r="F57" s="6" t="s">
        <v>30</v>
      </c>
      <c r="G57" s="6" t="s">
        <v>31</v>
      </c>
      <c r="H57" s="7">
        <v>42489.558761574073</v>
      </c>
      <c r="I57" s="7">
        <v>42492.769826388889</v>
      </c>
      <c r="J57" s="4" t="s">
        <v>23</v>
      </c>
      <c r="K57" s="8" t="s">
        <v>24</v>
      </c>
      <c r="L57" s="7">
        <v>42492.59375</v>
      </c>
      <c r="M57" s="9" t="s">
        <v>558</v>
      </c>
      <c r="N57" s="8" t="s">
        <v>533</v>
      </c>
      <c r="O57" s="8" t="s">
        <v>25</v>
      </c>
      <c r="P57" s="8" t="s">
        <v>559</v>
      </c>
      <c r="Q57" s="4" t="s">
        <v>26</v>
      </c>
      <c r="R57" s="7">
        <v>42493.784583333334</v>
      </c>
      <c r="S57" s="8" t="s">
        <v>27</v>
      </c>
      <c r="T57" s="10" t="s">
        <v>36</v>
      </c>
      <c r="U57" s="26">
        <f t="shared" si="0"/>
        <v>0.375</v>
      </c>
      <c r="V57" s="26">
        <f t="shared" si="1"/>
        <v>0.75</v>
      </c>
      <c r="W57" s="23">
        <f t="shared" si="9"/>
        <v>0.40998842592671281</v>
      </c>
      <c r="X57" s="19">
        <f t="shared" si="3"/>
        <v>0.75</v>
      </c>
      <c r="Y57" s="19">
        <f t="shared" si="5"/>
        <v>0</v>
      </c>
      <c r="Z57" s="21">
        <f t="shared" si="6"/>
        <v>2</v>
      </c>
      <c r="AA57" s="21" t="str">
        <f t="shared" si="4"/>
        <v>n/a</v>
      </c>
      <c r="AB57" s="21">
        <f t="shared" si="7"/>
        <v>0</v>
      </c>
      <c r="AC57" s="19" t="str">
        <f t="shared" si="8"/>
        <v>No resuelto</v>
      </c>
    </row>
    <row r="58" spans="1:29" s="2" customFormat="1" ht="12.75" x14ac:dyDescent="0.2">
      <c r="A58" s="4" t="s">
        <v>20</v>
      </c>
      <c r="B58" s="4" t="s">
        <v>29</v>
      </c>
      <c r="C58" s="4" t="s">
        <v>560</v>
      </c>
      <c r="D58" s="5">
        <v>42930</v>
      </c>
      <c r="E58" s="6" t="s">
        <v>557</v>
      </c>
      <c r="F58" s="6" t="s">
        <v>30</v>
      </c>
      <c r="G58" s="6" t="s">
        <v>31</v>
      </c>
      <c r="H58" s="7">
        <v>42489.558796296296</v>
      </c>
      <c r="I58" s="7">
        <v>42492.77065972222</v>
      </c>
      <c r="J58" s="4" t="s">
        <v>23</v>
      </c>
      <c r="K58" s="8" t="s">
        <v>33</v>
      </c>
      <c r="L58" s="7">
        <v>42492.590277777781</v>
      </c>
      <c r="M58" s="9" t="s">
        <v>561</v>
      </c>
      <c r="N58" s="8" t="s">
        <v>533</v>
      </c>
      <c r="O58" s="8" t="s">
        <v>34</v>
      </c>
      <c r="P58" s="8" t="s">
        <v>562</v>
      </c>
      <c r="Q58" s="4" t="s">
        <v>26</v>
      </c>
      <c r="R58" s="7">
        <v>42493.781736111108</v>
      </c>
      <c r="S58" s="8" t="s">
        <v>27</v>
      </c>
      <c r="T58" s="10" t="s">
        <v>36</v>
      </c>
      <c r="U58" s="26">
        <f t="shared" si="0"/>
        <v>0.375</v>
      </c>
      <c r="V58" s="26">
        <f t="shared" si="1"/>
        <v>0.75</v>
      </c>
      <c r="W58" s="23">
        <f t="shared" si="9"/>
        <v>0.40648148148466134</v>
      </c>
      <c r="X58" s="19">
        <f t="shared" si="3"/>
        <v>0.75</v>
      </c>
      <c r="Y58" s="19">
        <f t="shared" si="5"/>
        <v>0</v>
      </c>
      <c r="Z58" s="21">
        <f t="shared" si="6"/>
        <v>2</v>
      </c>
      <c r="AA58" s="21" t="str">
        <f t="shared" si="4"/>
        <v>n/a</v>
      </c>
      <c r="AB58" s="21">
        <f t="shared" si="7"/>
        <v>0</v>
      </c>
      <c r="AC58" s="19" t="str">
        <f t="shared" si="8"/>
        <v>No resuelto</v>
      </c>
    </row>
    <row r="59" spans="1:29" s="2" customFormat="1" ht="12.75" x14ac:dyDescent="0.2">
      <c r="A59" s="4" t="s">
        <v>20</v>
      </c>
      <c r="B59" s="4" t="s">
        <v>29</v>
      </c>
      <c r="C59" s="4" t="s">
        <v>563</v>
      </c>
      <c r="D59" s="5">
        <v>42935</v>
      </c>
      <c r="E59" s="6" t="s">
        <v>564</v>
      </c>
      <c r="F59" s="6" t="s">
        <v>30</v>
      </c>
      <c r="G59" s="6" t="s">
        <v>31</v>
      </c>
      <c r="H59" s="7">
        <v>42489.563368055555</v>
      </c>
      <c r="I59" s="7">
        <v>42492.771226851852</v>
      </c>
      <c r="J59" s="4" t="s">
        <v>23</v>
      </c>
      <c r="K59" s="8" t="s">
        <v>24</v>
      </c>
      <c r="L59" s="7">
        <v>42492.600694444445</v>
      </c>
      <c r="M59" s="9" t="s">
        <v>565</v>
      </c>
      <c r="N59" s="9" t="s">
        <v>533</v>
      </c>
      <c r="O59" s="8" t="s">
        <v>25</v>
      </c>
      <c r="P59" s="8" t="s">
        <v>566</v>
      </c>
      <c r="Q59" s="4" t="s">
        <v>26</v>
      </c>
      <c r="R59" s="7">
        <v>42493.790520833332</v>
      </c>
      <c r="S59" s="8" t="s">
        <v>27</v>
      </c>
      <c r="T59" s="10" t="s">
        <v>36</v>
      </c>
      <c r="U59" s="26">
        <f t="shared" si="0"/>
        <v>0.375</v>
      </c>
      <c r="V59" s="26">
        <f t="shared" si="1"/>
        <v>0.75</v>
      </c>
      <c r="W59" s="23">
        <f t="shared" si="9"/>
        <v>0.41232638889050577</v>
      </c>
      <c r="X59" s="19">
        <f t="shared" si="3"/>
        <v>0.75</v>
      </c>
      <c r="Y59" s="19">
        <f t="shared" si="5"/>
        <v>0</v>
      </c>
      <c r="Z59" s="21">
        <f t="shared" si="6"/>
        <v>2</v>
      </c>
      <c r="AA59" s="21" t="str">
        <f t="shared" si="4"/>
        <v>n/a</v>
      </c>
      <c r="AB59" s="21">
        <f t="shared" si="7"/>
        <v>0</v>
      </c>
      <c r="AC59" s="19" t="str">
        <f t="shared" si="8"/>
        <v>No resuelto</v>
      </c>
    </row>
    <row r="60" spans="1:29" s="2" customFormat="1" ht="12.75" x14ac:dyDescent="0.2">
      <c r="A60" s="4" t="s">
        <v>20</v>
      </c>
      <c r="B60" s="4" t="s">
        <v>29</v>
      </c>
      <c r="C60" s="4" t="s">
        <v>567</v>
      </c>
      <c r="D60" s="5">
        <v>42936</v>
      </c>
      <c r="E60" s="6" t="s">
        <v>564</v>
      </c>
      <c r="F60" s="6" t="s">
        <v>30</v>
      </c>
      <c r="G60" s="6" t="s">
        <v>31</v>
      </c>
      <c r="H60" s="7">
        <v>42489.564687499995</v>
      </c>
      <c r="I60" s="7">
        <v>42492.771574074075</v>
      </c>
      <c r="J60" s="4" t="s">
        <v>23</v>
      </c>
      <c r="K60" s="8" t="s">
        <v>33</v>
      </c>
      <c r="L60" s="7">
        <v>42492.604166666672</v>
      </c>
      <c r="M60" s="9" t="s">
        <v>568</v>
      </c>
      <c r="N60" s="9" t="s">
        <v>548</v>
      </c>
      <c r="O60" s="8" t="s">
        <v>34</v>
      </c>
      <c r="P60" s="8" t="s">
        <v>569</v>
      </c>
      <c r="Q60" s="4" t="s">
        <v>26</v>
      </c>
      <c r="R60" s="7">
        <v>42493.798136574071</v>
      </c>
      <c r="S60" s="8" t="s">
        <v>27</v>
      </c>
      <c r="T60" s="10" t="s">
        <v>36</v>
      </c>
      <c r="U60" s="26">
        <f t="shared" si="0"/>
        <v>0.375</v>
      </c>
      <c r="V60" s="26">
        <f t="shared" si="1"/>
        <v>0.75</v>
      </c>
      <c r="W60" s="23">
        <f t="shared" si="9"/>
        <v>0.41447916667675599</v>
      </c>
      <c r="X60" s="19">
        <f t="shared" si="3"/>
        <v>0.75</v>
      </c>
      <c r="Y60" s="19">
        <f t="shared" si="5"/>
        <v>0</v>
      </c>
      <c r="Z60" s="21">
        <f t="shared" si="6"/>
        <v>2</v>
      </c>
      <c r="AA60" s="21" t="str">
        <f t="shared" si="4"/>
        <v>n/a</v>
      </c>
      <c r="AB60" s="21">
        <f t="shared" si="7"/>
        <v>0</v>
      </c>
      <c r="AC60" s="19" t="str">
        <f t="shared" si="8"/>
        <v>No resuelto</v>
      </c>
    </row>
    <row r="61" spans="1:29" s="2" customFormat="1" ht="12.75" x14ac:dyDescent="0.2">
      <c r="A61" s="4" t="s">
        <v>20</v>
      </c>
      <c r="B61" s="4" t="s">
        <v>29</v>
      </c>
      <c r="C61" s="4" t="s">
        <v>174</v>
      </c>
      <c r="D61" s="5">
        <v>42937</v>
      </c>
      <c r="E61" s="6" t="s">
        <v>570</v>
      </c>
      <c r="F61" s="6" t="s">
        <v>21</v>
      </c>
      <c r="G61" s="6" t="s">
        <v>22</v>
      </c>
      <c r="H61" s="7">
        <v>42489.565405092595</v>
      </c>
      <c r="I61" s="7">
        <v>42492.462314814809</v>
      </c>
      <c r="J61" s="4" t="s">
        <v>23</v>
      </c>
      <c r="K61" s="8" t="s">
        <v>24</v>
      </c>
      <c r="L61" s="7">
        <v>42492.424305555556</v>
      </c>
      <c r="M61" s="9" t="s">
        <v>571</v>
      </c>
      <c r="N61" s="8" t="s">
        <v>572</v>
      </c>
      <c r="O61" s="8" t="s">
        <v>25</v>
      </c>
      <c r="P61" s="8" t="s">
        <v>573</v>
      </c>
      <c r="Q61" s="4" t="s">
        <v>26</v>
      </c>
      <c r="R61" s="7">
        <v>42492.730636574073</v>
      </c>
      <c r="S61" s="8" t="s">
        <v>27</v>
      </c>
      <c r="T61" s="10" t="s">
        <v>36</v>
      </c>
      <c r="U61" s="26">
        <f t="shared" si="0"/>
        <v>0.375</v>
      </c>
      <c r="V61" s="26">
        <f t="shared" si="1"/>
        <v>0.75</v>
      </c>
      <c r="W61" s="23">
        <f t="shared" si="9"/>
        <v>0.23390046296117362</v>
      </c>
      <c r="X61" s="19">
        <f t="shared" si="3"/>
        <v>0.75</v>
      </c>
      <c r="Y61" s="19">
        <f t="shared" si="5"/>
        <v>0</v>
      </c>
      <c r="Z61" s="21">
        <f t="shared" si="6"/>
        <v>2</v>
      </c>
      <c r="AA61" s="21" t="str">
        <f t="shared" si="4"/>
        <v>n/a</v>
      </c>
      <c r="AB61" s="21">
        <f t="shared" si="7"/>
        <v>0</v>
      </c>
      <c r="AC61" s="19" t="str">
        <f t="shared" si="8"/>
        <v>No resuelto</v>
      </c>
    </row>
    <row r="62" spans="1:29" s="2" customFormat="1" ht="12.75" x14ac:dyDescent="0.2">
      <c r="A62" s="4" t="s">
        <v>20</v>
      </c>
      <c r="B62" s="4" t="s">
        <v>29</v>
      </c>
      <c r="C62" s="4" t="s">
        <v>198</v>
      </c>
      <c r="D62" s="5">
        <v>42943</v>
      </c>
      <c r="E62" s="6" t="s">
        <v>574</v>
      </c>
      <c r="F62" s="6" t="s">
        <v>30</v>
      </c>
      <c r="G62" s="6" t="s">
        <v>31</v>
      </c>
      <c r="H62" s="7">
        <v>42489.570497685185</v>
      </c>
      <c r="I62" s="7">
        <v>42492.771122685182</v>
      </c>
      <c r="J62" s="4" t="s">
        <v>23</v>
      </c>
      <c r="K62" s="8" t="s">
        <v>24</v>
      </c>
      <c r="L62" s="7">
        <v>42492.638888888891</v>
      </c>
      <c r="M62" s="9" t="s">
        <v>575</v>
      </c>
      <c r="N62" s="8" t="s">
        <v>548</v>
      </c>
      <c r="O62" s="8" t="s">
        <v>25</v>
      </c>
      <c r="P62" s="8" t="s">
        <v>576</v>
      </c>
      <c r="Q62" s="4" t="s">
        <v>26</v>
      </c>
      <c r="R62" s="7">
        <v>42493.742106481484</v>
      </c>
      <c r="S62" s="8" t="s">
        <v>27</v>
      </c>
      <c r="T62" s="10" t="s">
        <v>36</v>
      </c>
      <c r="U62" s="26">
        <f t="shared" si="0"/>
        <v>0.375</v>
      </c>
      <c r="V62" s="26">
        <f t="shared" si="1"/>
        <v>0.75</v>
      </c>
      <c r="W62" s="23">
        <f t="shared" si="9"/>
        <v>0.44339120370568708</v>
      </c>
      <c r="X62" s="19">
        <f t="shared" si="3"/>
        <v>0.75</v>
      </c>
      <c r="Y62" s="19">
        <f t="shared" si="5"/>
        <v>0</v>
      </c>
      <c r="Z62" s="21">
        <f t="shared" si="6"/>
        <v>2</v>
      </c>
      <c r="AA62" s="21" t="str">
        <f t="shared" si="4"/>
        <v>n/a</v>
      </c>
      <c r="AB62" s="21">
        <f t="shared" si="7"/>
        <v>0</v>
      </c>
      <c r="AC62" s="19" t="str">
        <f t="shared" si="8"/>
        <v>No resuelto</v>
      </c>
    </row>
    <row r="63" spans="1:29" s="2" customFormat="1" ht="12.75" x14ac:dyDescent="0.2">
      <c r="A63" s="4" t="s">
        <v>20</v>
      </c>
      <c r="B63" s="4" t="s">
        <v>29</v>
      </c>
      <c r="C63" s="4" t="s">
        <v>577</v>
      </c>
      <c r="D63" s="5">
        <v>42944</v>
      </c>
      <c r="E63" s="6" t="s">
        <v>574</v>
      </c>
      <c r="F63" s="6" t="s">
        <v>30</v>
      </c>
      <c r="G63" s="6" t="s">
        <v>31</v>
      </c>
      <c r="H63" s="7">
        <v>42489.570532407408</v>
      </c>
      <c r="I63" s="7">
        <v>42492.770648148144</v>
      </c>
      <c r="J63" s="4" t="s">
        <v>23</v>
      </c>
      <c r="K63" s="8" t="s">
        <v>33</v>
      </c>
      <c r="L63" s="7">
        <v>42492.642361111109</v>
      </c>
      <c r="M63" s="9" t="s">
        <v>578</v>
      </c>
      <c r="N63" s="8" t="s">
        <v>548</v>
      </c>
      <c r="O63" s="8" t="s">
        <v>34</v>
      </c>
      <c r="P63" s="8" t="s">
        <v>579</v>
      </c>
      <c r="Q63" s="4" t="s">
        <v>26</v>
      </c>
      <c r="R63" s="7">
        <v>42493.742777777778</v>
      </c>
      <c r="S63" s="8" t="s">
        <v>27</v>
      </c>
      <c r="T63" s="10" t="s">
        <v>36</v>
      </c>
      <c r="U63" s="26">
        <f t="shared" si="0"/>
        <v>0.375</v>
      </c>
      <c r="V63" s="26">
        <f t="shared" si="1"/>
        <v>0.75</v>
      </c>
      <c r="W63" s="23">
        <f t="shared" si="9"/>
        <v>0.44682870370161254</v>
      </c>
      <c r="X63" s="19">
        <f t="shared" si="3"/>
        <v>0.75</v>
      </c>
      <c r="Y63" s="19">
        <f t="shared" si="5"/>
        <v>0</v>
      </c>
      <c r="Z63" s="21">
        <f t="shared" si="6"/>
        <v>2</v>
      </c>
      <c r="AA63" s="21" t="str">
        <f t="shared" si="4"/>
        <v>n/a</v>
      </c>
      <c r="AB63" s="21">
        <f t="shared" si="7"/>
        <v>0</v>
      </c>
      <c r="AC63" s="19" t="str">
        <f t="shared" si="8"/>
        <v>No resuelto</v>
      </c>
    </row>
    <row r="64" spans="1:29" s="2" customFormat="1" ht="12.75" x14ac:dyDescent="0.2">
      <c r="A64" s="4" t="s">
        <v>20</v>
      </c>
      <c r="B64" s="4" t="s">
        <v>29</v>
      </c>
      <c r="C64" s="4" t="s">
        <v>580</v>
      </c>
      <c r="D64" s="5">
        <v>42947</v>
      </c>
      <c r="E64" s="6" t="s">
        <v>581</v>
      </c>
      <c r="F64" s="6" t="s">
        <v>30</v>
      </c>
      <c r="G64" s="6" t="s">
        <v>31</v>
      </c>
      <c r="H64" s="7">
        <v>42489.573368055557</v>
      </c>
      <c r="I64" s="7">
        <v>42492.770335648151</v>
      </c>
      <c r="J64" s="4" t="s">
        <v>23</v>
      </c>
      <c r="K64" s="8" t="s">
        <v>24</v>
      </c>
      <c r="L64" s="7">
        <v>42492.607638888891</v>
      </c>
      <c r="M64" s="9" t="s">
        <v>582</v>
      </c>
      <c r="N64" s="8" t="s">
        <v>548</v>
      </c>
      <c r="O64" s="8" t="s">
        <v>25</v>
      </c>
      <c r="P64" s="8" t="s">
        <v>583</v>
      </c>
      <c r="Q64" s="4" t="s">
        <v>26</v>
      </c>
      <c r="R64" s="7">
        <v>42494.461504629631</v>
      </c>
      <c r="S64" s="8" t="s">
        <v>27</v>
      </c>
      <c r="T64" s="10" t="s">
        <v>36</v>
      </c>
      <c r="U64" s="26">
        <f t="shared" si="0"/>
        <v>0.375</v>
      </c>
      <c r="V64" s="26">
        <f t="shared" si="1"/>
        <v>0.75</v>
      </c>
      <c r="W64" s="23">
        <f t="shared" si="9"/>
        <v>0.40927083333372138</v>
      </c>
      <c r="X64" s="19">
        <f t="shared" si="3"/>
        <v>0.75</v>
      </c>
      <c r="Y64" s="19">
        <f t="shared" si="5"/>
        <v>0</v>
      </c>
      <c r="Z64" s="21">
        <f t="shared" si="6"/>
        <v>2</v>
      </c>
      <c r="AA64" s="21" t="str">
        <f t="shared" si="4"/>
        <v>n/a</v>
      </c>
      <c r="AB64" s="21">
        <f t="shared" si="7"/>
        <v>0</v>
      </c>
      <c r="AC64" s="19" t="str">
        <f t="shared" si="8"/>
        <v>No resuelto</v>
      </c>
    </row>
    <row r="65" spans="1:29" s="2" customFormat="1" ht="12.75" x14ac:dyDescent="0.2">
      <c r="A65" s="4" t="s">
        <v>20</v>
      </c>
      <c r="B65" s="4" t="s">
        <v>29</v>
      </c>
      <c r="C65" s="4" t="s">
        <v>584</v>
      </c>
      <c r="D65" s="5">
        <v>42948</v>
      </c>
      <c r="E65" s="6" t="s">
        <v>581</v>
      </c>
      <c r="F65" s="6" t="s">
        <v>30</v>
      </c>
      <c r="G65" s="6" t="s">
        <v>31</v>
      </c>
      <c r="H65" s="7">
        <v>42489.574456018519</v>
      </c>
      <c r="I65" s="7">
        <v>42492.770069444443</v>
      </c>
      <c r="J65" s="4" t="s">
        <v>23</v>
      </c>
      <c r="K65" s="8" t="s">
        <v>33</v>
      </c>
      <c r="L65" s="7">
        <v>42492.621527777781</v>
      </c>
      <c r="M65" s="9" t="s">
        <v>585</v>
      </c>
      <c r="N65" s="8" t="s">
        <v>548</v>
      </c>
      <c r="O65" s="8" t="s">
        <v>34</v>
      </c>
      <c r="P65" s="8" t="s">
        <v>586</v>
      </c>
      <c r="Q65" s="4" t="s">
        <v>26</v>
      </c>
      <c r="R65" s="7">
        <v>42494.471875000003</v>
      </c>
      <c r="S65" s="8" t="s">
        <v>27</v>
      </c>
      <c r="T65" s="10" t="s">
        <v>36</v>
      </c>
      <c r="U65" s="26">
        <f t="shared" si="0"/>
        <v>0.375</v>
      </c>
      <c r="V65" s="26">
        <f t="shared" si="1"/>
        <v>0.75</v>
      </c>
      <c r="W65" s="23">
        <f t="shared" si="9"/>
        <v>0.42207175926159834</v>
      </c>
      <c r="X65" s="19">
        <f t="shared" si="3"/>
        <v>0.75</v>
      </c>
      <c r="Y65" s="19">
        <f t="shared" si="5"/>
        <v>0</v>
      </c>
      <c r="Z65" s="21">
        <f t="shared" si="6"/>
        <v>2</v>
      </c>
      <c r="AA65" s="21" t="str">
        <f t="shared" si="4"/>
        <v>n/a</v>
      </c>
      <c r="AB65" s="21">
        <f t="shared" si="7"/>
        <v>0</v>
      </c>
      <c r="AC65" s="19" t="str">
        <f t="shared" si="8"/>
        <v>No resuelto</v>
      </c>
    </row>
    <row r="66" spans="1:29" s="2" customFormat="1" ht="12.75" x14ac:dyDescent="0.2">
      <c r="A66" s="4" t="s">
        <v>20</v>
      </c>
      <c r="B66" s="4" t="s">
        <v>29</v>
      </c>
      <c r="C66" s="4" t="s">
        <v>150</v>
      </c>
      <c r="D66" s="5">
        <v>42964</v>
      </c>
      <c r="E66" s="6" t="s">
        <v>587</v>
      </c>
      <c r="F66" s="6" t="s">
        <v>30</v>
      </c>
      <c r="G66" s="6" t="s">
        <v>31</v>
      </c>
      <c r="H66" s="7">
        <v>42489.600729166668</v>
      </c>
      <c r="I66" s="7">
        <v>42492.766180555554</v>
      </c>
      <c r="J66" s="4" t="s">
        <v>23</v>
      </c>
      <c r="K66" s="8" t="s">
        <v>24</v>
      </c>
      <c r="L66" s="7">
        <v>42492.659722222219</v>
      </c>
      <c r="M66" s="9" t="s">
        <v>588</v>
      </c>
      <c r="N66" s="8" t="s">
        <v>533</v>
      </c>
      <c r="O66" s="8" t="s">
        <v>25</v>
      </c>
      <c r="P66" s="8" t="s">
        <v>468</v>
      </c>
      <c r="Q66" s="4" t="s">
        <v>26</v>
      </c>
      <c r="R66" s="7">
        <v>42494.642824074079</v>
      </c>
      <c r="S66" s="8" t="s">
        <v>27</v>
      </c>
      <c r="T66" s="10" t="s">
        <v>36</v>
      </c>
      <c r="U66" s="26">
        <f t="shared" ref="U66:U129" si="10">VLOOKUP(K66,horarios,2,FALSE)</f>
        <v>0.375</v>
      </c>
      <c r="V66" s="26">
        <f t="shared" ref="V66:V129" si="11">VLOOKUP(K66,horarios,3,FALSE)</f>
        <v>0.75</v>
      </c>
      <c r="W66" s="23">
        <f t="shared" si="9"/>
        <v>0.43399305555067258</v>
      </c>
      <c r="X66" s="19">
        <f t="shared" ref="X66:X129" si="12">IFERROR(VLOOKUP(F66&amp;K66,sla_horas,5,FALSE),"n/a")</f>
        <v>0.75</v>
      </c>
      <c r="Y66" s="19">
        <f t="shared" si="5"/>
        <v>0</v>
      </c>
      <c r="Z66" s="21">
        <f t="shared" si="6"/>
        <v>2</v>
      </c>
      <c r="AA66" s="21" t="str">
        <f t="shared" ref="AA66:AA129" si="13">IFERROR(VLOOKUP(F66&amp;K66,sla_dias,5,FALSE),"n/a")</f>
        <v>n/a</v>
      </c>
      <c r="AB66" s="21">
        <f t="shared" si="7"/>
        <v>0</v>
      </c>
      <c r="AC66" s="19" t="str">
        <f t="shared" si="8"/>
        <v>No resuelto</v>
      </c>
    </row>
    <row r="67" spans="1:29" s="2" customFormat="1" ht="12.75" x14ac:dyDescent="0.2">
      <c r="A67" s="4" t="s">
        <v>20</v>
      </c>
      <c r="B67" s="4" t="s">
        <v>29</v>
      </c>
      <c r="C67" s="4" t="s">
        <v>589</v>
      </c>
      <c r="D67" s="5">
        <v>42965</v>
      </c>
      <c r="E67" s="6" t="s">
        <v>587</v>
      </c>
      <c r="F67" s="6" t="s">
        <v>30</v>
      </c>
      <c r="G67" s="6" t="s">
        <v>31</v>
      </c>
      <c r="H67" s="7">
        <v>42489.600810185184</v>
      </c>
      <c r="I67" s="7">
        <v>42492.767233796301</v>
      </c>
      <c r="J67" s="4" t="s">
        <v>23</v>
      </c>
      <c r="K67" s="8" t="s">
        <v>33</v>
      </c>
      <c r="L67" s="7">
        <v>42492.666666666672</v>
      </c>
      <c r="M67" s="9" t="s">
        <v>590</v>
      </c>
      <c r="N67" s="8" t="s">
        <v>533</v>
      </c>
      <c r="O67" s="8" t="s">
        <v>34</v>
      </c>
      <c r="P67" s="8" t="s">
        <v>591</v>
      </c>
      <c r="Q67" s="4" t="s">
        <v>26</v>
      </c>
      <c r="R67" s="7">
        <v>42494.644328703704</v>
      </c>
      <c r="S67" s="8" t="s">
        <v>27</v>
      </c>
      <c r="T67" s="10" t="s">
        <v>36</v>
      </c>
      <c r="U67" s="26">
        <f t="shared" si="10"/>
        <v>0.375</v>
      </c>
      <c r="V67" s="26">
        <f t="shared" si="11"/>
        <v>0.75</v>
      </c>
      <c r="W67" s="23">
        <f t="shared" si="9"/>
        <v>0.44085648148757173</v>
      </c>
      <c r="X67" s="19">
        <f t="shared" si="12"/>
        <v>0.75</v>
      </c>
      <c r="Y67" s="19">
        <f t="shared" ref="Y67:Y130" si="14">IF(W67&lt;X67,0,(W67-X67)-0.0416666666666667)</f>
        <v>0</v>
      </c>
      <c r="Z67" s="21">
        <f t="shared" ref="Z67:Z130" si="15">ROUND(L67-H67,0)-1</f>
        <v>2</v>
      </c>
      <c r="AA67" s="21" t="str">
        <f t="shared" si="13"/>
        <v>n/a</v>
      </c>
      <c r="AB67" s="21">
        <f t="shared" ref="AB67:AB130" si="16">IF(Z67&lt;AA67,0,Z67-AA67)</f>
        <v>0</v>
      </c>
      <c r="AC67" s="19" t="str">
        <f t="shared" ref="AC67:AC130" si="17">IF(MONTH(H67)=MONTH(L67),"Resueltos","No resuelto")</f>
        <v>No resuelto</v>
      </c>
    </row>
    <row r="68" spans="1:29" s="2" customFormat="1" ht="12.75" x14ac:dyDescent="0.2">
      <c r="A68" s="4" t="s">
        <v>20</v>
      </c>
      <c r="B68" s="4" t="s">
        <v>29</v>
      </c>
      <c r="C68" s="4" t="s">
        <v>592</v>
      </c>
      <c r="D68" s="5">
        <v>42968</v>
      </c>
      <c r="E68" s="6" t="s">
        <v>593</v>
      </c>
      <c r="F68" s="6" t="s">
        <v>30</v>
      </c>
      <c r="G68" s="6" t="s">
        <v>31</v>
      </c>
      <c r="H68" s="7">
        <v>42489.60701388889</v>
      </c>
      <c r="I68" s="7">
        <v>42492.767928240741</v>
      </c>
      <c r="J68" s="4" t="s">
        <v>23</v>
      </c>
      <c r="K68" s="8" t="s">
        <v>42</v>
      </c>
      <c r="L68" s="7">
        <v>42492.670138888891</v>
      </c>
      <c r="M68" s="9" t="s">
        <v>594</v>
      </c>
      <c r="N68" s="8" t="s">
        <v>533</v>
      </c>
      <c r="O68" s="8" t="s">
        <v>25</v>
      </c>
      <c r="P68" s="8" t="s">
        <v>595</v>
      </c>
      <c r="Q68" s="4" t="s">
        <v>26</v>
      </c>
      <c r="R68" s="7">
        <v>42494.635393518518</v>
      </c>
      <c r="S68" s="8" t="s">
        <v>27</v>
      </c>
      <c r="T68" s="10" t="s">
        <v>36</v>
      </c>
      <c r="U68" s="26">
        <f t="shared" si="10"/>
        <v>0.375</v>
      </c>
      <c r="V68" s="26">
        <f t="shared" si="11"/>
        <v>0.75</v>
      </c>
      <c r="W68" s="23">
        <f t="shared" si="9"/>
        <v>0.43812500000058208</v>
      </c>
      <c r="X68" s="19">
        <f t="shared" si="12"/>
        <v>0.75</v>
      </c>
      <c r="Y68" s="19">
        <f t="shared" si="14"/>
        <v>0</v>
      </c>
      <c r="Z68" s="21">
        <f t="shared" si="15"/>
        <v>2</v>
      </c>
      <c r="AA68" s="21" t="str">
        <f t="shared" si="13"/>
        <v>n/a</v>
      </c>
      <c r="AB68" s="21">
        <f t="shared" si="16"/>
        <v>0</v>
      </c>
      <c r="AC68" s="19" t="str">
        <f t="shared" si="17"/>
        <v>No resuelto</v>
      </c>
    </row>
    <row r="69" spans="1:29" s="2" customFormat="1" ht="12.75" x14ac:dyDescent="0.2">
      <c r="A69" s="4" t="s">
        <v>20</v>
      </c>
      <c r="B69" s="4" t="s">
        <v>29</v>
      </c>
      <c r="C69" s="4" t="s">
        <v>596</v>
      </c>
      <c r="D69" s="5">
        <v>42969</v>
      </c>
      <c r="E69" s="6" t="s">
        <v>593</v>
      </c>
      <c r="F69" s="6" t="s">
        <v>30</v>
      </c>
      <c r="G69" s="6" t="s">
        <v>31</v>
      </c>
      <c r="H69" s="7">
        <v>42489.607094907406</v>
      </c>
      <c r="I69" s="7">
        <v>42493.613333333335</v>
      </c>
      <c r="J69" s="4" t="s">
        <v>23</v>
      </c>
      <c r="K69" s="8" t="s">
        <v>33</v>
      </c>
      <c r="L69" s="7">
        <v>42493.607638888891</v>
      </c>
      <c r="M69" s="9" t="s">
        <v>597</v>
      </c>
      <c r="N69" s="8" t="s">
        <v>598</v>
      </c>
      <c r="O69" s="8" t="s">
        <v>34</v>
      </c>
      <c r="P69" s="8" t="s">
        <v>599</v>
      </c>
      <c r="Q69" s="4" t="s">
        <v>26</v>
      </c>
      <c r="R69" s="7">
        <v>42494.637106481481</v>
      </c>
      <c r="S69" s="8" t="s">
        <v>27</v>
      </c>
      <c r="T69" s="10" t="s">
        <v>36</v>
      </c>
      <c r="U69" s="26">
        <f t="shared" si="10"/>
        <v>0.375</v>
      </c>
      <c r="V69" s="26">
        <f t="shared" si="11"/>
        <v>0.75</v>
      </c>
      <c r="W69" s="23">
        <f t="shared" ref="W69:W132" si="18">(IF(NETWORKDAYS(H69,L69)&gt;=2,NETWORKDAYS(H69,L69)-2,0) * (V69-U69))+IF(MOD(H69,1)&gt;V69,0,V69-MOD(H69,1)) + IF(MOD(L69,1)&lt;U69,0,MOD(L69,1) - U69)</f>
        <v>0.75054398148495238</v>
      </c>
      <c r="X69" s="19">
        <f t="shared" si="12"/>
        <v>0.75</v>
      </c>
      <c r="Y69" s="19">
        <f t="shared" si="14"/>
        <v>-4.1122685181714316E-2</v>
      </c>
      <c r="Z69" s="21">
        <f t="shared" si="15"/>
        <v>3</v>
      </c>
      <c r="AA69" s="21" t="str">
        <f t="shared" si="13"/>
        <v>n/a</v>
      </c>
      <c r="AB69" s="21">
        <f t="shared" si="16"/>
        <v>0</v>
      </c>
      <c r="AC69" s="19" t="str">
        <f t="shared" si="17"/>
        <v>No resuelto</v>
      </c>
    </row>
    <row r="70" spans="1:29" s="2" customFormat="1" ht="12.75" x14ac:dyDescent="0.2">
      <c r="A70" s="4" t="s">
        <v>20</v>
      </c>
      <c r="B70" s="4" t="s">
        <v>600</v>
      </c>
      <c r="C70" s="4" t="s">
        <v>601</v>
      </c>
      <c r="D70" s="5">
        <v>42972</v>
      </c>
      <c r="E70" s="6" t="s">
        <v>602</v>
      </c>
      <c r="F70" s="6" t="s">
        <v>21</v>
      </c>
      <c r="G70" s="6" t="s">
        <v>22</v>
      </c>
      <c r="H70" s="7">
        <v>42489.623506944445</v>
      </c>
      <c r="I70" s="7">
        <v>42502.492812500001</v>
      </c>
      <c r="J70" s="4" t="s">
        <v>23</v>
      </c>
      <c r="K70" s="8" t="s">
        <v>39</v>
      </c>
      <c r="L70" s="7">
        <v>42502.489583333328</v>
      </c>
      <c r="M70" s="9" t="s">
        <v>603</v>
      </c>
      <c r="N70" s="8" t="s">
        <v>604</v>
      </c>
      <c r="O70" s="8" t="s">
        <v>40</v>
      </c>
      <c r="P70" s="8" t="s">
        <v>605</v>
      </c>
      <c r="Q70" s="4" t="s">
        <v>26</v>
      </c>
      <c r="R70" s="7">
        <v>42503.471967592588</v>
      </c>
      <c r="S70" s="8" t="s">
        <v>27</v>
      </c>
      <c r="T70" s="10" t="s">
        <v>28</v>
      </c>
      <c r="U70" s="26">
        <f t="shared" si="10"/>
        <v>0.375</v>
      </c>
      <c r="V70" s="26">
        <f t="shared" si="11"/>
        <v>0.75</v>
      </c>
      <c r="W70" s="23">
        <f t="shared" si="18"/>
        <v>3.2410763888838119</v>
      </c>
      <c r="X70" s="19">
        <f t="shared" si="12"/>
        <v>0.75</v>
      </c>
      <c r="Y70" s="19">
        <f t="shared" si="14"/>
        <v>2.4494097222171454</v>
      </c>
      <c r="Z70" s="21">
        <f t="shared" si="15"/>
        <v>12</v>
      </c>
      <c r="AA70" s="21" t="str">
        <f t="shared" si="13"/>
        <v>n/a</v>
      </c>
      <c r="AB70" s="21">
        <f t="shared" si="16"/>
        <v>0</v>
      </c>
      <c r="AC70" s="19" t="str">
        <f t="shared" si="17"/>
        <v>No resuelto</v>
      </c>
    </row>
    <row r="71" spans="1:29" s="2" customFormat="1" ht="12.75" x14ac:dyDescent="0.2">
      <c r="A71" s="4" t="s">
        <v>20</v>
      </c>
      <c r="B71" s="4" t="s">
        <v>29</v>
      </c>
      <c r="C71" s="4" t="s">
        <v>606</v>
      </c>
      <c r="D71" s="5">
        <v>42980</v>
      </c>
      <c r="E71" s="6" t="s">
        <v>607</v>
      </c>
      <c r="F71" s="6" t="s">
        <v>21</v>
      </c>
      <c r="G71" s="6" t="s">
        <v>22</v>
      </c>
      <c r="H71" s="7">
        <v>42489.688472222224</v>
      </c>
      <c r="I71" s="7">
        <v>42496.559444444443</v>
      </c>
      <c r="J71" s="4" t="s">
        <v>23</v>
      </c>
      <c r="K71" s="8" t="s">
        <v>33</v>
      </c>
      <c r="L71" s="7">
        <v>42496.552083333328</v>
      </c>
      <c r="M71" s="9" t="s">
        <v>608</v>
      </c>
      <c r="N71" s="8" t="s">
        <v>609</v>
      </c>
      <c r="O71" s="8" t="s">
        <v>34</v>
      </c>
      <c r="P71" s="8" t="s">
        <v>70</v>
      </c>
      <c r="Q71" s="4" t="s">
        <v>26</v>
      </c>
      <c r="R71" s="7">
        <v>42500.487719907411</v>
      </c>
      <c r="S71" s="8" t="s">
        <v>27</v>
      </c>
      <c r="T71" s="10" t="s">
        <v>28</v>
      </c>
      <c r="U71" s="26">
        <f t="shared" si="10"/>
        <v>0.375</v>
      </c>
      <c r="V71" s="26">
        <f t="shared" si="11"/>
        <v>0.75</v>
      </c>
      <c r="W71" s="23">
        <f t="shared" si="18"/>
        <v>1.7386111111045466</v>
      </c>
      <c r="X71" s="19">
        <f t="shared" si="12"/>
        <v>0.75</v>
      </c>
      <c r="Y71" s="19">
        <f t="shared" si="14"/>
        <v>0.94694444443787984</v>
      </c>
      <c r="Z71" s="21">
        <f t="shared" si="15"/>
        <v>6</v>
      </c>
      <c r="AA71" s="21" t="str">
        <f t="shared" si="13"/>
        <v>n/a</v>
      </c>
      <c r="AB71" s="21">
        <f t="shared" si="16"/>
        <v>0</v>
      </c>
      <c r="AC71" s="19" t="str">
        <f t="shared" si="17"/>
        <v>No resuelto</v>
      </c>
    </row>
    <row r="72" spans="1:29" s="2" customFormat="1" ht="12.75" x14ac:dyDescent="0.2">
      <c r="A72" s="4" t="s">
        <v>20</v>
      </c>
      <c r="B72" s="4" t="s">
        <v>29</v>
      </c>
      <c r="C72" s="4" t="s">
        <v>610</v>
      </c>
      <c r="D72" s="5">
        <v>42989</v>
      </c>
      <c r="E72" s="6" t="s">
        <v>611</v>
      </c>
      <c r="F72" s="6" t="s">
        <v>30</v>
      </c>
      <c r="G72" s="6" t="s">
        <v>31</v>
      </c>
      <c r="H72" s="7">
        <v>42489.719467592593</v>
      </c>
      <c r="I72" s="7">
        <v>42492.433425925927</v>
      </c>
      <c r="J72" s="4" t="s">
        <v>23</v>
      </c>
      <c r="K72" s="8" t="s">
        <v>50</v>
      </c>
      <c r="L72" s="7">
        <v>42492.430555555555</v>
      </c>
      <c r="M72" s="9" t="s">
        <v>612</v>
      </c>
      <c r="N72" s="8" t="s">
        <v>613</v>
      </c>
      <c r="O72" s="8" t="s">
        <v>40</v>
      </c>
      <c r="P72" s="8" t="s">
        <v>154</v>
      </c>
      <c r="Q72" s="4" t="s">
        <v>26</v>
      </c>
      <c r="R72" s="7">
        <v>42493.394895833335</v>
      </c>
      <c r="S72" s="8" t="s">
        <v>27</v>
      </c>
      <c r="T72" s="10" t="s">
        <v>36</v>
      </c>
      <c r="U72" s="26">
        <f t="shared" si="10"/>
        <v>0.375</v>
      </c>
      <c r="V72" s="26">
        <f t="shared" si="11"/>
        <v>0.75</v>
      </c>
      <c r="W72" s="23">
        <f t="shared" si="18"/>
        <v>8.6087962961755693E-2</v>
      </c>
      <c r="X72" s="19">
        <f t="shared" si="12"/>
        <v>0.75</v>
      </c>
      <c r="Y72" s="19">
        <f t="shared" si="14"/>
        <v>0</v>
      </c>
      <c r="Z72" s="21">
        <f t="shared" si="15"/>
        <v>2</v>
      </c>
      <c r="AA72" s="21" t="str">
        <f t="shared" si="13"/>
        <v>n/a</v>
      </c>
      <c r="AB72" s="21">
        <f t="shared" si="16"/>
        <v>0</v>
      </c>
      <c r="AC72" s="19" t="str">
        <f t="shared" si="17"/>
        <v>No resuelto</v>
      </c>
    </row>
    <row r="73" spans="1:29" s="2" customFormat="1" ht="12.75" x14ac:dyDescent="0.2">
      <c r="A73" s="4" t="s">
        <v>20</v>
      </c>
      <c r="B73" s="4" t="s">
        <v>29</v>
      </c>
      <c r="C73" s="4" t="s">
        <v>614</v>
      </c>
      <c r="D73" s="5">
        <v>43014</v>
      </c>
      <c r="E73" s="6" t="s">
        <v>615</v>
      </c>
      <c r="F73" s="6" t="s">
        <v>21</v>
      </c>
      <c r="G73" s="6" t="s">
        <v>22</v>
      </c>
      <c r="H73" s="7">
        <v>42489.751307870371</v>
      </c>
      <c r="I73" s="7">
        <v>42495.522592592592</v>
      </c>
      <c r="J73" s="4" t="s">
        <v>23</v>
      </c>
      <c r="K73" s="8" t="s">
        <v>33</v>
      </c>
      <c r="L73" s="7">
        <v>42495.503472222219</v>
      </c>
      <c r="M73" s="9" t="s">
        <v>616</v>
      </c>
      <c r="N73" s="8" t="s">
        <v>617</v>
      </c>
      <c r="O73" s="8" t="s">
        <v>34</v>
      </c>
      <c r="P73" s="8" t="s">
        <v>367</v>
      </c>
      <c r="Q73" s="4" t="s">
        <v>26</v>
      </c>
      <c r="R73" s="7">
        <v>42496.65325231482</v>
      </c>
      <c r="S73" s="8" t="s">
        <v>27</v>
      </c>
      <c r="T73" s="10" t="s">
        <v>28</v>
      </c>
      <c r="U73" s="26">
        <f t="shared" si="10"/>
        <v>0.375</v>
      </c>
      <c r="V73" s="26">
        <f t="shared" si="11"/>
        <v>0.75</v>
      </c>
      <c r="W73" s="23">
        <f t="shared" si="18"/>
        <v>1.2534722222189885</v>
      </c>
      <c r="X73" s="19">
        <f t="shared" si="12"/>
        <v>0.75</v>
      </c>
      <c r="Y73" s="19">
        <f t="shared" si="14"/>
        <v>0.46180555555232178</v>
      </c>
      <c r="Z73" s="21">
        <f t="shared" si="15"/>
        <v>5</v>
      </c>
      <c r="AA73" s="21" t="str">
        <f t="shared" si="13"/>
        <v>n/a</v>
      </c>
      <c r="AB73" s="21">
        <f t="shared" si="16"/>
        <v>0</v>
      </c>
      <c r="AC73" s="19" t="str">
        <f t="shared" si="17"/>
        <v>No resuelto</v>
      </c>
    </row>
    <row r="74" spans="1:29" s="2" customFormat="1" ht="12.75" x14ac:dyDescent="0.2">
      <c r="A74" s="4" t="s">
        <v>20</v>
      </c>
      <c r="B74" s="4" t="s">
        <v>29</v>
      </c>
      <c r="C74" s="4" t="s">
        <v>618</v>
      </c>
      <c r="D74" s="5">
        <v>43015</v>
      </c>
      <c r="E74" s="6" t="s">
        <v>619</v>
      </c>
      <c r="F74" s="6" t="s">
        <v>21</v>
      </c>
      <c r="G74" s="6" t="s">
        <v>22</v>
      </c>
      <c r="H74" s="7">
        <v>42489.752916666665</v>
      </c>
      <c r="I74" s="7">
        <v>42495.52143518519</v>
      </c>
      <c r="J74" s="4" t="s">
        <v>23</v>
      </c>
      <c r="K74" s="8" t="s">
        <v>33</v>
      </c>
      <c r="L74" s="7">
        <v>42495.510416666672</v>
      </c>
      <c r="M74" s="9" t="s">
        <v>620</v>
      </c>
      <c r="N74" s="8" t="s">
        <v>621</v>
      </c>
      <c r="O74" s="8" t="s">
        <v>34</v>
      </c>
      <c r="P74" s="8" t="s">
        <v>622</v>
      </c>
      <c r="Q74" s="4" t="s">
        <v>26</v>
      </c>
      <c r="R74" s="7">
        <v>42496.65351851852</v>
      </c>
      <c r="S74" s="8" t="s">
        <v>27</v>
      </c>
      <c r="T74" s="10" t="s">
        <v>28</v>
      </c>
      <c r="U74" s="26">
        <f t="shared" si="10"/>
        <v>0.375</v>
      </c>
      <c r="V74" s="26">
        <f t="shared" si="11"/>
        <v>0.75</v>
      </c>
      <c r="W74" s="23">
        <f t="shared" si="18"/>
        <v>1.2604166666715173</v>
      </c>
      <c r="X74" s="19">
        <f t="shared" si="12"/>
        <v>0.75</v>
      </c>
      <c r="Y74" s="19">
        <f t="shared" si="14"/>
        <v>0.46875000000485062</v>
      </c>
      <c r="Z74" s="21">
        <f t="shared" si="15"/>
        <v>5</v>
      </c>
      <c r="AA74" s="21" t="str">
        <f t="shared" si="13"/>
        <v>n/a</v>
      </c>
      <c r="AB74" s="21">
        <f t="shared" si="16"/>
        <v>0</v>
      </c>
      <c r="AC74" s="19" t="str">
        <f t="shared" si="17"/>
        <v>No resuelto</v>
      </c>
    </row>
    <row r="75" spans="1:29" s="2" customFormat="1" ht="12.75" x14ac:dyDescent="0.2">
      <c r="A75" s="4" t="s">
        <v>20</v>
      </c>
      <c r="B75" s="4" t="s">
        <v>29</v>
      </c>
      <c r="C75" s="4" t="s">
        <v>623</v>
      </c>
      <c r="D75" s="5">
        <v>43018</v>
      </c>
      <c r="E75" s="6" t="s">
        <v>624</v>
      </c>
      <c r="F75" s="6" t="s">
        <v>30</v>
      </c>
      <c r="G75" s="6" t="s">
        <v>31</v>
      </c>
      <c r="H75" s="7">
        <v>42489.754247685181</v>
      </c>
      <c r="I75" s="7">
        <v>42493.61105324074</v>
      </c>
      <c r="J75" s="4" t="s">
        <v>23</v>
      </c>
      <c r="K75" s="8" t="s">
        <v>24</v>
      </c>
      <c r="L75" s="7">
        <v>42493.597222222219</v>
      </c>
      <c r="M75" s="9" t="s">
        <v>625</v>
      </c>
      <c r="N75" s="8" t="s">
        <v>598</v>
      </c>
      <c r="O75" s="8" t="s">
        <v>25</v>
      </c>
      <c r="P75" s="8" t="s">
        <v>626</v>
      </c>
      <c r="Q75" s="4" t="s">
        <v>26</v>
      </c>
      <c r="R75" s="7">
        <v>42494.56795138889</v>
      </c>
      <c r="S75" s="8" t="s">
        <v>27</v>
      </c>
      <c r="T75" s="10" t="s">
        <v>36</v>
      </c>
      <c r="U75" s="26">
        <f t="shared" si="10"/>
        <v>0.375</v>
      </c>
      <c r="V75" s="26">
        <f t="shared" si="11"/>
        <v>0.75</v>
      </c>
      <c r="W75" s="23">
        <f t="shared" si="18"/>
        <v>0.59722222221898846</v>
      </c>
      <c r="X75" s="19">
        <f t="shared" si="12"/>
        <v>0.75</v>
      </c>
      <c r="Y75" s="19">
        <f t="shared" si="14"/>
        <v>0</v>
      </c>
      <c r="Z75" s="21">
        <f t="shared" si="15"/>
        <v>3</v>
      </c>
      <c r="AA75" s="21" t="str">
        <f t="shared" si="13"/>
        <v>n/a</v>
      </c>
      <c r="AB75" s="21">
        <f t="shared" si="16"/>
        <v>0</v>
      </c>
      <c r="AC75" s="19" t="str">
        <f t="shared" si="17"/>
        <v>No resuelto</v>
      </c>
    </row>
    <row r="76" spans="1:29" s="2" customFormat="1" ht="12.75" x14ac:dyDescent="0.2">
      <c r="A76" s="4" t="s">
        <v>20</v>
      </c>
      <c r="B76" s="4" t="s">
        <v>29</v>
      </c>
      <c r="C76" s="4" t="s">
        <v>627</v>
      </c>
      <c r="D76" s="5">
        <v>43020</v>
      </c>
      <c r="E76" s="6" t="s">
        <v>624</v>
      </c>
      <c r="F76" s="6" t="s">
        <v>30</v>
      </c>
      <c r="G76" s="6" t="s">
        <v>31</v>
      </c>
      <c r="H76" s="7">
        <v>42489.755416666667</v>
      </c>
      <c r="I76" s="7">
        <v>42493.612141203703</v>
      </c>
      <c r="J76" s="4" t="s">
        <v>23</v>
      </c>
      <c r="K76" s="8" t="s">
        <v>33</v>
      </c>
      <c r="L76" s="7">
        <v>42493.600694444445</v>
      </c>
      <c r="M76" s="9" t="s">
        <v>628</v>
      </c>
      <c r="N76" s="8" t="s">
        <v>598</v>
      </c>
      <c r="O76" s="8" t="s">
        <v>34</v>
      </c>
      <c r="P76" s="8" t="s">
        <v>629</v>
      </c>
      <c r="Q76" s="4" t="s">
        <v>26</v>
      </c>
      <c r="R76" s="7">
        <v>42494.569340277776</v>
      </c>
      <c r="S76" s="8" t="s">
        <v>27</v>
      </c>
      <c r="T76" s="10" t="s">
        <v>36</v>
      </c>
      <c r="U76" s="26">
        <f t="shared" si="10"/>
        <v>0.375</v>
      </c>
      <c r="V76" s="26">
        <f t="shared" si="11"/>
        <v>0.75</v>
      </c>
      <c r="W76" s="23">
        <f t="shared" si="18"/>
        <v>0.60069444444525288</v>
      </c>
      <c r="X76" s="19">
        <f t="shared" si="12"/>
        <v>0.75</v>
      </c>
      <c r="Y76" s="19">
        <f t="shared" si="14"/>
        <v>0</v>
      </c>
      <c r="Z76" s="21">
        <f t="shared" si="15"/>
        <v>3</v>
      </c>
      <c r="AA76" s="21" t="str">
        <f t="shared" si="13"/>
        <v>n/a</v>
      </c>
      <c r="AB76" s="21">
        <f t="shared" si="16"/>
        <v>0</v>
      </c>
      <c r="AC76" s="19" t="str">
        <f t="shared" si="17"/>
        <v>No resuelto</v>
      </c>
    </row>
    <row r="77" spans="1:29" s="2" customFormat="1" ht="12.75" x14ac:dyDescent="0.2">
      <c r="A77" s="4" t="s">
        <v>20</v>
      </c>
      <c r="B77" s="4" t="s">
        <v>29</v>
      </c>
      <c r="C77" s="4" t="s">
        <v>630</v>
      </c>
      <c r="D77" s="5">
        <v>43036</v>
      </c>
      <c r="E77" s="6" t="s">
        <v>631</v>
      </c>
      <c r="F77" s="6" t="s">
        <v>21</v>
      </c>
      <c r="G77" s="6" t="s">
        <v>22</v>
      </c>
      <c r="H77" s="7">
        <v>42490.535185185188</v>
      </c>
      <c r="I77" s="7">
        <v>42492.641458333332</v>
      </c>
      <c r="J77" s="4" t="s">
        <v>23</v>
      </c>
      <c r="K77" s="8" t="s">
        <v>37</v>
      </c>
      <c r="L77" s="7">
        <v>42492.604166666672</v>
      </c>
      <c r="M77" s="9" t="s">
        <v>632</v>
      </c>
      <c r="N77" s="8" t="s">
        <v>633</v>
      </c>
      <c r="O77" s="8" t="s">
        <v>25</v>
      </c>
      <c r="P77" s="8" t="s">
        <v>112</v>
      </c>
      <c r="Q77" s="4" t="s">
        <v>26</v>
      </c>
      <c r="R77" s="7">
        <v>42494.446828703702</v>
      </c>
      <c r="S77" s="8" t="s">
        <v>27</v>
      </c>
      <c r="T77" s="10" t="s">
        <v>36</v>
      </c>
      <c r="U77" s="26">
        <f t="shared" si="10"/>
        <v>0.375</v>
      </c>
      <c r="V77" s="26">
        <f t="shared" si="11"/>
        <v>0.66666666666666663</v>
      </c>
      <c r="W77" s="23">
        <f t="shared" si="18"/>
        <v>0.36064814814987278</v>
      </c>
      <c r="X77" s="19">
        <f t="shared" si="12"/>
        <v>0.58333333333333337</v>
      </c>
      <c r="Y77" s="19">
        <f t="shared" si="14"/>
        <v>0</v>
      </c>
      <c r="Z77" s="21">
        <f t="shared" si="15"/>
        <v>1</v>
      </c>
      <c r="AA77" s="21" t="str">
        <f t="shared" si="13"/>
        <v>n/a</v>
      </c>
      <c r="AB77" s="21">
        <f t="shared" si="16"/>
        <v>0</v>
      </c>
      <c r="AC77" s="19" t="str">
        <f t="shared" si="17"/>
        <v>No resuelto</v>
      </c>
    </row>
    <row r="78" spans="1:29" s="2" customFormat="1" ht="12.75" x14ac:dyDescent="0.2">
      <c r="A78" s="4" t="s">
        <v>20</v>
      </c>
      <c r="B78" s="4" t="s">
        <v>29</v>
      </c>
      <c r="C78" s="4" t="s">
        <v>634</v>
      </c>
      <c r="D78" s="5">
        <v>43058</v>
      </c>
      <c r="E78" s="6" t="s">
        <v>635</v>
      </c>
      <c r="F78" s="6" t="s">
        <v>21</v>
      </c>
      <c r="G78" s="6" t="s">
        <v>31</v>
      </c>
      <c r="H78" s="7">
        <v>42492.433020833334</v>
      </c>
      <c r="I78" s="7">
        <v>42492.765115740738</v>
      </c>
      <c r="J78" s="4" t="s">
        <v>23</v>
      </c>
      <c r="K78" s="8" t="s">
        <v>24</v>
      </c>
      <c r="L78" s="7">
        <v>42492.743055555555</v>
      </c>
      <c r="M78" s="9" t="s">
        <v>636</v>
      </c>
      <c r="N78" s="8" t="s">
        <v>637</v>
      </c>
      <c r="O78" s="8" t="s">
        <v>25</v>
      </c>
      <c r="P78" s="8" t="s">
        <v>638</v>
      </c>
      <c r="Q78" s="4" t="s">
        <v>26</v>
      </c>
      <c r="R78" s="7">
        <v>42492.798750000002</v>
      </c>
      <c r="S78" s="8" t="s">
        <v>32</v>
      </c>
      <c r="T78" s="10" t="s">
        <v>36</v>
      </c>
      <c r="U78" s="26">
        <f t="shared" si="10"/>
        <v>0.375</v>
      </c>
      <c r="V78" s="26">
        <f t="shared" si="11"/>
        <v>0.75</v>
      </c>
      <c r="W78" s="23">
        <f t="shared" si="18"/>
        <v>0.68503472222073469</v>
      </c>
      <c r="X78" s="19">
        <f t="shared" si="12"/>
        <v>0.75</v>
      </c>
      <c r="Y78" s="19">
        <f t="shared" si="14"/>
        <v>0</v>
      </c>
      <c r="Z78" s="21">
        <f t="shared" si="15"/>
        <v>-1</v>
      </c>
      <c r="AA78" s="21" t="str">
        <f t="shared" si="13"/>
        <v>n/a</v>
      </c>
      <c r="AB78" s="21">
        <f t="shared" si="16"/>
        <v>0</v>
      </c>
      <c r="AC78" s="19" t="str">
        <f t="shared" si="17"/>
        <v>Resueltos</v>
      </c>
    </row>
    <row r="79" spans="1:29" s="2" customFormat="1" ht="12.75" x14ac:dyDescent="0.2">
      <c r="A79" s="4" t="s">
        <v>20</v>
      </c>
      <c r="B79" s="4" t="s">
        <v>29</v>
      </c>
      <c r="C79" s="4" t="s">
        <v>639</v>
      </c>
      <c r="D79" s="5">
        <v>43069</v>
      </c>
      <c r="E79" s="6" t="s">
        <v>640</v>
      </c>
      <c r="F79" s="6" t="s">
        <v>21</v>
      </c>
      <c r="G79" s="6" t="s">
        <v>22</v>
      </c>
      <c r="H79" s="7">
        <v>42492.454641203702</v>
      </c>
      <c r="I79" s="7">
        <v>42496.552430555559</v>
      </c>
      <c r="J79" s="4" t="s">
        <v>23</v>
      </c>
      <c r="K79" s="8" t="s">
        <v>33</v>
      </c>
      <c r="L79" s="7">
        <v>42496.541666666672</v>
      </c>
      <c r="M79" s="9" t="s">
        <v>641</v>
      </c>
      <c r="N79" s="8" t="s">
        <v>642</v>
      </c>
      <c r="O79" s="8" t="s">
        <v>34</v>
      </c>
      <c r="P79" s="8" t="s">
        <v>643</v>
      </c>
      <c r="Q79" s="4" t="s">
        <v>26</v>
      </c>
      <c r="R79" s="7">
        <v>42496.655486111107</v>
      </c>
      <c r="S79" s="8" t="s">
        <v>27</v>
      </c>
      <c r="T79" s="10" t="s">
        <v>28</v>
      </c>
      <c r="U79" s="26">
        <f t="shared" si="10"/>
        <v>0.375</v>
      </c>
      <c r="V79" s="26">
        <f t="shared" si="11"/>
        <v>0.75</v>
      </c>
      <c r="W79" s="23">
        <f t="shared" si="18"/>
        <v>1.5870254629699048</v>
      </c>
      <c r="X79" s="19">
        <f t="shared" si="12"/>
        <v>0.75</v>
      </c>
      <c r="Y79" s="19">
        <f t="shared" si="14"/>
        <v>0.79535879630323802</v>
      </c>
      <c r="Z79" s="21">
        <f t="shared" si="15"/>
        <v>3</v>
      </c>
      <c r="AA79" s="21" t="str">
        <f t="shared" si="13"/>
        <v>n/a</v>
      </c>
      <c r="AB79" s="21">
        <f t="shared" si="16"/>
        <v>0</v>
      </c>
      <c r="AC79" s="19" t="str">
        <f t="shared" si="17"/>
        <v>Resueltos</v>
      </c>
    </row>
    <row r="80" spans="1:29" s="2" customFormat="1" ht="12.75" x14ac:dyDescent="0.2">
      <c r="A80" s="4" t="s">
        <v>20</v>
      </c>
      <c r="B80" s="4" t="s">
        <v>29</v>
      </c>
      <c r="C80" s="4" t="s">
        <v>644</v>
      </c>
      <c r="D80" s="5">
        <v>43072</v>
      </c>
      <c r="E80" s="6" t="s">
        <v>645</v>
      </c>
      <c r="F80" s="6" t="s">
        <v>21</v>
      </c>
      <c r="G80" s="6" t="s">
        <v>22</v>
      </c>
      <c r="H80" s="7">
        <v>42492.460185185184</v>
      </c>
      <c r="I80" s="7">
        <v>42493.617812500001</v>
      </c>
      <c r="J80" s="4" t="s">
        <v>23</v>
      </c>
      <c r="K80" s="8" t="s">
        <v>50</v>
      </c>
      <c r="L80" s="7">
        <v>42493.604166666672</v>
      </c>
      <c r="M80" s="9" t="s">
        <v>646</v>
      </c>
      <c r="N80" s="8" t="s">
        <v>125</v>
      </c>
      <c r="O80" s="8" t="s">
        <v>40</v>
      </c>
      <c r="P80" s="8" t="s">
        <v>403</v>
      </c>
      <c r="Q80" s="4" t="s">
        <v>26</v>
      </c>
      <c r="R80" s="7">
        <v>42494.736250000002</v>
      </c>
      <c r="S80" s="8" t="s">
        <v>27</v>
      </c>
      <c r="T80" s="10" t="s">
        <v>36</v>
      </c>
      <c r="U80" s="26">
        <f t="shared" si="10"/>
        <v>0.375</v>
      </c>
      <c r="V80" s="26">
        <f t="shared" si="11"/>
        <v>0.75</v>
      </c>
      <c r="W80" s="23">
        <f t="shared" si="18"/>
        <v>0.51898148148757173</v>
      </c>
      <c r="X80" s="19">
        <f t="shared" si="12"/>
        <v>0.75</v>
      </c>
      <c r="Y80" s="19">
        <f t="shared" si="14"/>
        <v>0</v>
      </c>
      <c r="Z80" s="21">
        <f t="shared" si="15"/>
        <v>0</v>
      </c>
      <c r="AA80" s="21" t="str">
        <f t="shared" si="13"/>
        <v>n/a</v>
      </c>
      <c r="AB80" s="21">
        <f t="shared" si="16"/>
        <v>0</v>
      </c>
      <c r="AC80" s="19" t="str">
        <f t="shared" si="17"/>
        <v>Resueltos</v>
      </c>
    </row>
    <row r="81" spans="1:29" s="2" customFormat="1" ht="12.75" x14ac:dyDescent="0.2">
      <c r="A81" s="4" t="s">
        <v>20</v>
      </c>
      <c r="B81" s="4" t="s">
        <v>29</v>
      </c>
      <c r="C81" s="4" t="s">
        <v>647</v>
      </c>
      <c r="D81" s="5">
        <v>43080</v>
      </c>
      <c r="E81" s="6" t="s">
        <v>648</v>
      </c>
      <c r="F81" s="6" t="s">
        <v>21</v>
      </c>
      <c r="G81" s="6" t="s">
        <v>22</v>
      </c>
      <c r="H81" s="7">
        <v>42492.469965277778</v>
      </c>
      <c r="I81" s="7">
        <v>42492.564375000002</v>
      </c>
      <c r="J81" s="4" t="s">
        <v>23</v>
      </c>
      <c r="K81" s="8" t="s">
        <v>42</v>
      </c>
      <c r="L81" s="7">
        <v>42492.555555555555</v>
      </c>
      <c r="M81" s="9" t="s">
        <v>649</v>
      </c>
      <c r="N81" s="8" t="s">
        <v>650</v>
      </c>
      <c r="O81" s="8" t="s">
        <v>25</v>
      </c>
      <c r="P81" s="8" t="s">
        <v>651</v>
      </c>
      <c r="Q81" s="4" t="s">
        <v>26</v>
      </c>
      <c r="R81" s="7">
        <v>42492.647118055553</v>
      </c>
      <c r="S81" s="8" t="s">
        <v>32</v>
      </c>
      <c r="T81" s="10" t="s">
        <v>36</v>
      </c>
      <c r="U81" s="26">
        <f t="shared" si="10"/>
        <v>0.375</v>
      </c>
      <c r="V81" s="26">
        <f t="shared" si="11"/>
        <v>0.75</v>
      </c>
      <c r="W81" s="23">
        <f t="shared" si="18"/>
        <v>0.46059027777664596</v>
      </c>
      <c r="X81" s="19">
        <f t="shared" si="12"/>
        <v>0.75</v>
      </c>
      <c r="Y81" s="19">
        <f t="shared" si="14"/>
        <v>0</v>
      </c>
      <c r="Z81" s="21">
        <f t="shared" si="15"/>
        <v>-1</v>
      </c>
      <c r="AA81" s="21" t="str">
        <f t="shared" si="13"/>
        <v>n/a</v>
      </c>
      <c r="AB81" s="21">
        <f t="shared" si="16"/>
        <v>0</v>
      </c>
      <c r="AC81" s="19" t="str">
        <f t="shared" si="17"/>
        <v>Resueltos</v>
      </c>
    </row>
    <row r="82" spans="1:29" s="2" customFormat="1" ht="12.75" x14ac:dyDescent="0.2">
      <c r="A82" s="4" t="s">
        <v>20</v>
      </c>
      <c r="B82" s="4" t="s">
        <v>29</v>
      </c>
      <c r="C82" s="4" t="s">
        <v>652</v>
      </c>
      <c r="D82" s="5">
        <v>43091</v>
      </c>
      <c r="E82" s="6" t="s">
        <v>653</v>
      </c>
      <c r="F82" s="6" t="s">
        <v>30</v>
      </c>
      <c r="G82" s="6" t="s">
        <v>31</v>
      </c>
      <c r="H82" s="7">
        <v>42492.501018518524</v>
      </c>
      <c r="I82" s="7">
        <v>42492.728113425925</v>
      </c>
      <c r="J82" s="4" t="s">
        <v>23</v>
      </c>
      <c r="K82" s="8" t="s">
        <v>39</v>
      </c>
      <c r="L82" s="7">
        <v>42492.722222222219</v>
      </c>
      <c r="M82" s="9" t="s">
        <v>654</v>
      </c>
      <c r="N82" s="8" t="s">
        <v>655</v>
      </c>
      <c r="O82" s="8" t="s">
        <v>40</v>
      </c>
      <c r="P82" s="8" t="s">
        <v>168</v>
      </c>
      <c r="Q82" s="4" t="s">
        <v>26</v>
      </c>
      <c r="R82" s="7">
        <v>42492.762002314819</v>
      </c>
      <c r="S82" s="8" t="s">
        <v>32</v>
      </c>
      <c r="T82" s="10" t="s">
        <v>36</v>
      </c>
      <c r="U82" s="26">
        <f t="shared" si="10"/>
        <v>0.375</v>
      </c>
      <c r="V82" s="26">
        <f t="shared" si="11"/>
        <v>0.75</v>
      </c>
      <c r="W82" s="23">
        <f t="shared" si="18"/>
        <v>0.5962037036952097</v>
      </c>
      <c r="X82" s="19">
        <f t="shared" si="12"/>
        <v>0.75</v>
      </c>
      <c r="Y82" s="19">
        <f t="shared" si="14"/>
        <v>0</v>
      </c>
      <c r="Z82" s="21">
        <f t="shared" si="15"/>
        <v>-1</v>
      </c>
      <c r="AA82" s="21" t="str">
        <f t="shared" si="13"/>
        <v>n/a</v>
      </c>
      <c r="AB82" s="21">
        <f t="shared" si="16"/>
        <v>0</v>
      </c>
      <c r="AC82" s="19" t="str">
        <f t="shared" si="17"/>
        <v>Resueltos</v>
      </c>
    </row>
    <row r="83" spans="1:29" s="2" customFormat="1" ht="12.75" x14ac:dyDescent="0.2">
      <c r="A83" s="4" t="s">
        <v>20</v>
      </c>
      <c r="B83" s="4" t="s">
        <v>656</v>
      </c>
      <c r="C83" s="4" t="s">
        <v>657</v>
      </c>
      <c r="D83" s="5">
        <v>43107</v>
      </c>
      <c r="E83" s="6" t="s">
        <v>658</v>
      </c>
      <c r="F83" s="6" t="s">
        <v>21</v>
      </c>
      <c r="G83" s="6" t="s">
        <v>22</v>
      </c>
      <c r="H83" s="7">
        <v>42492.514861111107</v>
      </c>
      <c r="I83" s="7">
        <v>42493.697083333333</v>
      </c>
      <c r="J83" s="4" t="s">
        <v>23</v>
      </c>
      <c r="K83" s="8" t="s">
        <v>24</v>
      </c>
      <c r="L83" s="7">
        <v>42493.694444444445</v>
      </c>
      <c r="M83" s="9" t="s">
        <v>659</v>
      </c>
      <c r="N83" s="8" t="s">
        <v>660</v>
      </c>
      <c r="O83" s="8" t="s">
        <v>25</v>
      </c>
      <c r="P83" s="8" t="s">
        <v>661</v>
      </c>
      <c r="Q83" s="4" t="s">
        <v>26</v>
      </c>
      <c r="R83" s="7">
        <v>42494.762962962966</v>
      </c>
      <c r="S83" s="8" t="s">
        <v>27</v>
      </c>
      <c r="T83" s="10" t="s">
        <v>36</v>
      </c>
      <c r="U83" s="26">
        <f t="shared" si="10"/>
        <v>0.375</v>
      </c>
      <c r="V83" s="26">
        <f t="shared" si="11"/>
        <v>0.75</v>
      </c>
      <c r="W83" s="23">
        <f t="shared" si="18"/>
        <v>0.55458333333808696</v>
      </c>
      <c r="X83" s="19">
        <f t="shared" si="12"/>
        <v>0.75</v>
      </c>
      <c r="Y83" s="19">
        <f t="shared" si="14"/>
        <v>0</v>
      </c>
      <c r="Z83" s="21">
        <f t="shared" si="15"/>
        <v>0</v>
      </c>
      <c r="AA83" s="21" t="str">
        <f t="shared" si="13"/>
        <v>n/a</v>
      </c>
      <c r="AB83" s="21">
        <f t="shared" si="16"/>
        <v>0</v>
      </c>
      <c r="AC83" s="19" t="str">
        <f t="shared" si="17"/>
        <v>Resueltos</v>
      </c>
    </row>
    <row r="84" spans="1:29" s="2" customFormat="1" ht="12.75" x14ac:dyDescent="0.2">
      <c r="A84" s="4" t="s">
        <v>20</v>
      </c>
      <c r="B84" s="4" t="s">
        <v>29</v>
      </c>
      <c r="C84" s="4" t="s">
        <v>185</v>
      </c>
      <c r="D84" s="5">
        <v>43113</v>
      </c>
      <c r="E84" s="6" t="s">
        <v>662</v>
      </c>
      <c r="F84" s="6" t="s">
        <v>21</v>
      </c>
      <c r="G84" s="6" t="s">
        <v>22</v>
      </c>
      <c r="H84" s="7">
        <v>42492.530127314814</v>
      </c>
      <c r="I84" s="7">
        <v>42493.653391203705</v>
      </c>
      <c r="J84" s="4" t="s">
        <v>23</v>
      </c>
      <c r="K84" s="8" t="s">
        <v>24</v>
      </c>
      <c r="L84" s="7">
        <v>42493.594444444447</v>
      </c>
      <c r="M84" s="9" t="s">
        <v>663</v>
      </c>
      <c r="N84" s="8" t="s">
        <v>664</v>
      </c>
      <c r="O84" s="8" t="s">
        <v>25</v>
      </c>
      <c r="P84" s="8" t="s">
        <v>665</v>
      </c>
      <c r="Q84" s="4" t="s">
        <v>26</v>
      </c>
      <c r="R84" s="7">
        <v>42493.69831018518</v>
      </c>
      <c r="S84" s="8" t="s">
        <v>32</v>
      </c>
      <c r="T84" s="10" t="s">
        <v>36</v>
      </c>
      <c r="U84" s="26">
        <f t="shared" si="10"/>
        <v>0.375</v>
      </c>
      <c r="V84" s="26">
        <f t="shared" si="11"/>
        <v>0.75</v>
      </c>
      <c r="W84" s="23">
        <f t="shared" si="18"/>
        <v>0.43931712963239988</v>
      </c>
      <c r="X84" s="19">
        <f t="shared" si="12"/>
        <v>0.75</v>
      </c>
      <c r="Y84" s="19">
        <f t="shared" si="14"/>
        <v>0</v>
      </c>
      <c r="Z84" s="21">
        <f t="shared" si="15"/>
        <v>0</v>
      </c>
      <c r="AA84" s="21" t="str">
        <f t="shared" si="13"/>
        <v>n/a</v>
      </c>
      <c r="AB84" s="21">
        <f t="shared" si="16"/>
        <v>0</v>
      </c>
      <c r="AC84" s="19" t="str">
        <f t="shared" si="17"/>
        <v>Resueltos</v>
      </c>
    </row>
    <row r="85" spans="1:29" s="2" customFormat="1" ht="12.75" x14ac:dyDescent="0.2">
      <c r="A85" s="4" t="s">
        <v>20</v>
      </c>
      <c r="B85" s="4" t="s">
        <v>29</v>
      </c>
      <c r="C85" s="4" t="s">
        <v>666</v>
      </c>
      <c r="D85" s="5">
        <v>43132</v>
      </c>
      <c r="E85" s="6" t="s">
        <v>667</v>
      </c>
      <c r="F85" s="6" t="s">
        <v>21</v>
      </c>
      <c r="G85" s="6" t="s">
        <v>22</v>
      </c>
      <c r="H85" s="7">
        <v>42492.566990740743</v>
      </c>
      <c r="I85" s="7">
        <v>42493.492962962962</v>
      </c>
      <c r="J85" s="4" t="s">
        <v>23</v>
      </c>
      <c r="K85" s="8" t="s">
        <v>24</v>
      </c>
      <c r="L85" s="7">
        <v>42493.486111111109</v>
      </c>
      <c r="M85" s="9" t="s">
        <v>668</v>
      </c>
      <c r="N85" s="9" t="s">
        <v>669</v>
      </c>
      <c r="O85" s="8" t="s">
        <v>25</v>
      </c>
      <c r="P85" s="8" t="s">
        <v>670</v>
      </c>
      <c r="Q85" s="4" t="s">
        <v>26</v>
      </c>
      <c r="R85" s="7">
        <v>42493.516805555555</v>
      </c>
      <c r="S85" s="8" t="s">
        <v>32</v>
      </c>
      <c r="T85" s="10" t="s">
        <v>36</v>
      </c>
      <c r="U85" s="26">
        <f t="shared" si="10"/>
        <v>0.375</v>
      </c>
      <c r="V85" s="26">
        <f t="shared" si="11"/>
        <v>0.75</v>
      </c>
      <c r="W85" s="23">
        <f t="shared" si="18"/>
        <v>0.294120370366727</v>
      </c>
      <c r="X85" s="19">
        <f t="shared" si="12"/>
        <v>0.75</v>
      </c>
      <c r="Y85" s="19">
        <f t="shared" si="14"/>
        <v>0</v>
      </c>
      <c r="Z85" s="21">
        <f t="shared" si="15"/>
        <v>0</v>
      </c>
      <c r="AA85" s="21" t="str">
        <f t="shared" si="13"/>
        <v>n/a</v>
      </c>
      <c r="AB85" s="21">
        <f t="shared" si="16"/>
        <v>0</v>
      </c>
      <c r="AC85" s="19" t="str">
        <f t="shared" si="17"/>
        <v>Resueltos</v>
      </c>
    </row>
    <row r="86" spans="1:29" s="2" customFormat="1" ht="12.75" x14ac:dyDescent="0.2">
      <c r="A86" s="4" t="s">
        <v>20</v>
      </c>
      <c r="B86" s="4" t="s">
        <v>29</v>
      </c>
      <c r="C86" s="4" t="s">
        <v>671</v>
      </c>
      <c r="D86" s="5">
        <v>43138</v>
      </c>
      <c r="E86" s="6" t="s">
        <v>672</v>
      </c>
      <c r="F86" s="6" t="s">
        <v>21</v>
      </c>
      <c r="G86" s="6" t="s">
        <v>22</v>
      </c>
      <c r="H86" s="7">
        <v>42492.582986111112</v>
      </c>
      <c r="I86" s="7">
        <v>42496.546134259261</v>
      </c>
      <c r="J86" s="4" t="s">
        <v>23</v>
      </c>
      <c r="K86" s="8" t="s">
        <v>24</v>
      </c>
      <c r="L86" s="7">
        <v>42496.534722222219</v>
      </c>
      <c r="M86" s="9" t="s">
        <v>673</v>
      </c>
      <c r="N86" s="9" t="s">
        <v>191</v>
      </c>
      <c r="O86" s="8" t="s">
        <v>25</v>
      </c>
      <c r="P86" s="8" t="s">
        <v>113</v>
      </c>
      <c r="Q86" s="4" t="s">
        <v>26</v>
      </c>
      <c r="R86" s="7">
        <v>42496.569247685184</v>
      </c>
      <c r="S86" s="8" t="s">
        <v>27</v>
      </c>
      <c r="T86" s="10" t="s">
        <v>28</v>
      </c>
      <c r="U86" s="26">
        <f t="shared" si="10"/>
        <v>0.375</v>
      </c>
      <c r="V86" s="26">
        <f t="shared" si="11"/>
        <v>0.75</v>
      </c>
      <c r="W86" s="23">
        <f t="shared" si="18"/>
        <v>1.4517361111065838</v>
      </c>
      <c r="X86" s="19">
        <f t="shared" si="12"/>
        <v>0.75</v>
      </c>
      <c r="Y86" s="19">
        <f t="shared" si="14"/>
        <v>0.66006944443991711</v>
      </c>
      <c r="Z86" s="21">
        <f t="shared" si="15"/>
        <v>3</v>
      </c>
      <c r="AA86" s="21" t="str">
        <f t="shared" si="13"/>
        <v>n/a</v>
      </c>
      <c r="AB86" s="21">
        <f t="shared" si="16"/>
        <v>0</v>
      </c>
      <c r="AC86" s="19" t="str">
        <f t="shared" si="17"/>
        <v>Resueltos</v>
      </c>
    </row>
    <row r="87" spans="1:29" s="2" customFormat="1" ht="12.75" x14ac:dyDescent="0.2">
      <c r="A87" s="4" t="s">
        <v>20</v>
      </c>
      <c r="B87" s="4" t="s">
        <v>29</v>
      </c>
      <c r="C87" s="4" t="s">
        <v>674</v>
      </c>
      <c r="D87" s="5">
        <v>43153</v>
      </c>
      <c r="E87" s="6" t="s">
        <v>675</v>
      </c>
      <c r="F87" s="6" t="s">
        <v>21</v>
      </c>
      <c r="G87" s="6" t="s">
        <v>22</v>
      </c>
      <c r="H87" s="7">
        <v>42492.611215277779</v>
      </c>
      <c r="I87" s="7">
        <v>42493.697488425925</v>
      </c>
      <c r="J87" s="4" t="s">
        <v>23</v>
      </c>
      <c r="K87" s="8" t="s">
        <v>33</v>
      </c>
      <c r="L87" s="7">
        <v>42493.573611111111</v>
      </c>
      <c r="M87" s="9" t="s">
        <v>676</v>
      </c>
      <c r="N87" s="8" t="s">
        <v>677</v>
      </c>
      <c r="O87" s="8" t="s">
        <v>34</v>
      </c>
      <c r="P87" s="8" t="s">
        <v>678</v>
      </c>
      <c r="Q87" s="4" t="s">
        <v>26</v>
      </c>
      <c r="R87" s="7">
        <v>42493.739432870367</v>
      </c>
      <c r="S87" s="8" t="s">
        <v>32</v>
      </c>
      <c r="T87" s="10" t="s">
        <v>36</v>
      </c>
      <c r="U87" s="26">
        <f t="shared" si="10"/>
        <v>0.375</v>
      </c>
      <c r="V87" s="26">
        <f t="shared" si="11"/>
        <v>0.75</v>
      </c>
      <c r="W87" s="23">
        <f t="shared" si="18"/>
        <v>0.33739583333226619</v>
      </c>
      <c r="X87" s="19">
        <f t="shared" si="12"/>
        <v>0.75</v>
      </c>
      <c r="Y87" s="19">
        <f t="shared" si="14"/>
        <v>0</v>
      </c>
      <c r="Z87" s="21">
        <f t="shared" si="15"/>
        <v>0</v>
      </c>
      <c r="AA87" s="21" t="str">
        <f t="shared" si="13"/>
        <v>n/a</v>
      </c>
      <c r="AB87" s="21">
        <f t="shared" si="16"/>
        <v>0</v>
      </c>
      <c r="AC87" s="19" t="str">
        <f t="shared" si="17"/>
        <v>Resueltos</v>
      </c>
    </row>
    <row r="88" spans="1:29" s="2" customFormat="1" ht="12.75" x14ac:dyDescent="0.2">
      <c r="A88" s="4" t="s">
        <v>20</v>
      </c>
      <c r="B88" s="4" t="s">
        <v>29</v>
      </c>
      <c r="C88" s="4" t="s">
        <v>341</v>
      </c>
      <c r="D88" s="5">
        <v>43157</v>
      </c>
      <c r="E88" s="6" t="s">
        <v>679</v>
      </c>
      <c r="F88" s="6" t="s">
        <v>21</v>
      </c>
      <c r="G88" s="6" t="s">
        <v>22</v>
      </c>
      <c r="H88" s="7">
        <v>42492.618958333333</v>
      </c>
      <c r="I88" s="7">
        <v>42493.541620370372</v>
      </c>
      <c r="J88" s="4" t="s">
        <v>23</v>
      </c>
      <c r="K88" s="8" t="s">
        <v>42</v>
      </c>
      <c r="L88" s="7">
        <v>42493.527777777781</v>
      </c>
      <c r="M88" s="9" t="s">
        <v>680</v>
      </c>
      <c r="N88" s="8" t="s">
        <v>239</v>
      </c>
      <c r="O88" s="8" t="s">
        <v>25</v>
      </c>
      <c r="P88" s="8" t="s">
        <v>681</v>
      </c>
      <c r="Q88" s="4" t="s">
        <v>26</v>
      </c>
      <c r="R88" s="7">
        <v>42493.686458333337</v>
      </c>
      <c r="S88" s="8" t="s">
        <v>27</v>
      </c>
      <c r="T88" s="10" t="s">
        <v>36</v>
      </c>
      <c r="U88" s="26">
        <f t="shared" si="10"/>
        <v>0.375</v>
      </c>
      <c r="V88" s="26">
        <f t="shared" si="11"/>
        <v>0.75</v>
      </c>
      <c r="W88" s="23">
        <f t="shared" si="18"/>
        <v>0.28381944444845431</v>
      </c>
      <c r="X88" s="19">
        <f t="shared" si="12"/>
        <v>0.75</v>
      </c>
      <c r="Y88" s="19">
        <f t="shared" si="14"/>
        <v>0</v>
      </c>
      <c r="Z88" s="21">
        <f t="shared" si="15"/>
        <v>0</v>
      </c>
      <c r="AA88" s="21" t="str">
        <f t="shared" si="13"/>
        <v>n/a</v>
      </c>
      <c r="AB88" s="21">
        <f t="shared" si="16"/>
        <v>0</v>
      </c>
      <c r="AC88" s="19" t="str">
        <f t="shared" si="17"/>
        <v>Resueltos</v>
      </c>
    </row>
    <row r="89" spans="1:29" s="2" customFormat="1" ht="12.75" x14ac:dyDescent="0.2">
      <c r="A89" s="4" t="s">
        <v>20</v>
      </c>
      <c r="B89" s="4" t="s">
        <v>29</v>
      </c>
      <c r="C89" s="4" t="s">
        <v>682</v>
      </c>
      <c r="D89" s="5">
        <v>43177</v>
      </c>
      <c r="E89" s="6" t="s">
        <v>683</v>
      </c>
      <c r="F89" s="6" t="s">
        <v>21</v>
      </c>
      <c r="G89" s="6" t="s">
        <v>22</v>
      </c>
      <c r="H89" s="7">
        <v>42492.687476851846</v>
      </c>
      <c r="I89" s="7">
        <v>42493.388425925921</v>
      </c>
      <c r="J89" s="4" t="s">
        <v>23</v>
      </c>
      <c r="K89" s="8" t="s">
        <v>24</v>
      </c>
      <c r="L89" s="7">
        <v>42492.857638888891</v>
      </c>
      <c r="M89" s="9" t="s">
        <v>684</v>
      </c>
      <c r="N89" s="8" t="s">
        <v>685</v>
      </c>
      <c r="O89" s="8" t="s">
        <v>25</v>
      </c>
      <c r="P89" s="8" t="s">
        <v>686</v>
      </c>
      <c r="Q89" s="4" t="s">
        <v>26</v>
      </c>
      <c r="R89" s="7">
        <v>42493.407280092593</v>
      </c>
      <c r="S89" s="8" t="s">
        <v>32</v>
      </c>
      <c r="T89" s="10" t="s">
        <v>36</v>
      </c>
      <c r="U89" s="26">
        <f t="shared" si="10"/>
        <v>0.375</v>
      </c>
      <c r="V89" s="26">
        <f t="shared" si="11"/>
        <v>0.75</v>
      </c>
      <c r="W89" s="23">
        <f t="shared" si="18"/>
        <v>0.54516203704406507</v>
      </c>
      <c r="X89" s="19">
        <f t="shared" si="12"/>
        <v>0.75</v>
      </c>
      <c r="Y89" s="19">
        <f t="shared" si="14"/>
        <v>0</v>
      </c>
      <c r="Z89" s="21">
        <f t="shared" si="15"/>
        <v>-1</v>
      </c>
      <c r="AA89" s="21" t="str">
        <f t="shared" si="13"/>
        <v>n/a</v>
      </c>
      <c r="AB89" s="21">
        <f t="shared" si="16"/>
        <v>0</v>
      </c>
      <c r="AC89" s="19" t="str">
        <f t="shared" si="17"/>
        <v>Resueltos</v>
      </c>
    </row>
    <row r="90" spans="1:29" s="2" customFormat="1" ht="12.75" x14ac:dyDescent="0.2">
      <c r="A90" s="4" t="s">
        <v>20</v>
      </c>
      <c r="B90" s="4" t="s">
        <v>29</v>
      </c>
      <c r="C90" s="4" t="s">
        <v>687</v>
      </c>
      <c r="D90" s="5">
        <v>43188</v>
      </c>
      <c r="E90" s="6" t="s">
        <v>688</v>
      </c>
      <c r="F90" s="6" t="s">
        <v>30</v>
      </c>
      <c r="G90" s="6" t="s">
        <v>31</v>
      </c>
      <c r="H90" s="7">
        <v>42492.71125</v>
      </c>
      <c r="I90" s="7">
        <v>42492.761354166665</v>
      </c>
      <c r="J90" s="4" t="s">
        <v>23</v>
      </c>
      <c r="K90" s="8" t="s">
        <v>39</v>
      </c>
      <c r="L90" s="7">
        <v>42492.753472222219</v>
      </c>
      <c r="M90" s="9" t="s">
        <v>689</v>
      </c>
      <c r="N90" s="8" t="s">
        <v>690</v>
      </c>
      <c r="O90" s="8" t="s">
        <v>40</v>
      </c>
      <c r="P90" s="8" t="s">
        <v>186</v>
      </c>
      <c r="Q90" s="4" t="s">
        <v>26</v>
      </c>
      <c r="R90" s="7">
        <v>42492.769953703704</v>
      </c>
      <c r="S90" s="8" t="s">
        <v>32</v>
      </c>
      <c r="T90" s="10" t="s">
        <v>36</v>
      </c>
      <c r="U90" s="26">
        <f t="shared" si="10"/>
        <v>0.375</v>
      </c>
      <c r="V90" s="26">
        <f t="shared" si="11"/>
        <v>0.75</v>
      </c>
      <c r="W90" s="23">
        <f t="shared" si="18"/>
        <v>0.41722222221869742</v>
      </c>
      <c r="X90" s="19">
        <f t="shared" si="12"/>
        <v>0.75</v>
      </c>
      <c r="Y90" s="19">
        <f t="shared" si="14"/>
        <v>0</v>
      </c>
      <c r="Z90" s="21">
        <f t="shared" si="15"/>
        <v>-1</v>
      </c>
      <c r="AA90" s="21" t="str">
        <f t="shared" si="13"/>
        <v>n/a</v>
      </c>
      <c r="AB90" s="21">
        <f t="shared" si="16"/>
        <v>0</v>
      </c>
      <c r="AC90" s="19" t="str">
        <f t="shared" si="17"/>
        <v>Resueltos</v>
      </c>
    </row>
    <row r="91" spans="1:29" s="2" customFormat="1" ht="12.75" x14ac:dyDescent="0.2">
      <c r="A91" s="4" t="s">
        <v>20</v>
      </c>
      <c r="B91" s="4" t="s">
        <v>29</v>
      </c>
      <c r="C91" s="4" t="s">
        <v>691</v>
      </c>
      <c r="D91" s="5">
        <v>43194</v>
      </c>
      <c r="E91" s="6" t="s">
        <v>692</v>
      </c>
      <c r="F91" s="6" t="s">
        <v>21</v>
      </c>
      <c r="G91" s="6" t="s">
        <v>22</v>
      </c>
      <c r="H91" s="7">
        <v>42492.720405092594</v>
      </c>
      <c r="I91" s="7">
        <v>42493.691377314812</v>
      </c>
      <c r="J91" s="4" t="s">
        <v>23</v>
      </c>
      <c r="K91" s="8" t="s">
        <v>39</v>
      </c>
      <c r="L91" s="7">
        <v>42493.614583333328</v>
      </c>
      <c r="M91" s="9" t="s">
        <v>693</v>
      </c>
      <c r="N91" s="8" t="s">
        <v>694</v>
      </c>
      <c r="O91" s="8" t="s">
        <v>40</v>
      </c>
      <c r="P91" s="8" t="s">
        <v>57</v>
      </c>
      <c r="Q91" s="4" t="s">
        <v>26</v>
      </c>
      <c r="R91" s="7">
        <v>42493.721018518518</v>
      </c>
      <c r="S91" s="8" t="s">
        <v>32</v>
      </c>
      <c r="T91" s="10" t="s">
        <v>36</v>
      </c>
      <c r="U91" s="26">
        <f t="shared" si="10"/>
        <v>0.375</v>
      </c>
      <c r="V91" s="26">
        <f t="shared" si="11"/>
        <v>0.75</v>
      </c>
      <c r="W91" s="23">
        <f t="shared" si="18"/>
        <v>0.26917824073461816</v>
      </c>
      <c r="X91" s="19">
        <f t="shared" si="12"/>
        <v>0.75</v>
      </c>
      <c r="Y91" s="19">
        <f t="shared" si="14"/>
        <v>0</v>
      </c>
      <c r="Z91" s="21">
        <f t="shared" si="15"/>
        <v>0</v>
      </c>
      <c r="AA91" s="21" t="str">
        <f t="shared" si="13"/>
        <v>n/a</v>
      </c>
      <c r="AB91" s="21">
        <f t="shared" si="16"/>
        <v>0</v>
      </c>
      <c r="AC91" s="19" t="str">
        <f t="shared" si="17"/>
        <v>Resueltos</v>
      </c>
    </row>
    <row r="92" spans="1:29" s="2" customFormat="1" ht="12.75" x14ac:dyDescent="0.2">
      <c r="A92" s="4" t="s">
        <v>20</v>
      </c>
      <c r="B92" s="4" t="s">
        <v>29</v>
      </c>
      <c r="C92" s="4" t="s">
        <v>695</v>
      </c>
      <c r="D92" s="5">
        <v>43198</v>
      </c>
      <c r="E92" s="6" t="s">
        <v>696</v>
      </c>
      <c r="F92" s="6" t="s">
        <v>21</v>
      </c>
      <c r="G92" s="6" t="s">
        <v>22</v>
      </c>
      <c r="H92" s="7">
        <v>42492.729571759264</v>
      </c>
      <c r="I92" s="7">
        <v>42494.611712962964</v>
      </c>
      <c r="J92" s="4" t="s">
        <v>23</v>
      </c>
      <c r="K92" s="8" t="s">
        <v>24</v>
      </c>
      <c r="L92" s="7">
        <v>42494.569444444445</v>
      </c>
      <c r="M92" s="9" t="s">
        <v>697</v>
      </c>
      <c r="N92" s="8" t="s">
        <v>698</v>
      </c>
      <c r="O92" s="8" t="s">
        <v>25</v>
      </c>
      <c r="P92" s="8" t="s">
        <v>130</v>
      </c>
      <c r="Q92" s="4" t="s">
        <v>26</v>
      </c>
      <c r="R92" s="7">
        <v>42495.445636574077</v>
      </c>
      <c r="S92" s="8" t="s">
        <v>27</v>
      </c>
      <c r="T92" s="10" t="s">
        <v>36</v>
      </c>
      <c r="U92" s="26">
        <f t="shared" si="10"/>
        <v>0.375</v>
      </c>
      <c r="V92" s="26">
        <f t="shared" si="11"/>
        <v>0.75</v>
      </c>
      <c r="W92" s="23">
        <f t="shared" si="18"/>
        <v>0.58987268518103519</v>
      </c>
      <c r="X92" s="19">
        <f t="shared" si="12"/>
        <v>0.75</v>
      </c>
      <c r="Y92" s="19">
        <f t="shared" si="14"/>
        <v>0</v>
      </c>
      <c r="Z92" s="21">
        <f t="shared" si="15"/>
        <v>1</v>
      </c>
      <c r="AA92" s="21" t="str">
        <f t="shared" si="13"/>
        <v>n/a</v>
      </c>
      <c r="AB92" s="21">
        <f t="shared" si="16"/>
        <v>0</v>
      </c>
      <c r="AC92" s="19" t="str">
        <f t="shared" si="17"/>
        <v>Resueltos</v>
      </c>
    </row>
    <row r="93" spans="1:29" s="2" customFormat="1" ht="12.75" x14ac:dyDescent="0.2">
      <c r="A93" s="4" t="s">
        <v>20</v>
      </c>
      <c r="B93" s="4" t="s">
        <v>29</v>
      </c>
      <c r="C93" s="4" t="s">
        <v>699</v>
      </c>
      <c r="D93" s="5">
        <v>43199</v>
      </c>
      <c r="E93" s="6" t="s">
        <v>700</v>
      </c>
      <c r="F93" s="6" t="s">
        <v>21</v>
      </c>
      <c r="G93" s="6" t="s">
        <v>22</v>
      </c>
      <c r="H93" s="7">
        <v>42492.730474537035</v>
      </c>
      <c r="I93" s="7">
        <v>42493.655162037037</v>
      </c>
      <c r="J93" s="4" t="s">
        <v>23</v>
      </c>
      <c r="K93" s="8" t="s">
        <v>24</v>
      </c>
      <c r="L93" s="7">
        <v>42493.642361111109</v>
      </c>
      <c r="M93" s="9" t="s">
        <v>701</v>
      </c>
      <c r="N93" s="8" t="s">
        <v>702</v>
      </c>
      <c r="O93" s="8" t="s">
        <v>25</v>
      </c>
      <c r="P93" s="8" t="s">
        <v>703</v>
      </c>
      <c r="Q93" s="4" t="s">
        <v>26</v>
      </c>
      <c r="R93" s="7">
        <v>42494.533125000002</v>
      </c>
      <c r="S93" s="8" t="s">
        <v>27</v>
      </c>
      <c r="T93" s="10" t="s">
        <v>36</v>
      </c>
      <c r="U93" s="26">
        <f t="shared" si="10"/>
        <v>0.375</v>
      </c>
      <c r="V93" s="26">
        <f t="shared" si="11"/>
        <v>0.75</v>
      </c>
      <c r="W93" s="23">
        <f t="shared" si="18"/>
        <v>0.28688657407474238</v>
      </c>
      <c r="X93" s="19">
        <f t="shared" si="12"/>
        <v>0.75</v>
      </c>
      <c r="Y93" s="19">
        <f t="shared" si="14"/>
        <v>0</v>
      </c>
      <c r="Z93" s="21">
        <f t="shared" si="15"/>
        <v>0</v>
      </c>
      <c r="AA93" s="21" t="str">
        <f t="shared" si="13"/>
        <v>n/a</v>
      </c>
      <c r="AB93" s="21">
        <f t="shared" si="16"/>
        <v>0</v>
      </c>
      <c r="AC93" s="19" t="str">
        <f t="shared" si="17"/>
        <v>Resueltos</v>
      </c>
    </row>
    <row r="94" spans="1:29" s="2" customFormat="1" ht="12.75" x14ac:dyDescent="0.2">
      <c r="A94" s="4" t="s">
        <v>20</v>
      </c>
      <c r="B94" s="4" t="s">
        <v>29</v>
      </c>
      <c r="C94" s="4" t="s">
        <v>704</v>
      </c>
      <c r="D94" s="5">
        <v>43201</v>
      </c>
      <c r="E94" s="6" t="s">
        <v>705</v>
      </c>
      <c r="F94" s="6" t="s">
        <v>21</v>
      </c>
      <c r="G94" s="6" t="s">
        <v>22</v>
      </c>
      <c r="H94" s="7">
        <v>42492.741655092592</v>
      </c>
      <c r="I94" s="7">
        <v>42493.474375000005</v>
      </c>
      <c r="J94" s="4" t="s">
        <v>23</v>
      </c>
      <c r="K94" s="8" t="s">
        <v>24</v>
      </c>
      <c r="L94" s="7">
        <v>42493.452777777777</v>
      </c>
      <c r="M94" s="9" t="s">
        <v>706</v>
      </c>
      <c r="N94" s="8" t="s">
        <v>707</v>
      </c>
      <c r="O94" s="8" t="s">
        <v>25</v>
      </c>
      <c r="P94" s="8" t="s">
        <v>708</v>
      </c>
      <c r="Q94" s="4" t="s">
        <v>26</v>
      </c>
      <c r="R94" s="7">
        <v>42493.500532407408</v>
      </c>
      <c r="S94" s="8" t="s">
        <v>32</v>
      </c>
      <c r="T94" s="10" t="s">
        <v>36</v>
      </c>
      <c r="U94" s="26">
        <f t="shared" si="10"/>
        <v>0.375</v>
      </c>
      <c r="V94" s="26">
        <f t="shared" si="11"/>
        <v>0.75</v>
      </c>
      <c r="W94" s="23">
        <f t="shared" si="18"/>
        <v>8.6122685184818693E-2</v>
      </c>
      <c r="X94" s="19">
        <f t="shared" si="12"/>
        <v>0.75</v>
      </c>
      <c r="Y94" s="19">
        <f t="shared" si="14"/>
        <v>0</v>
      </c>
      <c r="Z94" s="21">
        <f t="shared" si="15"/>
        <v>0</v>
      </c>
      <c r="AA94" s="21" t="str">
        <f t="shared" si="13"/>
        <v>n/a</v>
      </c>
      <c r="AB94" s="21">
        <f t="shared" si="16"/>
        <v>0</v>
      </c>
      <c r="AC94" s="19" t="str">
        <f t="shared" si="17"/>
        <v>Resueltos</v>
      </c>
    </row>
    <row r="95" spans="1:29" s="2" customFormat="1" ht="12.75" x14ac:dyDescent="0.2">
      <c r="A95" s="4" t="s">
        <v>20</v>
      </c>
      <c r="B95" s="4" t="s">
        <v>709</v>
      </c>
      <c r="C95" s="4" t="s">
        <v>710</v>
      </c>
      <c r="D95" s="5">
        <v>43202</v>
      </c>
      <c r="E95" s="6" t="s">
        <v>711</v>
      </c>
      <c r="F95" s="6" t="s">
        <v>21</v>
      </c>
      <c r="G95" s="6" t="s">
        <v>22</v>
      </c>
      <c r="H95" s="7">
        <v>42492.745509259257</v>
      </c>
      <c r="I95" s="7">
        <v>42499.502303240741</v>
      </c>
      <c r="J95" s="4" t="s">
        <v>23</v>
      </c>
      <c r="K95" s="8" t="s">
        <v>24</v>
      </c>
      <c r="L95" s="7">
        <v>42499.520833333328</v>
      </c>
      <c r="M95" s="9" t="s">
        <v>712</v>
      </c>
      <c r="N95" s="9" t="s">
        <v>172</v>
      </c>
      <c r="O95" s="8" t="s">
        <v>25</v>
      </c>
      <c r="P95" s="8" t="s">
        <v>108</v>
      </c>
      <c r="Q95" s="4" t="s">
        <v>26</v>
      </c>
      <c r="R95" s="7">
        <v>42507.460324074069</v>
      </c>
      <c r="S95" s="8" t="s">
        <v>27</v>
      </c>
      <c r="T95" s="10" t="s">
        <v>28</v>
      </c>
      <c r="U95" s="26">
        <f t="shared" si="10"/>
        <v>0.375</v>
      </c>
      <c r="V95" s="26">
        <f t="shared" si="11"/>
        <v>0.75</v>
      </c>
      <c r="W95" s="23">
        <f t="shared" si="18"/>
        <v>1.6503240740712499</v>
      </c>
      <c r="X95" s="19">
        <f t="shared" si="12"/>
        <v>0.75</v>
      </c>
      <c r="Y95" s="19">
        <f t="shared" si="14"/>
        <v>0.85865740740458318</v>
      </c>
      <c r="Z95" s="21">
        <f t="shared" si="15"/>
        <v>6</v>
      </c>
      <c r="AA95" s="21" t="str">
        <f t="shared" si="13"/>
        <v>n/a</v>
      </c>
      <c r="AB95" s="21">
        <f t="shared" si="16"/>
        <v>0</v>
      </c>
      <c r="AC95" s="19" t="str">
        <f t="shared" si="17"/>
        <v>Resueltos</v>
      </c>
    </row>
    <row r="96" spans="1:29" s="2" customFormat="1" ht="12.75" x14ac:dyDescent="0.2">
      <c r="A96" s="4" t="s">
        <v>20</v>
      </c>
      <c r="B96" s="4" t="s">
        <v>713</v>
      </c>
      <c r="C96" s="4" t="s">
        <v>714</v>
      </c>
      <c r="D96" s="5">
        <v>43242</v>
      </c>
      <c r="E96" s="6" t="s">
        <v>715</v>
      </c>
      <c r="F96" s="6" t="s">
        <v>21</v>
      </c>
      <c r="G96" s="6" t="s">
        <v>22</v>
      </c>
      <c r="H96" s="7">
        <v>42493.390034722222</v>
      </c>
      <c r="I96" s="7">
        <v>42499.58315972222</v>
      </c>
      <c r="J96" s="4" t="s">
        <v>23</v>
      </c>
      <c r="K96" s="8" t="s">
        <v>24</v>
      </c>
      <c r="L96" s="7">
        <v>42499.58194444445</v>
      </c>
      <c r="M96" s="9" t="s">
        <v>716</v>
      </c>
      <c r="N96" s="8" t="s">
        <v>717</v>
      </c>
      <c r="O96" s="8" t="s">
        <v>25</v>
      </c>
      <c r="P96" s="8" t="s">
        <v>118</v>
      </c>
      <c r="Q96" s="4" t="s">
        <v>26</v>
      </c>
      <c r="R96" s="7">
        <v>42501.765729166669</v>
      </c>
      <c r="S96" s="8" t="s">
        <v>27</v>
      </c>
      <c r="T96" s="10" t="s">
        <v>28</v>
      </c>
      <c r="U96" s="26">
        <f t="shared" si="10"/>
        <v>0.375</v>
      </c>
      <c r="V96" s="26">
        <f t="shared" si="11"/>
        <v>0.75</v>
      </c>
      <c r="W96" s="23">
        <f t="shared" si="18"/>
        <v>1.6919097222271375</v>
      </c>
      <c r="X96" s="19">
        <f t="shared" si="12"/>
        <v>0.75</v>
      </c>
      <c r="Y96" s="19">
        <f t="shared" si="14"/>
        <v>0.9002430555604708</v>
      </c>
      <c r="Z96" s="21">
        <f t="shared" si="15"/>
        <v>5</v>
      </c>
      <c r="AA96" s="21" t="str">
        <f t="shared" si="13"/>
        <v>n/a</v>
      </c>
      <c r="AB96" s="21">
        <f t="shared" si="16"/>
        <v>0</v>
      </c>
      <c r="AC96" s="19" t="str">
        <f t="shared" si="17"/>
        <v>Resueltos</v>
      </c>
    </row>
    <row r="97" spans="1:29" s="2" customFormat="1" ht="12.75" x14ac:dyDescent="0.2">
      <c r="A97" s="4" t="s">
        <v>20</v>
      </c>
      <c r="B97" s="4" t="s">
        <v>718</v>
      </c>
      <c r="C97" s="4" t="s">
        <v>55</v>
      </c>
      <c r="D97" s="5">
        <v>43246</v>
      </c>
      <c r="E97" s="6" t="s">
        <v>719</v>
      </c>
      <c r="F97" s="6" t="s">
        <v>21</v>
      </c>
      <c r="G97" s="6" t="s">
        <v>22</v>
      </c>
      <c r="H97" s="7">
        <v>42493.402939814812</v>
      </c>
      <c r="I97" s="7">
        <v>42499.493576388893</v>
      </c>
      <c r="J97" s="4" t="s">
        <v>23</v>
      </c>
      <c r="K97" s="8" t="s">
        <v>33</v>
      </c>
      <c r="L97" s="7">
        <v>42499.479166666672</v>
      </c>
      <c r="M97" s="9" t="s">
        <v>720</v>
      </c>
      <c r="N97" s="8" t="s">
        <v>721</v>
      </c>
      <c r="O97" s="8" t="s">
        <v>34</v>
      </c>
      <c r="P97" s="8" t="s">
        <v>722</v>
      </c>
      <c r="Q97" s="4" t="s">
        <v>26</v>
      </c>
      <c r="R97" s="7">
        <v>42501.488877314812</v>
      </c>
      <c r="S97" s="8" t="s">
        <v>27</v>
      </c>
      <c r="T97" s="10" t="s">
        <v>28</v>
      </c>
      <c r="U97" s="26">
        <f t="shared" si="10"/>
        <v>0.375</v>
      </c>
      <c r="V97" s="26">
        <f t="shared" si="11"/>
        <v>0.75</v>
      </c>
      <c r="W97" s="23">
        <f t="shared" si="18"/>
        <v>1.5762268518592464</v>
      </c>
      <c r="X97" s="19">
        <f t="shared" si="12"/>
        <v>0.75</v>
      </c>
      <c r="Y97" s="19">
        <f t="shared" si="14"/>
        <v>0.78456018519257964</v>
      </c>
      <c r="Z97" s="21">
        <f t="shared" si="15"/>
        <v>5</v>
      </c>
      <c r="AA97" s="21" t="str">
        <f t="shared" si="13"/>
        <v>n/a</v>
      </c>
      <c r="AB97" s="21">
        <f t="shared" si="16"/>
        <v>0</v>
      </c>
      <c r="AC97" s="19" t="str">
        <f t="shared" si="17"/>
        <v>Resueltos</v>
      </c>
    </row>
    <row r="98" spans="1:29" s="2" customFormat="1" ht="12.75" x14ac:dyDescent="0.2">
      <c r="A98" s="4" t="s">
        <v>20</v>
      </c>
      <c r="B98" s="4" t="s">
        <v>29</v>
      </c>
      <c r="C98" s="4" t="s">
        <v>723</v>
      </c>
      <c r="D98" s="5">
        <v>43247</v>
      </c>
      <c r="E98" s="6" t="s">
        <v>724</v>
      </c>
      <c r="F98" s="6" t="s">
        <v>21</v>
      </c>
      <c r="G98" s="6" t="s">
        <v>22</v>
      </c>
      <c r="H98" s="7">
        <v>42493.402986111112</v>
      </c>
      <c r="I98" s="7">
        <v>42493.687685185185</v>
      </c>
      <c r="J98" s="4" t="s">
        <v>23</v>
      </c>
      <c r="K98" s="8" t="s">
        <v>24</v>
      </c>
      <c r="L98" s="7">
        <v>42493.541666666672</v>
      </c>
      <c r="M98" s="9" t="s">
        <v>725</v>
      </c>
      <c r="N98" s="8" t="s">
        <v>726</v>
      </c>
      <c r="O98" s="8" t="s">
        <v>25</v>
      </c>
      <c r="P98" s="8" t="s">
        <v>118</v>
      </c>
      <c r="Q98" s="4" t="s">
        <v>26</v>
      </c>
      <c r="R98" s="7">
        <v>42494.740300925929</v>
      </c>
      <c r="S98" s="8" t="s">
        <v>27</v>
      </c>
      <c r="T98" s="10" t="s">
        <v>36</v>
      </c>
      <c r="U98" s="26">
        <f t="shared" si="10"/>
        <v>0.375</v>
      </c>
      <c r="V98" s="26">
        <f t="shared" si="11"/>
        <v>0.75</v>
      </c>
      <c r="W98" s="23">
        <f t="shared" si="18"/>
        <v>0.51368055555940373</v>
      </c>
      <c r="X98" s="19">
        <f t="shared" si="12"/>
        <v>0.75</v>
      </c>
      <c r="Y98" s="19">
        <f t="shared" si="14"/>
        <v>0</v>
      </c>
      <c r="Z98" s="21">
        <f t="shared" si="15"/>
        <v>-1</v>
      </c>
      <c r="AA98" s="21" t="str">
        <f t="shared" si="13"/>
        <v>n/a</v>
      </c>
      <c r="AB98" s="21">
        <f t="shared" si="16"/>
        <v>0</v>
      </c>
      <c r="AC98" s="19" t="str">
        <f t="shared" si="17"/>
        <v>Resueltos</v>
      </c>
    </row>
    <row r="99" spans="1:29" s="2" customFormat="1" ht="12.75" x14ac:dyDescent="0.2">
      <c r="A99" s="4" t="s">
        <v>20</v>
      </c>
      <c r="B99" s="4" t="s">
        <v>727</v>
      </c>
      <c r="C99" s="4" t="s">
        <v>728</v>
      </c>
      <c r="D99" s="5">
        <v>43248</v>
      </c>
      <c r="E99" s="6" t="s">
        <v>729</v>
      </c>
      <c r="F99" s="6" t="s">
        <v>21</v>
      </c>
      <c r="G99" s="6" t="s">
        <v>22</v>
      </c>
      <c r="H99" s="7">
        <v>42493.406307870369</v>
      </c>
      <c r="I99" s="7">
        <v>42496.515046296292</v>
      </c>
      <c r="J99" s="4" t="s">
        <v>23</v>
      </c>
      <c r="K99" s="8" t="s">
        <v>37</v>
      </c>
      <c r="L99" s="7">
        <v>42496.475694444445</v>
      </c>
      <c r="M99" s="9" t="s">
        <v>730</v>
      </c>
      <c r="N99" s="8" t="s">
        <v>199</v>
      </c>
      <c r="O99" s="8" t="s">
        <v>25</v>
      </c>
      <c r="P99" s="8" t="s">
        <v>731</v>
      </c>
      <c r="Q99" s="4" t="s">
        <v>26</v>
      </c>
      <c r="R99" s="7">
        <v>42496.572499999995</v>
      </c>
      <c r="S99" s="8" t="s">
        <v>27</v>
      </c>
      <c r="T99" s="10" t="s">
        <v>28</v>
      </c>
      <c r="U99" s="26">
        <f t="shared" si="10"/>
        <v>0.375</v>
      </c>
      <c r="V99" s="26">
        <f t="shared" si="11"/>
        <v>0.66666666666666663</v>
      </c>
      <c r="W99" s="23">
        <f t="shared" si="18"/>
        <v>0.94438657407590643</v>
      </c>
      <c r="X99" s="19">
        <f t="shared" si="12"/>
        <v>0.58333333333333337</v>
      </c>
      <c r="Y99" s="19">
        <f t="shared" si="14"/>
        <v>0.31938657407590637</v>
      </c>
      <c r="Z99" s="21">
        <f t="shared" si="15"/>
        <v>2</v>
      </c>
      <c r="AA99" s="21" t="str">
        <f t="shared" si="13"/>
        <v>n/a</v>
      </c>
      <c r="AB99" s="21">
        <f t="shared" si="16"/>
        <v>0</v>
      </c>
      <c r="AC99" s="19" t="str">
        <f t="shared" si="17"/>
        <v>Resueltos</v>
      </c>
    </row>
    <row r="100" spans="1:29" s="2" customFormat="1" ht="12.75" x14ac:dyDescent="0.2">
      <c r="A100" s="4" t="s">
        <v>20</v>
      </c>
      <c r="B100" s="4" t="s">
        <v>29</v>
      </c>
      <c r="C100" s="4" t="s">
        <v>732</v>
      </c>
      <c r="D100" s="5">
        <v>43252</v>
      </c>
      <c r="E100" s="6" t="s">
        <v>733</v>
      </c>
      <c r="F100" s="6" t="s">
        <v>21</v>
      </c>
      <c r="G100" s="6" t="s">
        <v>22</v>
      </c>
      <c r="H100" s="7">
        <v>42493.413564814815</v>
      </c>
      <c r="I100" s="7">
        <v>42496.560856481483</v>
      </c>
      <c r="J100" s="4" t="s">
        <v>23</v>
      </c>
      <c r="K100" s="8" t="s">
        <v>33</v>
      </c>
      <c r="L100" s="7">
        <v>42496.559027777781</v>
      </c>
      <c r="M100" s="9" t="s">
        <v>734</v>
      </c>
      <c r="N100" s="8" t="s">
        <v>735</v>
      </c>
      <c r="O100" s="8" t="s">
        <v>34</v>
      </c>
      <c r="P100" s="8" t="s">
        <v>736</v>
      </c>
      <c r="Q100" s="4" t="s">
        <v>26</v>
      </c>
      <c r="R100" s="7">
        <v>42499.43246527778</v>
      </c>
      <c r="S100" s="8" t="s">
        <v>27</v>
      </c>
      <c r="T100" s="10" t="s">
        <v>36</v>
      </c>
      <c r="U100" s="26">
        <f t="shared" si="10"/>
        <v>0.375</v>
      </c>
      <c r="V100" s="26">
        <f t="shared" si="11"/>
        <v>0.75</v>
      </c>
      <c r="W100" s="23">
        <f t="shared" si="18"/>
        <v>1.2704629629661213</v>
      </c>
      <c r="X100" s="19">
        <f t="shared" si="12"/>
        <v>0.75</v>
      </c>
      <c r="Y100" s="19">
        <f t="shared" si="14"/>
        <v>0.47879629629945458</v>
      </c>
      <c r="Z100" s="21">
        <f t="shared" si="15"/>
        <v>2</v>
      </c>
      <c r="AA100" s="21" t="str">
        <f t="shared" si="13"/>
        <v>n/a</v>
      </c>
      <c r="AB100" s="21">
        <f t="shared" si="16"/>
        <v>0</v>
      </c>
      <c r="AC100" s="19" t="str">
        <f t="shared" si="17"/>
        <v>Resueltos</v>
      </c>
    </row>
    <row r="101" spans="1:29" s="2" customFormat="1" ht="12.75" x14ac:dyDescent="0.2">
      <c r="A101" s="4" t="s">
        <v>20</v>
      </c>
      <c r="B101" s="4" t="s">
        <v>29</v>
      </c>
      <c r="C101" s="4" t="s">
        <v>176</v>
      </c>
      <c r="D101" s="5">
        <v>43262</v>
      </c>
      <c r="E101" s="6" t="s">
        <v>737</v>
      </c>
      <c r="F101" s="6" t="s">
        <v>30</v>
      </c>
      <c r="G101" s="6" t="s">
        <v>31</v>
      </c>
      <c r="H101" s="7">
        <v>42493.437731481477</v>
      </c>
      <c r="I101" s="7">
        <v>42493.628368055557</v>
      </c>
      <c r="J101" s="4" t="s">
        <v>23</v>
      </c>
      <c r="K101" s="8" t="s">
        <v>24</v>
      </c>
      <c r="L101" s="7">
        <v>42493.534722222219</v>
      </c>
      <c r="M101" s="9" t="s">
        <v>738</v>
      </c>
      <c r="N101" s="8" t="s">
        <v>739</v>
      </c>
      <c r="O101" s="8" t="s">
        <v>25</v>
      </c>
      <c r="P101" s="8" t="s">
        <v>146</v>
      </c>
      <c r="Q101" s="4" t="s">
        <v>26</v>
      </c>
      <c r="R101" s="7">
        <v>42494.542974537035</v>
      </c>
      <c r="S101" s="8" t="s">
        <v>27</v>
      </c>
      <c r="T101" s="10" t="s">
        <v>36</v>
      </c>
      <c r="U101" s="26">
        <f t="shared" si="10"/>
        <v>0.375</v>
      </c>
      <c r="V101" s="26">
        <f t="shared" si="11"/>
        <v>0.75</v>
      </c>
      <c r="W101" s="23">
        <f t="shared" si="18"/>
        <v>0.47199074074160308</v>
      </c>
      <c r="X101" s="19">
        <f t="shared" si="12"/>
        <v>0.75</v>
      </c>
      <c r="Y101" s="19">
        <f t="shared" si="14"/>
        <v>0</v>
      </c>
      <c r="Z101" s="21">
        <f t="shared" si="15"/>
        <v>-1</v>
      </c>
      <c r="AA101" s="21" t="str">
        <f t="shared" si="13"/>
        <v>n/a</v>
      </c>
      <c r="AB101" s="21">
        <f t="shared" si="16"/>
        <v>0</v>
      </c>
      <c r="AC101" s="19" t="str">
        <f t="shared" si="17"/>
        <v>Resueltos</v>
      </c>
    </row>
    <row r="102" spans="1:29" s="2" customFormat="1" ht="12.75" x14ac:dyDescent="0.2">
      <c r="A102" s="4" t="s">
        <v>20</v>
      </c>
      <c r="B102" s="4" t="s">
        <v>29</v>
      </c>
      <c r="C102" s="4" t="s">
        <v>740</v>
      </c>
      <c r="D102" s="5">
        <v>43263</v>
      </c>
      <c r="E102" s="6" t="s">
        <v>737</v>
      </c>
      <c r="F102" s="6" t="s">
        <v>30</v>
      </c>
      <c r="G102" s="6" t="s">
        <v>31</v>
      </c>
      <c r="H102" s="7">
        <v>42493.437789351854</v>
      </c>
      <c r="I102" s="7">
        <v>42493.629016203704</v>
      </c>
      <c r="J102" s="4" t="s">
        <v>23</v>
      </c>
      <c r="K102" s="8" t="s">
        <v>33</v>
      </c>
      <c r="L102" s="7">
        <v>42493.53125</v>
      </c>
      <c r="M102" s="9" t="s">
        <v>741</v>
      </c>
      <c r="N102" s="8" t="s">
        <v>742</v>
      </c>
      <c r="O102" s="8" t="s">
        <v>34</v>
      </c>
      <c r="P102" s="8" t="s">
        <v>147</v>
      </c>
      <c r="Q102" s="4" t="s">
        <v>26</v>
      </c>
      <c r="R102" s="7">
        <v>42494.541550925926</v>
      </c>
      <c r="S102" s="8" t="s">
        <v>27</v>
      </c>
      <c r="T102" s="10" t="s">
        <v>36</v>
      </c>
      <c r="U102" s="26">
        <f t="shared" si="10"/>
        <v>0.375</v>
      </c>
      <c r="V102" s="26">
        <f t="shared" si="11"/>
        <v>0.75</v>
      </c>
      <c r="W102" s="23">
        <f t="shared" si="18"/>
        <v>0.46846064814599231</v>
      </c>
      <c r="X102" s="19">
        <f t="shared" si="12"/>
        <v>0.75</v>
      </c>
      <c r="Y102" s="19">
        <f t="shared" si="14"/>
        <v>0</v>
      </c>
      <c r="Z102" s="21">
        <f t="shared" si="15"/>
        <v>-1</v>
      </c>
      <c r="AA102" s="21" t="str">
        <f t="shared" si="13"/>
        <v>n/a</v>
      </c>
      <c r="AB102" s="21">
        <f t="shared" si="16"/>
        <v>0</v>
      </c>
      <c r="AC102" s="19" t="str">
        <f t="shared" si="17"/>
        <v>Resueltos</v>
      </c>
    </row>
    <row r="103" spans="1:29" s="2" customFormat="1" ht="12.75" x14ac:dyDescent="0.2">
      <c r="A103" s="4" t="s">
        <v>20</v>
      </c>
      <c r="B103" s="4" t="s">
        <v>29</v>
      </c>
      <c r="C103" s="4" t="s">
        <v>743</v>
      </c>
      <c r="D103" s="5">
        <v>43264</v>
      </c>
      <c r="E103" s="6" t="s">
        <v>744</v>
      </c>
      <c r="F103" s="6" t="s">
        <v>21</v>
      </c>
      <c r="G103" s="6" t="s">
        <v>22</v>
      </c>
      <c r="H103" s="7">
        <v>42493.441458333335</v>
      </c>
      <c r="I103" s="7">
        <v>42493.537662037037</v>
      </c>
      <c r="J103" s="4" t="s">
        <v>23</v>
      </c>
      <c r="K103" s="8" t="s">
        <v>37</v>
      </c>
      <c r="L103" s="7">
        <v>42493.552083333328</v>
      </c>
      <c r="M103" s="9" t="s">
        <v>745</v>
      </c>
      <c r="N103" s="8" t="s">
        <v>746</v>
      </c>
      <c r="O103" s="8" t="s">
        <v>25</v>
      </c>
      <c r="P103" s="8" t="s">
        <v>406</v>
      </c>
      <c r="Q103" s="4" t="s">
        <v>26</v>
      </c>
      <c r="R103" s="7">
        <v>42493.704988425925</v>
      </c>
      <c r="S103" s="8" t="s">
        <v>27</v>
      </c>
      <c r="T103" s="10" t="s">
        <v>36</v>
      </c>
      <c r="U103" s="26">
        <f t="shared" si="10"/>
        <v>0.375</v>
      </c>
      <c r="V103" s="26">
        <f t="shared" si="11"/>
        <v>0.66666666666666663</v>
      </c>
      <c r="W103" s="23">
        <f t="shared" si="18"/>
        <v>0.40229166666055483</v>
      </c>
      <c r="X103" s="19">
        <f t="shared" si="12"/>
        <v>0.58333333333333337</v>
      </c>
      <c r="Y103" s="19">
        <f t="shared" si="14"/>
        <v>0</v>
      </c>
      <c r="Z103" s="21">
        <f t="shared" si="15"/>
        <v>-1</v>
      </c>
      <c r="AA103" s="21" t="str">
        <f t="shared" si="13"/>
        <v>n/a</v>
      </c>
      <c r="AB103" s="21">
        <f t="shared" si="16"/>
        <v>0</v>
      </c>
      <c r="AC103" s="19" t="str">
        <f t="shared" si="17"/>
        <v>Resueltos</v>
      </c>
    </row>
    <row r="104" spans="1:29" s="2" customFormat="1" ht="12.75" x14ac:dyDescent="0.2">
      <c r="A104" s="4" t="s">
        <v>20</v>
      </c>
      <c r="B104" s="4" t="s">
        <v>29</v>
      </c>
      <c r="C104" s="4" t="s">
        <v>241</v>
      </c>
      <c r="D104" s="5">
        <v>43265</v>
      </c>
      <c r="E104" s="6" t="s">
        <v>747</v>
      </c>
      <c r="F104" s="6" t="s">
        <v>30</v>
      </c>
      <c r="G104" s="6" t="s">
        <v>31</v>
      </c>
      <c r="H104" s="7">
        <v>42493.442256944443</v>
      </c>
      <c r="I104" s="7">
        <v>42493.719606481478</v>
      </c>
      <c r="J104" s="4" t="s">
        <v>23</v>
      </c>
      <c r="K104" s="8" t="s">
        <v>24</v>
      </c>
      <c r="L104" s="7">
        <v>42493.659722222219</v>
      </c>
      <c r="M104" s="9" t="s">
        <v>748</v>
      </c>
      <c r="N104" s="8" t="s">
        <v>749</v>
      </c>
      <c r="O104" s="8" t="s">
        <v>25</v>
      </c>
      <c r="P104" s="8" t="s">
        <v>750</v>
      </c>
      <c r="Q104" s="4" t="s">
        <v>26</v>
      </c>
      <c r="R104" s="7">
        <v>42494.456770833334</v>
      </c>
      <c r="S104" s="8" t="s">
        <v>27</v>
      </c>
      <c r="T104" s="10" t="s">
        <v>36</v>
      </c>
      <c r="U104" s="26">
        <f t="shared" si="10"/>
        <v>0.375</v>
      </c>
      <c r="V104" s="26">
        <f t="shared" si="11"/>
        <v>0.75</v>
      </c>
      <c r="W104" s="23">
        <f t="shared" si="18"/>
        <v>0.59246527777577285</v>
      </c>
      <c r="X104" s="19">
        <f t="shared" si="12"/>
        <v>0.75</v>
      </c>
      <c r="Y104" s="19">
        <f t="shared" si="14"/>
        <v>0</v>
      </c>
      <c r="Z104" s="21">
        <f t="shared" si="15"/>
        <v>-1</v>
      </c>
      <c r="AA104" s="21" t="str">
        <f t="shared" si="13"/>
        <v>n/a</v>
      </c>
      <c r="AB104" s="21">
        <f t="shared" si="16"/>
        <v>0</v>
      </c>
      <c r="AC104" s="19" t="str">
        <f t="shared" si="17"/>
        <v>Resueltos</v>
      </c>
    </row>
    <row r="105" spans="1:29" s="2" customFormat="1" ht="12.75" x14ac:dyDescent="0.2">
      <c r="A105" s="4" t="s">
        <v>20</v>
      </c>
      <c r="B105" s="4" t="s">
        <v>29</v>
      </c>
      <c r="C105" s="4" t="s">
        <v>751</v>
      </c>
      <c r="D105" s="5">
        <v>43266</v>
      </c>
      <c r="E105" s="6" t="s">
        <v>747</v>
      </c>
      <c r="F105" s="6" t="s">
        <v>30</v>
      </c>
      <c r="G105" s="6" t="s">
        <v>31</v>
      </c>
      <c r="H105" s="7">
        <v>42493.442291666666</v>
      </c>
      <c r="I105" s="7">
        <v>42493.719872685186</v>
      </c>
      <c r="J105" s="4" t="s">
        <v>23</v>
      </c>
      <c r="K105" s="8" t="s">
        <v>33</v>
      </c>
      <c r="L105" s="7">
        <v>42493.652777777781</v>
      </c>
      <c r="M105" s="9" t="s">
        <v>752</v>
      </c>
      <c r="N105" s="8" t="s">
        <v>206</v>
      </c>
      <c r="O105" s="8" t="s">
        <v>34</v>
      </c>
      <c r="P105" s="8" t="s">
        <v>753</v>
      </c>
      <c r="Q105" s="4" t="s">
        <v>26</v>
      </c>
      <c r="R105" s="7">
        <v>42494.44908564815</v>
      </c>
      <c r="S105" s="8" t="s">
        <v>27</v>
      </c>
      <c r="T105" s="10" t="s">
        <v>36</v>
      </c>
      <c r="U105" s="26">
        <f t="shared" si="10"/>
        <v>0.375</v>
      </c>
      <c r="V105" s="26">
        <f t="shared" si="11"/>
        <v>0.75</v>
      </c>
      <c r="W105" s="23">
        <f t="shared" si="18"/>
        <v>0.58548611111473292</v>
      </c>
      <c r="X105" s="19">
        <f t="shared" si="12"/>
        <v>0.75</v>
      </c>
      <c r="Y105" s="19">
        <f t="shared" si="14"/>
        <v>0</v>
      </c>
      <c r="Z105" s="21">
        <f t="shared" si="15"/>
        <v>-1</v>
      </c>
      <c r="AA105" s="21" t="str">
        <f t="shared" si="13"/>
        <v>n/a</v>
      </c>
      <c r="AB105" s="21">
        <f t="shared" si="16"/>
        <v>0</v>
      </c>
      <c r="AC105" s="19" t="str">
        <f t="shared" si="17"/>
        <v>Resueltos</v>
      </c>
    </row>
    <row r="106" spans="1:29" s="2" customFormat="1" ht="12.75" x14ac:dyDescent="0.2">
      <c r="A106" s="4" t="s">
        <v>20</v>
      </c>
      <c r="B106" s="4" t="s">
        <v>29</v>
      </c>
      <c r="C106" s="4" t="s">
        <v>754</v>
      </c>
      <c r="D106" s="5">
        <v>43270</v>
      </c>
      <c r="E106" s="6" t="s">
        <v>755</v>
      </c>
      <c r="F106" s="6" t="s">
        <v>21</v>
      </c>
      <c r="G106" s="6" t="s">
        <v>22</v>
      </c>
      <c r="H106" s="7">
        <v>42493.451712962968</v>
      </c>
      <c r="I106" s="7">
        <v>42493.5777662037</v>
      </c>
      <c r="J106" s="4" t="s">
        <v>23</v>
      </c>
      <c r="K106" s="8" t="s">
        <v>33</v>
      </c>
      <c r="L106" s="7">
        <v>42493.559027777781</v>
      </c>
      <c r="M106" s="9" t="s">
        <v>756</v>
      </c>
      <c r="N106" s="8" t="s">
        <v>757</v>
      </c>
      <c r="O106" s="8" t="s">
        <v>34</v>
      </c>
      <c r="P106" s="8" t="s">
        <v>758</v>
      </c>
      <c r="Q106" s="4" t="s">
        <v>26</v>
      </c>
      <c r="R106" s="7">
        <v>42494.767766203702</v>
      </c>
      <c r="S106" s="8" t="s">
        <v>27</v>
      </c>
      <c r="T106" s="10" t="s">
        <v>36</v>
      </c>
      <c r="U106" s="26">
        <f t="shared" si="10"/>
        <v>0.375</v>
      </c>
      <c r="V106" s="26">
        <f t="shared" si="11"/>
        <v>0.75</v>
      </c>
      <c r="W106" s="23">
        <f t="shared" si="18"/>
        <v>0.48231481481343508</v>
      </c>
      <c r="X106" s="19">
        <f t="shared" si="12"/>
        <v>0.75</v>
      </c>
      <c r="Y106" s="19">
        <f t="shared" si="14"/>
        <v>0</v>
      </c>
      <c r="Z106" s="21">
        <f t="shared" si="15"/>
        <v>-1</v>
      </c>
      <c r="AA106" s="21" t="str">
        <f t="shared" si="13"/>
        <v>n/a</v>
      </c>
      <c r="AB106" s="21">
        <f t="shared" si="16"/>
        <v>0</v>
      </c>
      <c r="AC106" s="19" t="str">
        <f t="shared" si="17"/>
        <v>Resueltos</v>
      </c>
    </row>
    <row r="107" spans="1:29" s="2" customFormat="1" ht="12.75" x14ac:dyDescent="0.2">
      <c r="A107" s="4" t="s">
        <v>20</v>
      </c>
      <c r="B107" s="4" t="s">
        <v>29</v>
      </c>
      <c r="C107" s="4" t="s">
        <v>759</v>
      </c>
      <c r="D107" s="5">
        <v>43274</v>
      </c>
      <c r="E107" s="6" t="s">
        <v>760</v>
      </c>
      <c r="F107" s="6" t="s">
        <v>30</v>
      </c>
      <c r="G107" s="6" t="s">
        <v>31</v>
      </c>
      <c r="H107" s="7">
        <v>42493.461423611108</v>
      </c>
      <c r="I107" s="7">
        <v>42493.634050925924</v>
      </c>
      <c r="J107" s="4" t="s">
        <v>23</v>
      </c>
      <c r="K107" s="8" t="s">
        <v>24</v>
      </c>
      <c r="L107" s="7">
        <v>42493.527777777781</v>
      </c>
      <c r="M107" s="9" t="s">
        <v>761</v>
      </c>
      <c r="N107" s="8" t="s">
        <v>762</v>
      </c>
      <c r="O107" s="8" t="s">
        <v>25</v>
      </c>
      <c r="P107" s="8" t="s">
        <v>763</v>
      </c>
      <c r="Q107" s="4" t="s">
        <v>26</v>
      </c>
      <c r="R107" s="7">
        <v>42494.546793981484</v>
      </c>
      <c r="S107" s="8" t="s">
        <v>27</v>
      </c>
      <c r="T107" s="10" t="s">
        <v>36</v>
      </c>
      <c r="U107" s="26">
        <f t="shared" si="10"/>
        <v>0.375</v>
      </c>
      <c r="V107" s="26">
        <f t="shared" si="11"/>
        <v>0.75</v>
      </c>
      <c r="W107" s="23">
        <f t="shared" si="18"/>
        <v>0.44135416667268146</v>
      </c>
      <c r="X107" s="19">
        <f t="shared" si="12"/>
        <v>0.75</v>
      </c>
      <c r="Y107" s="19">
        <f t="shared" si="14"/>
        <v>0</v>
      </c>
      <c r="Z107" s="21">
        <f t="shared" si="15"/>
        <v>-1</v>
      </c>
      <c r="AA107" s="21" t="str">
        <f t="shared" si="13"/>
        <v>n/a</v>
      </c>
      <c r="AB107" s="21">
        <f t="shared" si="16"/>
        <v>0</v>
      </c>
      <c r="AC107" s="19" t="str">
        <f t="shared" si="17"/>
        <v>Resueltos</v>
      </c>
    </row>
    <row r="108" spans="1:29" s="2" customFormat="1" ht="12.75" x14ac:dyDescent="0.2">
      <c r="A108" s="4" t="s">
        <v>20</v>
      </c>
      <c r="B108" s="4" t="s">
        <v>29</v>
      </c>
      <c r="C108" s="4" t="s">
        <v>139</v>
      </c>
      <c r="D108" s="5">
        <v>43275</v>
      </c>
      <c r="E108" s="6" t="s">
        <v>760</v>
      </c>
      <c r="F108" s="6" t="s">
        <v>30</v>
      </c>
      <c r="G108" s="6" t="s">
        <v>31</v>
      </c>
      <c r="H108" s="7">
        <v>42493.461504629631</v>
      </c>
      <c r="I108" s="7">
        <v>42493.63453703704</v>
      </c>
      <c r="J108" s="4" t="s">
        <v>23</v>
      </c>
      <c r="K108" s="8" t="s">
        <v>33</v>
      </c>
      <c r="L108" s="7">
        <v>42493.524305555555</v>
      </c>
      <c r="M108" s="9" t="s">
        <v>764</v>
      </c>
      <c r="N108" s="8" t="s">
        <v>765</v>
      </c>
      <c r="O108" s="8" t="s">
        <v>34</v>
      </c>
      <c r="P108" s="8" t="s">
        <v>177</v>
      </c>
      <c r="Q108" s="4" t="s">
        <v>26</v>
      </c>
      <c r="R108" s="7">
        <v>42494.560219907406</v>
      </c>
      <c r="S108" s="8" t="s">
        <v>27</v>
      </c>
      <c r="T108" s="10" t="s">
        <v>36</v>
      </c>
      <c r="U108" s="26">
        <f t="shared" si="10"/>
        <v>0.375</v>
      </c>
      <c r="V108" s="26">
        <f t="shared" si="11"/>
        <v>0.75</v>
      </c>
      <c r="W108" s="23">
        <f t="shared" si="18"/>
        <v>0.43780092592351139</v>
      </c>
      <c r="X108" s="19">
        <f t="shared" si="12"/>
        <v>0.75</v>
      </c>
      <c r="Y108" s="19">
        <f t="shared" si="14"/>
        <v>0</v>
      </c>
      <c r="Z108" s="21">
        <f t="shared" si="15"/>
        <v>-1</v>
      </c>
      <c r="AA108" s="21" t="str">
        <f t="shared" si="13"/>
        <v>n/a</v>
      </c>
      <c r="AB108" s="21">
        <f t="shared" si="16"/>
        <v>0</v>
      </c>
      <c r="AC108" s="19" t="str">
        <f t="shared" si="17"/>
        <v>Resueltos</v>
      </c>
    </row>
    <row r="109" spans="1:29" s="2" customFormat="1" ht="12.75" x14ac:dyDescent="0.2">
      <c r="A109" s="4" t="s">
        <v>20</v>
      </c>
      <c r="B109" s="4" t="s">
        <v>29</v>
      </c>
      <c r="C109" s="4" t="s">
        <v>766</v>
      </c>
      <c r="D109" s="5">
        <v>43276</v>
      </c>
      <c r="E109" s="6" t="s">
        <v>767</v>
      </c>
      <c r="F109" s="6" t="s">
        <v>21</v>
      </c>
      <c r="G109" s="6" t="s">
        <v>22</v>
      </c>
      <c r="H109" s="7">
        <v>42493.462060185186</v>
      </c>
      <c r="I109" s="7">
        <v>42493.655763888892</v>
      </c>
      <c r="J109" s="4" t="s">
        <v>23</v>
      </c>
      <c r="K109" s="8" t="s">
        <v>24</v>
      </c>
      <c r="L109" s="7">
        <v>42493.59375</v>
      </c>
      <c r="M109" s="9" t="s">
        <v>768</v>
      </c>
      <c r="N109" s="8" t="s">
        <v>769</v>
      </c>
      <c r="O109" s="8" t="s">
        <v>25</v>
      </c>
      <c r="P109" s="8" t="s">
        <v>425</v>
      </c>
      <c r="Q109" s="4" t="s">
        <v>26</v>
      </c>
      <c r="R109" s="7">
        <v>42493.704467592594</v>
      </c>
      <c r="S109" s="8" t="s">
        <v>32</v>
      </c>
      <c r="T109" s="10" t="s">
        <v>36</v>
      </c>
      <c r="U109" s="26">
        <f t="shared" si="10"/>
        <v>0.375</v>
      </c>
      <c r="V109" s="26">
        <f t="shared" si="11"/>
        <v>0.75</v>
      </c>
      <c r="W109" s="23">
        <f t="shared" si="18"/>
        <v>0.50668981481430819</v>
      </c>
      <c r="X109" s="19">
        <f t="shared" si="12"/>
        <v>0.75</v>
      </c>
      <c r="Y109" s="19">
        <f t="shared" si="14"/>
        <v>0</v>
      </c>
      <c r="Z109" s="21">
        <f t="shared" si="15"/>
        <v>-1</v>
      </c>
      <c r="AA109" s="21" t="str">
        <f t="shared" si="13"/>
        <v>n/a</v>
      </c>
      <c r="AB109" s="21">
        <f t="shared" si="16"/>
        <v>0</v>
      </c>
      <c r="AC109" s="19" t="str">
        <f t="shared" si="17"/>
        <v>Resueltos</v>
      </c>
    </row>
    <row r="110" spans="1:29" s="2" customFormat="1" ht="12.75" x14ac:dyDescent="0.2">
      <c r="A110" s="4" t="s">
        <v>20</v>
      </c>
      <c r="B110" s="4" t="s">
        <v>29</v>
      </c>
      <c r="C110" s="4" t="s">
        <v>770</v>
      </c>
      <c r="D110" s="5">
        <v>43279</v>
      </c>
      <c r="E110" s="6" t="s">
        <v>771</v>
      </c>
      <c r="F110" s="6" t="s">
        <v>21</v>
      </c>
      <c r="G110" s="6" t="s">
        <v>22</v>
      </c>
      <c r="H110" s="7">
        <v>42493.464131944449</v>
      </c>
      <c r="I110" s="7">
        <v>42493.718784722223</v>
      </c>
      <c r="J110" s="4" t="s">
        <v>23</v>
      </c>
      <c r="K110" s="8" t="s">
        <v>24</v>
      </c>
      <c r="L110" s="7">
        <v>42493.666666666672</v>
      </c>
      <c r="M110" s="9" t="s">
        <v>772</v>
      </c>
      <c r="N110" s="8" t="s">
        <v>773</v>
      </c>
      <c r="O110" s="8" t="s">
        <v>25</v>
      </c>
      <c r="P110" s="8" t="s">
        <v>750</v>
      </c>
      <c r="Q110" s="4" t="s">
        <v>26</v>
      </c>
      <c r="R110" s="7">
        <v>42494.446921296301</v>
      </c>
      <c r="S110" s="8" t="s">
        <v>27</v>
      </c>
      <c r="T110" s="10" t="s">
        <v>36</v>
      </c>
      <c r="U110" s="26">
        <f t="shared" si="10"/>
        <v>0.375</v>
      </c>
      <c r="V110" s="26">
        <f t="shared" si="11"/>
        <v>0.75</v>
      </c>
      <c r="W110" s="23">
        <f t="shared" si="18"/>
        <v>0.57753472222248092</v>
      </c>
      <c r="X110" s="19">
        <f t="shared" si="12"/>
        <v>0.75</v>
      </c>
      <c r="Y110" s="19">
        <f t="shared" si="14"/>
        <v>0</v>
      </c>
      <c r="Z110" s="21">
        <f t="shared" si="15"/>
        <v>-1</v>
      </c>
      <c r="AA110" s="21" t="str">
        <f t="shared" si="13"/>
        <v>n/a</v>
      </c>
      <c r="AB110" s="21">
        <f t="shared" si="16"/>
        <v>0</v>
      </c>
      <c r="AC110" s="19" t="str">
        <f t="shared" si="17"/>
        <v>Resueltos</v>
      </c>
    </row>
    <row r="111" spans="1:29" s="2" customFormat="1" ht="12.75" x14ac:dyDescent="0.2">
      <c r="A111" s="4" t="s">
        <v>20</v>
      </c>
      <c r="B111" s="4" t="s">
        <v>29</v>
      </c>
      <c r="C111" s="4" t="s">
        <v>774</v>
      </c>
      <c r="D111" s="5">
        <v>43289</v>
      </c>
      <c r="E111" s="6" t="s">
        <v>775</v>
      </c>
      <c r="F111" s="6" t="s">
        <v>21</v>
      </c>
      <c r="G111" s="6" t="s">
        <v>22</v>
      </c>
      <c r="H111" s="7">
        <v>42493.469513888893</v>
      </c>
      <c r="I111" s="7">
        <v>42496.530185185184</v>
      </c>
      <c r="J111" s="4" t="s">
        <v>23</v>
      </c>
      <c r="K111" s="8" t="s">
        <v>33</v>
      </c>
      <c r="L111" s="7">
        <v>42496.512499999997</v>
      </c>
      <c r="M111" s="9" t="s">
        <v>776</v>
      </c>
      <c r="N111" s="8" t="s">
        <v>777</v>
      </c>
      <c r="O111" s="8" t="s">
        <v>34</v>
      </c>
      <c r="P111" s="8" t="s">
        <v>778</v>
      </c>
      <c r="Q111" s="4" t="s">
        <v>26</v>
      </c>
      <c r="R111" s="7">
        <v>42499.409085648149</v>
      </c>
      <c r="S111" s="8" t="s">
        <v>27</v>
      </c>
      <c r="T111" s="10" t="s">
        <v>28</v>
      </c>
      <c r="U111" s="26">
        <f t="shared" si="10"/>
        <v>0.375</v>
      </c>
      <c r="V111" s="26">
        <f t="shared" si="11"/>
        <v>0.75</v>
      </c>
      <c r="W111" s="23">
        <f t="shared" si="18"/>
        <v>1.1679861111042555</v>
      </c>
      <c r="X111" s="19">
        <f t="shared" si="12"/>
        <v>0.75</v>
      </c>
      <c r="Y111" s="19">
        <f t="shared" si="14"/>
        <v>0.37631944443758886</v>
      </c>
      <c r="Z111" s="21">
        <f t="shared" si="15"/>
        <v>2</v>
      </c>
      <c r="AA111" s="21" t="str">
        <f t="shared" si="13"/>
        <v>n/a</v>
      </c>
      <c r="AB111" s="21">
        <f t="shared" si="16"/>
        <v>0</v>
      </c>
      <c r="AC111" s="19" t="str">
        <f t="shared" si="17"/>
        <v>Resueltos</v>
      </c>
    </row>
    <row r="112" spans="1:29" s="2" customFormat="1" ht="12.75" x14ac:dyDescent="0.2">
      <c r="A112" s="4" t="s">
        <v>20</v>
      </c>
      <c r="B112" s="4" t="s">
        <v>29</v>
      </c>
      <c r="C112" s="4" t="s">
        <v>779</v>
      </c>
      <c r="D112" s="5">
        <v>43293</v>
      </c>
      <c r="E112" s="6" t="s">
        <v>780</v>
      </c>
      <c r="F112" s="6" t="s">
        <v>30</v>
      </c>
      <c r="G112" s="6" t="s">
        <v>31</v>
      </c>
      <c r="H112" s="7">
        <v>42493.473634259259</v>
      </c>
      <c r="I112" s="7">
        <v>42493.693530092598</v>
      </c>
      <c r="J112" s="4" t="s">
        <v>23</v>
      </c>
      <c r="K112" s="8" t="s">
        <v>50</v>
      </c>
      <c r="L112" s="7">
        <v>42493.633333333331</v>
      </c>
      <c r="M112" s="9" t="s">
        <v>781</v>
      </c>
      <c r="N112" s="8" t="s">
        <v>782</v>
      </c>
      <c r="O112" s="8" t="s">
        <v>40</v>
      </c>
      <c r="P112" s="8" t="s">
        <v>117</v>
      </c>
      <c r="Q112" s="4" t="s">
        <v>26</v>
      </c>
      <c r="R112" s="7">
        <v>42493.740659722222</v>
      </c>
      <c r="S112" s="8" t="s">
        <v>32</v>
      </c>
      <c r="T112" s="10" t="s">
        <v>36</v>
      </c>
      <c r="U112" s="26">
        <f t="shared" si="10"/>
        <v>0.375</v>
      </c>
      <c r="V112" s="26">
        <f t="shared" si="11"/>
        <v>0.75</v>
      </c>
      <c r="W112" s="23">
        <f t="shared" si="18"/>
        <v>0.53469907407270512</v>
      </c>
      <c r="X112" s="19">
        <f t="shared" si="12"/>
        <v>0.75</v>
      </c>
      <c r="Y112" s="19">
        <f t="shared" si="14"/>
        <v>0</v>
      </c>
      <c r="Z112" s="21">
        <f t="shared" si="15"/>
        <v>-1</v>
      </c>
      <c r="AA112" s="21" t="str">
        <f t="shared" si="13"/>
        <v>n/a</v>
      </c>
      <c r="AB112" s="21">
        <f t="shared" si="16"/>
        <v>0</v>
      </c>
      <c r="AC112" s="19" t="str">
        <f t="shared" si="17"/>
        <v>Resueltos</v>
      </c>
    </row>
    <row r="113" spans="1:29" s="2" customFormat="1" ht="12.75" x14ac:dyDescent="0.2">
      <c r="A113" s="4" t="s">
        <v>20</v>
      </c>
      <c r="B113" s="4" t="s">
        <v>29</v>
      </c>
      <c r="C113" s="4" t="s">
        <v>783</v>
      </c>
      <c r="D113" s="5">
        <v>43297</v>
      </c>
      <c r="E113" s="6" t="s">
        <v>784</v>
      </c>
      <c r="F113" s="6" t="s">
        <v>21</v>
      </c>
      <c r="G113" s="6" t="s">
        <v>22</v>
      </c>
      <c r="H113" s="7">
        <v>42493.475034722222</v>
      </c>
      <c r="I113" s="7">
        <v>42496.514305555553</v>
      </c>
      <c r="J113" s="4" t="s">
        <v>23</v>
      </c>
      <c r="K113" s="8" t="s">
        <v>37</v>
      </c>
      <c r="L113" s="7">
        <v>42496.475694444445</v>
      </c>
      <c r="M113" s="9" t="s">
        <v>785</v>
      </c>
      <c r="N113" s="8" t="s">
        <v>199</v>
      </c>
      <c r="O113" s="8" t="s">
        <v>25</v>
      </c>
      <c r="P113" s="8" t="s">
        <v>786</v>
      </c>
      <c r="Q113" s="4" t="s">
        <v>26</v>
      </c>
      <c r="R113" s="7">
        <v>42499.754166666666</v>
      </c>
      <c r="S113" s="8" t="s">
        <v>27</v>
      </c>
      <c r="T113" s="10" t="s">
        <v>28</v>
      </c>
      <c r="U113" s="26">
        <f t="shared" si="10"/>
        <v>0.375</v>
      </c>
      <c r="V113" s="26">
        <f t="shared" si="11"/>
        <v>0.66666666666666663</v>
      </c>
      <c r="W113" s="23">
        <f t="shared" si="18"/>
        <v>0.87565972222364497</v>
      </c>
      <c r="X113" s="19">
        <f t="shared" si="12"/>
        <v>0.58333333333333337</v>
      </c>
      <c r="Y113" s="19">
        <f t="shared" si="14"/>
        <v>0.25065972222364491</v>
      </c>
      <c r="Z113" s="21">
        <f t="shared" si="15"/>
        <v>2</v>
      </c>
      <c r="AA113" s="21" t="str">
        <f t="shared" si="13"/>
        <v>n/a</v>
      </c>
      <c r="AB113" s="21">
        <f t="shared" si="16"/>
        <v>0</v>
      </c>
      <c r="AC113" s="19" t="str">
        <f t="shared" si="17"/>
        <v>Resueltos</v>
      </c>
    </row>
    <row r="114" spans="1:29" s="2" customFormat="1" ht="12.75" x14ac:dyDescent="0.2">
      <c r="A114" s="4" t="s">
        <v>20</v>
      </c>
      <c r="B114" s="4" t="s">
        <v>29</v>
      </c>
      <c r="C114" s="4" t="s">
        <v>787</v>
      </c>
      <c r="D114" s="5">
        <v>43306</v>
      </c>
      <c r="E114" s="6" t="s">
        <v>788</v>
      </c>
      <c r="F114" s="6" t="s">
        <v>21</v>
      </c>
      <c r="G114" s="6" t="s">
        <v>22</v>
      </c>
      <c r="H114" s="7">
        <v>42493.48642361111</v>
      </c>
      <c r="I114" s="7">
        <v>42493.744444444441</v>
      </c>
      <c r="J114" s="4" t="s">
        <v>23</v>
      </c>
      <c r="K114" s="8" t="s">
        <v>24</v>
      </c>
      <c r="L114" s="7">
        <v>42493.698611111111</v>
      </c>
      <c r="M114" s="9" t="s">
        <v>789</v>
      </c>
      <c r="N114" s="8" t="s">
        <v>790</v>
      </c>
      <c r="O114" s="8" t="s">
        <v>25</v>
      </c>
      <c r="P114" s="8" t="s">
        <v>345</v>
      </c>
      <c r="Q114" s="4" t="s">
        <v>26</v>
      </c>
      <c r="R114" s="7">
        <v>42495.661354166667</v>
      </c>
      <c r="S114" s="8" t="s">
        <v>27</v>
      </c>
      <c r="T114" s="10" t="s">
        <v>36</v>
      </c>
      <c r="U114" s="26">
        <f t="shared" si="10"/>
        <v>0.375</v>
      </c>
      <c r="V114" s="26">
        <f t="shared" si="11"/>
        <v>0.75</v>
      </c>
      <c r="W114" s="23">
        <f t="shared" si="18"/>
        <v>0.58718750000116415</v>
      </c>
      <c r="X114" s="19">
        <f t="shared" si="12"/>
        <v>0.75</v>
      </c>
      <c r="Y114" s="19">
        <f t="shared" si="14"/>
        <v>0</v>
      </c>
      <c r="Z114" s="21">
        <f t="shared" si="15"/>
        <v>-1</v>
      </c>
      <c r="AA114" s="21" t="str">
        <f t="shared" si="13"/>
        <v>n/a</v>
      </c>
      <c r="AB114" s="21">
        <f t="shared" si="16"/>
        <v>0</v>
      </c>
      <c r="AC114" s="19" t="str">
        <f t="shared" si="17"/>
        <v>Resueltos</v>
      </c>
    </row>
    <row r="115" spans="1:29" s="2" customFormat="1" ht="12.75" x14ac:dyDescent="0.2">
      <c r="A115" s="4" t="s">
        <v>20</v>
      </c>
      <c r="B115" s="4" t="s">
        <v>29</v>
      </c>
      <c r="C115" s="4" t="s">
        <v>791</v>
      </c>
      <c r="D115" s="5">
        <v>43308</v>
      </c>
      <c r="E115" s="6" t="s">
        <v>792</v>
      </c>
      <c r="F115" s="6" t="s">
        <v>21</v>
      </c>
      <c r="G115" s="6" t="s">
        <v>22</v>
      </c>
      <c r="H115" s="7">
        <v>42493.489166666666</v>
      </c>
      <c r="I115" s="7">
        <v>42494.63726851852</v>
      </c>
      <c r="J115" s="4" t="s">
        <v>23</v>
      </c>
      <c r="K115" s="8" t="s">
        <v>24</v>
      </c>
      <c r="L115" s="7">
        <v>42494.635416666672</v>
      </c>
      <c r="M115" s="9" t="s">
        <v>793</v>
      </c>
      <c r="N115" s="8" t="s">
        <v>794</v>
      </c>
      <c r="O115" s="8" t="s">
        <v>25</v>
      </c>
      <c r="P115" s="8" t="s">
        <v>795</v>
      </c>
      <c r="Q115" s="4" t="s">
        <v>26</v>
      </c>
      <c r="R115" s="7">
        <v>42495.529456018514</v>
      </c>
      <c r="S115" s="8" t="s">
        <v>27</v>
      </c>
      <c r="T115" s="10" t="s">
        <v>36</v>
      </c>
      <c r="U115" s="26">
        <f t="shared" si="10"/>
        <v>0.375</v>
      </c>
      <c r="V115" s="26">
        <f t="shared" si="11"/>
        <v>0.75</v>
      </c>
      <c r="W115" s="23">
        <f t="shared" si="18"/>
        <v>0.52125000000523869</v>
      </c>
      <c r="X115" s="19">
        <f t="shared" si="12"/>
        <v>0.75</v>
      </c>
      <c r="Y115" s="19">
        <f t="shared" si="14"/>
        <v>0</v>
      </c>
      <c r="Z115" s="21">
        <f t="shared" si="15"/>
        <v>0</v>
      </c>
      <c r="AA115" s="21" t="str">
        <f t="shared" si="13"/>
        <v>n/a</v>
      </c>
      <c r="AB115" s="21">
        <f t="shared" si="16"/>
        <v>0</v>
      </c>
      <c r="AC115" s="19" t="str">
        <f t="shared" si="17"/>
        <v>Resueltos</v>
      </c>
    </row>
    <row r="116" spans="1:29" s="2" customFormat="1" ht="12.75" x14ac:dyDescent="0.2">
      <c r="A116" s="4" t="s">
        <v>20</v>
      </c>
      <c r="B116" s="4" t="s">
        <v>29</v>
      </c>
      <c r="C116" s="4" t="s">
        <v>796</v>
      </c>
      <c r="D116" s="5">
        <v>43317</v>
      </c>
      <c r="E116" s="6" t="s">
        <v>797</v>
      </c>
      <c r="F116" s="6" t="s">
        <v>30</v>
      </c>
      <c r="G116" s="6" t="s">
        <v>31</v>
      </c>
      <c r="H116" s="7">
        <v>42493.496655092589</v>
      </c>
      <c r="I116" s="7">
        <v>42493.63003472222</v>
      </c>
      <c r="J116" s="4" t="s">
        <v>23</v>
      </c>
      <c r="K116" s="8" t="s">
        <v>24</v>
      </c>
      <c r="L116" s="7">
        <v>42493.569444444445</v>
      </c>
      <c r="M116" s="9" t="s">
        <v>798</v>
      </c>
      <c r="N116" s="8" t="s">
        <v>799</v>
      </c>
      <c r="O116" s="8" t="s">
        <v>25</v>
      </c>
      <c r="P116" s="8" t="s">
        <v>144</v>
      </c>
      <c r="Q116" s="4" t="s">
        <v>26</v>
      </c>
      <c r="R116" s="7">
        <v>42494.638449074075</v>
      </c>
      <c r="S116" s="8" t="s">
        <v>27</v>
      </c>
      <c r="T116" s="10" t="s">
        <v>36</v>
      </c>
      <c r="U116" s="26">
        <f t="shared" si="10"/>
        <v>0.375</v>
      </c>
      <c r="V116" s="26">
        <f t="shared" si="11"/>
        <v>0.75</v>
      </c>
      <c r="W116" s="23">
        <f t="shared" si="18"/>
        <v>0.44778935185604496</v>
      </c>
      <c r="X116" s="19">
        <f t="shared" si="12"/>
        <v>0.75</v>
      </c>
      <c r="Y116" s="19">
        <f t="shared" si="14"/>
        <v>0</v>
      </c>
      <c r="Z116" s="21">
        <f t="shared" si="15"/>
        <v>-1</v>
      </c>
      <c r="AA116" s="21" t="str">
        <f t="shared" si="13"/>
        <v>n/a</v>
      </c>
      <c r="AB116" s="21">
        <f t="shared" si="16"/>
        <v>0</v>
      </c>
      <c r="AC116" s="19" t="str">
        <f t="shared" si="17"/>
        <v>Resueltos</v>
      </c>
    </row>
    <row r="117" spans="1:29" s="2" customFormat="1" ht="12.75" x14ac:dyDescent="0.2">
      <c r="A117" s="4" t="s">
        <v>20</v>
      </c>
      <c r="B117" s="4" t="s">
        <v>29</v>
      </c>
      <c r="C117" s="4" t="s">
        <v>800</v>
      </c>
      <c r="D117" s="5">
        <v>43318</v>
      </c>
      <c r="E117" s="6" t="s">
        <v>797</v>
      </c>
      <c r="F117" s="6" t="s">
        <v>30</v>
      </c>
      <c r="G117" s="6" t="s">
        <v>31</v>
      </c>
      <c r="H117" s="7">
        <v>42493.496689814812</v>
      </c>
      <c r="I117" s="7">
        <v>42493.63081018519</v>
      </c>
      <c r="J117" s="4" t="s">
        <v>23</v>
      </c>
      <c r="K117" s="8" t="s">
        <v>33</v>
      </c>
      <c r="L117" s="7">
        <v>42493.565972222219</v>
      </c>
      <c r="M117" s="9" t="s">
        <v>801</v>
      </c>
      <c r="N117" s="9" t="s">
        <v>802</v>
      </c>
      <c r="O117" s="8" t="s">
        <v>34</v>
      </c>
      <c r="P117" s="8" t="s">
        <v>145</v>
      </c>
      <c r="Q117" s="4" t="s">
        <v>26</v>
      </c>
      <c r="R117" s="7">
        <v>42494.564039351855</v>
      </c>
      <c r="S117" s="8" t="s">
        <v>27</v>
      </c>
      <c r="T117" s="10" t="s">
        <v>36</v>
      </c>
      <c r="U117" s="26">
        <f t="shared" si="10"/>
        <v>0.375</v>
      </c>
      <c r="V117" s="26">
        <f t="shared" si="11"/>
        <v>0.75</v>
      </c>
      <c r="W117" s="23">
        <f t="shared" si="18"/>
        <v>0.44428240740671754</v>
      </c>
      <c r="X117" s="19">
        <f t="shared" si="12"/>
        <v>0.75</v>
      </c>
      <c r="Y117" s="19">
        <f t="shared" si="14"/>
        <v>0</v>
      </c>
      <c r="Z117" s="21">
        <f t="shared" si="15"/>
        <v>-1</v>
      </c>
      <c r="AA117" s="21" t="str">
        <f t="shared" si="13"/>
        <v>n/a</v>
      </c>
      <c r="AB117" s="21">
        <f t="shared" si="16"/>
        <v>0</v>
      </c>
      <c r="AC117" s="19" t="str">
        <f t="shared" si="17"/>
        <v>Resueltos</v>
      </c>
    </row>
    <row r="118" spans="1:29" s="2" customFormat="1" ht="12.75" x14ac:dyDescent="0.2">
      <c r="A118" s="4" t="s">
        <v>20</v>
      </c>
      <c r="B118" s="4" t="s">
        <v>83</v>
      </c>
      <c r="C118" s="4" t="s">
        <v>803</v>
      </c>
      <c r="D118" s="5">
        <v>43325</v>
      </c>
      <c r="E118" s="6" t="s">
        <v>804</v>
      </c>
      <c r="F118" s="6" t="s">
        <v>21</v>
      </c>
      <c r="G118" s="6" t="s">
        <v>22</v>
      </c>
      <c r="H118" s="7">
        <v>42493.513229166667</v>
      </c>
      <c r="I118" s="7">
        <v>42496.566365740742</v>
      </c>
      <c r="J118" s="4" t="s">
        <v>23</v>
      </c>
      <c r="K118" s="8" t="s">
        <v>38</v>
      </c>
      <c r="L118" s="7">
        <v>42496.451388888891</v>
      </c>
      <c r="M118" s="9" t="s">
        <v>805</v>
      </c>
      <c r="N118" s="9" t="s">
        <v>362</v>
      </c>
      <c r="O118" s="8" t="s">
        <v>25</v>
      </c>
      <c r="P118" s="8" t="s">
        <v>806</v>
      </c>
      <c r="Q118" s="4" t="s">
        <v>26</v>
      </c>
      <c r="R118" s="7">
        <v>42496.5784837963</v>
      </c>
      <c r="S118" s="8" t="s">
        <v>27</v>
      </c>
      <c r="T118" s="10" t="s">
        <v>28</v>
      </c>
      <c r="U118" s="26">
        <f t="shared" si="10"/>
        <v>0.375</v>
      </c>
      <c r="V118" s="26">
        <f t="shared" si="11"/>
        <v>0.66666666666666663</v>
      </c>
      <c r="W118" s="23">
        <f t="shared" si="18"/>
        <v>0.81315972222364497</v>
      </c>
      <c r="X118" s="19">
        <f t="shared" si="12"/>
        <v>0.58333333333333337</v>
      </c>
      <c r="Y118" s="19">
        <f t="shared" si="14"/>
        <v>0.18815972222364491</v>
      </c>
      <c r="Z118" s="21">
        <f t="shared" si="15"/>
        <v>2</v>
      </c>
      <c r="AA118" s="21" t="str">
        <f t="shared" si="13"/>
        <v>n/a</v>
      </c>
      <c r="AB118" s="21">
        <f t="shared" si="16"/>
        <v>0</v>
      </c>
      <c r="AC118" s="19" t="str">
        <f t="shared" si="17"/>
        <v>Resueltos</v>
      </c>
    </row>
    <row r="119" spans="1:29" s="2" customFormat="1" ht="12.75" x14ac:dyDescent="0.2">
      <c r="A119" s="4" t="s">
        <v>20</v>
      </c>
      <c r="B119" s="4" t="s">
        <v>29</v>
      </c>
      <c r="C119" s="4" t="s">
        <v>807</v>
      </c>
      <c r="D119" s="5">
        <v>43326</v>
      </c>
      <c r="E119" s="6" t="s">
        <v>808</v>
      </c>
      <c r="F119" s="6" t="s">
        <v>21</v>
      </c>
      <c r="G119" s="6" t="s">
        <v>22</v>
      </c>
      <c r="H119" s="7">
        <v>42493.514027777783</v>
      </c>
      <c r="I119" s="7">
        <v>42493.737083333333</v>
      </c>
      <c r="J119" s="4" t="s">
        <v>23</v>
      </c>
      <c r="K119" s="8" t="s">
        <v>37</v>
      </c>
      <c r="L119" s="7">
        <v>42493.71875</v>
      </c>
      <c r="M119" s="9" t="s">
        <v>809</v>
      </c>
      <c r="N119" s="8" t="s">
        <v>810</v>
      </c>
      <c r="O119" s="8" t="s">
        <v>25</v>
      </c>
      <c r="P119" s="8" t="s">
        <v>811</v>
      </c>
      <c r="Q119" s="4" t="s">
        <v>26</v>
      </c>
      <c r="R119" s="7">
        <v>42493.757199074069</v>
      </c>
      <c r="S119" s="8" t="s">
        <v>32</v>
      </c>
      <c r="T119" s="10" t="s">
        <v>36</v>
      </c>
      <c r="U119" s="26">
        <f t="shared" si="10"/>
        <v>0.375</v>
      </c>
      <c r="V119" s="26">
        <f t="shared" si="11"/>
        <v>0.66666666666666663</v>
      </c>
      <c r="W119" s="23">
        <f t="shared" si="18"/>
        <v>0.49638888888390886</v>
      </c>
      <c r="X119" s="19">
        <f t="shared" si="12"/>
        <v>0.58333333333333337</v>
      </c>
      <c r="Y119" s="19">
        <f t="shared" si="14"/>
        <v>0</v>
      </c>
      <c r="Z119" s="21">
        <f t="shared" si="15"/>
        <v>-1</v>
      </c>
      <c r="AA119" s="21" t="str">
        <f t="shared" si="13"/>
        <v>n/a</v>
      </c>
      <c r="AB119" s="21">
        <f t="shared" si="16"/>
        <v>0</v>
      </c>
      <c r="AC119" s="19" t="str">
        <f t="shared" si="17"/>
        <v>Resueltos</v>
      </c>
    </row>
    <row r="120" spans="1:29" s="2" customFormat="1" ht="12.75" x14ac:dyDescent="0.2">
      <c r="A120" s="4" t="s">
        <v>20</v>
      </c>
      <c r="B120" s="4" t="s">
        <v>29</v>
      </c>
      <c r="C120" s="4" t="s">
        <v>812</v>
      </c>
      <c r="D120" s="5">
        <v>43335</v>
      </c>
      <c r="E120" s="6" t="s">
        <v>813</v>
      </c>
      <c r="F120" s="6" t="s">
        <v>30</v>
      </c>
      <c r="G120" s="6" t="s">
        <v>31</v>
      </c>
      <c r="H120" s="7">
        <v>42493.524305555555</v>
      </c>
      <c r="I120" s="7">
        <v>42493.632048611107</v>
      </c>
      <c r="J120" s="4" t="s">
        <v>23</v>
      </c>
      <c r="K120" s="8" t="s">
        <v>42</v>
      </c>
      <c r="L120" s="7">
        <v>42493.559027777781</v>
      </c>
      <c r="M120" s="9" t="s">
        <v>814</v>
      </c>
      <c r="N120" s="8" t="s">
        <v>815</v>
      </c>
      <c r="O120" s="8" t="s">
        <v>25</v>
      </c>
      <c r="P120" s="8" t="s">
        <v>142</v>
      </c>
      <c r="Q120" s="4" t="s">
        <v>26</v>
      </c>
      <c r="R120" s="7">
        <v>42494.559490740736</v>
      </c>
      <c r="S120" s="8" t="s">
        <v>27</v>
      </c>
      <c r="T120" s="10" t="s">
        <v>36</v>
      </c>
      <c r="U120" s="26">
        <f t="shared" si="10"/>
        <v>0.375</v>
      </c>
      <c r="V120" s="26">
        <f t="shared" si="11"/>
        <v>0.75</v>
      </c>
      <c r="W120" s="23">
        <f t="shared" si="18"/>
        <v>0.40972222222626442</v>
      </c>
      <c r="X120" s="19">
        <f t="shared" si="12"/>
        <v>0.75</v>
      </c>
      <c r="Y120" s="19">
        <f t="shared" si="14"/>
        <v>0</v>
      </c>
      <c r="Z120" s="21">
        <f t="shared" si="15"/>
        <v>-1</v>
      </c>
      <c r="AA120" s="21" t="str">
        <f t="shared" si="13"/>
        <v>n/a</v>
      </c>
      <c r="AB120" s="21">
        <f t="shared" si="16"/>
        <v>0</v>
      </c>
      <c r="AC120" s="19" t="str">
        <f t="shared" si="17"/>
        <v>Resueltos</v>
      </c>
    </row>
    <row r="121" spans="1:29" s="2" customFormat="1" ht="12.75" x14ac:dyDescent="0.2">
      <c r="A121" s="4" t="s">
        <v>20</v>
      </c>
      <c r="B121" s="4" t="s">
        <v>29</v>
      </c>
      <c r="C121" s="4" t="s">
        <v>816</v>
      </c>
      <c r="D121" s="5">
        <v>43336</v>
      </c>
      <c r="E121" s="6" t="s">
        <v>813</v>
      </c>
      <c r="F121" s="6" t="s">
        <v>30</v>
      </c>
      <c r="G121" s="6" t="s">
        <v>31</v>
      </c>
      <c r="H121" s="7">
        <v>42493.524386574078</v>
      </c>
      <c r="I121" s="7">
        <v>42493.632986111115</v>
      </c>
      <c r="J121" s="4" t="s">
        <v>23</v>
      </c>
      <c r="K121" s="8" t="s">
        <v>33</v>
      </c>
      <c r="L121" s="7">
        <v>42493.555555555555</v>
      </c>
      <c r="M121" s="9" t="s">
        <v>817</v>
      </c>
      <c r="N121" s="8" t="s">
        <v>818</v>
      </c>
      <c r="O121" s="8" t="s">
        <v>34</v>
      </c>
      <c r="P121" s="8" t="s">
        <v>143</v>
      </c>
      <c r="Q121" s="4" t="s">
        <v>26</v>
      </c>
      <c r="R121" s="7">
        <v>42494.559942129628</v>
      </c>
      <c r="S121" s="8" t="s">
        <v>27</v>
      </c>
      <c r="T121" s="10" t="s">
        <v>36</v>
      </c>
      <c r="U121" s="26">
        <f t="shared" si="10"/>
        <v>0.375</v>
      </c>
      <c r="V121" s="26">
        <f t="shared" si="11"/>
        <v>0.75</v>
      </c>
      <c r="W121" s="23">
        <f t="shared" si="18"/>
        <v>0.40616898147709435</v>
      </c>
      <c r="X121" s="19">
        <f t="shared" si="12"/>
        <v>0.75</v>
      </c>
      <c r="Y121" s="19">
        <f t="shared" si="14"/>
        <v>0</v>
      </c>
      <c r="Z121" s="21">
        <f t="shared" si="15"/>
        <v>-1</v>
      </c>
      <c r="AA121" s="21" t="str">
        <f t="shared" si="13"/>
        <v>n/a</v>
      </c>
      <c r="AB121" s="21">
        <f t="shared" si="16"/>
        <v>0</v>
      </c>
      <c r="AC121" s="19" t="str">
        <f t="shared" si="17"/>
        <v>Resueltos</v>
      </c>
    </row>
    <row r="122" spans="1:29" s="2" customFormat="1" ht="12.75" x14ac:dyDescent="0.2">
      <c r="A122" s="4" t="s">
        <v>20</v>
      </c>
      <c r="B122" s="4" t="s">
        <v>819</v>
      </c>
      <c r="C122" s="4" t="s">
        <v>820</v>
      </c>
      <c r="D122" s="5">
        <v>43338</v>
      </c>
      <c r="E122" s="6" t="s">
        <v>821</v>
      </c>
      <c r="F122" s="6" t="s">
        <v>21</v>
      </c>
      <c r="G122" s="6" t="s">
        <v>22</v>
      </c>
      <c r="H122" s="7">
        <v>42493.526967592596</v>
      </c>
      <c r="I122" s="7">
        <v>42494.510034722218</v>
      </c>
      <c r="J122" s="4" t="s">
        <v>23</v>
      </c>
      <c r="K122" s="8" t="s">
        <v>24</v>
      </c>
      <c r="L122" s="7">
        <v>42494.479166666672</v>
      </c>
      <c r="M122" s="9" t="s">
        <v>822</v>
      </c>
      <c r="N122" s="8" t="s">
        <v>823</v>
      </c>
      <c r="O122" s="8" t="s">
        <v>25</v>
      </c>
      <c r="P122" s="8" t="s">
        <v>824</v>
      </c>
      <c r="Q122" s="4" t="s">
        <v>26</v>
      </c>
      <c r="R122" s="7">
        <v>42494.545578703706</v>
      </c>
      <c r="S122" s="8" t="s">
        <v>32</v>
      </c>
      <c r="T122" s="10" t="s">
        <v>36</v>
      </c>
      <c r="U122" s="26">
        <f t="shared" si="10"/>
        <v>0.375</v>
      </c>
      <c r="V122" s="26">
        <f t="shared" si="11"/>
        <v>0.75</v>
      </c>
      <c r="W122" s="23">
        <f t="shared" si="18"/>
        <v>0.32719907407590654</v>
      </c>
      <c r="X122" s="19">
        <f t="shared" si="12"/>
        <v>0.75</v>
      </c>
      <c r="Y122" s="19">
        <f t="shared" si="14"/>
        <v>0</v>
      </c>
      <c r="Z122" s="21">
        <f t="shared" si="15"/>
        <v>0</v>
      </c>
      <c r="AA122" s="21" t="str">
        <f t="shared" si="13"/>
        <v>n/a</v>
      </c>
      <c r="AB122" s="21">
        <f t="shared" si="16"/>
        <v>0</v>
      </c>
      <c r="AC122" s="19" t="str">
        <f t="shared" si="17"/>
        <v>Resueltos</v>
      </c>
    </row>
    <row r="123" spans="1:29" s="2" customFormat="1" ht="12.75" x14ac:dyDescent="0.2">
      <c r="A123" s="4" t="s">
        <v>20</v>
      </c>
      <c r="B123" s="4" t="s">
        <v>29</v>
      </c>
      <c r="C123" s="4" t="s">
        <v>825</v>
      </c>
      <c r="D123" s="5">
        <v>43347</v>
      </c>
      <c r="E123" s="6" t="s">
        <v>826</v>
      </c>
      <c r="F123" s="6" t="s">
        <v>30</v>
      </c>
      <c r="G123" s="6" t="s">
        <v>31</v>
      </c>
      <c r="H123" s="7">
        <v>42493.531527777777</v>
      </c>
      <c r="I123" s="7">
        <v>42493.670370370368</v>
      </c>
      <c r="J123" s="4" t="s">
        <v>23</v>
      </c>
      <c r="K123" s="8" t="s">
        <v>24</v>
      </c>
      <c r="L123" s="7">
        <v>42493.618055555555</v>
      </c>
      <c r="M123" s="9" t="s">
        <v>827</v>
      </c>
      <c r="N123" s="9" t="s">
        <v>828</v>
      </c>
      <c r="O123" s="8" t="s">
        <v>25</v>
      </c>
      <c r="P123" s="8" t="s">
        <v>829</v>
      </c>
      <c r="Q123" s="4" t="s">
        <v>26</v>
      </c>
      <c r="R123" s="7">
        <v>42493.740347222221</v>
      </c>
      <c r="S123" s="8" t="s">
        <v>32</v>
      </c>
      <c r="T123" s="10" t="s">
        <v>36</v>
      </c>
      <c r="U123" s="26">
        <f t="shared" si="10"/>
        <v>0.375</v>
      </c>
      <c r="V123" s="26">
        <f t="shared" si="11"/>
        <v>0.75</v>
      </c>
      <c r="W123" s="23">
        <f t="shared" si="18"/>
        <v>0.46152777777751908</v>
      </c>
      <c r="X123" s="19">
        <f t="shared" si="12"/>
        <v>0.75</v>
      </c>
      <c r="Y123" s="19">
        <f t="shared" si="14"/>
        <v>0</v>
      </c>
      <c r="Z123" s="21">
        <f t="shared" si="15"/>
        <v>-1</v>
      </c>
      <c r="AA123" s="21" t="str">
        <f t="shared" si="13"/>
        <v>n/a</v>
      </c>
      <c r="AB123" s="21">
        <f t="shared" si="16"/>
        <v>0</v>
      </c>
      <c r="AC123" s="19" t="str">
        <f t="shared" si="17"/>
        <v>Resueltos</v>
      </c>
    </row>
    <row r="124" spans="1:29" s="2" customFormat="1" ht="12.75" x14ac:dyDescent="0.2">
      <c r="A124" s="4" t="s">
        <v>20</v>
      </c>
      <c r="B124" s="4" t="s">
        <v>29</v>
      </c>
      <c r="C124" s="4" t="s">
        <v>830</v>
      </c>
      <c r="D124" s="5">
        <v>43351</v>
      </c>
      <c r="E124" s="6" t="s">
        <v>826</v>
      </c>
      <c r="F124" s="6" t="s">
        <v>30</v>
      </c>
      <c r="G124" s="6" t="s">
        <v>31</v>
      </c>
      <c r="H124" s="7">
        <v>42493.533495370371</v>
      </c>
      <c r="I124" s="7">
        <v>42493.661168981482</v>
      </c>
      <c r="J124" s="4" t="s">
        <v>23</v>
      </c>
      <c r="K124" s="8" t="s">
        <v>33</v>
      </c>
      <c r="L124" s="7">
        <v>42493.638888888891</v>
      </c>
      <c r="M124" s="9" t="s">
        <v>831</v>
      </c>
      <c r="N124" s="8" t="s">
        <v>832</v>
      </c>
      <c r="O124" s="8" t="s">
        <v>34</v>
      </c>
      <c r="P124" s="8" t="s">
        <v>833</v>
      </c>
      <c r="Q124" s="4" t="s">
        <v>26</v>
      </c>
      <c r="R124" s="7">
        <v>42493.695138888885</v>
      </c>
      <c r="S124" s="8" t="s">
        <v>32</v>
      </c>
      <c r="T124" s="10" t="s">
        <v>36</v>
      </c>
      <c r="U124" s="26">
        <f t="shared" si="10"/>
        <v>0.375</v>
      </c>
      <c r="V124" s="26">
        <f t="shared" si="11"/>
        <v>0.75</v>
      </c>
      <c r="W124" s="23">
        <f t="shared" si="18"/>
        <v>0.48039351851912215</v>
      </c>
      <c r="X124" s="19">
        <f t="shared" si="12"/>
        <v>0.75</v>
      </c>
      <c r="Y124" s="19">
        <f t="shared" si="14"/>
        <v>0</v>
      </c>
      <c r="Z124" s="21">
        <f t="shared" si="15"/>
        <v>-1</v>
      </c>
      <c r="AA124" s="21" t="str">
        <f t="shared" si="13"/>
        <v>n/a</v>
      </c>
      <c r="AB124" s="21">
        <f t="shared" si="16"/>
        <v>0</v>
      </c>
      <c r="AC124" s="19" t="str">
        <f t="shared" si="17"/>
        <v>Resueltos</v>
      </c>
    </row>
    <row r="125" spans="1:29" s="2" customFormat="1" ht="12.75" x14ac:dyDescent="0.2">
      <c r="A125" s="4" t="s">
        <v>20</v>
      </c>
      <c r="B125" s="4" t="s">
        <v>29</v>
      </c>
      <c r="C125" s="4" t="s">
        <v>834</v>
      </c>
      <c r="D125" s="5">
        <v>43352</v>
      </c>
      <c r="E125" s="6" t="s">
        <v>835</v>
      </c>
      <c r="F125" s="6" t="s">
        <v>21</v>
      </c>
      <c r="G125" s="6" t="s">
        <v>31</v>
      </c>
      <c r="H125" s="7">
        <v>42493.534918981481</v>
      </c>
      <c r="I125" s="7">
        <v>42494.564212962963</v>
      </c>
      <c r="J125" s="4" t="s">
        <v>23</v>
      </c>
      <c r="K125" s="8" t="s">
        <v>24</v>
      </c>
      <c r="L125" s="7">
        <v>42494.541666666672</v>
      </c>
      <c r="M125" s="9" t="s">
        <v>836</v>
      </c>
      <c r="N125" s="9" t="s">
        <v>837</v>
      </c>
      <c r="O125" s="8" t="s">
        <v>25</v>
      </c>
      <c r="P125" s="8" t="s">
        <v>838</v>
      </c>
      <c r="Q125" s="4" t="s">
        <v>26</v>
      </c>
      <c r="R125" s="7">
        <v>42494.759247685186</v>
      </c>
      <c r="S125" s="8" t="s">
        <v>27</v>
      </c>
      <c r="T125" s="10" t="s">
        <v>36</v>
      </c>
      <c r="U125" s="26">
        <f t="shared" si="10"/>
        <v>0.375</v>
      </c>
      <c r="V125" s="26">
        <f t="shared" si="11"/>
        <v>0.75</v>
      </c>
      <c r="W125" s="23">
        <f t="shared" si="18"/>
        <v>0.3817476851909305</v>
      </c>
      <c r="X125" s="19">
        <f t="shared" si="12"/>
        <v>0.75</v>
      </c>
      <c r="Y125" s="19">
        <f t="shared" si="14"/>
        <v>0</v>
      </c>
      <c r="Z125" s="21">
        <f t="shared" si="15"/>
        <v>0</v>
      </c>
      <c r="AA125" s="21" t="str">
        <f t="shared" si="13"/>
        <v>n/a</v>
      </c>
      <c r="AB125" s="21">
        <f t="shared" si="16"/>
        <v>0</v>
      </c>
      <c r="AC125" s="19" t="str">
        <f t="shared" si="17"/>
        <v>Resueltos</v>
      </c>
    </row>
    <row r="126" spans="1:29" s="2" customFormat="1" ht="12.75" x14ac:dyDescent="0.2">
      <c r="A126" s="4" t="s">
        <v>20</v>
      </c>
      <c r="B126" s="4" t="s">
        <v>29</v>
      </c>
      <c r="C126" s="4" t="s">
        <v>839</v>
      </c>
      <c r="D126" s="5">
        <v>43355</v>
      </c>
      <c r="E126" s="6" t="s">
        <v>840</v>
      </c>
      <c r="F126" s="6" t="s">
        <v>21</v>
      </c>
      <c r="G126" s="6" t="s">
        <v>22</v>
      </c>
      <c r="H126" s="7">
        <v>42493.536736111113</v>
      </c>
      <c r="I126" s="7">
        <v>42493.775358796294</v>
      </c>
      <c r="J126" s="4" t="s">
        <v>23</v>
      </c>
      <c r="K126" s="8" t="s">
        <v>24</v>
      </c>
      <c r="L126" s="7">
        <v>42493.756944444445</v>
      </c>
      <c r="M126" s="9" t="s">
        <v>841</v>
      </c>
      <c r="N126" s="8" t="s">
        <v>842</v>
      </c>
      <c r="O126" s="8" t="s">
        <v>25</v>
      </c>
      <c r="P126" s="8" t="s">
        <v>843</v>
      </c>
      <c r="Q126" s="4" t="s">
        <v>26</v>
      </c>
      <c r="R126" s="7">
        <v>42494.456342592588</v>
      </c>
      <c r="S126" s="8" t="s">
        <v>32</v>
      </c>
      <c r="T126" s="10" t="s">
        <v>36</v>
      </c>
      <c r="U126" s="26">
        <f t="shared" si="10"/>
        <v>0.375</v>
      </c>
      <c r="V126" s="26">
        <f t="shared" si="11"/>
        <v>0.75</v>
      </c>
      <c r="W126" s="23">
        <f t="shared" si="18"/>
        <v>0.59520833333226619</v>
      </c>
      <c r="X126" s="19">
        <f t="shared" si="12"/>
        <v>0.75</v>
      </c>
      <c r="Y126" s="19">
        <f t="shared" si="14"/>
        <v>0</v>
      </c>
      <c r="Z126" s="21">
        <f t="shared" si="15"/>
        <v>-1</v>
      </c>
      <c r="AA126" s="21" t="str">
        <f t="shared" si="13"/>
        <v>n/a</v>
      </c>
      <c r="AB126" s="21">
        <f t="shared" si="16"/>
        <v>0</v>
      </c>
      <c r="AC126" s="19" t="str">
        <f t="shared" si="17"/>
        <v>Resueltos</v>
      </c>
    </row>
    <row r="127" spans="1:29" s="2" customFormat="1" ht="12.75" x14ac:dyDescent="0.2">
      <c r="A127" s="4" t="s">
        <v>20</v>
      </c>
      <c r="B127" s="4" t="s">
        <v>29</v>
      </c>
      <c r="C127" s="4" t="s">
        <v>844</v>
      </c>
      <c r="D127" s="5">
        <v>43356</v>
      </c>
      <c r="E127" s="6" t="s">
        <v>845</v>
      </c>
      <c r="F127" s="6" t="s">
        <v>21</v>
      </c>
      <c r="G127" s="6" t="s">
        <v>22</v>
      </c>
      <c r="H127" s="7">
        <v>42493.537743055553</v>
      </c>
      <c r="I127" s="7">
        <v>42494.713877314818</v>
      </c>
      <c r="J127" s="4" t="s">
        <v>23</v>
      </c>
      <c r="K127" s="8" t="s">
        <v>33</v>
      </c>
      <c r="L127" s="7">
        <v>42494.517361111109</v>
      </c>
      <c r="M127" s="9" t="s">
        <v>846</v>
      </c>
      <c r="N127" s="9" t="s">
        <v>847</v>
      </c>
      <c r="O127" s="8" t="s">
        <v>34</v>
      </c>
      <c r="P127" s="8" t="s">
        <v>848</v>
      </c>
      <c r="Q127" s="4" t="s">
        <v>26</v>
      </c>
      <c r="R127" s="7">
        <v>42494.734247685185</v>
      </c>
      <c r="S127" s="8" t="s">
        <v>32</v>
      </c>
      <c r="T127" s="10" t="s">
        <v>36</v>
      </c>
      <c r="U127" s="26">
        <f t="shared" si="10"/>
        <v>0.375</v>
      </c>
      <c r="V127" s="26">
        <f t="shared" si="11"/>
        <v>0.75</v>
      </c>
      <c r="W127" s="23">
        <f t="shared" si="18"/>
        <v>0.35461805555678438</v>
      </c>
      <c r="X127" s="19">
        <f t="shared" si="12"/>
        <v>0.75</v>
      </c>
      <c r="Y127" s="19">
        <f t="shared" si="14"/>
        <v>0</v>
      </c>
      <c r="Z127" s="21">
        <f t="shared" si="15"/>
        <v>0</v>
      </c>
      <c r="AA127" s="21" t="str">
        <f t="shared" si="13"/>
        <v>n/a</v>
      </c>
      <c r="AB127" s="21">
        <f t="shared" si="16"/>
        <v>0</v>
      </c>
      <c r="AC127" s="19" t="str">
        <f t="shared" si="17"/>
        <v>Resueltos</v>
      </c>
    </row>
    <row r="128" spans="1:29" s="2" customFormat="1" ht="12.75" x14ac:dyDescent="0.2">
      <c r="A128" s="4" t="s">
        <v>20</v>
      </c>
      <c r="B128" s="4" t="s">
        <v>29</v>
      </c>
      <c r="C128" s="4" t="s">
        <v>849</v>
      </c>
      <c r="D128" s="5">
        <v>43357</v>
      </c>
      <c r="E128" s="6" t="s">
        <v>850</v>
      </c>
      <c r="F128" s="6" t="s">
        <v>21</v>
      </c>
      <c r="G128" s="6" t="s">
        <v>22</v>
      </c>
      <c r="H128" s="7">
        <v>42493.539375</v>
      </c>
      <c r="I128" s="7">
        <v>42494.717442129629</v>
      </c>
      <c r="J128" s="4" t="s">
        <v>23</v>
      </c>
      <c r="K128" s="8" t="s">
        <v>24</v>
      </c>
      <c r="L128" s="7">
        <v>42494.524305555555</v>
      </c>
      <c r="M128" s="9" t="s">
        <v>851</v>
      </c>
      <c r="N128" s="8" t="s">
        <v>852</v>
      </c>
      <c r="O128" s="8" t="s">
        <v>25</v>
      </c>
      <c r="P128" s="8" t="s">
        <v>853</v>
      </c>
      <c r="Q128" s="4" t="s">
        <v>26</v>
      </c>
      <c r="R128" s="7">
        <v>42494.744641203702</v>
      </c>
      <c r="S128" s="8" t="s">
        <v>32</v>
      </c>
      <c r="T128" s="10" t="s">
        <v>36</v>
      </c>
      <c r="U128" s="26">
        <f t="shared" si="10"/>
        <v>0.375</v>
      </c>
      <c r="V128" s="26">
        <f t="shared" si="11"/>
        <v>0.75</v>
      </c>
      <c r="W128" s="23">
        <f t="shared" si="18"/>
        <v>0.35993055555445608</v>
      </c>
      <c r="X128" s="19">
        <f t="shared" si="12"/>
        <v>0.75</v>
      </c>
      <c r="Y128" s="19">
        <f t="shared" si="14"/>
        <v>0</v>
      </c>
      <c r="Z128" s="21">
        <f t="shared" si="15"/>
        <v>0</v>
      </c>
      <c r="AA128" s="21" t="str">
        <f t="shared" si="13"/>
        <v>n/a</v>
      </c>
      <c r="AB128" s="21">
        <f t="shared" si="16"/>
        <v>0</v>
      </c>
      <c r="AC128" s="19" t="str">
        <f t="shared" si="17"/>
        <v>Resueltos</v>
      </c>
    </row>
    <row r="129" spans="1:29" s="2" customFormat="1" ht="12.75" x14ac:dyDescent="0.2">
      <c r="A129" s="4" t="s">
        <v>20</v>
      </c>
      <c r="B129" s="4" t="s">
        <v>29</v>
      </c>
      <c r="C129" s="4" t="s">
        <v>854</v>
      </c>
      <c r="D129" s="5">
        <v>43385</v>
      </c>
      <c r="E129" s="6" t="s">
        <v>855</v>
      </c>
      <c r="F129" s="6" t="s">
        <v>21</v>
      </c>
      <c r="G129" s="6" t="s">
        <v>22</v>
      </c>
      <c r="H129" s="7">
        <v>42493.605787037042</v>
      </c>
      <c r="I129" s="7">
        <v>42496.567106481481</v>
      </c>
      <c r="J129" s="4" t="s">
        <v>23</v>
      </c>
      <c r="K129" s="8" t="s">
        <v>50</v>
      </c>
      <c r="L129" s="7">
        <v>42496.416666666672</v>
      </c>
      <c r="M129" s="9" t="s">
        <v>856</v>
      </c>
      <c r="N129" s="9" t="s">
        <v>857</v>
      </c>
      <c r="O129" s="8" t="s">
        <v>40</v>
      </c>
      <c r="P129" s="8" t="s">
        <v>858</v>
      </c>
      <c r="Q129" s="4" t="s">
        <v>26</v>
      </c>
      <c r="R129" s="7">
        <v>42496.652650462958</v>
      </c>
      <c r="S129" s="8" t="s">
        <v>27</v>
      </c>
      <c r="T129" s="10" t="s">
        <v>28</v>
      </c>
      <c r="U129" s="26">
        <f t="shared" si="10"/>
        <v>0.375</v>
      </c>
      <c r="V129" s="26">
        <f t="shared" si="11"/>
        <v>0.75</v>
      </c>
      <c r="W129" s="23">
        <f t="shared" si="18"/>
        <v>0.93587962962919846</v>
      </c>
      <c r="X129" s="19">
        <f t="shared" si="12"/>
        <v>0.75</v>
      </c>
      <c r="Y129" s="19">
        <f t="shared" si="14"/>
        <v>0.14421296296253178</v>
      </c>
      <c r="Z129" s="21">
        <f t="shared" si="15"/>
        <v>2</v>
      </c>
      <c r="AA129" s="21" t="str">
        <f t="shared" si="13"/>
        <v>n/a</v>
      </c>
      <c r="AB129" s="21">
        <f t="shared" si="16"/>
        <v>0</v>
      </c>
      <c r="AC129" s="19" t="str">
        <f t="shared" si="17"/>
        <v>Resueltos</v>
      </c>
    </row>
    <row r="130" spans="1:29" s="2" customFormat="1" ht="12.75" x14ac:dyDescent="0.2">
      <c r="A130" s="4" t="s">
        <v>20</v>
      </c>
      <c r="B130" s="4" t="s">
        <v>29</v>
      </c>
      <c r="C130" s="4" t="s">
        <v>859</v>
      </c>
      <c r="D130" s="5">
        <v>43387</v>
      </c>
      <c r="E130" s="6" t="s">
        <v>860</v>
      </c>
      <c r="F130" s="6" t="s">
        <v>30</v>
      </c>
      <c r="G130" s="6" t="s">
        <v>31</v>
      </c>
      <c r="H130" s="7">
        <v>42493.611134259263</v>
      </c>
      <c r="I130" s="7">
        <v>42494.53869212963</v>
      </c>
      <c r="J130" s="4" t="s">
        <v>23</v>
      </c>
      <c r="K130" s="8" t="s">
        <v>39</v>
      </c>
      <c r="L130" s="7">
        <v>42494.482638888891</v>
      </c>
      <c r="M130" s="9" t="s">
        <v>861</v>
      </c>
      <c r="N130" s="8" t="s">
        <v>862</v>
      </c>
      <c r="O130" s="8" t="s">
        <v>40</v>
      </c>
      <c r="P130" s="8" t="s">
        <v>53</v>
      </c>
      <c r="Q130" s="4" t="s">
        <v>26</v>
      </c>
      <c r="R130" s="7">
        <v>42494.558888888889</v>
      </c>
      <c r="S130" s="8" t="s">
        <v>32</v>
      </c>
      <c r="T130" s="10" t="s">
        <v>36</v>
      </c>
      <c r="U130" s="26">
        <f t="shared" ref="U130:U193" si="19">VLOOKUP(K130,horarios,2,FALSE)</f>
        <v>0.375</v>
      </c>
      <c r="V130" s="26">
        <f t="shared" ref="V130:V193" si="20">VLOOKUP(K130,horarios,3,FALSE)</f>
        <v>0.75</v>
      </c>
      <c r="W130" s="23">
        <f t="shared" si="18"/>
        <v>0.24650462962745223</v>
      </c>
      <c r="X130" s="19">
        <f t="shared" ref="X130:X193" si="21">IFERROR(VLOOKUP(F130&amp;K130,sla_horas,5,FALSE),"n/a")</f>
        <v>0.75</v>
      </c>
      <c r="Y130" s="19">
        <f t="shared" si="14"/>
        <v>0</v>
      </c>
      <c r="Z130" s="21">
        <f t="shared" si="15"/>
        <v>0</v>
      </c>
      <c r="AA130" s="21" t="str">
        <f t="shared" ref="AA130:AA193" si="22">IFERROR(VLOOKUP(F130&amp;K130,sla_dias,5,FALSE),"n/a")</f>
        <v>n/a</v>
      </c>
      <c r="AB130" s="21">
        <f t="shared" si="16"/>
        <v>0</v>
      </c>
      <c r="AC130" s="19" t="str">
        <f t="shared" si="17"/>
        <v>Resueltos</v>
      </c>
    </row>
    <row r="131" spans="1:29" s="2" customFormat="1" ht="12.75" x14ac:dyDescent="0.2">
      <c r="A131" s="4" t="s">
        <v>20</v>
      </c>
      <c r="B131" s="4" t="s">
        <v>29</v>
      </c>
      <c r="C131" s="4" t="s">
        <v>863</v>
      </c>
      <c r="D131" s="5">
        <v>43401</v>
      </c>
      <c r="E131" s="6" t="s">
        <v>864</v>
      </c>
      <c r="F131" s="6" t="s">
        <v>21</v>
      </c>
      <c r="G131" s="6" t="s">
        <v>22</v>
      </c>
      <c r="H131" s="7">
        <v>42493.677025462966</v>
      </c>
      <c r="I131" s="7">
        <v>42494.450659722221</v>
      </c>
      <c r="J131" s="4" t="s">
        <v>23</v>
      </c>
      <c r="K131" s="8" t="s">
        <v>33</v>
      </c>
      <c r="L131" s="7">
        <v>42494.440972222219</v>
      </c>
      <c r="M131" s="9" t="s">
        <v>865</v>
      </c>
      <c r="N131" s="8" t="s">
        <v>866</v>
      </c>
      <c r="O131" s="8" t="s">
        <v>34</v>
      </c>
      <c r="P131" s="8" t="s">
        <v>867</v>
      </c>
      <c r="Q131" s="4" t="s">
        <v>26</v>
      </c>
      <c r="R131" s="7">
        <v>42494.475486111114</v>
      </c>
      <c r="S131" s="8" t="s">
        <v>32</v>
      </c>
      <c r="T131" s="10" t="s">
        <v>36</v>
      </c>
      <c r="U131" s="26">
        <f t="shared" si="19"/>
        <v>0.375</v>
      </c>
      <c r="V131" s="26">
        <f t="shared" si="20"/>
        <v>0.75</v>
      </c>
      <c r="W131" s="23">
        <f t="shared" si="18"/>
        <v>0.13894675925257616</v>
      </c>
      <c r="X131" s="19">
        <f t="shared" si="21"/>
        <v>0.75</v>
      </c>
      <c r="Y131" s="19">
        <f t="shared" ref="Y131:Y194" si="23">IF(W131&lt;X131,0,(W131-X131)-0.0416666666666667)</f>
        <v>0</v>
      </c>
      <c r="Z131" s="21">
        <f t="shared" ref="Z131:Z194" si="24">ROUND(L131-H131,0)-1</f>
        <v>0</v>
      </c>
      <c r="AA131" s="21" t="str">
        <f t="shared" si="22"/>
        <v>n/a</v>
      </c>
      <c r="AB131" s="21">
        <f t="shared" ref="AB131:AB194" si="25">IF(Z131&lt;AA131,0,Z131-AA131)</f>
        <v>0</v>
      </c>
      <c r="AC131" s="19" t="str">
        <f t="shared" ref="AC131:AC194" si="26">IF(MONTH(H131)=MONTH(L131),"Resueltos","No resuelto")</f>
        <v>Resueltos</v>
      </c>
    </row>
    <row r="132" spans="1:29" s="2" customFormat="1" ht="12.75" x14ac:dyDescent="0.2">
      <c r="A132" s="4" t="s">
        <v>20</v>
      </c>
      <c r="B132" s="4" t="s">
        <v>29</v>
      </c>
      <c r="C132" s="4" t="s">
        <v>868</v>
      </c>
      <c r="D132" s="5">
        <v>43402</v>
      </c>
      <c r="E132" s="6" t="s">
        <v>869</v>
      </c>
      <c r="F132" s="6" t="s">
        <v>21</v>
      </c>
      <c r="G132" s="6" t="s">
        <v>22</v>
      </c>
      <c r="H132" s="7">
        <v>42493.678530092591</v>
      </c>
      <c r="I132" s="7">
        <v>42493.772488425922</v>
      </c>
      <c r="J132" s="4" t="s">
        <v>23</v>
      </c>
      <c r="K132" s="8" t="s">
        <v>24</v>
      </c>
      <c r="L132" s="7">
        <v>42493.722222222219</v>
      </c>
      <c r="M132" s="9" t="s">
        <v>870</v>
      </c>
      <c r="N132" s="8" t="s">
        <v>871</v>
      </c>
      <c r="O132" s="8" t="s">
        <v>25</v>
      </c>
      <c r="P132" s="8" t="s">
        <v>126</v>
      </c>
      <c r="Q132" s="4" t="s">
        <v>26</v>
      </c>
      <c r="R132" s="7">
        <v>42494.456550925926</v>
      </c>
      <c r="S132" s="8" t="s">
        <v>32</v>
      </c>
      <c r="T132" s="10" t="s">
        <v>36</v>
      </c>
      <c r="U132" s="26">
        <f t="shared" si="19"/>
        <v>0.375</v>
      </c>
      <c r="V132" s="26">
        <f t="shared" si="20"/>
        <v>0.75</v>
      </c>
      <c r="W132" s="23">
        <f t="shared" si="18"/>
        <v>0.41869212962774327</v>
      </c>
      <c r="X132" s="19">
        <f t="shared" si="21"/>
        <v>0.75</v>
      </c>
      <c r="Y132" s="19">
        <f t="shared" si="23"/>
        <v>0</v>
      </c>
      <c r="Z132" s="21">
        <f t="shared" si="24"/>
        <v>-1</v>
      </c>
      <c r="AA132" s="21" t="str">
        <f t="shared" si="22"/>
        <v>n/a</v>
      </c>
      <c r="AB132" s="21">
        <f t="shared" si="25"/>
        <v>0</v>
      </c>
      <c r="AC132" s="19" t="str">
        <f t="shared" si="26"/>
        <v>Resueltos</v>
      </c>
    </row>
    <row r="133" spans="1:29" s="2" customFormat="1" ht="12.75" x14ac:dyDescent="0.2">
      <c r="A133" s="4" t="s">
        <v>20</v>
      </c>
      <c r="B133" s="4" t="s">
        <v>29</v>
      </c>
      <c r="C133" s="4" t="s">
        <v>872</v>
      </c>
      <c r="D133" s="5">
        <v>43407</v>
      </c>
      <c r="E133" s="6" t="s">
        <v>873</v>
      </c>
      <c r="F133" s="6" t="s">
        <v>21</v>
      </c>
      <c r="G133" s="6" t="s">
        <v>22</v>
      </c>
      <c r="H133" s="7">
        <v>42493.711701388893</v>
      </c>
      <c r="I133" s="7">
        <v>42494.598321759258</v>
      </c>
      <c r="J133" s="4" t="s">
        <v>23</v>
      </c>
      <c r="K133" s="8" t="s">
        <v>24</v>
      </c>
      <c r="L133" s="7">
        <v>42494.510416666672</v>
      </c>
      <c r="M133" s="9" t="s">
        <v>874</v>
      </c>
      <c r="N133" s="8" t="s">
        <v>875</v>
      </c>
      <c r="O133" s="8" t="s">
        <v>25</v>
      </c>
      <c r="P133" s="8" t="s">
        <v>876</v>
      </c>
      <c r="Q133" s="4" t="s">
        <v>26</v>
      </c>
      <c r="R133" s="7">
        <v>42494.74836805556</v>
      </c>
      <c r="S133" s="8" t="s">
        <v>32</v>
      </c>
      <c r="T133" s="10" t="s">
        <v>36</v>
      </c>
      <c r="U133" s="26">
        <f t="shared" si="19"/>
        <v>0.375</v>
      </c>
      <c r="V133" s="26">
        <f t="shared" si="20"/>
        <v>0.75</v>
      </c>
      <c r="W133" s="23">
        <f t="shared" ref="W133:W196" si="27">(IF(NETWORKDAYS(H133,L133)&gt;=2,NETWORKDAYS(H133,L133)-2,0) * (V133-U133))+IF(MOD(H133,1)&gt;V133,0,V133-MOD(H133,1)) + IF(MOD(L133,1)&lt;U133,0,MOD(L133,1) - U133)</f>
        <v>0.17371527777868323</v>
      </c>
      <c r="X133" s="19">
        <f t="shared" si="21"/>
        <v>0.75</v>
      </c>
      <c r="Y133" s="19">
        <f t="shared" si="23"/>
        <v>0</v>
      </c>
      <c r="Z133" s="21">
        <f t="shared" si="24"/>
        <v>0</v>
      </c>
      <c r="AA133" s="21" t="str">
        <f t="shared" si="22"/>
        <v>n/a</v>
      </c>
      <c r="AB133" s="21">
        <f t="shared" si="25"/>
        <v>0</v>
      </c>
      <c r="AC133" s="19" t="str">
        <f t="shared" si="26"/>
        <v>Resueltos</v>
      </c>
    </row>
    <row r="134" spans="1:29" s="2" customFormat="1" ht="12.75" x14ac:dyDescent="0.2">
      <c r="A134" s="4" t="s">
        <v>20</v>
      </c>
      <c r="B134" s="4" t="s">
        <v>29</v>
      </c>
      <c r="C134" s="4" t="s">
        <v>877</v>
      </c>
      <c r="D134" s="5">
        <v>43412</v>
      </c>
      <c r="E134" s="6" t="s">
        <v>878</v>
      </c>
      <c r="F134" s="6" t="s">
        <v>21</v>
      </c>
      <c r="G134" s="6" t="s">
        <v>22</v>
      </c>
      <c r="H134" s="7">
        <v>42493.735497685186</v>
      </c>
      <c r="I134" s="7">
        <v>42493.793738425928</v>
      </c>
      <c r="J134" s="4" t="s">
        <v>23</v>
      </c>
      <c r="K134" s="8" t="s">
        <v>24</v>
      </c>
      <c r="L134" s="7">
        <v>42493.770833333328</v>
      </c>
      <c r="M134" s="9" t="s">
        <v>879</v>
      </c>
      <c r="N134" s="9" t="s">
        <v>880</v>
      </c>
      <c r="O134" s="8" t="s">
        <v>25</v>
      </c>
      <c r="P134" s="8" t="s">
        <v>419</v>
      </c>
      <c r="Q134" s="4" t="s">
        <v>26</v>
      </c>
      <c r="R134" s="7">
        <v>42494.433842592596</v>
      </c>
      <c r="S134" s="8" t="s">
        <v>32</v>
      </c>
      <c r="T134" s="10" t="s">
        <v>36</v>
      </c>
      <c r="U134" s="26">
        <f t="shared" si="19"/>
        <v>0.375</v>
      </c>
      <c r="V134" s="26">
        <f t="shared" si="20"/>
        <v>0.75</v>
      </c>
      <c r="W134" s="23">
        <f t="shared" si="27"/>
        <v>0.41033564814279089</v>
      </c>
      <c r="X134" s="19">
        <f t="shared" si="21"/>
        <v>0.75</v>
      </c>
      <c r="Y134" s="19">
        <f t="shared" si="23"/>
        <v>0</v>
      </c>
      <c r="Z134" s="21">
        <f t="shared" si="24"/>
        <v>-1</v>
      </c>
      <c r="AA134" s="21" t="str">
        <f t="shared" si="22"/>
        <v>n/a</v>
      </c>
      <c r="AB134" s="21">
        <f t="shared" si="25"/>
        <v>0</v>
      </c>
      <c r="AC134" s="19" t="str">
        <f t="shared" si="26"/>
        <v>Resueltos</v>
      </c>
    </row>
    <row r="135" spans="1:29" s="2" customFormat="1" ht="12.75" x14ac:dyDescent="0.2">
      <c r="A135" s="4" t="s">
        <v>20</v>
      </c>
      <c r="B135" s="4" t="s">
        <v>29</v>
      </c>
      <c r="C135" s="4" t="s">
        <v>881</v>
      </c>
      <c r="D135" s="5">
        <v>43420</v>
      </c>
      <c r="E135" s="6" t="s">
        <v>882</v>
      </c>
      <c r="F135" s="6" t="s">
        <v>21</v>
      </c>
      <c r="G135" s="6" t="s">
        <v>22</v>
      </c>
      <c r="H135" s="7">
        <v>42493.745173611111</v>
      </c>
      <c r="I135" s="7">
        <v>42499.561354166668</v>
      </c>
      <c r="J135" s="4" t="s">
        <v>23</v>
      </c>
      <c r="K135" s="8" t="s">
        <v>33</v>
      </c>
      <c r="L135" s="7">
        <v>42499.538194444445</v>
      </c>
      <c r="M135" s="9" t="s">
        <v>883</v>
      </c>
      <c r="N135" s="8" t="s">
        <v>884</v>
      </c>
      <c r="O135" s="8" t="s">
        <v>34</v>
      </c>
      <c r="P135" s="8" t="s">
        <v>885</v>
      </c>
      <c r="Q135" s="4" t="s">
        <v>26</v>
      </c>
      <c r="R135" s="7">
        <v>42499.764432870375</v>
      </c>
      <c r="S135" s="8" t="s">
        <v>27</v>
      </c>
      <c r="T135" s="10" t="s">
        <v>28</v>
      </c>
      <c r="U135" s="26">
        <f t="shared" si="19"/>
        <v>0.375</v>
      </c>
      <c r="V135" s="26">
        <f t="shared" si="20"/>
        <v>0.75</v>
      </c>
      <c r="W135" s="23">
        <f t="shared" si="27"/>
        <v>1.2930208333345945</v>
      </c>
      <c r="X135" s="19">
        <f t="shared" si="21"/>
        <v>0.75</v>
      </c>
      <c r="Y135" s="19">
        <f t="shared" si="23"/>
        <v>0.50135416666792776</v>
      </c>
      <c r="Z135" s="21">
        <f t="shared" si="24"/>
        <v>5</v>
      </c>
      <c r="AA135" s="21" t="str">
        <f t="shared" si="22"/>
        <v>n/a</v>
      </c>
      <c r="AB135" s="21">
        <f t="shared" si="25"/>
        <v>0</v>
      </c>
      <c r="AC135" s="19" t="str">
        <f t="shared" si="26"/>
        <v>Resueltos</v>
      </c>
    </row>
    <row r="136" spans="1:29" s="2" customFormat="1" ht="12.75" x14ac:dyDescent="0.2">
      <c r="A136" s="4" t="s">
        <v>20</v>
      </c>
      <c r="B136" s="4" t="s">
        <v>29</v>
      </c>
      <c r="C136" s="4" t="s">
        <v>886</v>
      </c>
      <c r="D136" s="5">
        <v>43423</v>
      </c>
      <c r="E136" s="6" t="s">
        <v>887</v>
      </c>
      <c r="F136" s="6" t="s">
        <v>21</v>
      </c>
      <c r="G136" s="6" t="s">
        <v>22</v>
      </c>
      <c r="H136" s="7">
        <v>42493.751967592594</v>
      </c>
      <c r="I136" s="7">
        <v>42499.438773148147</v>
      </c>
      <c r="J136" s="4" t="s">
        <v>23</v>
      </c>
      <c r="K136" s="8" t="s">
        <v>24</v>
      </c>
      <c r="L136" s="7">
        <v>42499.434027777781</v>
      </c>
      <c r="M136" s="9" t="s">
        <v>888</v>
      </c>
      <c r="N136" s="8" t="s">
        <v>233</v>
      </c>
      <c r="O136" s="8" t="s">
        <v>25</v>
      </c>
      <c r="P136" s="8" t="s">
        <v>889</v>
      </c>
      <c r="Q136" s="4" t="s">
        <v>26</v>
      </c>
      <c r="R136" s="7">
        <v>42499.500937500001</v>
      </c>
      <c r="S136" s="8" t="s">
        <v>27</v>
      </c>
      <c r="T136" s="10" t="s">
        <v>28</v>
      </c>
      <c r="U136" s="26">
        <f t="shared" si="19"/>
        <v>0.375</v>
      </c>
      <c r="V136" s="26">
        <f t="shared" si="20"/>
        <v>0.75</v>
      </c>
      <c r="W136" s="23">
        <f t="shared" si="27"/>
        <v>1.1840277777810115</v>
      </c>
      <c r="X136" s="19">
        <f t="shared" si="21"/>
        <v>0.75</v>
      </c>
      <c r="Y136" s="19">
        <f t="shared" si="23"/>
        <v>0.39236111111434485</v>
      </c>
      <c r="Z136" s="21">
        <f t="shared" si="24"/>
        <v>5</v>
      </c>
      <c r="AA136" s="21" t="str">
        <f t="shared" si="22"/>
        <v>n/a</v>
      </c>
      <c r="AB136" s="21">
        <f t="shared" si="25"/>
        <v>0</v>
      </c>
      <c r="AC136" s="19" t="str">
        <f t="shared" si="26"/>
        <v>Resueltos</v>
      </c>
    </row>
    <row r="137" spans="1:29" s="2" customFormat="1" ht="12.75" x14ac:dyDescent="0.2">
      <c r="A137" s="4" t="s">
        <v>20</v>
      </c>
      <c r="B137" s="4" t="s">
        <v>29</v>
      </c>
      <c r="C137" s="4" t="s">
        <v>890</v>
      </c>
      <c r="D137" s="5">
        <v>43444</v>
      </c>
      <c r="E137" s="6" t="s">
        <v>891</v>
      </c>
      <c r="F137" s="6" t="s">
        <v>21</v>
      </c>
      <c r="G137" s="6" t="s">
        <v>22</v>
      </c>
      <c r="H137" s="7">
        <v>42494.415335648147</v>
      </c>
      <c r="I137" s="7">
        <v>42494.625567129631</v>
      </c>
      <c r="J137" s="4" t="s">
        <v>23</v>
      </c>
      <c r="K137" s="8" t="s">
        <v>37</v>
      </c>
      <c r="L137" s="7">
        <v>42494.595138888893</v>
      </c>
      <c r="M137" s="9" t="s">
        <v>892</v>
      </c>
      <c r="N137" s="8" t="s">
        <v>893</v>
      </c>
      <c r="O137" s="8" t="s">
        <v>25</v>
      </c>
      <c r="P137" s="8" t="s">
        <v>894</v>
      </c>
      <c r="Q137" s="4" t="s">
        <v>26</v>
      </c>
      <c r="R137" s="7">
        <v>42494.659837962958</v>
      </c>
      <c r="S137" s="8" t="s">
        <v>32</v>
      </c>
      <c r="T137" s="10" t="s">
        <v>36</v>
      </c>
      <c r="U137" s="26">
        <f t="shared" si="19"/>
        <v>0.375</v>
      </c>
      <c r="V137" s="26">
        <f t="shared" si="20"/>
        <v>0.66666666666666663</v>
      </c>
      <c r="W137" s="23">
        <f t="shared" si="27"/>
        <v>0.47146990741263528</v>
      </c>
      <c r="X137" s="19">
        <f t="shared" si="21"/>
        <v>0.58333333333333337</v>
      </c>
      <c r="Y137" s="19">
        <f t="shared" si="23"/>
        <v>0</v>
      </c>
      <c r="Z137" s="21">
        <f t="shared" si="24"/>
        <v>-1</v>
      </c>
      <c r="AA137" s="21" t="str">
        <f t="shared" si="22"/>
        <v>n/a</v>
      </c>
      <c r="AB137" s="21">
        <f t="shared" si="25"/>
        <v>0</v>
      </c>
      <c r="AC137" s="19" t="str">
        <f t="shared" si="26"/>
        <v>Resueltos</v>
      </c>
    </row>
    <row r="138" spans="1:29" s="2" customFormat="1" ht="12.75" x14ac:dyDescent="0.2">
      <c r="A138" s="4" t="s">
        <v>20</v>
      </c>
      <c r="B138" s="4" t="s">
        <v>895</v>
      </c>
      <c r="C138" s="4" t="s">
        <v>896</v>
      </c>
      <c r="D138" s="5">
        <v>43448</v>
      </c>
      <c r="E138" s="6" t="s">
        <v>897</v>
      </c>
      <c r="F138" s="6" t="s">
        <v>21</v>
      </c>
      <c r="G138" s="6" t="s">
        <v>22</v>
      </c>
      <c r="H138" s="7">
        <v>42494.423819444448</v>
      </c>
      <c r="I138" s="7">
        <v>42496.701666666668</v>
      </c>
      <c r="J138" s="4" t="s">
        <v>23</v>
      </c>
      <c r="K138" s="8" t="s">
        <v>33</v>
      </c>
      <c r="L138" s="7">
        <v>42496.5</v>
      </c>
      <c r="M138" s="9" t="s">
        <v>898</v>
      </c>
      <c r="N138" s="8" t="s">
        <v>899</v>
      </c>
      <c r="O138" s="8" t="s">
        <v>34</v>
      </c>
      <c r="P138" s="8" t="s">
        <v>900</v>
      </c>
      <c r="Q138" s="4" t="s">
        <v>26</v>
      </c>
      <c r="R138" s="7">
        <v>42496.726423611108</v>
      </c>
      <c r="S138" s="8" t="s">
        <v>32</v>
      </c>
      <c r="T138" s="10" t="s">
        <v>36</v>
      </c>
      <c r="U138" s="26">
        <f t="shared" si="19"/>
        <v>0.375</v>
      </c>
      <c r="V138" s="26">
        <f t="shared" si="20"/>
        <v>0.75</v>
      </c>
      <c r="W138" s="23">
        <f t="shared" si="27"/>
        <v>0.82618055555212777</v>
      </c>
      <c r="X138" s="19">
        <f t="shared" si="21"/>
        <v>0.75</v>
      </c>
      <c r="Y138" s="19">
        <f t="shared" si="23"/>
        <v>3.4513888885461072E-2</v>
      </c>
      <c r="Z138" s="21">
        <f t="shared" si="24"/>
        <v>1</v>
      </c>
      <c r="AA138" s="21" t="str">
        <f t="shared" si="22"/>
        <v>n/a</v>
      </c>
      <c r="AB138" s="21">
        <f t="shared" si="25"/>
        <v>0</v>
      </c>
      <c r="AC138" s="19" t="str">
        <f t="shared" si="26"/>
        <v>Resueltos</v>
      </c>
    </row>
    <row r="139" spans="1:29" s="2" customFormat="1" ht="12.75" x14ac:dyDescent="0.2">
      <c r="A139" s="4" t="s">
        <v>20</v>
      </c>
      <c r="B139" s="4" t="s">
        <v>29</v>
      </c>
      <c r="C139" s="4" t="s">
        <v>901</v>
      </c>
      <c r="D139" s="5">
        <v>43450</v>
      </c>
      <c r="E139" s="6" t="s">
        <v>902</v>
      </c>
      <c r="F139" s="6" t="s">
        <v>21</v>
      </c>
      <c r="G139" s="6" t="s">
        <v>22</v>
      </c>
      <c r="H139" s="7">
        <v>42494.425219907411</v>
      </c>
      <c r="I139" s="7">
        <v>42494.668946759259</v>
      </c>
      <c r="J139" s="4" t="s">
        <v>23</v>
      </c>
      <c r="K139" s="8" t="s">
        <v>24</v>
      </c>
      <c r="L139" s="7">
        <v>42494.672222222223</v>
      </c>
      <c r="M139" s="9" t="s">
        <v>903</v>
      </c>
      <c r="N139" s="8" t="s">
        <v>904</v>
      </c>
      <c r="O139" s="8" t="s">
        <v>25</v>
      </c>
      <c r="P139" s="8" t="s">
        <v>82</v>
      </c>
      <c r="Q139" s="4" t="s">
        <v>26</v>
      </c>
      <c r="R139" s="7">
        <v>42494.793946759259</v>
      </c>
      <c r="S139" s="8" t="s">
        <v>27</v>
      </c>
      <c r="T139" s="10" t="s">
        <v>36</v>
      </c>
      <c r="U139" s="26">
        <f t="shared" si="19"/>
        <v>0.375</v>
      </c>
      <c r="V139" s="26">
        <f t="shared" si="20"/>
        <v>0.75</v>
      </c>
      <c r="W139" s="23">
        <f t="shared" si="27"/>
        <v>0.62200231481256196</v>
      </c>
      <c r="X139" s="19">
        <f t="shared" si="21"/>
        <v>0.75</v>
      </c>
      <c r="Y139" s="19">
        <f t="shared" si="23"/>
        <v>0</v>
      </c>
      <c r="Z139" s="21">
        <f t="shared" si="24"/>
        <v>-1</v>
      </c>
      <c r="AA139" s="21" t="str">
        <f t="shared" si="22"/>
        <v>n/a</v>
      </c>
      <c r="AB139" s="21">
        <f t="shared" si="25"/>
        <v>0</v>
      </c>
      <c r="AC139" s="19" t="str">
        <f t="shared" si="26"/>
        <v>Resueltos</v>
      </c>
    </row>
    <row r="140" spans="1:29" s="2" customFormat="1" ht="12.75" x14ac:dyDescent="0.2">
      <c r="A140" s="4" t="s">
        <v>20</v>
      </c>
      <c r="B140" s="4" t="s">
        <v>29</v>
      </c>
      <c r="C140" s="4" t="s">
        <v>905</v>
      </c>
      <c r="D140" s="5">
        <v>43452</v>
      </c>
      <c r="E140" s="6" t="s">
        <v>906</v>
      </c>
      <c r="F140" s="6" t="s">
        <v>21</v>
      </c>
      <c r="G140" s="6" t="s">
        <v>22</v>
      </c>
      <c r="H140" s="7">
        <v>42494.426273148143</v>
      </c>
      <c r="I140" s="7">
        <v>42495.380254629628</v>
      </c>
      <c r="J140" s="4" t="s">
        <v>23</v>
      </c>
      <c r="K140" s="8" t="s">
        <v>42</v>
      </c>
      <c r="L140" s="7">
        <v>42494.833333333328</v>
      </c>
      <c r="M140" s="9" t="s">
        <v>907</v>
      </c>
      <c r="N140" s="8" t="s">
        <v>908</v>
      </c>
      <c r="O140" s="8" t="s">
        <v>25</v>
      </c>
      <c r="P140" s="8" t="s">
        <v>909</v>
      </c>
      <c r="Q140" s="4" t="s">
        <v>26</v>
      </c>
      <c r="R140" s="7">
        <v>42496.463541666672</v>
      </c>
      <c r="S140" s="8" t="s">
        <v>27</v>
      </c>
      <c r="T140" s="10" t="s">
        <v>36</v>
      </c>
      <c r="U140" s="26">
        <f t="shared" si="19"/>
        <v>0.375</v>
      </c>
      <c r="V140" s="26">
        <f t="shared" si="20"/>
        <v>0.75</v>
      </c>
      <c r="W140" s="23">
        <f t="shared" si="27"/>
        <v>0.78206018518540077</v>
      </c>
      <c r="X140" s="19">
        <f t="shared" si="21"/>
        <v>0.75</v>
      </c>
      <c r="Y140" s="19">
        <f t="shared" si="23"/>
        <v>-9.6064814812659299E-3</v>
      </c>
      <c r="Z140" s="21">
        <f t="shared" si="24"/>
        <v>-1</v>
      </c>
      <c r="AA140" s="21" t="str">
        <f t="shared" si="22"/>
        <v>n/a</v>
      </c>
      <c r="AB140" s="21">
        <f t="shared" si="25"/>
        <v>0</v>
      </c>
      <c r="AC140" s="19" t="str">
        <f t="shared" si="26"/>
        <v>Resueltos</v>
      </c>
    </row>
    <row r="141" spans="1:29" s="2" customFormat="1" ht="12.75" x14ac:dyDescent="0.2">
      <c r="A141" s="4" t="s">
        <v>20</v>
      </c>
      <c r="B141" s="4" t="s">
        <v>29</v>
      </c>
      <c r="C141" s="4" t="s">
        <v>910</v>
      </c>
      <c r="D141" s="5">
        <v>43453</v>
      </c>
      <c r="E141" s="6" t="s">
        <v>911</v>
      </c>
      <c r="F141" s="6" t="s">
        <v>21</v>
      </c>
      <c r="G141" s="6" t="s">
        <v>22</v>
      </c>
      <c r="H141" s="7">
        <v>42494.427430555559</v>
      </c>
      <c r="I141" s="7">
        <v>42494.560763888891</v>
      </c>
      <c r="J141" s="4" t="s">
        <v>23</v>
      </c>
      <c r="K141" s="8" t="s">
        <v>37</v>
      </c>
      <c r="L141" s="7">
        <v>42494.552777777775</v>
      </c>
      <c r="M141" s="9" t="s">
        <v>912</v>
      </c>
      <c r="N141" s="8" t="s">
        <v>913</v>
      </c>
      <c r="O141" s="8" t="s">
        <v>25</v>
      </c>
      <c r="P141" s="8" t="s">
        <v>211</v>
      </c>
      <c r="Q141" s="4" t="s">
        <v>26</v>
      </c>
      <c r="R141" s="7">
        <v>42494.63076388889</v>
      </c>
      <c r="S141" s="8" t="s">
        <v>32</v>
      </c>
      <c r="T141" s="10" t="s">
        <v>36</v>
      </c>
      <c r="U141" s="26">
        <f t="shared" si="19"/>
        <v>0.375</v>
      </c>
      <c r="V141" s="26">
        <f t="shared" si="20"/>
        <v>0.66666666666666663</v>
      </c>
      <c r="W141" s="23">
        <f t="shared" si="27"/>
        <v>0.41701388888274471</v>
      </c>
      <c r="X141" s="19">
        <f t="shared" si="21"/>
        <v>0.58333333333333337</v>
      </c>
      <c r="Y141" s="19">
        <f t="shared" si="23"/>
        <v>0</v>
      </c>
      <c r="Z141" s="21">
        <f t="shared" si="24"/>
        <v>-1</v>
      </c>
      <c r="AA141" s="21" t="str">
        <f t="shared" si="22"/>
        <v>n/a</v>
      </c>
      <c r="AB141" s="21">
        <f t="shared" si="25"/>
        <v>0</v>
      </c>
      <c r="AC141" s="19" t="str">
        <f t="shared" si="26"/>
        <v>Resueltos</v>
      </c>
    </row>
    <row r="142" spans="1:29" s="2" customFormat="1" ht="12.75" x14ac:dyDescent="0.2">
      <c r="A142" s="4" t="s">
        <v>20</v>
      </c>
      <c r="B142" s="4" t="s">
        <v>29</v>
      </c>
      <c r="C142" s="4" t="s">
        <v>914</v>
      </c>
      <c r="D142" s="5">
        <v>43468</v>
      </c>
      <c r="E142" s="6" t="s">
        <v>915</v>
      </c>
      <c r="F142" s="6" t="s">
        <v>21</v>
      </c>
      <c r="G142" s="6" t="s">
        <v>22</v>
      </c>
      <c r="H142" s="7">
        <v>42494.451307870375</v>
      </c>
      <c r="I142" s="7">
        <v>42494.581053240741</v>
      </c>
      <c r="J142" s="4" t="s">
        <v>23</v>
      </c>
      <c r="K142" s="8" t="s">
        <v>24</v>
      </c>
      <c r="L142" s="7">
        <v>42494.580555555556</v>
      </c>
      <c r="M142" s="9" t="s">
        <v>916</v>
      </c>
      <c r="N142" s="8" t="s">
        <v>917</v>
      </c>
      <c r="O142" s="8" t="s">
        <v>25</v>
      </c>
      <c r="P142" s="8" t="s">
        <v>918</v>
      </c>
      <c r="Q142" s="4" t="s">
        <v>26</v>
      </c>
      <c r="R142" s="7">
        <v>42495.422627314816</v>
      </c>
      <c r="S142" s="8" t="s">
        <v>27</v>
      </c>
      <c r="T142" s="10" t="s">
        <v>36</v>
      </c>
      <c r="U142" s="26">
        <f t="shared" si="19"/>
        <v>0.375</v>
      </c>
      <c r="V142" s="26">
        <f t="shared" si="20"/>
        <v>0.75</v>
      </c>
      <c r="W142" s="23">
        <f t="shared" si="27"/>
        <v>0.50424768518132623</v>
      </c>
      <c r="X142" s="19">
        <f t="shared" si="21"/>
        <v>0.75</v>
      </c>
      <c r="Y142" s="19">
        <f t="shared" si="23"/>
        <v>0</v>
      </c>
      <c r="Z142" s="21">
        <f t="shared" si="24"/>
        <v>-1</v>
      </c>
      <c r="AA142" s="21" t="str">
        <f t="shared" si="22"/>
        <v>n/a</v>
      </c>
      <c r="AB142" s="21">
        <f t="shared" si="25"/>
        <v>0</v>
      </c>
      <c r="AC142" s="19" t="str">
        <f t="shared" si="26"/>
        <v>Resueltos</v>
      </c>
    </row>
    <row r="143" spans="1:29" s="2" customFormat="1" ht="12.75" x14ac:dyDescent="0.2">
      <c r="A143" s="4" t="s">
        <v>20</v>
      </c>
      <c r="B143" s="4" t="s">
        <v>29</v>
      </c>
      <c r="C143" s="4" t="s">
        <v>919</v>
      </c>
      <c r="D143" s="5">
        <v>43495</v>
      </c>
      <c r="E143" s="6" t="s">
        <v>920</v>
      </c>
      <c r="F143" s="6" t="s">
        <v>21</v>
      </c>
      <c r="G143" s="6" t="s">
        <v>22</v>
      </c>
      <c r="H143" s="7">
        <v>42494.489398148144</v>
      </c>
      <c r="I143" s="7">
        <v>42500.4996875</v>
      </c>
      <c r="J143" s="4" t="s">
        <v>23</v>
      </c>
      <c r="K143" s="8" t="s">
        <v>24</v>
      </c>
      <c r="L143" s="7">
        <v>42500.496527777781</v>
      </c>
      <c r="M143" s="9" t="s">
        <v>921</v>
      </c>
      <c r="N143" s="8" t="s">
        <v>922</v>
      </c>
      <c r="O143" s="8" t="s">
        <v>25</v>
      </c>
      <c r="P143" s="8" t="s">
        <v>923</v>
      </c>
      <c r="Q143" s="4" t="s">
        <v>26</v>
      </c>
      <c r="R143" s="7">
        <v>42503.779004629629</v>
      </c>
      <c r="S143" s="8" t="s">
        <v>27</v>
      </c>
      <c r="T143" s="10" t="s">
        <v>28</v>
      </c>
      <c r="U143" s="26">
        <f t="shared" si="19"/>
        <v>0.375</v>
      </c>
      <c r="V143" s="26">
        <f t="shared" si="20"/>
        <v>0.75</v>
      </c>
      <c r="W143" s="23">
        <f t="shared" si="27"/>
        <v>1.5071296296373475</v>
      </c>
      <c r="X143" s="19">
        <f t="shared" si="21"/>
        <v>0.75</v>
      </c>
      <c r="Y143" s="19">
        <f t="shared" si="23"/>
        <v>0.71546296297068079</v>
      </c>
      <c r="Z143" s="21">
        <f t="shared" si="24"/>
        <v>5</v>
      </c>
      <c r="AA143" s="21" t="str">
        <f t="shared" si="22"/>
        <v>n/a</v>
      </c>
      <c r="AB143" s="21">
        <f t="shared" si="25"/>
        <v>0</v>
      </c>
      <c r="AC143" s="19" t="str">
        <f t="shared" si="26"/>
        <v>Resueltos</v>
      </c>
    </row>
    <row r="144" spans="1:29" s="2" customFormat="1" ht="12.75" x14ac:dyDescent="0.2">
      <c r="A144" s="4" t="s">
        <v>20</v>
      </c>
      <c r="B144" s="4" t="s">
        <v>924</v>
      </c>
      <c r="C144" s="4" t="s">
        <v>925</v>
      </c>
      <c r="D144" s="5">
        <v>43504</v>
      </c>
      <c r="E144" s="6" t="s">
        <v>926</v>
      </c>
      <c r="F144" s="6" t="s">
        <v>21</v>
      </c>
      <c r="G144" s="6" t="s">
        <v>22</v>
      </c>
      <c r="H144" s="7">
        <v>42494.499513888892</v>
      </c>
      <c r="I144" s="7">
        <v>42495.548391203702</v>
      </c>
      <c r="J144" s="4" t="s">
        <v>23</v>
      </c>
      <c r="K144" s="8" t="s">
        <v>24</v>
      </c>
      <c r="L144" s="7">
        <v>42495.534722222219</v>
      </c>
      <c r="M144" s="9" t="s">
        <v>927</v>
      </c>
      <c r="N144" s="8" t="s">
        <v>928</v>
      </c>
      <c r="O144" s="8" t="s">
        <v>25</v>
      </c>
      <c r="P144" s="8" t="s">
        <v>929</v>
      </c>
      <c r="Q144" s="4" t="s">
        <v>26</v>
      </c>
      <c r="R144" s="7">
        <v>42495.700601851851</v>
      </c>
      <c r="S144" s="8" t="s">
        <v>27</v>
      </c>
      <c r="T144" s="10" t="s">
        <v>36</v>
      </c>
      <c r="U144" s="26">
        <f t="shared" si="19"/>
        <v>0.375</v>
      </c>
      <c r="V144" s="26">
        <f t="shared" si="20"/>
        <v>0.75</v>
      </c>
      <c r="W144" s="23">
        <f t="shared" si="27"/>
        <v>0.41020833332731854</v>
      </c>
      <c r="X144" s="19">
        <f t="shared" si="21"/>
        <v>0.75</v>
      </c>
      <c r="Y144" s="19">
        <f t="shared" si="23"/>
        <v>0</v>
      </c>
      <c r="Z144" s="21">
        <f t="shared" si="24"/>
        <v>0</v>
      </c>
      <c r="AA144" s="21" t="str">
        <f t="shared" si="22"/>
        <v>n/a</v>
      </c>
      <c r="AB144" s="21">
        <f t="shared" si="25"/>
        <v>0</v>
      </c>
      <c r="AC144" s="19" t="str">
        <f t="shared" si="26"/>
        <v>Resueltos</v>
      </c>
    </row>
    <row r="145" spans="1:29" s="2" customFormat="1" ht="12.75" x14ac:dyDescent="0.2">
      <c r="A145" s="4" t="s">
        <v>20</v>
      </c>
      <c r="B145" s="4" t="s">
        <v>930</v>
      </c>
      <c r="C145" s="4" t="s">
        <v>931</v>
      </c>
      <c r="D145" s="5">
        <v>43505</v>
      </c>
      <c r="E145" s="6" t="s">
        <v>932</v>
      </c>
      <c r="F145" s="6" t="s">
        <v>21</v>
      </c>
      <c r="G145" s="6" t="s">
        <v>31</v>
      </c>
      <c r="H145" s="7">
        <v>42494.500497685185</v>
      </c>
      <c r="I145" s="7">
        <v>42499.471863425926</v>
      </c>
      <c r="J145" s="4" t="s">
        <v>23</v>
      </c>
      <c r="K145" s="8" t="s">
        <v>24</v>
      </c>
      <c r="L145" s="7">
        <v>42499.458333333328</v>
      </c>
      <c r="M145" s="9" t="s">
        <v>933</v>
      </c>
      <c r="N145" s="8" t="s">
        <v>934</v>
      </c>
      <c r="O145" s="8" t="s">
        <v>25</v>
      </c>
      <c r="P145" s="8" t="s">
        <v>197</v>
      </c>
      <c r="Q145" s="4" t="s">
        <v>26</v>
      </c>
      <c r="R145" s="7">
        <v>42500.632905092592</v>
      </c>
      <c r="S145" s="8" t="s">
        <v>27</v>
      </c>
      <c r="T145" s="10" t="s">
        <v>36</v>
      </c>
      <c r="U145" s="26">
        <f t="shared" si="19"/>
        <v>0.375</v>
      </c>
      <c r="V145" s="26">
        <f t="shared" si="20"/>
        <v>0.75</v>
      </c>
      <c r="W145" s="23">
        <f t="shared" si="27"/>
        <v>1.082835648143373</v>
      </c>
      <c r="X145" s="19">
        <f t="shared" si="21"/>
        <v>0.75</v>
      </c>
      <c r="Y145" s="19">
        <f t="shared" si="23"/>
        <v>0.29116898147670628</v>
      </c>
      <c r="Z145" s="21">
        <f t="shared" si="24"/>
        <v>4</v>
      </c>
      <c r="AA145" s="21" t="str">
        <f t="shared" si="22"/>
        <v>n/a</v>
      </c>
      <c r="AB145" s="21">
        <f t="shared" si="25"/>
        <v>0</v>
      </c>
      <c r="AC145" s="19" t="str">
        <f t="shared" si="26"/>
        <v>Resueltos</v>
      </c>
    </row>
    <row r="146" spans="1:29" s="2" customFormat="1" ht="12.75" x14ac:dyDescent="0.2">
      <c r="A146" s="4" t="s">
        <v>20</v>
      </c>
      <c r="B146" s="4" t="s">
        <v>29</v>
      </c>
      <c r="C146" s="4" t="s">
        <v>935</v>
      </c>
      <c r="D146" s="5">
        <v>43506</v>
      </c>
      <c r="E146" s="6" t="s">
        <v>936</v>
      </c>
      <c r="F146" s="6" t="s">
        <v>30</v>
      </c>
      <c r="G146" s="6" t="s">
        <v>31</v>
      </c>
      <c r="H146" s="7">
        <v>42494.502754629633</v>
      </c>
      <c r="I146" s="7">
        <v>42495.533993055556</v>
      </c>
      <c r="J146" s="4" t="s">
        <v>23</v>
      </c>
      <c r="K146" s="8" t="s">
        <v>24</v>
      </c>
      <c r="L146" s="7">
        <v>42495.527777777781</v>
      </c>
      <c r="M146" s="9" t="s">
        <v>937</v>
      </c>
      <c r="N146" s="8" t="s">
        <v>938</v>
      </c>
      <c r="O146" s="8" t="s">
        <v>25</v>
      </c>
      <c r="P146" s="8" t="s">
        <v>929</v>
      </c>
      <c r="Q146" s="4" t="s">
        <v>26</v>
      </c>
      <c r="R146" s="7">
        <v>42495.703587962962</v>
      </c>
      <c r="S146" s="8" t="s">
        <v>27</v>
      </c>
      <c r="T146" s="10" t="s">
        <v>36</v>
      </c>
      <c r="U146" s="26">
        <f t="shared" si="19"/>
        <v>0.375</v>
      </c>
      <c r="V146" s="26">
        <f t="shared" si="20"/>
        <v>0.75</v>
      </c>
      <c r="W146" s="23">
        <f t="shared" si="27"/>
        <v>0.40002314814773854</v>
      </c>
      <c r="X146" s="19">
        <f t="shared" si="21"/>
        <v>0.75</v>
      </c>
      <c r="Y146" s="19">
        <f t="shared" si="23"/>
        <v>0</v>
      </c>
      <c r="Z146" s="21">
        <f t="shared" si="24"/>
        <v>0</v>
      </c>
      <c r="AA146" s="21" t="str">
        <f t="shared" si="22"/>
        <v>n/a</v>
      </c>
      <c r="AB146" s="21">
        <f t="shared" si="25"/>
        <v>0</v>
      </c>
      <c r="AC146" s="19" t="str">
        <f t="shared" si="26"/>
        <v>Resueltos</v>
      </c>
    </row>
    <row r="147" spans="1:29" s="2" customFormat="1" ht="12.75" x14ac:dyDescent="0.2">
      <c r="A147" s="4" t="s">
        <v>20</v>
      </c>
      <c r="B147" s="4" t="s">
        <v>29</v>
      </c>
      <c r="C147" s="4" t="s">
        <v>939</v>
      </c>
      <c r="D147" s="5">
        <v>43507</v>
      </c>
      <c r="E147" s="6" t="s">
        <v>936</v>
      </c>
      <c r="F147" s="6" t="s">
        <v>30</v>
      </c>
      <c r="G147" s="6" t="s">
        <v>31</v>
      </c>
      <c r="H147" s="7">
        <v>42494.50277777778</v>
      </c>
      <c r="I147" s="7">
        <v>42495.531527777777</v>
      </c>
      <c r="J147" s="4" t="s">
        <v>23</v>
      </c>
      <c r="K147" s="8" t="s">
        <v>33</v>
      </c>
      <c r="L147" s="7">
        <v>42495.524305555555</v>
      </c>
      <c r="M147" s="9" t="s">
        <v>940</v>
      </c>
      <c r="N147" s="8" t="s">
        <v>941</v>
      </c>
      <c r="O147" s="8" t="s">
        <v>34</v>
      </c>
      <c r="P147" s="8" t="s">
        <v>942</v>
      </c>
      <c r="Q147" s="4" t="s">
        <v>26</v>
      </c>
      <c r="R147" s="7">
        <v>42495.69935185185</v>
      </c>
      <c r="S147" s="8" t="s">
        <v>27</v>
      </c>
      <c r="T147" s="10" t="s">
        <v>36</v>
      </c>
      <c r="U147" s="26">
        <f t="shared" si="19"/>
        <v>0.375</v>
      </c>
      <c r="V147" s="26">
        <f t="shared" si="20"/>
        <v>0.75</v>
      </c>
      <c r="W147" s="23">
        <f t="shared" si="27"/>
        <v>0.39652777777519077</v>
      </c>
      <c r="X147" s="19">
        <f t="shared" si="21"/>
        <v>0.75</v>
      </c>
      <c r="Y147" s="19">
        <f t="shared" si="23"/>
        <v>0</v>
      </c>
      <c r="Z147" s="21">
        <f t="shared" si="24"/>
        <v>0</v>
      </c>
      <c r="AA147" s="21" t="str">
        <f t="shared" si="22"/>
        <v>n/a</v>
      </c>
      <c r="AB147" s="21">
        <f t="shared" si="25"/>
        <v>0</v>
      </c>
      <c r="AC147" s="19" t="str">
        <f t="shared" si="26"/>
        <v>Resueltos</v>
      </c>
    </row>
    <row r="148" spans="1:29" s="2" customFormat="1" ht="12.75" x14ac:dyDescent="0.2">
      <c r="A148" s="4" t="s">
        <v>20</v>
      </c>
      <c r="B148" s="4" t="s">
        <v>943</v>
      </c>
      <c r="C148" s="4" t="s">
        <v>944</v>
      </c>
      <c r="D148" s="5">
        <v>43509</v>
      </c>
      <c r="E148" s="6" t="s">
        <v>945</v>
      </c>
      <c r="F148" s="6" t="s">
        <v>21</v>
      </c>
      <c r="G148" s="6" t="s">
        <v>22</v>
      </c>
      <c r="H148" s="7">
        <v>42494.505937499998</v>
      </c>
      <c r="I148" s="7">
        <v>42499.560590277775</v>
      </c>
      <c r="J148" s="4" t="s">
        <v>23</v>
      </c>
      <c r="K148" s="8" t="s">
        <v>33</v>
      </c>
      <c r="L148" s="7">
        <v>42499.53125</v>
      </c>
      <c r="M148" s="9" t="s">
        <v>946</v>
      </c>
      <c r="N148" s="8" t="s">
        <v>947</v>
      </c>
      <c r="O148" s="8" t="s">
        <v>34</v>
      </c>
      <c r="P148" s="8" t="s">
        <v>948</v>
      </c>
      <c r="Q148" s="4" t="s">
        <v>26</v>
      </c>
      <c r="R148" s="7">
        <v>42499.780277777776</v>
      </c>
      <c r="S148" s="8" t="s">
        <v>27</v>
      </c>
      <c r="T148" s="10" t="s">
        <v>28</v>
      </c>
      <c r="U148" s="26">
        <f t="shared" si="19"/>
        <v>0.375</v>
      </c>
      <c r="V148" s="26">
        <f t="shared" si="20"/>
        <v>0.75</v>
      </c>
      <c r="W148" s="23">
        <f t="shared" si="27"/>
        <v>1.1503125000017462</v>
      </c>
      <c r="X148" s="19">
        <f t="shared" si="21"/>
        <v>0.75</v>
      </c>
      <c r="Y148" s="19">
        <f t="shared" si="23"/>
        <v>0.35864583333507954</v>
      </c>
      <c r="Z148" s="21">
        <f t="shared" si="24"/>
        <v>4</v>
      </c>
      <c r="AA148" s="21" t="str">
        <f t="shared" si="22"/>
        <v>n/a</v>
      </c>
      <c r="AB148" s="21">
        <f t="shared" si="25"/>
        <v>0</v>
      </c>
      <c r="AC148" s="19" t="str">
        <f t="shared" si="26"/>
        <v>Resueltos</v>
      </c>
    </row>
    <row r="149" spans="1:29" s="2" customFormat="1" ht="12.75" x14ac:dyDescent="0.2">
      <c r="A149" s="4" t="s">
        <v>20</v>
      </c>
      <c r="B149" s="4" t="s">
        <v>949</v>
      </c>
      <c r="C149" s="4" t="s">
        <v>950</v>
      </c>
      <c r="D149" s="5">
        <v>43515</v>
      </c>
      <c r="E149" s="6" t="s">
        <v>951</v>
      </c>
      <c r="F149" s="6" t="s">
        <v>21</v>
      </c>
      <c r="G149" s="6" t="s">
        <v>22</v>
      </c>
      <c r="H149" s="7">
        <v>42494.528784722221</v>
      </c>
      <c r="I149" s="7">
        <v>42496.70925925926</v>
      </c>
      <c r="J149" s="4" t="s">
        <v>23</v>
      </c>
      <c r="K149" s="8" t="s">
        <v>39</v>
      </c>
      <c r="L149" s="7">
        <v>42496.6875</v>
      </c>
      <c r="M149" s="9" t="s">
        <v>952</v>
      </c>
      <c r="N149" s="8" t="s">
        <v>953</v>
      </c>
      <c r="O149" s="8" t="s">
        <v>40</v>
      </c>
      <c r="P149" s="8" t="s">
        <v>954</v>
      </c>
      <c r="Q149" s="4" t="s">
        <v>26</v>
      </c>
      <c r="R149" s="7">
        <v>42496.735625000001</v>
      </c>
      <c r="S149" s="8" t="s">
        <v>32</v>
      </c>
      <c r="T149" s="10" t="s">
        <v>36</v>
      </c>
      <c r="U149" s="26">
        <f t="shared" si="19"/>
        <v>0.375</v>
      </c>
      <c r="V149" s="26">
        <f t="shared" si="20"/>
        <v>0.75</v>
      </c>
      <c r="W149" s="23">
        <f t="shared" si="27"/>
        <v>0.90871527777926531</v>
      </c>
      <c r="X149" s="19">
        <f t="shared" si="21"/>
        <v>0.75</v>
      </c>
      <c r="Y149" s="19">
        <f t="shared" si="23"/>
        <v>0.11704861111259861</v>
      </c>
      <c r="Z149" s="21">
        <f t="shared" si="24"/>
        <v>1</v>
      </c>
      <c r="AA149" s="21" t="str">
        <f t="shared" si="22"/>
        <v>n/a</v>
      </c>
      <c r="AB149" s="21">
        <f t="shared" si="25"/>
        <v>0</v>
      </c>
      <c r="AC149" s="19" t="str">
        <f t="shared" si="26"/>
        <v>Resueltos</v>
      </c>
    </row>
    <row r="150" spans="1:29" s="2" customFormat="1" ht="12.75" x14ac:dyDescent="0.2">
      <c r="A150" s="4" t="s">
        <v>20</v>
      </c>
      <c r="B150" s="4" t="s">
        <v>955</v>
      </c>
      <c r="C150" s="4" t="s">
        <v>956</v>
      </c>
      <c r="D150" s="5">
        <v>43516</v>
      </c>
      <c r="E150" s="6" t="s">
        <v>957</v>
      </c>
      <c r="F150" s="6" t="s">
        <v>21</v>
      </c>
      <c r="G150" s="6" t="s">
        <v>22</v>
      </c>
      <c r="H150" s="7">
        <v>42494.531226851846</v>
      </c>
      <c r="I150" s="7">
        <v>42496.564710648148</v>
      </c>
      <c r="J150" s="4" t="s">
        <v>23</v>
      </c>
      <c r="K150" s="8" t="s">
        <v>24</v>
      </c>
      <c r="L150" s="7">
        <v>42496.5625</v>
      </c>
      <c r="M150" s="9" t="s">
        <v>958</v>
      </c>
      <c r="N150" s="8" t="s">
        <v>959</v>
      </c>
      <c r="O150" s="8" t="s">
        <v>25</v>
      </c>
      <c r="P150" s="8" t="s">
        <v>72</v>
      </c>
      <c r="Q150" s="4" t="s">
        <v>26</v>
      </c>
      <c r="R150" s="7">
        <v>42499.437430555554</v>
      </c>
      <c r="S150" s="8" t="s">
        <v>27</v>
      </c>
      <c r="T150" s="10" t="s">
        <v>36</v>
      </c>
      <c r="U150" s="26">
        <f t="shared" si="19"/>
        <v>0.375</v>
      </c>
      <c r="V150" s="26">
        <f t="shared" si="20"/>
        <v>0.75</v>
      </c>
      <c r="W150" s="23">
        <f t="shared" si="27"/>
        <v>0.7812731481535593</v>
      </c>
      <c r="X150" s="19">
        <f t="shared" si="21"/>
        <v>0.75</v>
      </c>
      <c r="Y150" s="19">
        <f t="shared" si="23"/>
        <v>-1.0393518513107394E-2</v>
      </c>
      <c r="Z150" s="21">
        <f t="shared" si="24"/>
        <v>1</v>
      </c>
      <c r="AA150" s="21" t="str">
        <f t="shared" si="22"/>
        <v>n/a</v>
      </c>
      <c r="AB150" s="21">
        <f t="shared" si="25"/>
        <v>0</v>
      </c>
      <c r="AC150" s="19" t="str">
        <f t="shared" si="26"/>
        <v>Resueltos</v>
      </c>
    </row>
    <row r="151" spans="1:29" s="2" customFormat="1" ht="12.75" x14ac:dyDescent="0.2">
      <c r="A151" s="4" t="s">
        <v>20</v>
      </c>
      <c r="B151" s="4" t="s">
        <v>960</v>
      </c>
      <c r="C151" s="4" t="s">
        <v>961</v>
      </c>
      <c r="D151" s="5">
        <v>43547</v>
      </c>
      <c r="E151" s="6" t="s">
        <v>962</v>
      </c>
      <c r="F151" s="6" t="s">
        <v>21</v>
      </c>
      <c r="G151" s="6" t="s">
        <v>22</v>
      </c>
      <c r="H151" s="7">
        <v>42494.591354166667</v>
      </c>
      <c r="I151" s="7">
        <v>42496.535439814819</v>
      </c>
      <c r="J151" s="4" t="s">
        <v>23</v>
      </c>
      <c r="K151" s="8" t="s">
        <v>37</v>
      </c>
      <c r="L151" s="7">
        <v>42496.515972222223</v>
      </c>
      <c r="M151" s="9" t="s">
        <v>963</v>
      </c>
      <c r="N151" s="8" t="s">
        <v>964</v>
      </c>
      <c r="O151" s="8" t="s">
        <v>25</v>
      </c>
      <c r="P151" s="8" t="s">
        <v>112</v>
      </c>
      <c r="Q151" s="4" t="s">
        <v>26</v>
      </c>
      <c r="R151" s="7">
        <v>42499.781736111108</v>
      </c>
      <c r="S151" s="8" t="s">
        <v>27</v>
      </c>
      <c r="T151" s="10" t="s">
        <v>36</v>
      </c>
      <c r="U151" s="26">
        <f t="shared" si="19"/>
        <v>0.375</v>
      </c>
      <c r="V151" s="26">
        <f t="shared" si="20"/>
        <v>0.66666666666666663</v>
      </c>
      <c r="W151" s="23">
        <f t="shared" si="27"/>
        <v>0.5079513888898266</v>
      </c>
      <c r="X151" s="19">
        <f t="shared" si="21"/>
        <v>0.58333333333333337</v>
      </c>
      <c r="Y151" s="19">
        <f t="shared" si="23"/>
        <v>0</v>
      </c>
      <c r="Z151" s="21">
        <f t="shared" si="24"/>
        <v>1</v>
      </c>
      <c r="AA151" s="21" t="str">
        <f t="shared" si="22"/>
        <v>n/a</v>
      </c>
      <c r="AB151" s="21">
        <f t="shared" si="25"/>
        <v>0</v>
      </c>
      <c r="AC151" s="19" t="str">
        <f t="shared" si="26"/>
        <v>Resueltos</v>
      </c>
    </row>
    <row r="152" spans="1:29" s="2" customFormat="1" ht="12.75" x14ac:dyDescent="0.2">
      <c r="A152" s="4" t="s">
        <v>20</v>
      </c>
      <c r="B152" s="4" t="s">
        <v>965</v>
      </c>
      <c r="C152" s="4" t="s">
        <v>966</v>
      </c>
      <c r="D152" s="5">
        <v>43548</v>
      </c>
      <c r="E152" s="6" t="s">
        <v>967</v>
      </c>
      <c r="F152" s="6" t="s">
        <v>21</v>
      </c>
      <c r="G152" s="6" t="s">
        <v>22</v>
      </c>
      <c r="H152" s="7">
        <v>42494.592222222222</v>
      </c>
      <c r="I152" s="7">
        <v>42499.660787037035</v>
      </c>
      <c r="J152" s="4" t="s">
        <v>23</v>
      </c>
      <c r="K152" s="8" t="s">
        <v>42</v>
      </c>
      <c r="L152" s="7">
        <v>42499.666666666672</v>
      </c>
      <c r="M152" s="9" t="s">
        <v>968</v>
      </c>
      <c r="N152" s="8" t="s">
        <v>969</v>
      </c>
      <c r="O152" s="8" t="s">
        <v>25</v>
      </c>
      <c r="P152" s="8" t="s">
        <v>107</v>
      </c>
      <c r="Q152" s="4" t="s">
        <v>26</v>
      </c>
      <c r="R152" s="7">
        <v>42500.641724537039</v>
      </c>
      <c r="S152" s="8" t="s">
        <v>27</v>
      </c>
      <c r="T152" s="10" t="s">
        <v>36</v>
      </c>
      <c r="U152" s="26">
        <f t="shared" si="19"/>
        <v>0.375</v>
      </c>
      <c r="V152" s="26">
        <f t="shared" si="20"/>
        <v>0.75</v>
      </c>
      <c r="W152" s="23">
        <f t="shared" si="27"/>
        <v>1.1994444444499095</v>
      </c>
      <c r="X152" s="19">
        <f t="shared" si="21"/>
        <v>0.75</v>
      </c>
      <c r="Y152" s="19">
        <f t="shared" si="23"/>
        <v>0.40777777778324281</v>
      </c>
      <c r="Z152" s="21">
        <f t="shared" si="24"/>
        <v>4</v>
      </c>
      <c r="AA152" s="21" t="str">
        <f t="shared" si="22"/>
        <v>n/a</v>
      </c>
      <c r="AB152" s="21">
        <f t="shared" si="25"/>
        <v>0</v>
      </c>
      <c r="AC152" s="19" t="str">
        <f t="shared" si="26"/>
        <v>Resueltos</v>
      </c>
    </row>
    <row r="153" spans="1:29" s="2" customFormat="1" ht="12.75" x14ac:dyDescent="0.2">
      <c r="A153" s="4" t="s">
        <v>20</v>
      </c>
      <c r="B153" s="4" t="s">
        <v>29</v>
      </c>
      <c r="C153" s="4" t="s">
        <v>970</v>
      </c>
      <c r="D153" s="5">
        <v>43559</v>
      </c>
      <c r="E153" s="6" t="s">
        <v>971</v>
      </c>
      <c r="F153" s="6" t="s">
        <v>21</v>
      </c>
      <c r="G153" s="6" t="s">
        <v>22</v>
      </c>
      <c r="H153" s="7">
        <v>42494.637962962966</v>
      </c>
      <c r="I153" s="7">
        <v>42496.625914351855</v>
      </c>
      <c r="J153" s="4" t="s">
        <v>23</v>
      </c>
      <c r="K153" s="8" t="s">
        <v>37</v>
      </c>
      <c r="L153" s="7">
        <v>42496.572916666672</v>
      </c>
      <c r="M153" s="9" t="s">
        <v>972</v>
      </c>
      <c r="N153" s="8" t="s">
        <v>973</v>
      </c>
      <c r="O153" s="8" t="s">
        <v>25</v>
      </c>
      <c r="P153" s="8" t="s">
        <v>974</v>
      </c>
      <c r="Q153" s="4" t="s">
        <v>26</v>
      </c>
      <c r="R153" s="7">
        <v>42496.653090277774</v>
      </c>
      <c r="S153" s="8" t="s">
        <v>32</v>
      </c>
      <c r="T153" s="10" t="s">
        <v>28</v>
      </c>
      <c r="U153" s="26">
        <f t="shared" si="19"/>
        <v>0.375</v>
      </c>
      <c r="V153" s="26">
        <f t="shared" si="20"/>
        <v>0.66666666666666663</v>
      </c>
      <c r="W153" s="23">
        <f t="shared" si="27"/>
        <v>0.51828703703843826</v>
      </c>
      <c r="X153" s="19">
        <f t="shared" si="21"/>
        <v>0.58333333333333337</v>
      </c>
      <c r="Y153" s="19">
        <f t="shared" si="23"/>
        <v>0</v>
      </c>
      <c r="Z153" s="21">
        <f t="shared" si="24"/>
        <v>1</v>
      </c>
      <c r="AA153" s="21" t="str">
        <f t="shared" si="22"/>
        <v>n/a</v>
      </c>
      <c r="AB153" s="21">
        <f t="shared" si="25"/>
        <v>0</v>
      </c>
      <c r="AC153" s="19" t="str">
        <f t="shared" si="26"/>
        <v>Resueltos</v>
      </c>
    </row>
    <row r="154" spans="1:29" s="2" customFormat="1" ht="12.75" x14ac:dyDescent="0.2">
      <c r="A154" s="4" t="s">
        <v>20</v>
      </c>
      <c r="B154" s="4" t="s">
        <v>975</v>
      </c>
      <c r="C154" s="4" t="s">
        <v>976</v>
      </c>
      <c r="D154" s="5">
        <v>43564</v>
      </c>
      <c r="E154" s="6" t="s">
        <v>977</v>
      </c>
      <c r="F154" s="6" t="s">
        <v>21</v>
      </c>
      <c r="G154" s="6" t="s">
        <v>22</v>
      </c>
      <c r="H154" s="7">
        <v>42494.657962962963</v>
      </c>
      <c r="I154" s="7">
        <v>42499.511886574073</v>
      </c>
      <c r="J154" s="4" t="s">
        <v>23</v>
      </c>
      <c r="K154" s="8" t="s">
        <v>35</v>
      </c>
      <c r="L154" s="7">
        <v>42499.505555555559</v>
      </c>
      <c r="M154" s="9" t="s">
        <v>978</v>
      </c>
      <c r="N154" s="8" t="s">
        <v>979</v>
      </c>
      <c r="O154" s="8" t="s">
        <v>34</v>
      </c>
      <c r="P154" s="8" t="s">
        <v>980</v>
      </c>
      <c r="Q154" s="4" t="s">
        <v>26</v>
      </c>
      <c r="R154" s="7">
        <v>42502.485717592594</v>
      </c>
      <c r="S154" s="8" t="s">
        <v>27</v>
      </c>
      <c r="T154" s="10" t="s">
        <v>36</v>
      </c>
      <c r="U154" s="26">
        <f t="shared" si="19"/>
        <v>0.375</v>
      </c>
      <c r="V154" s="26">
        <f t="shared" si="20"/>
        <v>0.75</v>
      </c>
      <c r="W154" s="23">
        <f t="shared" si="27"/>
        <v>0.97259259259590181</v>
      </c>
      <c r="X154" s="19">
        <f t="shared" si="21"/>
        <v>0.75</v>
      </c>
      <c r="Y154" s="19">
        <f t="shared" si="23"/>
        <v>0.18092592592923512</v>
      </c>
      <c r="Z154" s="21">
        <f t="shared" si="24"/>
        <v>4</v>
      </c>
      <c r="AA154" s="21" t="str">
        <f t="shared" si="22"/>
        <v>n/a</v>
      </c>
      <c r="AB154" s="21">
        <f t="shared" si="25"/>
        <v>0</v>
      </c>
      <c r="AC154" s="19" t="str">
        <f t="shared" si="26"/>
        <v>Resueltos</v>
      </c>
    </row>
    <row r="155" spans="1:29" s="2" customFormat="1" ht="12.75" x14ac:dyDescent="0.2">
      <c r="A155" s="4" t="s">
        <v>20</v>
      </c>
      <c r="B155" s="4" t="s">
        <v>29</v>
      </c>
      <c r="C155" s="4" t="s">
        <v>981</v>
      </c>
      <c r="D155" s="5">
        <v>43572</v>
      </c>
      <c r="E155" s="6" t="s">
        <v>982</v>
      </c>
      <c r="F155" s="6" t="s">
        <v>21</v>
      </c>
      <c r="G155" s="6" t="s">
        <v>22</v>
      </c>
      <c r="H155" s="7">
        <v>42494.686238425929</v>
      </c>
      <c r="I155" s="7">
        <v>42496.536365740743</v>
      </c>
      <c r="J155" s="4" t="s">
        <v>23</v>
      </c>
      <c r="K155" s="8" t="s">
        <v>35</v>
      </c>
      <c r="L155" s="7">
        <v>42496.53125</v>
      </c>
      <c r="M155" s="9" t="s">
        <v>983</v>
      </c>
      <c r="N155" s="8" t="s">
        <v>984</v>
      </c>
      <c r="O155" s="8" t="s">
        <v>34</v>
      </c>
      <c r="P155" s="8" t="s">
        <v>985</v>
      </c>
      <c r="Q155" s="4" t="s">
        <v>26</v>
      </c>
      <c r="R155" s="7">
        <v>42496.726111111115</v>
      </c>
      <c r="S155" s="8" t="s">
        <v>27</v>
      </c>
      <c r="T155" s="10" t="s">
        <v>36</v>
      </c>
      <c r="U155" s="26">
        <f t="shared" si="19"/>
        <v>0.375</v>
      </c>
      <c r="V155" s="26">
        <f t="shared" si="20"/>
        <v>0.75</v>
      </c>
      <c r="W155" s="23">
        <f t="shared" si="27"/>
        <v>0.59501157407066785</v>
      </c>
      <c r="X155" s="19">
        <f t="shared" si="21"/>
        <v>0.75</v>
      </c>
      <c r="Y155" s="19">
        <f t="shared" si="23"/>
        <v>0</v>
      </c>
      <c r="Z155" s="21">
        <f t="shared" si="24"/>
        <v>1</v>
      </c>
      <c r="AA155" s="21" t="str">
        <f t="shared" si="22"/>
        <v>n/a</v>
      </c>
      <c r="AB155" s="21">
        <f t="shared" si="25"/>
        <v>0</v>
      </c>
      <c r="AC155" s="19" t="str">
        <f t="shared" si="26"/>
        <v>Resueltos</v>
      </c>
    </row>
    <row r="156" spans="1:29" s="2" customFormat="1" ht="12.75" x14ac:dyDescent="0.2">
      <c r="A156" s="4" t="s">
        <v>20</v>
      </c>
      <c r="B156" s="4" t="s">
        <v>29</v>
      </c>
      <c r="C156" s="4" t="s">
        <v>986</v>
      </c>
      <c r="D156" s="5">
        <v>43574</v>
      </c>
      <c r="E156" s="6" t="s">
        <v>987</v>
      </c>
      <c r="F156" s="6" t="s">
        <v>21</v>
      </c>
      <c r="G156" s="6" t="s">
        <v>22</v>
      </c>
      <c r="H156" s="7">
        <v>42494.687951388885</v>
      </c>
      <c r="I156" s="7">
        <v>42499.61215277778</v>
      </c>
      <c r="J156" s="4" t="s">
        <v>23</v>
      </c>
      <c r="K156" s="8" t="s">
        <v>24</v>
      </c>
      <c r="L156" s="7">
        <v>42499.604166666672</v>
      </c>
      <c r="M156" s="9" t="s">
        <v>988</v>
      </c>
      <c r="N156" s="8" t="s">
        <v>989</v>
      </c>
      <c r="O156" s="8" t="s">
        <v>25</v>
      </c>
      <c r="P156" s="8" t="s">
        <v>990</v>
      </c>
      <c r="Q156" s="4" t="s">
        <v>26</v>
      </c>
      <c r="R156" s="7">
        <v>42501.769375000003</v>
      </c>
      <c r="S156" s="8" t="s">
        <v>27</v>
      </c>
      <c r="T156" s="10" t="s">
        <v>28</v>
      </c>
      <c r="U156" s="26">
        <f t="shared" si="19"/>
        <v>0.375</v>
      </c>
      <c r="V156" s="26">
        <f t="shared" si="20"/>
        <v>0.75</v>
      </c>
      <c r="W156" s="23">
        <f t="shared" si="27"/>
        <v>1.0412152777862502</v>
      </c>
      <c r="X156" s="19">
        <f t="shared" si="21"/>
        <v>0.75</v>
      </c>
      <c r="Y156" s="19">
        <f t="shared" si="23"/>
        <v>0.24954861111958354</v>
      </c>
      <c r="Z156" s="21">
        <f t="shared" si="24"/>
        <v>4</v>
      </c>
      <c r="AA156" s="21" t="str">
        <f t="shared" si="22"/>
        <v>n/a</v>
      </c>
      <c r="AB156" s="21">
        <f t="shared" si="25"/>
        <v>0</v>
      </c>
      <c r="AC156" s="19" t="str">
        <f t="shared" si="26"/>
        <v>Resueltos</v>
      </c>
    </row>
    <row r="157" spans="1:29" s="2" customFormat="1" ht="12.75" x14ac:dyDescent="0.2">
      <c r="A157" s="4" t="s">
        <v>20</v>
      </c>
      <c r="B157" s="4" t="s">
        <v>29</v>
      </c>
      <c r="C157" s="4" t="s">
        <v>991</v>
      </c>
      <c r="D157" s="5">
        <v>43575</v>
      </c>
      <c r="E157" s="6" t="s">
        <v>992</v>
      </c>
      <c r="F157" s="6" t="s">
        <v>21</v>
      </c>
      <c r="G157" s="6" t="s">
        <v>22</v>
      </c>
      <c r="H157" s="7">
        <v>42494.689340277779</v>
      </c>
      <c r="I157" s="7">
        <v>42499.671724537038</v>
      </c>
      <c r="J157" s="4" t="s">
        <v>23</v>
      </c>
      <c r="K157" s="8" t="s">
        <v>33</v>
      </c>
      <c r="L157" s="7">
        <v>42499.645833333328</v>
      </c>
      <c r="M157" s="9" t="s">
        <v>993</v>
      </c>
      <c r="N157" s="9" t="s">
        <v>994</v>
      </c>
      <c r="O157" s="8" t="s">
        <v>34</v>
      </c>
      <c r="P157" s="8" t="s">
        <v>995</v>
      </c>
      <c r="Q157" s="4" t="s">
        <v>26</v>
      </c>
      <c r="R157" s="7">
        <v>42499.69568287037</v>
      </c>
      <c r="S157" s="8" t="s">
        <v>32</v>
      </c>
      <c r="T157" s="10" t="s">
        <v>36</v>
      </c>
      <c r="U157" s="26">
        <f t="shared" si="19"/>
        <v>0.375</v>
      </c>
      <c r="V157" s="26">
        <f t="shared" si="20"/>
        <v>0.75</v>
      </c>
      <c r="W157" s="23">
        <f t="shared" si="27"/>
        <v>1.0814930555497995</v>
      </c>
      <c r="X157" s="19">
        <f t="shared" si="21"/>
        <v>0.75</v>
      </c>
      <c r="Y157" s="19">
        <f t="shared" si="23"/>
        <v>0.28982638888313278</v>
      </c>
      <c r="Z157" s="21">
        <f t="shared" si="24"/>
        <v>4</v>
      </c>
      <c r="AA157" s="21" t="str">
        <f t="shared" si="22"/>
        <v>n/a</v>
      </c>
      <c r="AB157" s="21">
        <f t="shared" si="25"/>
        <v>0</v>
      </c>
      <c r="AC157" s="19" t="str">
        <f t="shared" si="26"/>
        <v>Resueltos</v>
      </c>
    </row>
    <row r="158" spans="1:29" s="2" customFormat="1" ht="12.75" x14ac:dyDescent="0.2">
      <c r="A158" s="4" t="s">
        <v>20</v>
      </c>
      <c r="B158" s="4" t="s">
        <v>29</v>
      </c>
      <c r="C158" s="4" t="s">
        <v>996</v>
      </c>
      <c r="D158" s="5">
        <v>43582</v>
      </c>
      <c r="E158" s="6" t="s">
        <v>997</v>
      </c>
      <c r="F158" s="6" t="s">
        <v>21</v>
      </c>
      <c r="G158" s="6" t="s">
        <v>22</v>
      </c>
      <c r="H158" s="7">
        <v>42494.711331018523</v>
      </c>
      <c r="I158" s="7">
        <v>42496.807349537034</v>
      </c>
      <c r="J158" s="4" t="s">
        <v>23</v>
      </c>
      <c r="K158" s="8" t="s">
        <v>50</v>
      </c>
      <c r="L158" s="7">
        <v>42496.736111111109</v>
      </c>
      <c r="M158" s="9" t="s">
        <v>998</v>
      </c>
      <c r="N158" s="8" t="s">
        <v>999</v>
      </c>
      <c r="O158" s="8" t="s">
        <v>40</v>
      </c>
      <c r="P158" s="8" t="s">
        <v>1000</v>
      </c>
      <c r="Q158" s="4" t="s">
        <v>26</v>
      </c>
      <c r="R158" s="7">
        <v>42499.41</v>
      </c>
      <c r="S158" s="8" t="s">
        <v>32</v>
      </c>
      <c r="T158" s="10" t="s">
        <v>28</v>
      </c>
      <c r="U158" s="26">
        <f t="shared" si="19"/>
        <v>0.375</v>
      </c>
      <c r="V158" s="26">
        <f t="shared" si="20"/>
        <v>0.75</v>
      </c>
      <c r="W158" s="23">
        <f t="shared" si="27"/>
        <v>0.77478009258629754</v>
      </c>
      <c r="X158" s="19">
        <f t="shared" si="21"/>
        <v>0.75</v>
      </c>
      <c r="Y158" s="19">
        <f t="shared" si="23"/>
        <v>-1.6886574080369157E-2</v>
      </c>
      <c r="Z158" s="21">
        <f t="shared" si="24"/>
        <v>1</v>
      </c>
      <c r="AA158" s="21" t="str">
        <f t="shared" si="22"/>
        <v>n/a</v>
      </c>
      <c r="AB158" s="21">
        <f t="shared" si="25"/>
        <v>0</v>
      </c>
      <c r="AC158" s="19" t="str">
        <f t="shared" si="26"/>
        <v>Resueltos</v>
      </c>
    </row>
    <row r="159" spans="1:29" s="2" customFormat="1" ht="12.75" x14ac:dyDescent="0.2">
      <c r="A159" s="4" t="s">
        <v>20</v>
      </c>
      <c r="B159" s="4" t="s">
        <v>29</v>
      </c>
      <c r="C159" s="4" t="s">
        <v>1001</v>
      </c>
      <c r="D159" s="5">
        <v>43583</v>
      </c>
      <c r="E159" s="6" t="s">
        <v>1002</v>
      </c>
      <c r="F159" s="6" t="s">
        <v>21</v>
      </c>
      <c r="G159" s="6" t="s">
        <v>22</v>
      </c>
      <c r="H159" s="7">
        <v>42494.711712962962</v>
      </c>
      <c r="I159" s="7">
        <v>42496.489976851852</v>
      </c>
      <c r="J159" s="4" t="s">
        <v>23</v>
      </c>
      <c r="K159" s="8" t="s">
        <v>24</v>
      </c>
      <c r="L159" s="7">
        <v>42496.46875</v>
      </c>
      <c r="M159" s="9" t="s">
        <v>1003</v>
      </c>
      <c r="N159" s="8" t="s">
        <v>1004</v>
      </c>
      <c r="O159" s="8" t="s">
        <v>25</v>
      </c>
      <c r="P159" s="8" t="s">
        <v>1005</v>
      </c>
      <c r="Q159" s="4" t="s">
        <v>26</v>
      </c>
      <c r="R159" s="7">
        <v>42496.511504629627</v>
      </c>
      <c r="S159" s="8" t="s">
        <v>32</v>
      </c>
      <c r="T159" s="10" t="s">
        <v>36</v>
      </c>
      <c r="U159" s="26">
        <f t="shared" si="19"/>
        <v>0.375</v>
      </c>
      <c r="V159" s="26">
        <f t="shared" si="20"/>
        <v>0.75</v>
      </c>
      <c r="W159" s="23">
        <f t="shared" si="27"/>
        <v>0.50703703703766223</v>
      </c>
      <c r="X159" s="19">
        <f t="shared" si="21"/>
        <v>0.75</v>
      </c>
      <c r="Y159" s="19">
        <f t="shared" si="23"/>
        <v>0</v>
      </c>
      <c r="Z159" s="21">
        <f t="shared" si="24"/>
        <v>1</v>
      </c>
      <c r="AA159" s="21" t="str">
        <f t="shared" si="22"/>
        <v>n/a</v>
      </c>
      <c r="AB159" s="21">
        <f t="shared" si="25"/>
        <v>0</v>
      </c>
      <c r="AC159" s="19" t="str">
        <f t="shared" si="26"/>
        <v>Resueltos</v>
      </c>
    </row>
    <row r="160" spans="1:29" s="2" customFormat="1" ht="12.75" x14ac:dyDescent="0.2">
      <c r="A160" s="4" t="s">
        <v>20</v>
      </c>
      <c r="B160" s="4" t="s">
        <v>29</v>
      </c>
      <c r="C160" s="4" t="s">
        <v>1006</v>
      </c>
      <c r="D160" s="5">
        <v>43585</v>
      </c>
      <c r="E160" s="6" t="s">
        <v>1007</v>
      </c>
      <c r="F160" s="6" t="s">
        <v>21</v>
      </c>
      <c r="G160" s="6" t="s">
        <v>22</v>
      </c>
      <c r="H160" s="7">
        <v>42494.718101851853</v>
      </c>
      <c r="I160" s="7">
        <v>42496.470543981486</v>
      </c>
      <c r="J160" s="4" t="s">
        <v>23</v>
      </c>
      <c r="K160" s="8" t="s">
        <v>24</v>
      </c>
      <c r="L160" s="7">
        <v>42496.472222222219</v>
      </c>
      <c r="M160" s="9" t="s">
        <v>1008</v>
      </c>
      <c r="N160" s="8" t="s">
        <v>133</v>
      </c>
      <c r="O160" s="8" t="s">
        <v>25</v>
      </c>
      <c r="P160" s="8" t="s">
        <v>405</v>
      </c>
      <c r="Q160" s="4" t="s">
        <v>26</v>
      </c>
      <c r="R160" s="7">
        <v>42499.478321759263</v>
      </c>
      <c r="S160" s="8" t="s">
        <v>27</v>
      </c>
      <c r="T160" s="10" t="s">
        <v>36</v>
      </c>
      <c r="U160" s="26">
        <f t="shared" si="19"/>
        <v>0.375</v>
      </c>
      <c r="V160" s="26">
        <f t="shared" si="20"/>
        <v>0.75</v>
      </c>
      <c r="W160" s="23">
        <f t="shared" si="27"/>
        <v>0.50412037036585389</v>
      </c>
      <c r="X160" s="19">
        <f t="shared" si="21"/>
        <v>0.75</v>
      </c>
      <c r="Y160" s="19">
        <f t="shared" si="23"/>
        <v>0</v>
      </c>
      <c r="Z160" s="21">
        <f t="shared" si="24"/>
        <v>1</v>
      </c>
      <c r="AA160" s="21" t="str">
        <f t="shared" si="22"/>
        <v>n/a</v>
      </c>
      <c r="AB160" s="21">
        <f t="shared" si="25"/>
        <v>0</v>
      </c>
      <c r="AC160" s="19" t="str">
        <f t="shared" si="26"/>
        <v>Resueltos</v>
      </c>
    </row>
    <row r="161" spans="1:29" s="2" customFormat="1" ht="12.75" x14ac:dyDescent="0.2">
      <c r="A161" s="4" t="s">
        <v>20</v>
      </c>
      <c r="B161" s="4" t="s">
        <v>29</v>
      </c>
      <c r="C161" s="4" t="s">
        <v>1009</v>
      </c>
      <c r="D161" s="5">
        <v>43588</v>
      </c>
      <c r="E161" s="6" t="s">
        <v>1010</v>
      </c>
      <c r="F161" s="6" t="s">
        <v>21</v>
      </c>
      <c r="G161" s="6" t="s">
        <v>31</v>
      </c>
      <c r="H161" s="7">
        <v>42494.720439814817</v>
      </c>
      <c r="I161" s="7">
        <v>42496.63899305556</v>
      </c>
      <c r="J161" s="4" t="s">
        <v>23</v>
      </c>
      <c r="K161" s="8" t="s">
        <v>24</v>
      </c>
      <c r="L161" s="7">
        <v>42496.604166666672</v>
      </c>
      <c r="M161" s="9" t="s">
        <v>1011</v>
      </c>
      <c r="N161" s="8" t="s">
        <v>383</v>
      </c>
      <c r="O161" s="8" t="s">
        <v>25</v>
      </c>
      <c r="P161" s="8" t="s">
        <v>1012</v>
      </c>
      <c r="Q161" s="4" t="s">
        <v>26</v>
      </c>
      <c r="R161" s="7">
        <v>42499.407581018517</v>
      </c>
      <c r="S161" s="8" t="s">
        <v>27</v>
      </c>
      <c r="T161" s="10" t="s">
        <v>36</v>
      </c>
      <c r="U161" s="26">
        <f t="shared" si="19"/>
        <v>0.375</v>
      </c>
      <c r="V161" s="26">
        <f t="shared" si="20"/>
        <v>0.75</v>
      </c>
      <c r="W161" s="23">
        <f t="shared" si="27"/>
        <v>0.63372685185458977</v>
      </c>
      <c r="X161" s="19">
        <f t="shared" si="21"/>
        <v>0.75</v>
      </c>
      <c r="Y161" s="19">
        <f t="shared" si="23"/>
        <v>0</v>
      </c>
      <c r="Z161" s="21">
        <f t="shared" si="24"/>
        <v>1</v>
      </c>
      <c r="AA161" s="21" t="str">
        <f t="shared" si="22"/>
        <v>n/a</v>
      </c>
      <c r="AB161" s="21">
        <f t="shared" si="25"/>
        <v>0</v>
      </c>
      <c r="AC161" s="19" t="str">
        <f t="shared" si="26"/>
        <v>Resueltos</v>
      </c>
    </row>
    <row r="162" spans="1:29" s="2" customFormat="1" ht="12.75" x14ac:dyDescent="0.2">
      <c r="A162" s="4" t="s">
        <v>20</v>
      </c>
      <c r="B162" s="4" t="s">
        <v>29</v>
      </c>
      <c r="C162" s="4" t="s">
        <v>3019</v>
      </c>
      <c r="D162" s="5">
        <v>43591</v>
      </c>
      <c r="E162" s="6" t="s">
        <v>3020</v>
      </c>
      <c r="F162" s="6" t="s">
        <v>30</v>
      </c>
      <c r="G162" s="6" t="s">
        <v>31</v>
      </c>
      <c r="H162" s="7">
        <v>42494.731076388889</v>
      </c>
      <c r="I162" s="7">
        <v>42495.771608796298</v>
      </c>
      <c r="J162" s="4" t="s">
        <v>23</v>
      </c>
      <c r="K162" s="8" t="s">
        <v>39</v>
      </c>
      <c r="L162" s="7">
        <v>42495.59375</v>
      </c>
      <c r="M162" s="9" t="s">
        <v>3021</v>
      </c>
      <c r="N162" s="8" t="s">
        <v>3022</v>
      </c>
      <c r="O162" s="8" t="s">
        <v>40</v>
      </c>
      <c r="P162" s="8" t="s">
        <v>413</v>
      </c>
      <c r="Q162" s="4" t="s">
        <v>3023</v>
      </c>
      <c r="R162" s="7"/>
      <c r="S162" s="8" t="s">
        <v>32</v>
      </c>
      <c r="T162" s="10" t="s">
        <v>36</v>
      </c>
      <c r="U162" s="26">
        <f t="shared" si="19"/>
        <v>0.375</v>
      </c>
      <c r="V162" s="26">
        <f t="shared" si="20"/>
        <v>0.75</v>
      </c>
      <c r="W162" s="23">
        <f t="shared" si="27"/>
        <v>0.23767361111094942</v>
      </c>
      <c r="X162" s="19">
        <f t="shared" si="21"/>
        <v>0.75</v>
      </c>
      <c r="Y162" s="19">
        <f t="shared" si="23"/>
        <v>0</v>
      </c>
      <c r="Z162" s="21">
        <f t="shared" si="24"/>
        <v>0</v>
      </c>
      <c r="AA162" s="21" t="str">
        <f t="shared" si="22"/>
        <v>n/a</v>
      </c>
      <c r="AB162" s="21">
        <f t="shared" si="25"/>
        <v>0</v>
      </c>
      <c r="AC162" s="19" t="str">
        <f t="shared" si="26"/>
        <v>Resueltos</v>
      </c>
    </row>
    <row r="163" spans="1:29" s="2" customFormat="1" ht="12.75" x14ac:dyDescent="0.2">
      <c r="A163" s="4" t="s">
        <v>20</v>
      </c>
      <c r="B163" s="4" t="s">
        <v>29</v>
      </c>
      <c r="C163" s="4" t="s">
        <v>1013</v>
      </c>
      <c r="D163" s="5">
        <v>43592</v>
      </c>
      <c r="E163" s="6" t="s">
        <v>1014</v>
      </c>
      <c r="F163" s="6" t="s">
        <v>21</v>
      </c>
      <c r="G163" s="6" t="s">
        <v>22</v>
      </c>
      <c r="H163" s="7">
        <v>42494.747118055559</v>
      </c>
      <c r="I163" s="7">
        <v>42495.529467592598</v>
      </c>
      <c r="J163" s="4" t="s">
        <v>23</v>
      </c>
      <c r="K163" s="8" t="s">
        <v>50</v>
      </c>
      <c r="L163" s="7">
        <v>42495.489583333328</v>
      </c>
      <c r="M163" s="9" t="s">
        <v>1015</v>
      </c>
      <c r="N163" s="8" t="s">
        <v>1016</v>
      </c>
      <c r="O163" s="8" t="s">
        <v>40</v>
      </c>
      <c r="P163" s="8" t="s">
        <v>1017</v>
      </c>
      <c r="Q163" s="4" t="s">
        <v>26</v>
      </c>
      <c r="R163" s="7">
        <v>42495.547118055554</v>
      </c>
      <c r="S163" s="8" t="s">
        <v>32</v>
      </c>
      <c r="T163" s="10" t="s">
        <v>36</v>
      </c>
      <c r="U163" s="26">
        <f t="shared" si="19"/>
        <v>0.375</v>
      </c>
      <c r="V163" s="26">
        <f t="shared" si="20"/>
        <v>0.75</v>
      </c>
      <c r="W163" s="23">
        <f t="shared" si="27"/>
        <v>0.11746527776995208</v>
      </c>
      <c r="X163" s="19">
        <f t="shared" si="21"/>
        <v>0.75</v>
      </c>
      <c r="Y163" s="19">
        <f t="shared" si="23"/>
        <v>0</v>
      </c>
      <c r="Z163" s="21">
        <f t="shared" si="24"/>
        <v>0</v>
      </c>
      <c r="AA163" s="21" t="str">
        <f t="shared" si="22"/>
        <v>n/a</v>
      </c>
      <c r="AB163" s="21">
        <f t="shared" si="25"/>
        <v>0</v>
      </c>
      <c r="AC163" s="19" t="str">
        <f t="shared" si="26"/>
        <v>Resueltos</v>
      </c>
    </row>
    <row r="164" spans="1:29" s="2" customFormat="1" ht="12.75" x14ac:dyDescent="0.2">
      <c r="A164" s="4" t="s">
        <v>20</v>
      </c>
      <c r="B164" s="4" t="s">
        <v>1018</v>
      </c>
      <c r="C164" s="4" t="s">
        <v>162</v>
      </c>
      <c r="D164" s="5">
        <v>43595</v>
      </c>
      <c r="E164" s="6" t="s">
        <v>1019</v>
      </c>
      <c r="F164" s="6" t="s">
        <v>21</v>
      </c>
      <c r="G164" s="6" t="s">
        <v>22</v>
      </c>
      <c r="H164" s="7">
        <v>42494.78260416667</v>
      </c>
      <c r="I164" s="7">
        <v>42499.704386574071</v>
      </c>
      <c r="J164" s="4" t="s">
        <v>23</v>
      </c>
      <c r="K164" s="8" t="s">
        <v>24</v>
      </c>
      <c r="L164" s="7">
        <v>42499.600694444445</v>
      </c>
      <c r="M164" s="9" t="s">
        <v>1020</v>
      </c>
      <c r="N164" s="8" t="s">
        <v>1021</v>
      </c>
      <c r="O164" s="8" t="s">
        <v>25</v>
      </c>
      <c r="P164" s="8" t="s">
        <v>167</v>
      </c>
      <c r="Q164" s="4" t="s">
        <v>26</v>
      </c>
      <c r="R164" s="7">
        <v>42499.714965277773</v>
      </c>
      <c r="S164" s="8" t="s">
        <v>32</v>
      </c>
      <c r="T164" s="10" t="s">
        <v>36</v>
      </c>
      <c r="U164" s="26">
        <f t="shared" si="19"/>
        <v>0.375</v>
      </c>
      <c r="V164" s="26">
        <f t="shared" si="20"/>
        <v>0.75</v>
      </c>
      <c r="W164" s="23">
        <f t="shared" si="27"/>
        <v>0.97569444444525288</v>
      </c>
      <c r="X164" s="19">
        <f t="shared" si="21"/>
        <v>0.75</v>
      </c>
      <c r="Y164" s="19">
        <f t="shared" si="23"/>
        <v>0.1840277777785862</v>
      </c>
      <c r="Z164" s="21">
        <f t="shared" si="24"/>
        <v>4</v>
      </c>
      <c r="AA164" s="21" t="str">
        <f t="shared" si="22"/>
        <v>n/a</v>
      </c>
      <c r="AB164" s="21">
        <f t="shared" si="25"/>
        <v>0</v>
      </c>
      <c r="AC164" s="19" t="str">
        <f t="shared" si="26"/>
        <v>Resueltos</v>
      </c>
    </row>
    <row r="165" spans="1:29" s="2" customFormat="1" ht="12.75" x14ac:dyDescent="0.2">
      <c r="A165" s="4" t="s">
        <v>20</v>
      </c>
      <c r="B165" s="4" t="s">
        <v>29</v>
      </c>
      <c r="C165" s="4" t="s">
        <v>1022</v>
      </c>
      <c r="D165" s="5">
        <v>43623</v>
      </c>
      <c r="E165" s="6" t="s">
        <v>1023</v>
      </c>
      <c r="F165" s="6" t="s">
        <v>21</v>
      </c>
      <c r="G165" s="6" t="s">
        <v>22</v>
      </c>
      <c r="H165" s="7">
        <v>42495.449201388888</v>
      </c>
      <c r="I165" s="7">
        <v>42495.531689814816</v>
      </c>
      <c r="J165" s="4" t="s">
        <v>23</v>
      </c>
      <c r="K165" s="8" t="s">
        <v>24</v>
      </c>
      <c r="L165" s="7">
        <v>42495.496527777781</v>
      </c>
      <c r="M165" s="9" t="s">
        <v>1024</v>
      </c>
      <c r="N165" s="9" t="s">
        <v>1025</v>
      </c>
      <c r="O165" s="8" t="s">
        <v>25</v>
      </c>
      <c r="P165" s="8" t="s">
        <v>1026</v>
      </c>
      <c r="Q165" s="4" t="s">
        <v>26</v>
      </c>
      <c r="R165" s="7">
        <v>42495.542928240742</v>
      </c>
      <c r="S165" s="8" t="s">
        <v>32</v>
      </c>
      <c r="T165" s="10" t="s">
        <v>36</v>
      </c>
      <c r="U165" s="26">
        <f t="shared" si="19"/>
        <v>0.375</v>
      </c>
      <c r="V165" s="26">
        <f t="shared" si="20"/>
        <v>0.75</v>
      </c>
      <c r="W165" s="23">
        <f t="shared" si="27"/>
        <v>0.42232638889254304</v>
      </c>
      <c r="X165" s="19">
        <f t="shared" si="21"/>
        <v>0.75</v>
      </c>
      <c r="Y165" s="19">
        <f t="shared" si="23"/>
        <v>0</v>
      </c>
      <c r="Z165" s="21">
        <f t="shared" si="24"/>
        <v>-1</v>
      </c>
      <c r="AA165" s="21" t="str">
        <f t="shared" si="22"/>
        <v>n/a</v>
      </c>
      <c r="AB165" s="21">
        <f t="shared" si="25"/>
        <v>0</v>
      </c>
      <c r="AC165" s="19" t="str">
        <f t="shared" si="26"/>
        <v>Resueltos</v>
      </c>
    </row>
    <row r="166" spans="1:29" s="2" customFormat="1" ht="12.75" x14ac:dyDescent="0.2">
      <c r="A166" s="4" t="s">
        <v>20</v>
      </c>
      <c r="B166" s="4" t="s">
        <v>29</v>
      </c>
      <c r="C166" s="4" t="s">
        <v>1027</v>
      </c>
      <c r="D166" s="5">
        <v>43633</v>
      </c>
      <c r="E166" s="6" t="s">
        <v>1028</v>
      </c>
      <c r="F166" s="6" t="s">
        <v>21</v>
      </c>
      <c r="G166" s="6" t="s">
        <v>22</v>
      </c>
      <c r="H166" s="7">
        <v>42495.530115740738</v>
      </c>
      <c r="I166" s="7">
        <v>42499.558437500003</v>
      </c>
      <c r="J166" s="4" t="s">
        <v>23</v>
      </c>
      <c r="K166" s="8" t="s">
        <v>37</v>
      </c>
      <c r="L166" s="7">
        <v>42499.545138888891</v>
      </c>
      <c r="M166" s="9" t="s">
        <v>1029</v>
      </c>
      <c r="N166" s="8" t="s">
        <v>1030</v>
      </c>
      <c r="O166" s="8" t="s">
        <v>25</v>
      </c>
      <c r="P166" s="8" t="s">
        <v>1031</v>
      </c>
      <c r="Q166" s="4" t="s">
        <v>26</v>
      </c>
      <c r="R166" s="7">
        <v>42501.447164351848</v>
      </c>
      <c r="S166" s="8" t="s">
        <v>27</v>
      </c>
      <c r="T166" s="10" t="s">
        <v>28</v>
      </c>
      <c r="U166" s="26">
        <f t="shared" si="19"/>
        <v>0.375</v>
      </c>
      <c r="V166" s="26">
        <f t="shared" si="20"/>
        <v>0.66666666666666663</v>
      </c>
      <c r="W166" s="23">
        <f t="shared" si="27"/>
        <v>0.59835648148631049</v>
      </c>
      <c r="X166" s="19">
        <f t="shared" si="21"/>
        <v>0.58333333333333337</v>
      </c>
      <c r="Y166" s="19">
        <f t="shared" si="23"/>
        <v>-2.6643518513689582E-2</v>
      </c>
      <c r="Z166" s="21">
        <f t="shared" si="24"/>
        <v>3</v>
      </c>
      <c r="AA166" s="21" t="str">
        <f t="shared" si="22"/>
        <v>n/a</v>
      </c>
      <c r="AB166" s="21">
        <f t="shared" si="25"/>
        <v>0</v>
      </c>
      <c r="AC166" s="19" t="str">
        <f t="shared" si="26"/>
        <v>Resueltos</v>
      </c>
    </row>
    <row r="167" spans="1:29" s="2" customFormat="1" ht="12.75" x14ac:dyDescent="0.2">
      <c r="A167" s="4" t="s">
        <v>20</v>
      </c>
      <c r="B167" s="4" t="s">
        <v>29</v>
      </c>
      <c r="C167" s="4" t="s">
        <v>348</v>
      </c>
      <c r="D167" s="5">
        <v>43731</v>
      </c>
      <c r="E167" s="6" t="s">
        <v>1032</v>
      </c>
      <c r="F167" s="6" t="s">
        <v>21</v>
      </c>
      <c r="G167" s="6" t="s">
        <v>22</v>
      </c>
      <c r="H167" s="7">
        <v>42495.758055555554</v>
      </c>
      <c r="I167" s="7">
        <v>42496.678506944445</v>
      </c>
      <c r="J167" s="4" t="s">
        <v>23</v>
      </c>
      <c r="K167" s="8" t="s">
        <v>24</v>
      </c>
      <c r="L167" s="7">
        <v>42496.582638888889</v>
      </c>
      <c r="M167" s="9" t="s">
        <v>1033</v>
      </c>
      <c r="N167" s="8" t="s">
        <v>1034</v>
      </c>
      <c r="O167" s="8" t="s">
        <v>25</v>
      </c>
      <c r="P167" s="8" t="s">
        <v>1035</v>
      </c>
      <c r="Q167" s="4" t="s">
        <v>26</v>
      </c>
      <c r="R167" s="7">
        <v>42499.579641203702</v>
      </c>
      <c r="S167" s="8" t="s">
        <v>27</v>
      </c>
      <c r="T167" s="10" t="s">
        <v>36</v>
      </c>
      <c r="U167" s="26">
        <f t="shared" si="19"/>
        <v>0.375</v>
      </c>
      <c r="V167" s="26">
        <f t="shared" si="20"/>
        <v>0.75</v>
      </c>
      <c r="W167" s="23">
        <f t="shared" si="27"/>
        <v>0.20763888888905058</v>
      </c>
      <c r="X167" s="19">
        <f t="shared" si="21"/>
        <v>0.75</v>
      </c>
      <c r="Y167" s="19">
        <f t="shared" si="23"/>
        <v>0</v>
      </c>
      <c r="Z167" s="21">
        <f t="shared" si="24"/>
        <v>0</v>
      </c>
      <c r="AA167" s="21" t="str">
        <f t="shared" si="22"/>
        <v>n/a</v>
      </c>
      <c r="AB167" s="21">
        <f t="shared" si="25"/>
        <v>0</v>
      </c>
      <c r="AC167" s="19" t="str">
        <f t="shared" si="26"/>
        <v>Resueltos</v>
      </c>
    </row>
    <row r="168" spans="1:29" s="2" customFormat="1" ht="12.75" x14ac:dyDescent="0.2">
      <c r="A168" s="4" t="s">
        <v>20</v>
      </c>
      <c r="B168" s="4" t="s">
        <v>1036</v>
      </c>
      <c r="C168" s="4" t="s">
        <v>1037</v>
      </c>
      <c r="D168" s="5">
        <v>43749</v>
      </c>
      <c r="E168" s="6" t="s">
        <v>1038</v>
      </c>
      <c r="F168" s="6" t="s">
        <v>21</v>
      </c>
      <c r="G168" s="6" t="s">
        <v>22</v>
      </c>
      <c r="H168" s="7">
        <v>42496.421828703707</v>
      </c>
      <c r="I168" s="7">
        <v>42500.488078703704</v>
      </c>
      <c r="J168" s="4" t="s">
        <v>23</v>
      </c>
      <c r="K168" s="8" t="s">
        <v>37</v>
      </c>
      <c r="L168" s="7">
        <v>42500.465277777781</v>
      </c>
      <c r="M168" s="9" t="s">
        <v>1039</v>
      </c>
      <c r="N168" s="8" t="s">
        <v>1040</v>
      </c>
      <c r="O168" s="8" t="s">
        <v>25</v>
      </c>
      <c r="P168" s="8" t="s">
        <v>1041</v>
      </c>
      <c r="Q168" s="4" t="s">
        <v>26</v>
      </c>
      <c r="R168" s="7">
        <v>42501.488483796296</v>
      </c>
      <c r="S168" s="8" t="s">
        <v>27</v>
      </c>
      <c r="T168" s="10" t="s">
        <v>36</v>
      </c>
      <c r="U168" s="26">
        <f t="shared" si="19"/>
        <v>0.375</v>
      </c>
      <c r="V168" s="26">
        <f t="shared" si="20"/>
        <v>0.66666666666666663</v>
      </c>
      <c r="W168" s="23">
        <f t="shared" si="27"/>
        <v>0.62678240740691149</v>
      </c>
      <c r="X168" s="19">
        <f t="shared" si="21"/>
        <v>0.58333333333333337</v>
      </c>
      <c r="Y168" s="19">
        <f t="shared" si="23"/>
        <v>1.782407406911421E-3</v>
      </c>
      <c r="Z168" s="21">
        <f t="shared" si="24"/>
        <v>3</v>
      </c>
      <c r="AA168" s="21" t="str">
        <f t="shared" si="22"/>
        <v>n/a</v>
      </c>
      <c r="AB168" s="21">
        <f t="shared" si="25"/>
        <v>0</v>
      </c>
      <c r="AC168" s="19" t="str">
        <f t="shared" si="26"/>
        <v>Resueltos</v>
      </c>
    </row>
    <row r="169" spans="1:29" s="2" customFormat="1" ht="12.75" x14ac:dyDescent="0.2">
      <c r="A169" s="4" t="s">
        <v>20</v>
      </c>
      <c r="B169" s="4" t="s">
        <v>29</v>
      </c>
      <c r="C169" s="4" t="s">
        <v>1042</v>
      </c>
      <c r="D169" s="5">
        <v>43755</v>
      </c>
      <c r="E169" s="6" t="s">
        <v>1043</v>
      </c>
      <c r="F169" s="6" t="s">
        <v>21</v>
      </c>
      <c r="G169" s="6" t="s">
        <v>22</v>
      </c>
      <c r="H169" s="7">
        <v>42496.435706018514</v>
      </c>
      <c r="I169" s="7">
        <v>42496.487349537041</v>
      </c>
      <c r="J169" s="4" t="s">
        <v>23</v>
      </c>
      <c r="K169" s="8" t="s">
        <v>50</v>
      </c>
      <c r="L169" s="7">
        <v>42496.465277777781</v>
      </c>
      <c r="M169" s="9" t="s">
        <v>1044</v>
      </c>
      <c r="N169" s="9" t="s">
        <v>1045</v>
      </c>
      <c r="O169" s="8" t="s">
        <v>40</v>
      </c>
      <c r="P169" s="8" t="s">
        <v>99</v>
      </c>
      <c r="Q169" s="4" t="s">
        <v>26</v>
      </c>
      <c r="R169" s="7">
        <v>42496.492060185185</v>
      </c>
      <c r="S169" s="8" t="s">
        <v>32</v>
      </c>
      <c r="T169" s="10" t="s">
        <v>36</v>
      </c>
      <c r="U169" s="26">
        <f t="shared" si="19"/>
        <v>0.375</v>
      </c>
      <c r="V169" s="26">
        <f t="shared" si="20"/>
        <v>0.75</v>
      </c>
      <c r="W169" s="23">
        <f t="shared" si="27"/>
        <v>0.40457175926712807</v>
      </c>
      <c r="X169" s="19">
        <f t="shared" si="21"/>
        <v>0.75</v>
      </c>
      <c r="Y169" s="19">
        <f t="shared" si="23"/>
        <v>0</v>
      </c>
      <c r="Z169" s="21">
        <f t="shared" si="24"/>
        <v>-1</v>
      </c>
      <c r="AA169" s="21" t="str">
        <f t="shared" si="22"/>
        <v>n/a</v>
      </c>
      <c r="AB169" s="21">
        <f t="shared" si="25"/>
        <v>0</v>
      </c>
      <c r="AC169" s="19" t="str">
        <f t="shared" si="26"/>
        <v>Resueltos</v>
      </c>
    </row>
    <row r="170" spans="1:29" s="2" customFormat="1" ht="12.75" x14ac:dyDescent="0.2">
      <c r="A170" s="4" t="s">
        <v>20</v>
      </c>
      <c r="B170" s="4" t="s">
        <v>1046</v>
      </c>
      <c r="C170" s="4" t="s">
        <v>1047</v>
      </c>
      <c r="D170" s="5">
        <v>43768</v>
      </c>
      <c r="E170" s="6" t="s">
        <v>1048</v>
      </c>
      <c r="F170" s="6" t="s">
        <v>21</v>
      </c>
      <c r="G170" s="6" t="s">
        <v>22</v>
      </c>
      <c r="H170" s="7">
        <v>42496.455474537041</v>
      </c>
      <c r="I170" s="7">
        <v>42499.514293981483</v>
      </c>
      <c r="J170" s="4" t="s">
        <v>23</v>
      </c>
      <c r="K170" s="8" t="s">
        <v>42</v>
      </c>
      <c r="L170" s="7">
        <v>42499.506944444445</v>
      </c>
      <c r="M170" s="9" t="s">
        <v>1049</v>
      </c>
      <c r="N170" s="8" t="s">
        <v>1050</v>
      </c>
      <c r="O170" s="8" t="s">
        <v>25</v>
      </c>
      <c r="P170" s="8" t="s">
        <v>1051</v>
      </c>
      <c r="Q170" s="4" t="s">
        <v>26</v>
      </c>
      <c r="R170" s="7">
        <v>42500.47991898148</v>
      </c>
      <c r="S170" s="8" t="s">
        <v>27</v>
      </c>
      <c r="T170" s="10" t="s">
        <v>36</v>
      </c>
      <c r="U170" s="26">
        <f t="shared" si="19"/>
        <v>0.375</v>
      </c>
      <c r="V170" s="26">
        <f t="shared" si="20"/>
        <v>0.75</v>
      </c>
      <c r="W170" s="23">
        <f t="shared" si="27"/>
        <v>0.42646990740468027</v>
      </c>
      <c r="X170" s="19">
        <f t="shared" si="21"/>
        <v>0.75</v>
      </c>
      <c r="Y170" s="19">
        <f t="shared" si="23"/>
        <v>0</v>
      </c>
      <c r="Z170" s="21">
        <f t="shared" si="24"/>
        <v>2</v>
      </c>
      <c r="AA170" s="21" t="str">
        <f t="shared" si="22"/>
        <v>n/a</v>
      </c>
      <c r="AB170" s="21">
        <f t="shared" si="25"/>
        <v>0</v>
      </c>
      <c r="AC170" s="19" t="str">
        <f t="shared" si="26"/>
        <v>Resueltos</v>
      </c>
    </row>
    <row r="171" spans="1:29" s="2" customFormat="1" ht="12.75" x14ac:dyDescent="0.2">
      <c r="A171" s="4" t="s">
        <v>20</v>
      </c>
      <c r="B171" s="4" t="s">
        <v>29</v>
      </c>
      <c r="C171" s="4" t="s">
        <v>1053</v>
      </c>
      <c r="D171" s="5">
        <v>43856</v>
      </c>
      <c r="E171" s="6" t="s">
        <v>1054</v>
      </c>
      <c r="F171" s="6" t="s">
        <v>21</v>
      </c>
      <c r="G171" s="6" t="s">
        <v>22</v>
      </c>
      <c r="H171" s="7">
        <v>42496.592511574076</v>
      </c>
      <c r="I171" s="7">
        <v>42502.728229166663</v>
      </c>
      <c r="J171" s="4" t="s">
        <v>23</v>
      </c>
      <c r="K171" s="8" t="s">
        <v>39</v>
      </c>
      <c r="L171" s="7">
        <v>42502.708333333328</v>
      </c>
      <c r="M171" s="9" t="s">
        <v>1055</v>
      </c>
      <c r="N171" s="8" t="s">
        <v>1056</v>
      </c>
      <c r="O171" s="8" t="s">
        <v>40</v>
      </c>
      <c r="P171" s="8" t="s">
        <v>232</v>
      </c>
      <c r="Q171" s="4" t="s">
        <v>26</v>
      </c>
      <c r="R171" s="7">
        <v>42503.410046296296</v>
      </c>
      <c r="S171" s="8" t="s">
        <v>27</v>
      </c>
      <c r="T171" s="10" t="s">
        <v>28</v>
      </c>
      <c r="U171" s="26">
        <f t="shared" si="19"/>
        <v>0.375</v>
      </c>
      <c r="V171" s="26">
        <f t="shared" si="20"/>
        <v>0.75</v>
      </c>
      <c r="W171" s="23">
        <f t="shared" si="27"/>
        <v>1.6158217592528672</v>
      </c>
      <c r="X171" s="19">
        <f t="shared" si="21"/>
        <v>0.75</v>
      </c>
      <c r="Y171" s="19">
        <f t="shared" si="23"/>
        <v>0.82415509258620046</v>
      </c>
      <c r="Z171" s="21">
        <f t="shared" si="24"/>
        <v>5</v>
      </c>
      <c r="AA171" s="21" t="str">
        <f t="shared" si="22"/>
        <v>n/a</v>
      </c>
      <c r="AB171" s="21">
        <f t="shared" si="25"/>
        <v>0</v>
      </c>
      <c r="AC171" s="19" t="str">
        <f t="shared" si="26"/>
        <v>Resueltos</v>
      </c>
    </row>
    <row r="172" spans="1:29" s="2" customFormat="1" ht="12.75" x14ac:dyDescent="0.2">
      <c r="A172" s="4" t="s">
        <v>20</v>
      </c>
      <c r="B172" s="4" t="s">
        <v>29</v>
      </c>
      <c r="C172" s="4" t="s">
        <v>1057</v>
      </c>
      <c r="D172" s="5">
        <v>43869</v>
      </c>
      <c r="E172" s="6" t="s">
        <v>1058</v>
      </c>
      <c r="F172" s="6" t="s">
        <v>21</v>
      </c>
      <c r="G172" s="6" t="s">
        <v>22</v>
      </c>
      <c r="H172" s="7">
        <v>42496.618576388893</v>
      </c>
      <c r="I172" s="7">
        <v>42499.692812499998</v>
      </c>
      <c r="J172" s="4" t="s">
        <v>23</v>
      </c>
      <c r="K172" s="8" t="s">
        <v>24</v>
      </c>
      <c r="L172" s="7">
        <v>42499.6875</v>
      </c>
      <c r="M172" s="9" t="s">
        <v>1059</v>
      </c>
      <c r="N172" s="9" t="s">
        <v>1060</v>
      </c>
      <c r="O172" s="8" t="s">
        <v>25</v>
      </c>
      <c r="P172" s="8" t="s">
        <v>1061</v>
      </c>
      <c r="Q172" s="4" t="s">
        <v>26</v>
      </c>
      <c r="R172" s="7">
        <v>42499.708472222221</v>
      </c>
      <c r="S172" s="8" t="s">
        <v>32</v>
      </c>
      <c r="T172" s="10" t="s">
        <v>36</v>
      </c>
      <c r="U172" s="26">
        <f t="shared" si="19"/>
        <v>0.375</v>
      </c>
      <c r="V172" s="26">
        <f t="shared" si="20"/>
        <v>0.75</v>
      </c>
      <c r="W172" s="23">
        <f t="shared" si="27"/>
        <v>0.44392361110658385</v>
      </c>
      <c r="X172" s="19">
        <f t="shared" si="21"/>
        <v>0.75</v>
      </c>
      <c r="Y172" s="19">
        <f t="shared" si="23"/>
        <v>0</v>
      </c>
      <c r="Z172" s="21">
        <f t="shared" si="24"/>
        <v>2</v>
      </c>
      <c r="AA172" s="21" t="str">
        <f t="shared" si="22"/>
        <v>n/a</v>
      </c>
      <c r="AB172" s="21">
        <f t="shared" si="25"/>
        <v>0</v>
      </c>
      <c r="AC172" s="19" t="str">
        <f t="shared" si="26"/>
        <v>Resueltos</v>
      </c>
    </row>
    <row r="173" spans="1:29" s="2" customFormat="1" ht="12.75" x14ac:dyDescent="0.2">
      <c r="A173" s="4" t="s">
        <v>20</v>
      </c>
      <c r="B173" s="4" t="s">
        <v>29</v>
      </c>
      <c r="C173" s="4" t="s">
        <v>1062</v>
      </c>
      <c r="D173" s="5">
        <v>43873</v>
      </c>
      <c r="E173" s="6" t="s">
        <v>1063</v>
      </c>
      <c r="F173" s="6" t="s">
        <v>21</v>
      </c>
      <c r="G173" s="6" t="s">
        <v>22</v>
      </c>
      <c r="H173" s="7">
        <v>42496.625613425931</v>
      </c>
      <c r="I173" s="7">
        <v>42499.621724537035</v>
      </c>
      <c r="J173" s="4" t="s">
        <v>23</v>
      </c>
      <c r="K173" s="8" t="s">
        <v>42</v>
      </c>
      <c r="L173" s="7">
        <v>42499.619444444441</v>
      </c>
      <c r="M173" s="9" t="s">
        <v>1064</v>
      </c>
      <c r="N173" s="9" t="s">
        <v>127</v>
      </c>
      <c r="O173" s="8" t="s">
        <v>25</v>
      </c>
      <c r="P173" s="8" t="s">
        <v>223</v>
      </c>
      <c r="Q173" s="4" t="s">
        <v>26</v>
      </c>
      <c r="R173" s="7">
        <v>42501.493495370371</v>
      </c>
      <c r="S173" s="8" t="s">
        <v>27</v>
      </c>
      <c r="T173" s="10" t="s">
        <v>36</v>
      </c>
      <c r="U173" s="26">
        <f t="shared" si="19"/>
        <v>0.375</v>
      </c>
      <c r="V173" s="26">
        <f t="shared" si="20"/>
        <v>0.75</v>
      </c>
      <c r="W173" s="23">
        <f t="shared" si="27"/>
        <v>0.36883101850980893</v>
      </c>
      <c r="X173" s="19">
        <f t="shared" si="21"/>
        <v>0.75</v>
      </c>
      <c r="Y173" s="19">
        <f t="shared" si="23"/>
        <v>0</v>
      </c>
      <c r="Z173" s="21">
        <f t="shared" si="24"/>
        <v>2</v>
      </c>
      <c r="AA173" s="21" t="str">
        <f t="shared" si="22"/>
        <v>n/a</v>
      </c>
      <c r="AB173" s="21">
        <f t="shared" si="25"/>
        <v>0</v>
      </c>
      <c r="AC173" s="19" t="str">
        <f t="shared" si="26"/>
        <v>Resueltos</v>
      </c>
    </row>
    <row r="174" spans="1:29" s="2" customFormat="1" ht="12.75" x14ac:dyDescent="0.2">
      <c r="A174" s="4" t="s">
        <v>20</v>
      </c>
      <c r="B174" s="4" t="s">
        <v>29</v>
      </c>
      <c r="C174" s="4" t="s">
        <v>1065</v>
      </c>
      <c r="D174" s="5">
        <v>43884</v>
      </c>
      <c r="E174" s="6" t="s">
        <v>1066</v>
      </c>
      <c r="F174" s="6" t="s">
        <v>21</v>
      </c>
      <c r="G174" s="6" t="s">
        <v>22</v>
      </c>
      <c r="H174" s="7">
        <v>42496.676446759258</v>
      </c>
      <c r="I174" s="7">
        <v>42499.466284722221</v>
      </c>
      <c r="J174" s="4" t="s">
        <v>23</v>
      </c>
      <c r="K174" s="8" t="s">
        <v>24</v>
      </c>
      <c r="L174" s="7">
        <v>42499.463194444441</v>
      </c>
      <c r="M174" s="9" t="s">
        <v>1067</v>
      </c>
      <c r="N174" s="8" t="s">
        <v>1068</v>
      </c>
      <c r="O174" s="8" t="s">
        <v>25</v>
      </c>
      <c r="P174" s="8" t="s">
        <v>1069</v>
      </c>
      <c r="Q174" s="4" t="s">
        <v>26</v>
      </c>
      <c r="R174" s="7">
        <v>42502.490740740745</v>
      </c>
      <c r="S174" s="8" t="s">
        <v>27</v>
      </c>
      <c r="T174" s="10" t="s">
        <v>36</v>
      </c>
      <c r="U174" s="26">
        <f t="shared" si="19"/>
        <v>0.375</v>
      </c>
      <c r="V174" s="26">
        <f t="shared" si="20"/>
        <v>0.75</v>
      </c>
      <c r="W174" s="23">
        <f t="shared" si="27"/>
        <v>0.16174768518249039</v>
      </c>
      <c r="X174" s="19">
        <f t="shared" si="21"/>
        <v>0.75</v>
      </c>
      <c r="Y174" s="19">
        <f t="shared" si="23"/>
        <v>0</v>
      </c>
      <c r="Z174" s="21">
        <f t="shared" si="24"/>
        <v>2</v>
      </c>
      <c r="AA174" s="21" t="str">
        <f t="shared" si="22"/>
        <v>n/a</v>
      </c>
      <c r="AB174" s="21">
        <f t="shared" si="25"/>
        <v>0</v>
      </c>
      <c r="AC174" s="19" t="str">
        <f t="shared" si="26"/>
        <v>Resueltos</v>
      </c>
    </row>
    <row r="175" spans="1:29" s="2" customFormat="1" ht="12.75" x14ac:dyDescent="0.2">
      <c r="A175" s="4" t="s">
        <v>20</v>
      </c>
      <c r="B175" s="4" t="s">
        <v>29</v>
      </c>
      <c r="C175" s="4" t="s">
        <v>1070</v>
      </c>
      <c r="D175" s="5">
        <v>43885</v>
      </c>
      <c r="E175" s="6" t="s">
        <v>1071</v>
      </c>
      <c r="F175" s="6" t="s">
        <v>21</v>
      </c>
      <c r="G175" s="6" t="s">
        <v>22</v>
      </c>
      <c r="H175" s="7">
        <v>42496.677314814813</v>
      </c>
      <c r="I175" s="7">
        <v>42502.563923611116</v>
      </c>
      <c r="J175" s="4" t="s">
        <v>23</v>
      </c>
      <c r="K175" s="8" t="s">
        <v>33</v>
      </c>
      <c r="L175" s="7">
        <v>42502.569444444445</v>
      </c>
      <c r="M175" s="9" t="s">
        <v>1072</v>
      </c>
      <c r="N175" s="8" t="s">
        <v>1073</v>
      </c>
      <c r="O175" s="8" t="s">
        <v>34</v>
      </c>
      <c r="P175" s="8" t="s">
        <v>1074</v>
      </c>
      <c r="Q175" s="4" t="s">
        <v>26</v>
      </c>
      <c r="R175" s="7">
        <v>42503.399282407408</v>
      </c>
      <c r="S175" s="8" t="s">
        <v>27</v>
      </c>
      <c r="T175" s="10" t="s">
        <v>28</v>
      </c>
      <c r="U175" s="26">
        <f t="shared" si="19"/>
        <v>0.375</v>
      </c>
      <c r="V175" s="26">
        <f t="shared" si="20"/>
        <v>0.75</v>
      </c>
      <c r="W175" s="23">
        <f t="shared" si="27"/>
        <v>1.3921296296321088</v>
      </c>
      <c r="X175" s="19">
        <f t="shared" si="21"/>
        <v>0.75</v>
      </c>
      <c r="Y175" s="19">
        <f t="shared" si="23"/>
        <v>0.6004629629654421</v>
      </c>
      <c r="Z175" s="21">
        <f t="shared" si="24"/>
        <v>5</v>
      </c>
      <c r="AA175" s="21" t="str">
        <f t="shared" si="22"/>
        <v>n/a</v>
      </c>
      <c r="AB175" s="21">
        <f t="shared" si="25"/>
        <v>0</v>
      </c>
      <c r="AC175" s="19" t="str">
        <f t="shared" si="26"/>
        <v>Resueltos</v>
      </c>
    </row>
    <row r="176" spans="1:29" s="2" customFormat="1" ht="12.75" x14ac:dyDescent="0.2">
      <c r="A176" s="4" t="s">
        <v>20</v>
      </c>
      <c r="B176" s="4" t="s">
        <v>29</v>
      </c>
      <c r="C176" s="4" t="s">
        <v>1075</v>
      </c>
      <c r="D176" s="5">
        <v>43889</v>
      </c>
      <c r="E176" s="6" t="s">
        <v>1076</v>
      </c>
      <c r="F176" s="6" t="s">
        <v>21</v>
      </c>
      <c r="G176" s="6" t="s">
        <v>22</v>
      </c>
      <c r="H176" s="7">
        <v>42496.683090277773</v>
      </c>
      <c r="I176" s="7">
        <v>42499.708692129629</v>
      </c>
      <c r="J176" s="4" t="s">
        <v>23</v>
      </c>
      <c r="K176" s="8" t="s">
        <v>42</v>
      </c>
      <c r="L176" s="7">
        <v>42499.579861111109</v>
      </c>
      <c r="M176" s="9" t="s">
        <v>1077</v>
      </c>
      <c r="N176" s="8" t="s">
        <v>1078</v>
      </c>
      <c r="O176" s="8" t="s">
        <v>25</v>
      </c>
      <c r="P176" s="8" t="s">
        <v>181</v>
      </c>
      <c r="Q176" s="4" t="s">
        <v>26</v>
      </c>
      <c r="R176" s="7">
        <v>42499.72356481482</v>
      </c>
      <c r="S176" s="8" t="s">
        <v>32</v>
      </c>
      <c r="T176" s="10" t="s">
        <v>36</v>
      </c>
      <c r="U176" s="26">
        <f t="shared" si="19"/>
        <v>0.375</v>
      </c>
      <c r="V176" s="26">
        <f t="shared" si="20"/>
        <v>0.75</v>
      </c>
      <c r="W176" s="23">
        <f t="shared" si="27"/>
        <v>0.27177083333663177</v>
      </c>
      <c r="X176" s="19">
        <f t="shared" si="21"/>
        <v>0.75</v>
      </c>
      <c r="Y176" s="19">
        <f t="shared" si="23"/>
        <v>0</v>
      </c>
      <c r="Z176" s="21">
        <f t="shared" si="24"/>
        <v>2</v>
      </c>
      <c r="AA176" s="21" t="str">
        <f t="shared" si="22"/>
        <v>n/a</v>
      </c>
      <c r="AB176" s="21">
        <f t="shared" si="25"/>
        <v>0</v>
      </c>
      <c r="AC176" s="19" t="str">
        <f t="shared" si="26"/>
        <v>Resueltos</v>
      </c>
    </row>
    <row r="177" spans="1:29" s="2" customFormat="1" ht="12.75" x14ac:dyDescent="0.2">
      <c r="A177" s="4" t="s">
        <v>20</v>
      </c>
      <c r="B177" s="4" t="s">
        <v>29</v>
      </c>
      <c r="C177" s="4" t="s">
        <v>1079</v>
      </c>
      <c r="D177" s="5">
        <v>43894</v>
      </c>
      <c r="E177" s="6" t="s">
        <v>1080</v>
      </c>
      <c r="F177" s="6" t="s">
        <v>21</v>
      </c>
      <c r="G177" s="6" t="s">
        <v>22</v>
      </c>
      <c r="H177" s="7">
        <v>42496.723449074074</v>
      </c>
      <c r="I177" s="7">
        <v>42499.632835648154</v>
      </c>
      <c r="J177" s="4" t="s">
        <v>23</v>
      </c>
      <c r="K177" s="8" t="s">
        <v>24</v>
      </c>
      <c r="L177" s="7">
        <v>42499.625</v>
      </c>
      <c r="M177" s="9" t="s">
        <v>1081</v>
      </c>
      <c r="N177" s="8" t="s">
        <v>1082</v>
      </c>
      <c r="O177" s="8" t="s">
        <v>25</v>
      </c>
      <c r="P177" s="8" t="s">
        <v>1083</v>
      </c>
      <c r="Q177" s="4" t="s">
        <v>26</v>
      </c>
      <c r="R177" s="7">
        <v>42499.662025462967</v>
      </c>
      <c r="S177" s="8" t="s">
        <v>32</v>
      </c>
      <c r="T177" s="10" t="s">
        <v>36</v>
      </c>
      <c r="U177" s="26">
        <f t="shared" si="19"/>
        <v>0.375</v>
      </c>
      <c r="V177" s="26">
        <f t="shared" si="20"/>
        <v>0.75</v>
      </c>
      <c r="W177" s="23">
        <f t="shared" si="27"/>
        <v>0.27655092592613073</v>
      </c>
      <c r="X177" s="19">
        <f t="shared" si="21"/>
        <v>0.75</v>
      </c>
      <c r="Y177" s="19">
        <f t="shared" si="23"/>
        <v>0</v>
      </c>
      <c r="Z177" s="21">
        <f t="shared" si="24"/>
        <v>2</v>
      </c>
      <c r="AA177" s="21" t="str">
        <f t="shared" si="22"/>
        <v>n/a</v>
      </c>
      <c r="AB177" s="21">
        <f t="shared" si="25"/>
        <v>0</v>
      </c>
      <c r="AC177" s="19" t="str">
        <f t="shared" si="26"/>
        <v>Resueltos</v>
      </c>
    </row>
    <row r="178" spans="1:29" s="2" customFormat="1" ht="12.75" x14ac:dyDescent="0.2">
      <c r="A178" s="4" t="s">
        <v>20</v>
      </c>
      <c r="B178" s="4" t="s">
        <v>29</v>
      </c>
      <c r="C178" s="4" t="s">
        <v>1084</v>
      </c>
      <c r="D178" s="5">
        <v>43906</v>
      </c>
      <c r="E178" s="6" t="s">
        <v>1085</v>
      </c>
      <c r="F178" s="6" t="s">
        <v>21</v>
      </c>
      <c r="G178" s="6" t="s">
        <v>22</v>
      </c>
      <c r="H178" s="7">
        <v>42496.765057870369</v>
      </c>
      <c r="I178" s="7">
        <v>42499.717129629629</v>
      </c>
      <c r="J178" s="4" t="s">
        <v>23</v>
      </c>
      <c r="K178" s="8" t="s">
        <v>42</v>
      </c>
      <c r="L178" s="7">
        <v>42499.662499999999</v>
      </c>
      <c r="M178" s="9" t="s">
        <v>1086</v>
      </c>
      <c r="N178" s="8" t="s">
        <v>1087</v>
      </c>
      <c r="O178" s="8" t="s">
        <v>25</v>
      </c>
      <c r="P178" s="8" t="s">
        <v>1088</v>
      </c>
      <c r="Q178" s="4" t="s">
        <v>26</v>
      </c>
      <c r="R178" s="7">
        <v>42500.625162037039</v>
      </c>
      <c r="S178" s="8" t="s">
        <v>27</v>
      </c>
      <c r="T178" s="10" t="s">
        <v>36</v>
      </c>
      <c r="U178" s="26">
        <f t="shared" si="19"/>
        <v>0.375</v>
      </c>
      <c r="V178" s="26">
        <f t="shared" si="20"/>
        <v>0.75</v>
      </c>
      <c r="W178" s="23">
        <f t="shared" si="27"/>
        <v>0.28749999999854481</v>
      </c>
      <c r="X178" s="19">
        <f t="shared" si="21"/>
        <v>0.75</v>
      </c>
      <c r="Y178" s="19">
        <f t="shared" si="23"/>
        <v>0</v>
      </c>
      <c r="Z178" s="21">
        <f t="shared" si="24"/>
        <v>2</v>
      </c>
      <c r="AA178" s="21" t="str">
        <f t="shared" si="22"/>
        <v>n/a</v>
      </c>
      <c r="AB178" s="21">
        <f t="shared" si="25"/>
        <v>0</v>
      </c>
      <c r="AC178" s="19" t="str">
        <f t="shared" si="26"/>
        <v>Resueltos</v>
      </c>
    </row>
    <row r="179" spans="1:29" s="2" customFormat="1" ht="12.75" x14ac:dyDescent="0.2">
      <c r="A179" s="4" t="s">
        <v>20</v>
      </c>
      <c r="B179" s="4" t="s">
        <v>29</v>
      </c>
      <c r="C179" s="4" t="s">
        <v>80</v>
      </c>
      <c r="D179" s="5">
        <v>43909</v>
      </c>
      <c r="E179" s="6" t="s">
        <v>1089</v>
      </c>
      <c r="F179" s="6" t="s">
        <v>21</v>
      </c>
      <c r="G179" s="6" t="s">
        <v>22</v>
      </c>
      <c r="H179" s="7">
        <v>42496.778171296297</v>
      </c>
      <c r="I179" s="7">
        <v>42499.717893518522</v>
      </c>
      <c r="J179" s="4" t="s">
        <v>23</v>
      </c>
      <c r="K179" s="8" t="s">
        <v>42</v>
      </c>
      <c r="L179" s="7">
        <v>42499.666666666672</v>
      </c>
      <c r="M179" s="9" t="s">
        <v>1090</v>
      </c>
      <c r="N179" s="9" t="s">
        <v>1091</v>
      </c>
      <c r="O179" s="8" t="s">
        <v>25</v>
      </c>
      <c r="P179" s="8" t="s">
        <v>1092</v>
      </c>
      <c r="Q179" s="4" t="s">
        <v>26</v>
      </c>
      <c r="R179" s="7">
        <v>42502.402962962966</v>
      </c>
      <c r="S179" s="8" t="s">
        <v>27</v>
      </c>
      <c r="T179" s="10" t="s">
        <v>36</v>
      </c>
      <c r="U179" s="26">
        <f t="shared" si="19"/>
        <v>0.375</v>
      </c>
      <c r="V179" s="26">
        <f t="shared" si="20"/>
        <v>0.75</v>
      </c>
      <c r="W179" s="23">
        <f t="shared" si="27"/>
        <v>0.29166666667151731</v>
      </c>
      <c r="X179" s="19">
        <f t="shared" si="21"/>
        <v>0.75</v>
      </c>
      <c r="Y179" s="19">
        <f t="shared" si="23"/>
        <v>0</v>
      </c>
      <c r="Z179" s="21">
        <f t="shared" si="24"/>
        <v>2</v>
      </c>
      <c r="AA179" s="21" t="str">
        <f t="shared" si="22"/>
        <v>n/a</v>
      </c>
      <c r="AB179" s="21">
        <f t="shared" si="25"/>
        <v>0</v>
      </c>
      <c r="AC179" s="19" t="str">
        <f t="shared" si="26"/>
        <v>Resueltos</v>
      </c>
    </row>
    <row r="180" spans="1:29" s="2" customFormat="1" ht="12.75" x14ac:dyDescent="0.2">
      <c r="A180" s="4" t="s">
        <v>20</v>
      </c>
      <c r="B180" s="4" t="s">
        <v>29</v>
      </c>
      <c r="C180" s="4" t="s">
        <v>1093</v>
      </c>
      <c r="D180" s="5">
        <v>43915</v>
      </c>
      <c r="E180" s="6" t="s">
        <v>1094</v>
      </c>
      <c r="F180" s="6" t="s">
        <v>21</v>
      </c>
      <c r="G180" s="6" t="s">
        <v>22</v>
      </c>
      <c r="H180" s="7">
        <v>42497.383263888885</v>
      </c>
      <c r="I180" s="7">
        <v>42499.699756944443</v>
      </c>
      <c r="J180" s="4" t="s">
        <v>23</v>
      </c>
      <c r="K180" s="8" t="s">
        <v>37</v>
      </c>
      <c r="L180" s="7">
        <v>42499.69930555555</v>
      </c>
      <c r="M180" s="9" t="s">
        <v>1095</v>
      </c>
      <c r="N180" s="8" t="s">
        <v>1096</v>
      </c>
      <c r="O180" s="8" t="s">
        <v>25</v>
      </c>
      <c r="P180" s="8" t="s">
        <v>1052</v>
      </c>
      <c r="Q180" s="4" t="s">
        <v>26</v>
      </c>
      <c r="R180" s="7">
        <v>42501.492731481485</v>
      </c>
      <c r="S180" s="8" t="s">
        <v>27</v>
      </c>
      <c r="T180" s="10" t="s">
        <v>36</v>
      </c>
      <c r="U180" s="26">
        <f t="shared" si="19"/>
        <v>0.375</v>
      </c>
      <c r="V180" s="26">
        <f t="shared" si="20"/>
        <v>0.66666666666666663</v>
      </c>
      <c r="W180" s="23">
        <f t="shared" si="27"/>
        <v>0.60770833333178109</v>
      </c>
      <c r="X180" s="19">
        <f t="shared" si="21"/>
        <v>0.58333333333333337</v>
      </c>
      <c r="Y180" s="19">
        <f t="shared" si="23"/>
        <v>-1.7291666668218977E-2</v>
      </c>
      <c r="Z180" s="21">
        <f t="shared" si="24"/>
        <v>1</v>
      </c>
      <c r="AA180" s="21" t="str">
        <f t="shared" si="22"/>
        <v>n/a</v>
      </c>
      <c r="AB180" s="21">
        <f t="shared" si="25"/>
        <v>0</v>
      </c>
      <c r="AC180" s="19" t="str">
        <f t="shared" si="26"/>
        <v>Resueltos</v>
      </c>
    </row>
    <row r="181" spans="1:29" s="2" customFormat="1" ht="12.75" x14ac:dyDescent="0.2">
      <c r="A181" s="4" t="s">
        <v>20</v>
      </c>
      <c r="B181" s="4" t="s">
        <v>1097</v>
      </c>
      <c r="C181" s="4" t="s">
        <v>1098</v>
      </c>
      <c r="D181" s="5">
        <v>43916</v>
      </c>
      <c r="E181" s="6" t="s">
        <v>1099</v>
      </c>
      <c r="F181" s="6" t="s">
        <v>21</v>
      </c>
      <c r="G181" s="6" t="s">
        <v>22</v>
      </c>
      <c r="H181" s="7">
        <v>42497.498680555553</v>
      </c>
      <c r="I181" s="7">
        <v>42501.525740740741</v>
      </c>
      <c r="J181" s="4" t="s">
        <v>23</v>
      </c>
      <c r="K181" s="8" t="s">
        <v>24</v>
      </c>
      <c r="L181" s="7">
        <v>42501.510416666672</v>
      </c>
      <c r="M181" s="9" t="s">
        <v>1100</v>
      </c>
      <c r="N181" s="8" t="s">
        <v>1101</v>
      </c>
      <c r="O181" s="8" t="s">
        <v>25</v>
      </c>
      <c r="P181" s="8" t="s">
        <v>63</v>
      </c>
      <c r="Q181" s="4" t="s">
        <v>26</v>
      </c>
      <c r="R181" s="7">
        <v>42502.484699074077</v>
      </c>
      <c r="S181" s="8" t="s">
        <v>27</v>
      </c>
      <c r="T181" s="10" t="s">
        <v>36</v>
      </c>
      <c r="U181" s="26">
        <f t="shared" si="19"/>
        <v>0.375</v>
      </c>
      <c r="V181" s="26">
        <f t="shared" si="20"/>
        <v>0.75</v>
      </c>
      <c r="W181" s="23">
        <f t="shared" si="27"/>
        <v>0.76173611111880746</v>
      </c>
      <c r="X181" s="19">
        <f t="shared" si="21"/>
        <v>0.75</v>
      </c>
      <c r="Y181" s="19">
        <f t="shared" si="23"/>
        <v>-2.9930555547859242E-2</v>
      </c>
      <c r="Z181" s="21">
        <f t="shared" si="24"/>
        <v>3</v>
      </c>
      <c r="AA181" s="21" t="str">
        <f t="shared" si="22"/>
        <v>n/a</v>
      </c>
      <c r="AB181" s="21">
        <f t="shared" si="25"/>
        <v>0</v>
      </c>
      <c r="AC181" s="19" t="str">
        <f t="shared" si="26"/>
        <v>Resueltos</v>
      </c>
    </row>
    <row r="182" spans="1:29" s="2" customFormat="1" ht="12.75" x14ac:dyDescent="0.2">
      <c r="A182" s="4" t="s">
        <v>20</v>
      </c>
      <c r="B182" s="4" t="s">
        <v>1102</v>
      </c>
      <c r="C182" s="4" t="s">
        <v>1103</v>
      </c>
      <c r="D182" s="5">
        <v>43917</v>
      </c>
      <c r="E182" s="6" t="s">
        <v>1104</v>
      </c>
      <c r="F182" s="6" t="s">
        <v>21</v>
      </c>
      <c r="G182" s="6" t="s">
        <v>22</v>
      </c>
      <c r="H182" s="7">
        <v>42497.518854166672</v>
      </c>
      <c r="I182" s="7">
        <v>42501.611400462964</v>
      </c>
      <c r="J182" s="4" t="s">
        <v>23</v>
      </c>
      <c r="K182" s="8" t="s">
        <v>24</v>
      </c>
      <c r="L182" s="7">
        <v>42501.555555555555</v>
      </c>
      <c r="M182" s="9" t="s">
        <v>1105</v>
      </c>
      <c r="N182" s="8" t="s">
        <v>1106</v>
      </c>
      <c r="O182" s="8" t="s">
        <v>25</v>
      </c>
      <c r="P182" s="8" t="s">
        <v>224</v>
      </c>
      <c r="Q182" s="4" t="s">
        <v>26</v>
      </c>
      <c r="R182" s="7">
        <v>42506.533634259264</v>
      </c>
      <c r="S182" s="8" t="s">
        <v>27</v>
      </c>
      <c r="T182" s="10" t="s">
        <v>36</v>
      </c>
      <c r="U182" s="26">
        <f t="shared" si="19"/>
        <v>0.375</v>
      </c>
      <c r="V182" s="26">
        <f t="shared" si="20"/>
        <v>0.75</v>
      </c>
      <c r="W182" s="23">
        <f t="shared" si="27"/>
        <v>0.78670138888264773</v>
      </c>
      <c r="X182" s="19">
        <f t="shared" si="21"/>
        <v>0.75</v>
      </c>
      <c r="Y182" s="19">
        <f t="shared" si="23"/>
        <v>-4.9652777840189649E-3</v>
      </c>
      <c r="Z182" s="21">
        <f t="shared" si="24"/>
        <v>3</v>
      </c>
      <c r="AA182" s="21" t="str">
        <f t="shared" si="22"/>
        <v>n/a</v>
      </c>
      <c r="AB182" s="21">
        <f t="shared" si="25"/>
        <v>0</v>
      </c>
      <c r="AC182" s="19" t="str">
        <f t="shared" si="26"/>
        <v>Resueltos</v>
      </c>
    </row>
    <row r="183" spans="1:29" s="2" customFormat="1" ht="12.75" x14ac:dyDescent="0.2">
      <c r="A183" s="4" t="s">
        <v>20</v>
      </c>
      <c r="B183" s="4" t="s">
        <v>29</v>
      </c>
      <c r="C183" s="4" t="s">
        <v>1107</v>
      </c>
      <c r="D183" s="5">
        <v>43924</v>
      </c>
      <c r="E183" s="6" t="s">
        <v>1108</v>
      </c>
      <c r="F183" s="6" t="s">
        <v>21</v>
      </c>
      <c r="G183" s="6" t="s">
        <v>22</v>
      </c>
      <c r="H183" s="7">
        <v>42499.400219907402</v>
      </c>
      <c r="I183" s="7">
        <v>42500.400289351848</v>
      </c>
      <c r="J183" s="4" t="s">
        <v>23</v>
      </c>
      <c r="K183" s="8" t="s">
        <v>37</v>
      </c>
      <c r="L183" s="7">
        <v>42500.395833333328</v>
      </c>
      <c r="M183" s="9" t="s">
        <v>1109</v>
      </c>
      <c r="N183" s="8" t="s">
        <v>1110</v>
      </c>
      <c r="O183" s="8" t="s">
        <v>25</v>
      </c>
      <c r="P183" s="8" t="s">
        <v>1111</v>
      </c>
      <c r="Q183" s="4" t="s">
        <v>26</v>
      </c>
      <c r="R183" s="7">
        <v>42502.486180555556</v>
      </c>
      <c r="S183" s="8" t="s">
        <v>27</v>
      </c>
      <c r="T183" s="10" t="s">
        <v>36</v>
      </c>
      <c r="U183" s="26">
        <f t="shared" si="19"/>
        <v>0.375</v>
      </c>
      <c r="V183" s="26">
        <f t="shared" si="20"/>
        <v>0.66666666666666663</v>
      </c>
      <c r="W183" s="23">
        <f t="shared" si="27"/>
        <v>0.2872800925930884</v>
      </c>
      <c r="X183" s="19">
        <f t="shared" si="21"/>
        <v>0.58333333333333337</v>
      </c>
      <c r="Y183" s="19">
        <f t="shared" si="23"/>
        <v>0</v>
      </c>
      <c r="Z183" s="21">
        <f t="shared" si="24"/>
        <v>0</v>
      </c>
      <c r="AA183" s="21" t="str">
        <f t="shared" si="22"/>
        <v>n/a</v>
      </c>
      <c r="AB183" s="21">
        <f t="shared" si="25"/>
        <v>0</v>
      </c>
      <c r="AC183" s="19" t="str">
        <f t="shared" si="26"/>
        <v>Resueltos</v>
      </c>
    </row>
    <row r="184" spans="1:29" s="2" customFormat="1" ht="12.75" x14ac:dyDescent="0.2">
      <c r="A184" s="4" t="s">
        <v>20</v>
      </c>
      <c r="B184" s="4" t="s">
        <v>29</v>
      </c>
      <c r="C184" s="4" t="s">
        <v>1112</v>
      </c>
      <c r="D184" s="5">
        <v>43927</v>
      </c>
      <c r="E184" s="6" t="s">
        <v>1113</v>
      </c>
      <c r="F184" s="6" t="s">
        <v>21</v>
      </c>
      <c r="G184" s="6" t="s">
        <v>22</v>
      </c>
      <c r="H184" s="7">
        <v>42499.414270833338</v>
      </c>
      <c r="I184" s="7">
        <v>42499.590312500004</v>
      </c>
      <c r="J184" s="4" t="s">
        <v>23</v>
      </c>
      <c r="K184" s="8" t="s">
        <v>42</v>
      </c>
      <c r="L184" s="7">
        <v>42499.654166666667</v>
      </c>
      <c r="M184" s="9" t="s">
        <v>1114</v>
      </c>
      <c r="N184" s="8" t="s">
        <v>1115</v>
      </c>
      <c r="O184" s="8" t="s">
        <v>25</v>
      </c>
      <c r="P184" s="8" t="s">
        <v>119</v>
      </c>
      <c r="Q184" s="4" t="s">
        <v>26</v>
      </c>
      <c r="R184" s="7">
        <v>42499.759097222224</v>
      </c>
      <c r="S184" s="8" t="s">
        <v>27</v>
      </c>
      <c r="T184" s="10" t="s">
        <v>36</v>
      </c>
      <c r="U184" s="26">
        <f t="shared" si="19"/>
        <v>0.375</v>
      </c>
      <c r="V184" s="26">
        <f t="shared" si="20"/>
        <v>0.75</v>
      </c>
      <c r="W184" s="23">
        <f t="shared" si="27"/>
        <v>0.61489583332877373</v>
      </c>
      <c r="X184" s="19">
        <f t="shared" si="21"/>
        <v>0.75</v>
      </c>
      <c r="Y184" s="19">
        <f t="shared" si="23"/>
        <v>0</v>
      </c>
      <c r="Z184" s="21">
        <f t="shared" si="24"/>
        <v>-1</v>
      </c>
      <c r="AA184" s="21" t="str">
        <f t="shared" si="22"/>
        <v>n/a</v>
      </c>
      <c r="AB184" s="21">
        <f t="shared" si="25"/>
        <v>0</v>
      </c>
      <c r="AC184" s="19" t="str">
        <f t="shared" si="26"/>
        <v>Resueltos</v>
      </c>
    </row>
    <row r="185" spans="1:29" s="2" customFormat="1" ht="12.75" x14ac:dyDescent="0.2">
      <c r="A185" s="4" t="s">
        <v>20</v>
      </c>
      <c r="B185" s="4" t="s">
        <v>29</v>
      </c>
      <c r="C185" s="4" t="s">
        <v>1116</v>
      </c>
      <c r="D185" s="5">
        <v>43928</v>
      </c>
      <c r="E185" s="6" t="s">
        <v>1117</v>
      </c>
      <c r="F185" s="6" t="s">
        <v>21</v>
      </c>
      <c r="G185" s="6" t="s">
        <v>31</v>
      </c>
      <c r="H185" s="7">
        <v>42499.416608796295</v>
      </c>
      <c r="I185" s="7">
        <v>42499.69425925926</v>
      </c>
      <c r="J185" s="4" t="s">
        <v>23</v>
      </c>
      <c r="K185" s="8" t="s">
        <v>24</v>
      </c>
      <c r="L185" s="7">
        <v>42499.645833333328</v>
      </c>
      <c r="M185" s="9" t="s">
        <v>1118</v>
      </c>
      <c r="N185" s="8" t="s">
        <v>1119</v>
      </c>
      <c r="O185" s="8" t="s">
        <v>25</v>
      </c>
      <c r="P185" s="8" t="s">
        <v>1120</v>
      </c>
      <c r="Q185" s="4" t="s">
        <v>26</v>
      </c>
      <c r="R185" s="7">
        <v>42499.728148148148</v>
      </c>
      <c r="S185" s="8" t="s">
        <v>27</v>
      </c>
      <c r="T185" s="10" t="s">
        <v>36</v>
      </c>
      <c r="U185" s="26">
        <f t="shared" si="19"/>
        <v>0.375</v>
      </c>
      <c r="V185" s="26">
        <f t="shared" si="20"/>
        <v>0.75</v>
      </c>
      <c r="W185" s="23">
        <f t="shared" si="27"/>
        <v>0.60422453703358769</v>
      </c>
      <c r="X185" s="19">
        <f t="shared" si="21"/>
        <v>0.75</v>
      </c>
      <c r="Y185" s="19">
        <f t="shared" si="23"/>
        <v>0</v>
      </c>
      <c r="Z185" s="21">
        <f t="shared" si="24"/>
        <v>-1</v>
      </c>
      <c r="AA185" s="21" t="str">
        <f t="shared" si="22"/>
        <v>n/a</v>
      </c>
      <c r="AB185" s="21">
        <f t="shared" si="25"/>
        <v>0</v>
      </c>
      <c r="AC185" s="19" t="str">
        <f t="shared" si="26"/>
        <v>Resueltos</v>
      </c>
    </row>
    <row r="186" spans="1:29" s="2" customFormat="1" ht="12.75" x14ac:dyDescent="0.2">
      <c r="A186" s="4" t="s">
        <v>20</v>
      </c>
      <c r="B186" s="4" t="s">
        <v>29</v>
      </c>
      <c r="C186" s="4" t="s">
        <v>1121</v>
      </c>
      <c r="D186" s="5">
        <v>43932</v>
      </c>
      <c r="E186" s="6" t="s">
        <v>1122</v>
      </c>
      <c r="F186" s="6" t="s">
        <v>21</v>
      </c>
      <c r="G186" s="6" t="s">
        <v>22</v>
      </c>
      <c r="H186" s="7">
        <v>42499.420277777783</v>
      </c>
      <c r="I186" s="7">
        <v>42499.644467592589</v>
      </c>
      <c r="J186" s="4" t="s">
        <v>23</v>
      </c>
      <c r="K186" s="8" t="s">
        <v>37</v>
      </c>
      <c r="L186" s="7">
        <v>42499.527777777781</v>
      </c>
      <c r="M186" s="9" t="s">
        <v>1123</v>
      </c>
      <c r="N186" s="8" t="s">
        <v>1124</v>
      </c>
      <c r="O186" s="8" t="s">
        <v>25</v>
      </c>
      <c r="P186" s="8" t="s">
        <v>1125</v>
      </c>
      <c r="Q186" s="4" t="s">
        <v>26</v>
      </c>
      <c r="R186" s="7">
        <v>42501.439421296294</v>
      </c>
      <c r="S186" s="8" t="s">
        <v>27</v>
      </c>
      <c r="T186" s="10" t="s">
        <v>36</v>
      </c>
      <c r="U186" s="26">
        <f t="shared" si="19"/>
        <v>0.375</v>
      </c>
      <c r="V186" s="26">
        <f t="shared" si="20"/>
        <v>0.66666666666666663</v>
      </c>
      <c r="W186" s="23">
        <f t="shared" si="27"/>
        <v>0.3991666666649204</v>
      </c>
      <c r="X186" s="19">
        <f t="shared" si="21"/>
        <v>0.58333333333333337</v>
      </c>
      <c r="Y186" s="19">
        <f t="shared" si="23"/>
        <v>0</v>
      </c>
      <c r="Z186" s="21">
        <f t="shared" si="24"/>
        <v>-1</v>
      </c>
      <c r="AA186" s="21" t="str">
        <f t="shared" si="22"/>
        <v>n/a</v>
      </c>
      <c r="AB186" s="21">
        <f t="shared" si="25"/>
        <v>0</v>
      </c>
      <c r="AC186" s="19" t="str">
        <f t="shared" si="26"/>
        <v>Resueltos</v>
      </c>
    </row>
    <row r="187" spans="1:29" s="2" customFormat="1" ht="12.75" x14ac:dyDescent="0.2">
      <c r="A187" s="4" t="s">
        <v>20</v>
      </c>
      <c r="B187" s="4" t="s">
        <v>1126</v>
      </c>
      <c r="C187" s="4" t="s">
        <v>1127</v>
      </c>
      <c r="D187" s="5">
        <v>43940</v>
      </c>
      <c r="E187" s="6" t="s">
        <v>1128</v>
      </c>
      <c r="F187" s="6" t="s">
        <v>21</v>
      </c>
      <c r="G187" s="6" t="s">
        <v>22</v>
      </c>
      <c r="H187" s="7">
        <v>42499.443576388891</v>
      </c>
      <c r="I187" s="7">
        <v>42503.561006944445</v>
      </c>
      <c r="J187" s="4" t="s">
        <v>23</v>
      </c>
      <c r="K187" s="8" t="s">
        <v>33</v>
      </c>
      <c r="L187" s="7">
        <v>42503.555555555555</v>
      </c>
      <c r="M187" s="9" t="s">
        <v>1129</v>
      </c>
      <c r="N187" s="8" t="s">
        <v>1130</v>
      </c>
      <c r="O187" s="8" t="s">
        <v>34</v>
      </c>
      <c r="P187" s="8" t="s">
        <v>175</v>
      </c>
      <c r="Q187" s="4" t="s">
        <v>26</v>
      </c>
      <c r="R187" s="7">
        <v>42503.632789351846</v>
      </c>
      <c r="S187" s="8" t="s">
        <v>27</v>
      </c>
      <c r="T187" s="10" t="s">
        <v>28</v>
      </c>
      <c r="U187" s="26">
        <f t="shared" si="19"/>
        <v>0.375</v>
      </c>
      <c r="V187" s="26">
        <f t="shared" si="20"/>
        <v>0.75</v>
      </c>
      <c r="W187" s="23">
        <f t="shared" si="27"/>
        <v>1.6119791666642413</v>
      </c>
      <c r="X187" s="19">
        <f t="shared" si="21"/>
        <v>0.75</v>
      </c>
      <c r="Y187" s="19">
        <f t="shared" si="23"/>
        <v>0.82031249999757461</v>
      </c>
      <c r="Z187" s="21">
        <f t="shared" si="24"/>
        <v>3</v>
      </c>
      <c r="AA187" s="21" t="str">
        <f t="shared" si="22"/>
        <v>n/a</v>
      </c>
      <c r="AB187" s="21">
        <f t="shared" si="25"/>
        <v>0</v>
      </c>
      <c r="AC187" s="19" t="str">
        <f t="shared" si="26"/>
        <v>Resueltos</v>
      </c>
    </row>
    <row r="188" spans="1:29" s="2" customFormat="1" ht="12.75" x14ac:dyDescent="0.2">
      <c r="A188" s="4" t="s">
        <v>20</v>
      </c>
      <c r="B188" s="4" t="s">
        <v>1131</v>
      </c>
      <c r="C188" s="4" t="s">
        <v>1132</v>
      </c>
      <c r="D188" s="5">
        <v>43950</v>
      </c>
      <c r="E188" s="6" t="s">
        <v>1133</v>
      </c>
      <c r="F188" s="6" t="s">
        <v>21</v>
      </c>
      <c r="G188" s="6" t="s">
        <v>22</v>
      </c>
      <c r="H188" s="7">
        <v>42499.447488425925</v>
      </c>
      <c r="I188" s="7">
        <v>42500.569027777776</v>
      </c>
      <c r="J188" s="4" t="s">
        <v>23</v>
      </c>
      <c r="K188" s="8" t="s">
        <v>24</v>
      </c>
      <c r="L188" s="7">
        <v>42500.5625</v>
      </c>
      <c r="M188" s="9" t="s">
        <v>1134</v>
      </c>
      <c r="N188" s="8" t="s">
        <v>1135</v>
      </c>
      <c r="O188" s="8" t="s">
        <v>25</v>
      </c>
      <c r="P188" s="8" t="s">
        <v>1136</v>
      </c>
      <c r="Q188" s="4" t="s">
        <v>26</v>
      </c>
      <c r="R188" s="7">
        <v>42501.528356481482</v>
      </c>
      <c r="S188" s="8" t="s">
        <v>27</v>
      </c>
      <c r="T188" s="10" t="s">
        <v>36</v>
      </c>
      <c r="U188" s="26">
        <f t="shared" si="19"/>
        <v>0.375</v>
      </c>
      <c r="V188" s="26">
        <f t="shared" si="20"/>
        <v>0.75</v>
      </c>
      <c r="W188" s="23">
        <f t="shared" si="27"/>
        <v>0.49001157407474238</v>
      </c>
      <c r="X188" s="19">
        <f t="shared" si="21"/>
        <v>0.75</v>
      </c>
      <c r="Y188" s="19">
        <f t="shared" si="23"/>
        <v>0</v>
      </c>
      <c r="Z188" s="21">
        <f t="shared" si="24"/>
        <v>0</v>
      </c>
      <c r="AA188" s="21" t="str">
        <f t="shared" si="22"/>
        <v>n/a</v>
      </c>
      <c r="AB188" s="21">
        <f t="shared" si="25"/>
        <v>0</v>
      </c>
      <c r="AC188" s="19" t="str">
        <f t="shared" si="26"/>
        <v>Resueltos</v>
      </c>
    </row>
    <row r="189" spans="1:29" s="2" customFormat="1" ht="12.75" x14ac:dyDescent="0.2">
      <c r="A189" s="4" t="s">
        <v>20</v>
      </c>
      <c r="B189" s="4" t="s">
        <v>29</v>
      </c>
      <c r="C189" s="4" t="s">
        <v>1137</v>
      </c>
      <c r="D189" s="5">
        <v>43984</v>
      </c>
      <c r="E189" s="6" t="s">
        <v>1138</v>
      </c>
      <c r="F189" s="6" t="s">
        <v>21</v>
      </c>
      <c r="G189" s="6" t="s">
        <v>22</v>
      </c>
      <c r="H189" s="7">
        <v>42499.459120370375</v>
      </c>
      <c r="I189" s="7">
        <v>42502.426006944443</v>
      </c>
      <c r="J189" s="4" t="s">
        <v>23</v>
      </c>
      <c r="K189" s="8" t="s">
        <v>33</v>
      </c>
      <c r="L189" s="7">
        <v>42502.399305555555</v>
      </c>
      <c r="M189" s="9" t="s">
        <v>1139</v>
      </c>
      <c r="N189" s="8" t="s">
        <v>1140</v>
      </c>
      <c r="O189" s="8" t="s">
        <v>34</v>
      </c>
      <c r="P189" s="8" t="s">
        <v>135</v>
      </c>
      <c r="Q189" s="4" t="s">
        <v>26</v>
      </c>
      <c r="R189" s="7">
        <v>42503.738738425927</v>
      </c>
      <c r="S189" s="8" t="s">
        <v>27</v>
      </c>
      <c r="T189" s="10" t="s">
        <v>28</v>
      </c>
      <c r="U189" s="26">
        <f t="shared" si="19"/>
        <v>0.375</v>
      </c>
      <c r="V189" s="26">
        <f t="shared" si="20"/>
        <v>0.75</v>
      </c>
      <c r="W189" s="23">
        <f t="shared" si="27"/>
        <v>1.065185185179871</v>
      </c>
      <c r="X189" s="19">
        <f t="shared" si="21"/>
        <v>0.75</v>
      </c>
      <c r="Y189" s="19">
        <f t="shared" si="23"/>
        <v>0.27351851851320436</v>
      </c>
      <c r="Z189" s="21">
        <f t="shared" si="24"/>
        <v>2</v>
      </c>
      <c r="AA189" s="21" t="str">
        <f t="shared" si="22"/>
        <v>n/a</v>
      </c>
      <c r="AB189" s="21">
        <f t="shared" si="25"/>
        <v>0</v>
      </c>
      <c r="AC189" s="19" t="str">
        <f t="shared" si="26"/>
        <v>Resueltos</v>
      </c>
    </row>
    <row r="190" spans="1:29" s="2" customFormat="1" ht="12.75" x14ac:dyDescent="0.2">
      <c r="A190" s="4" t="s">
        <v>20</v>
      </c>
      <c r="B190" s="4" t="s">
        <v>1141</v>
      </c>
      <c r="C190" s="4" t="s">
        <v>1142</v>
      </c>
      <c r="D190" s="5">
        <v>43998</v>
      </c>
      <c r="E190" s="6" t="s">
        <v>1143</v>
      </c>
      <c r="F190" s="6" t="s">
        <v>30</v>
      </c>
      <c r="G190" s="6" t="s">
        <v>31</v>
      </c>
      <c r="H190" s="7">
        <v>42499.473703703705</v>
      </c>
      <c r="I190" s="7">
        <v>42500.591504629629</v>
      </c>
      <c r="J190" s="4" t="s">
        <v>23</v>
      </c>
      <c r="K190" s="8" t="s">
        <v>24</v>
      </c>
      <c r="L190" s="7">
        <v>42500.520833333328</v>
      </c>
      <c r="M190" s="9" t="s">
        <v>1144</v>
      </c>
      <c r="N190" s="8" t="s">
        <v>1145</v>
      </c>
      <c r="O190" s="8" t="s">
        <v>25</v>
      </c>
      <c r="P190" s="8" t="s">
        <v>165</v>
      </c>
      <c r="Q190" s="4" t="s">
        <v>26</v>
      </c>
      <c r="R190" s="7">
        <v>42500.694513888884</v>
      </c>
      <c r="S190" s="8" t="s">
        <v>32</v>
      </c>
      <c r="T190" s="10" t="s">
        <v>36</v>
      </c>
      <c r="U190" s="26">
        <f t="shared" si="19"/>
        <v>0.375</v>
      </c>
      <c r="V190" s="26">
        <f t="shared" si="20"/>
        <v>0.75</v>
      </c>
      <c r="W190" s="23">
        <f t="shared" si="27"/>
        <v>0.42212962962366873</v>
      </c>
      <c r="X190" s="19">
        <f t="shared" si="21"/>
        <v>0.75</v>
      </c>
      <c r="Y190" s="19">
        <f t="shared" si="23"/>
        <v>0</v>
      </c>
      <c r="Z190" s="21">
        <f t="shared" si="24"/>
        <v>0</v>
      </c>
      <c r="AA190" s="21" t="str">
        <f t="shared" si="22"/>
        <v>n/a</v>
      </c>
      <c r="AB190" s="21">
        <f t="shared" si="25"/>
        <v>0</v>
      </c>
      <c r="AC190" s="19" t="str">
        <f t="shared" si="26"/>
        <v>Resueltos</v>
      </c>
    </row>
    <row r="191" spans="1:29" s="2" customFormat="1" ht="12.75" x14ac:dyDescent="0.2">
      <c r="A191" s="4" t="s">
        <v>20</v>
      </c>
      <c r="B191" s="4" t="s">
        <v>129</v>
      </c>
      <c r="C191" s="4" t="s">
        <v>1146</v>
      </c>
      <c r="D191" s="5">
        <v>44011</v>
      </c>
      <c r="E191" s="6" t="s">
        <v>1147</v>
      </c>
      <c r="F191" s="6" t="s">
        <v>21</v>
      </c>
      <c r="G191" s="6" t="s">
        <v>22</v>
      </c>
      <c r="H191" s="7">
        <v>42499.498043981483</v>
      </c>
      <c r="I191" s="7">
        <v>42502.541249999995</v>
      </c>
      <c r="J191" s="4" t="s">
        <v>23</v>
      </c>
      <c r="K191" s="8" t="s">
        <v>33</v>
      </c>
      <c r="L191" s="7">
        <v>42502.541666666672</v>
      </c>
      <c r="M191" s="9" t="s">
        <v>1148</v>
      </c>
      <c r="N191" s="8" t="s">
        <v>1149</v>
      </c>
      <c r="O191" s="8" t="s">
        <v>34</v>
      </c>
      <c r="P191" s="8" t="s">
        <v>1150</v>
      </c>
      <c r="Q191" s="4" t="s">
        <v>26</v>
      </c>
      <c r="R191" s="7">
        <v>42503.496724537035</v>
      </c>
      <c r="S191" s="8" t="s">
        <v>27</v>
      </c>
      <c r="T191" s="10" t="s">
        <v>28</v>
      </c>
      <c r="U191" s="26">
        <f t="shared" si="19"/>
        <v>0.375</v>
      </c>
      <c r="V191" s="26">
        <f t="shared" si="20"/>
        <v>0.75</v>
      </c>
      <c r="W191" s="23">
        <f t="shared" si="27"/>
        <v>1.1686226851888932</v>
      </c>
      <c r="X191" s="19">
        <f t="shared" si="21"/>
        <v>0.75</v>
      </c>
      <c r="Y191" s="19">
        <f t="shared" si="23"/>
        <v>0.37695601852222654</v>
      </c>
      <c r="Z191" s="21">
        <f t="shared" si="24"/>
        <v>2</v>
      </c>
      <c r="AA191" s="21" t="str">
        <f t="shared" si="22"/>
        <v>n/a</v>
      </c>
      <c r="AB191" s="21">
        <f t="shared" si="25"/>
        <v>0</v>
      </c>
      <c r="AC191" s="19" t="str">
        <f t="shared" si="26"/>
        <v>Resueltos</v>
      </c>
    </row>
    <row r="192" spans="1:29" s="2" customFormat="1" ht="12.75" x14ac:dyDescent="0.2">
      <c r="A192" s="4" t="s">
        <v>20</v>
      </c>
      <c r="B192" s="4" t="s">
        <v>1151</v>
      </c>
      <c r="C192" s="4" t="s">
        <v>1152</v>
      </c>
      <c r="D192" s="5">
        <v>44015</v>
      </c>
      <c r="E192" s="6" t="s">
        <v>1153</v>
      </c>
      <c r="F192" s="6" t="s">
        <v>21</v>
      </c>
      <c r="G192" s="6" t="s">
        <v>22</v>
      </c>
      <c r="H192" s="7">
        <v>42499.502581018518</v>
      </c>
      <c r="I192" s="7">
        <v>42501.787291666667</v>
      </c>
      <c r="J192" s="4" t="s">
        <v>23</v>
      </c>
      <c r="K192" s="8" t="s">
        <v>33</v>
      </c>
      <c r="L192" s="7">
        <v>42501.586805555555</v>
      </c>
      <c r="M192" s="9" t="s">
        <v>1154</v>
      </c>
      <c r="N192" s="8" t="s">
        <v>1155</v>
      </c>
      <c r="O192" s="8" t="s">
        <v>34</v>
      </c>
      <c r="P192" s="8" t="s">
        <v>246</v>
      </c>
      <c r="Q192" s="4" t="s">
        <v>26</v>
      </c>
      <c r="R192" s="7">
        <v>42502.402581018519</v>
      </c>
      <c r="S192" s="8" t="s">
        <v>32</v>
      </c>
      <c r="T192" s="10" t="s">
        <v>28</v>
      </c>
      <c r="U192" s="26">
        <f t="shared" si="19"/>
        <v>0.375</v>
      </c>
      <c r="V192" s="26">
        <f t="shared" si="20"/>
        <v>0.75</v>
      </c>
      <c r="W192" s="23">
        <f t="shared" si="27"/>
        <v>0.83422453703678912</v>
      </c>
      <c r="X192" s="19">
        <f t="shared" si="21"/>
        <v>0.75</v>
      </c>
      <c r="Y192" s="19">
        <f t="shared" si="23"/>
        <v>4.2557870370122416E-2</v>
      </c>
      <c r="Z192" s="21">
        <f t="shared" si="24"/>
        <v>1</v>
      </c>
      <c r="AA192" s="21" t="str">
        <f t="shared" si="22"/>
        <v>n/a</v>
      </c>
      <c r="AB192" s="21">
        <f t="shared" si="25"/>
        <v>0</v>
      </c>
      <c r="AC192" s="19" t="str">
        <f t="shared" si="26"/>
        <v>Resueltos</v>
      </c>
    </row>
    <row r="193" spans="1:29" s="2" customFormat="1" ht="12.75" x14ac:dyDescent="0.2">
      <c r="A193" s="4" t="s">
        <v>20</v>
      </c>
      <c r="B193" s="4" t="s">
        <v>29</v>
      </c>
      <c r="C193" s="4" t="s">
        <v>1156</v>
      </c>
      <c r="D193" s="5">
        <v>44029</v>
      </c>
      <c r="E193" s="6" t="s">
        <v>1157</v>
      </c>
      <c r="F193" s="6" t="s">
        <v>21</v>
      </c>
      <c r="G193" s="6" t="s">
        <v>22</v>
      </c>
      <c r="H193" s="7">
        <v>42499.521678240737</v>
      </c>
      <c r="I193" s="7">
        <v>42500.501898148148</v>
      </c>
      <c r="J193" s="4" t="s">
        <v>23</v>
      </c>
      <c r="K193" s="8" t="s">
        <v>33</v>
      </c>
      <c r="L193" s="7">
        <v>42500.486805555556</v>
      </c>
      <c r="M193" s="9" t="s">
        <v>1158</v>
      </c>
      <c r="N193" s="8" t="s">
        <v>1159</v>
      </c>
      <c r="O193" s="8" t="s">
        <v>34</v>
      </c>
      <c r="P193" s="8" t="s">
        <v>235</v>
      </c>
      <c r="Q193" s="4" t="s">
        <v>26</v>
      </c>
      <c r="R193" s="7">
        <v>42500.589780092589</v>
      </c>
      <c r="S193" s="8" t="s">
        <v>32</v>
      </c>
      <c r="T193" s="10" t="s">
        <v>36</v>
      </c>
      <c r="U193" s="26">
        <f t="shared" si="19"/>
        <v>0.375</v>
      </c>
      <c r="V193" s="26">
        <f t="shared" si="20"/>
        <v>0.75</v>
      </c>
      <c r="W193" s="23">
        <f t="shared" si="27"/>
        <v>0.34012731481925584</v>
      </c>
      <c r="X193" s="19">
        <f t="shared" si="21"/>
        <v>0.75</v>
      </c>
      <c r="Y193" s="19">
        <f t="shared" si="23"/>
        <v>0</v>
      </c>
      <c r="Z193" s="21">
        <f t="shared" si="24"/>
        <v>0</v>
      </c>
      <c r="AA193" s="21" t="str">
        <f t="shared" si="22"/>
        <v>n/a</v>
      </c>
      <c r="AB193" s="21">
        <f t="shared" si="25"/>
        <v>0</v>
      </c>
      <c r="AC193" s="19" t="str">
        <f t="shared" si="26"/>
        <v>Resueltos</v>
      </c>
    </row>
    <row r="194" spans="1:29" s="2" customFormat="1" ht="12.75" x14ac:dyDescent="0.2">
      <c r="A194" s="4" t="s">
        <v>20</v>
      </c>
      <c r="B194" s="4" t="s">
        <v>1160</v>
      </c>
      <c r="C194" s="4" t="s">
        <v>1161</v>
      </c>
      <c r="D194" s="5">
        <v>44063</v>
      </c>
      <c r="E194" s="6" t="s">
        <v>1162</v>
      </c>
      <c r="F194" s="6" t="s">
        <v>21</v>
      </c>
      <c r="G194" s="6" t="s">
        <v>22</v>
      </c>
      <c r="H194" s="7">
        <v>42499.594201388885</v>
      </c>
      <c r="I194" s="7">
        <v>42501.482870370368</v>
      </c>
      <c r="J194" s="4" t="s">
        <v>23</v>
      </c>
      <c r="K194" s="8" t="s">
        <v>42</v>
      </c>
      <c r="L194" s="7">
        <v>42501.458333333328</v>
      </c>
      <c r="M194" s="9" t="s">
        <v>1163</v>
      </c>
      <c r="N194" s="8" t="s">
        <v>1164</v>
      </c>
      <c r="O194" s="8" t="s">
        <v>25</v>
      </c>
      <c r="P194" s="8" t="s">
        <v>1165</v>
      </c>
      <c r="Q194" s="4" t="s">
        <v>26</v>
      </c>
      <c r="R194" s="7">
        <v>42501.507615740746</v>
      </c>
      <c r="S194" s="8" t="s">
        <v>32</v>
      </c>
      <c r="T194" s="10" t="s">
        <v>36</v>
      </c>
      <c r="U194" s="26">
        <f t="shared" ref="U194:U257" si="28">VLOOKUP(K194,horarios,2,FALSE)</f>
        <v>0.375</v>
      </c>
      <c r="V194" s="26">
        <f t="shared" ref="V194:V257" si="29">VLOOKUP(K194,horarios,3,FALSE)</f>
        <v>0.75</v>
      </c>
      <c r="W194" s="23">
        <f t="shared" si="27"/>
        <v>0.61413194444321562</v>
      </c>
      <c r="X194" s="19">
        <f t="shared" ref="X194:X257" si="30">IFERROR(VLOOKUP(F194&amp;K194,sla_horas,5,FALSE),"n/a")</f>
        <v>0.75</v>
      </c>
      <c r="Y194" s="19">
        <f t="shared" si="23"/>
        <v>0</v>
      </c>
      <c r="Z194" s="21">
        <f t="shared" si="24"/>
        <v>1</v>
      </c>
      <c r="AA194" s="21" t="str">
        <f t="shared" ref="AA194:AA257" si="31">IFERROR(VLOOKUP(F194&amp;K194,sla_dias,5,FALSE),"n/a")</f>
        <v>n/a</v>
      </c>
      <c r="AB194" s="21">
        <f t="shared" si="25"/>
        <v>0</v>
      </c>
      <c r="AC194" s="19" t="str">
        <f t="shared" si="26"/>
        <v>Resueltos</v>
      </c>
    </row>
    <row r="195" spans="1:29" s="2" customFormat="1" ht="12.75" x14ac:dyDescent="0.2">
      <c r="A195" s="4" t="s">
        <v>20</v>
      </c>
      <c r="B195" s="4" t="s">
        <v>29</v>
      </c>
      <c r="C195" s="4" t="s">
        <v>1166</v>
      </c>
      <c r="D195" s="5">
        <v>44064</v>
      </c>
      <c r="E195" s="6" t="s">
        <v>1167</v>
      </c>
      <c r="F195" s="6" t="s">
        <v>21</v>
      </c>
      <c r="G195" s="6" t="s">
        <v>22</v>
      </c>
      <c r="H195" s="7">
        <v>42499.595243055555</v>
      </c>
      <c r="I195" s="7">
        <v>42500.532708333332</v>
      </c>
      <c r="J195" s="4" t="s">
        <v>23</v>
      </c>
      <c r="K195" s="8" t="s">
        <v>50</v>
      </c>
      <c r="L195" s="7">
        <v>42500.443055555559</v>
      </c>
      <c r="M195" s="9" t="s">
        <v>1168</v>
      </c>
      <c r="N195" s="9" t="s">
        <v>1169</v>
      </c>
      <c r="O195" s="8" t="s">
        <v>40</v>
      </c>
      <c r="P195" s="8" t="s">
        <v>404</v>
      </c>
      <c r="Q195" s="4" t="s">
        <v>26</v>
      </c>
      <c r="R195" s="7">
        <v>42500.654629629629</v>
      </c>
      <c r="S195" s="8" t="s">
        <v>27</v>
      </c>
      <c r="T195" s="10" t="s">
        <v>36</v>
      </c>
      <c r="U195" s="26">
        <f t="shared" si="28"/>
        <v>0.375</v>
      </c>
      <c r="V195" s="26">
        <f t="shared" si="29"/>
        <v>0.75</v>
      </c>
      <c r="W195" s="23">
        <f t="shared" si="27"/>
        <v>0.2228125000037835</v>
      </c>
      <c r="X195" s="19">
        <f t="shared" si="30"/>
        <v>0.75</v>
      </c>
      <c r="Y195" s="19">
        <f t="shared" ref="Y195:Y258" si="32">IF(W195&lt;X195,0,(W195-X195)-0.0416666666666667)</f>
        <v>0</v>
      </c>
      <c r="Z195" s="21">
        <f t="shared" ref="Z195:Z258" si="33">ROUND(L195-H195,0)-1</f>
        <v>0</v>
      </c>
      <c r="AA195" s="21" t="str">
        <f t="shared" si="31"/>
        <v>n/a</v>
      </c>
      <c r="AB195" s="21">
        <f t="shared" ref="AB195:AB258" si="34">IF(Z195&lt;AA195,0,Z195-AA195)</f>
        <v>0</v>
      </c>
      <c r="AC195" s="19" t="str">
        <f t="shared" ref="AC195:AC258" si="35">IF(MONTH(H195)=MONTH(L195),"Resueltos","No resuelto")</f>
        <v>Resueltos</v>
      </c>
    </row>
    <row r="196" spans="1:29" s="2" customFormat="1" ht="12.75" x14ac:dyDescent="0.2">
      <c r="A196" s="4" t="s">
        <v>20</v>
      </c>
      <c r="B196" s="4" t="s">
        <v>29</v>
      </c>
      <c r="C196" s="4" t="s">
        <v>1170</v>
      </c>
      <c r="D196" s="5">
        <v>44086</v>
      </c>
      <c r="E196" s="6" t="s">
        <v>1171</v>
      </c>
      <c r="F196" s="6" t="s">
        <v>21</v>
      </c>
      <c r="G196" s="6" t="s">
        <v>22</v>
      </c>
      <c r="H196" s="7">
        <v>42499.640787037039</v>
      </c>
      <c r="I196" s="7">
        <v>42500.512731481482</v>
      </c>
      <c r="J196" s="4" t="s">
        <v>23</v>
      </c>
      <c r="K196" s="8" t="s">
        <v>24</v>
      </c>
      <c r="L196" s="7">
        <v>42500.5</v>
      </c>
      <c r="M196" s="9" t="s">
        <v>1172</v>
      </c>
      <c r="N196" s="9" t="s">
        <v>1173</v>
      </c>
      <c r="O196" s="8" t="s">
        <v>25</v>
      </c>
      <c r="P196" s="8" t="s">
        <v>1174</v>
      </c>
      <c r="Q196" s="4" t="s">
        <v>26</v>
      </c>
      <c r="R196" s="7">
        <v>42501.443078703705</v>
      </c>
      <c r="S196" s="8" t="s">
        <v>27</v>
      </c>
      <c r="T196" s="10" t="s">
        <v>36</v>
      </c>
      <c r="U196" s="26">
        <f t="shared" si="28"/>
        <v>0.375</v>
      </c>
      <c r="V196" s="26">
        <f t="shared" si="29"/>
        <v>0.75</v>
      </c>
      <c r="W196" s="23">
        <f t="shared" si="27"/>
        <v>0.23421296296146465</v>
      </c>
      <c r="X196" s="19">
        <f t="shared" si="30"/>
        <v>0.75</v>
      </c>
      <c r="Y196" s="19">
        <f t="shared" si="32"/>
        <v>0</v>
      </c>
      <c r="Z196" s="21">
        <f t="shared" si="33"/>
        <v>0</v>
      </c>
      <c r="AA196" s="21" t="str">
        <f t="shared" si="31"/>
        <v>n/a</v>
      </c>
      <c r="AB196" s="21">
        <f t="shared" si="34"/>
        <v>0</v>
      </c>
      <c r="AC196" s="19" t="str">
        <f t="shared" si="35"/>
        <v>Resueltos</v>
      </c>
    </row>
    <row r="197" spans="1:29" s="2" customFormat="1" ht="12.75" x14ac:dyDescent="0.2">
      <c r="A197" s="4" t="s">
        <v>20</v>
      </c>
      <c r="B197" s="4" t="s">
        <v>29</v>
      </c>
      <c r="C197" s="4" t="s">
        <v>171</v>
      </c>
      <c r="D197" s="5">
        <v>44094</v>
      </c>
      <c r="E197" s="6" t="s">
        <v>1175</v>
      </c>
      <c r="F197" s="6" t="s">
        <v>30</v>
      </c>
      <c r="G197" s="6" t="s">
        <v>31</v>
      </c>
      <c r="H197" s="7">
        <v>42499.687314814815</v>
      </c>
      <c r="I197" s="7">
        <v>42500.551064814819</v>
      </c>
      <c r="J197" s="4" t="s">
        <v>23</v>
      </c>
      <c r="K197" s="8" t="s">
        <v>24</v>
      </c>
      <c r="L197" s="7">
        <v>42500.533333333333</v>
      </c>
      <c r="M197" s="9" t="s">
        <v>1176</v>
      </c>
      <c r="N197" s="8" t="s">
        <v>1177</v>
      </c>
      <c r="O197" s="8" t="s">
        <v>25</v>
      </c>
      <c r="P197" s="8" t="s">
        <v>1178</v>
      </c>
      <c r="Q197" s="4" t="s">
        <v>26</v>
      </c>
      <c r="R197" s="7">
        <v>42500.635821759264</v>
      </c>
      <c r="S197" s="8" t="s">
        <v>32</v>
      </c>
      <c r="T197" s="10" t="s">
        <v>36</v>
      </c>
      <c r="U197" s="26">
        <f t="shared" si="28"/>
        <v>0.375</v>
      </c>
      <c r="V197" s="26">
        <f t="shared" si="29"/>
        <v>0.75</v>
      </c>
      <c r="W197" s="23">
        <f t="shared" ref="W197:W260" si="36">(IF(NETWORKDAYS(H197,L197)&gt;=2,NETWORKDAYS(H197,L197)-2,0) * (V197-U197))+IF(MOD(H197,1)&gt;V197,0,V197-MOD(H197,1)) + IF(MOD(L197,1)&lt;U197,0,MOD(L197,1) - U197)</f>
        <v>0.22101851851766696</v>
      </c>
      <c r="X197" s="19">
        <f t="shared" si="30"/>
        <v>0.75</v>
      </c>
      <c r="Y197" s="19">
        <f t="shared" si="32"/>
        <v>0</v>
      </c>
      <c r="Z197" s="21">
        <f t="shared" si="33"/>
        <v>0</v>
      </c>
      <c r="AA197" s="21" t="str">
        <f t="shared" si="31"/>
        <v>n/a</v>
      </c>
      <c r="AB197" s="21">
        <f t="shared" si="34"/>
        <v>0</v>
      </c>
      <c r="AC197" s="19" t="str">
        <f t="shared" si="35"/>
        <v>Resueltos</v>
      </c>
    </row>
    <row r="198" spans="1:29" s="2" customFormat="1" ht="12.75" x14ac:dyDescent="0.2">
      <c r="A198" s="4" t="s">
        <v>20</v>
      </c>
      <c r="B198" s="4" t="s">
        <v>29</v>
      </c>
      <c r="C198" s="4" t="s">
        <v>1179</v>
      </c>
      <c r="D198" s="5">
        <v>44102</v>
      </c>
      <c r="E198" s="6" t="s">
        <v>1180</v>
      </c>
      <c r="F198" s="6" t="s">
        <v>21</v>
      </c>
      <c r="G198" s="6" t="s">
        <v>22</v>
      </c>
      <c r="H198" s="7">
        <v>42499.699143518519</v>
      </c>
      <c r="I198" s="7">
        <v>42499.770208333328</v>
      </c>
      <c r="J198" s="4" t="s">
        <v>23</v>
      </c>
      <c r="K198" s="8" t="s">
        <v>33</v>
      </c>
      <c r="L198" s="7">
        <v>42499.756944444445</v>
      </c>
      <c r="M198" s="9" t="s">
        <v>1181</v>
      </c>
      <c r="N198" s="8" t="s">
        <v>1182</v>
      </c>
      <c r="O198" s="8" t="s">
        <v>34</v>
      </c>
      <c r="P198" s="8" t="s">
        <v>1183</v>
      </c>
      <c r="Q198" s="4" t="s">
        <v>26</v>
      </c>
      <c r="R198" s="7">
        <v>42500.448009259257</v>
      </c>
      <c r="S198" s="8" t="s">
        <v>32</v>
      </c>
      <c r="T198" s="10" t="s">
        <v>36</v>
      </c>
      <c r="U198" s="26">
        <f t="shared" si="28"/>
        <v>0.375</v>
      </c>
      <c r="V198" s="26">
        <f t="shared" si="29"/>
        <v>0.75</v>
      </c>
      <c r="W198" s="23">
        <f t="shared" si="36"/>
        <v>0.43280092592613073</v>
      </c>
      <c r="X198" s="19">
        <f t="shared" si="30"/>
        <v>0.75</v>
      </c>
      <c r="Y198" s="19">
        <f t="shared" si="32"/>
        <v>0</v>
      </c>
      <c r="Z198" s="21">
        <f t="shared" si="33"/>
        <v>-1</v>
      </c>
      <c r="AA198" s="21" t="str">
        <f t="shared" si="31"/>
        <v>n/a</v>
      </c>
      <c r="AB198" s="21">
        <f t="shared" si="34"/>
        <v>0</v>
      </c>
      <c r="AC198" s="19" t="str">
        <f t="shared" si="35"/>
        <v>Resueltos</v>
      </c>
    </row>
    <row r="199" spans="1:29" s="2" customFormat="1" ht="12.75" x14ac:dyDescent="0.2">
      <c r="A199" s="4" t="s">
        <v>20</v>
      </c>
      <c r="B199" s="4" t="s">
        <v>29</v>
      </c>
      <c r="C199" s="4" t="s">
        <v>1184</v>
      </c>
      <c r="D199" s="5">
        <v>44109</v>
      </c>
      <c r="E199" s="6" t="s">
        <v>1185</v>
      </c>
      <c r="F199" s="6" t="s">
        <v>21</v>
      </c>
      <c r="G199" s="6" t="s">
        <v>22</v>
      </c>
      <c r="H199" s="7">
        <v>42499.713159722218</v>
      </c>
      <c r="I199" s="7">
        <v>42500.535150462965</v>
      </c>
      <c r="J199" s="4" t="s">
        <v>23</v>
      </c>
      <c r="K199" s="8" t="s">
        <v>24</v>
      </c>
      <c r="L199" s="7">
        <v>42500.506944444445</v>
      </c>
      <c r="M199" s="9" t="s">
        <v>1186</v>
      </c>
      <c r="N199" s="8" t="s">
        <v>1187</v>
      </c>
      <c r="O199" s="8" t="s">
        <v>25</v>
      </c>
      <c r="P199" s="8" t="s">
        <v>407</v>
      </c>
      <c r="Q199" s="4" t="s">
        <v>26</v>
      </c>
      <c r="R199" s="7">
        <v>42500.638877314814</v>
      </c>
      <c r="S199" s="8" t="s">
        <v>32</v>
      </c>
      <c r="T199" s="10" t="s">
        <v>36</v>
      </c>
      <c r="U199" s="26">
        <f t="shared" si="28"/>
        <v>0.375</v>
      </c>
      <c r="V199" s="26">
        <f t="shared" si="29"/>
        <v>0.75</v>
      </c>
      <c r="W199" s="23">
        <f t="shared" si="36"/>
        <v>0.16878472222742857</v>
      </c>
      <c r="X199" s="19">
        <f t="shared" si="30"/>
        <v>0.75</v>
      </c>
      <c r="Y199" s="19">
        <f t="shared" si="32"/>
        <v>0</v>
      </c>
      <c r="Z199" s="21">
        <f t="shared" si="33"/>
        <v>0</v>
      </c>
      <c r="AA199" s="21" t="str">
        <f t="shared" si="31"/>
        <v>n/a</v>
      </c>
      <c r="AB199" s="21">
        <f t="shared" si="34"/>
        <v>0</v>
      </c>
      <c r="AC199" s="19" t="str">
        <f t="shared" si="35"/>
        <v>Resueltos</v>
      </c>
    </row>
    <row r="200" spans="1:29" s="2" customFormat="1" ht="12.75" x14ac:dyDescent="0.2">
      <c r="A200" s="4" t="s">
        <v>20</v>
      </c>
      <c r="B200" s="4" t="s">
        <v>29</v>
      </c>
      <c r="C200" s="4" t="s">
        <v>1188</v>
      </c>
      <c r="D200" s="5">
        <v>44115</v>
      </c>
      <c r="E200" s="6" t="s">
        <v>1143</v>
      </c>
      <c r="F200" s="6" t="s">
        <v>30</v>
      </c>
      <c r="G200" s="6" t="s">
        <v>22</v>
      </c>
      <c r="H200" s="7">
        <v>42499.720949074079</v>
      </c>
      <c r="I200" s="7">
        <v>42499.735555555555</v>
      </c>
      <c r="J200" s="4" t="s">
        <v>23</v>
      </c>
      <c r="K200" s="8" t="s">
        <v>33</v>
      </c>
      <c r="L200" s="7">
        <v>42499.734722222223</v>
      </c>
      <c r="M200" s="9" t="s">
        <v>1189</v>
      </c>
      <c r="N200" s="9" t="s">
        <v>1190</v>
      </c>
      <c r="O200" s="8" t="s">
        <v>34</v>
      </c>
      <c r="P200" s="8" t="s">
        <v>166</v>
      </c>
      <c r="Q200" s="4" t="s">
        <v>26</v>
      </c>
      <c r="R200" s="7">
        <v>42499.736319444448</v>
      </c>
      <c r="S200" s="8" t="s">
        <v>32</v>
      </c>
      <c r="T200" s="10" t="s">
        <v>36</v>
      </c>
      <c r="U200" s="26">
        <f t="shared" si="28"/>
        <v>0.375</v>
      </c>
      <c r="V200" s="26">
        <f t="shared" si="29"/>
        <v>0.75</v>
      </c>
      <c r="W200" s="23">
        <f t="shared" si="36"/>
        <v>0.38877314814453712</v>
      </c>
      <c r="X200" s="19">
        <f t="shared" si="30"/>
        <v>0.75</v>
      </c>
      <c r="Y200" s="19">
        <f t="shared" si="32"/>
        <v>0</v>
      </c>
      <c r="Z200" s="21">
        <f t="shared" si="33"/>
        <v>-1</v>
      </c>
      <c r="AA200" s="21" t="str">
        <f t="shared" si="31"/>
        <v>n/a</v>
      </c>
      <c r="AB200" s="21">
        <f t="shared" si="34"/>
        <v>0</v>
      </c>
      <c r="AC200" s="19" t="str">
        <f t="shared" si="35"/>
        <v>Resueltos</v>
      </c>
    </row>
    <row r="201" spans="1:29" s="2" customFormat="1" ht="12.75" x14ac:dyDescent="0.2">
      <c r="A201" s="4" t="s">
        <v>20</v>
      </c>
      <c r="B201" s="4" t="s">
        <v>1191</v>
      </c>
      <c r="C201" s="4" t="s">
        <v>1192</v>
      </c>
      <c r="D201" s="5">
        <v>44116</v>
      </c>
      <c r="E201" s="6" t="s">
        <v>1143</v>
      </c>
      <c r="F201" s="6" t="s">
        <v>30</v>
      </c>
      <c r="G201" s="6" t="s">
        <v>31</v>
      </c>
      <c r="H201" s="7">
        <v>42499.725787037038</v>
      </c>
      <c r="I201" s="7">
        <v>42500.602511574078</v>
      </c>
      <c r="J201" s="4" t="s">
        <v>23</v>
      </c>
      <c r="K201" s="8" t="s">
        <v>33</v>
      </c>
      <c r="L201" s="7">
        <v>42500.454861111109</v>
      </c>
      <c r="M201" s="9" t="s">
        <v>1193</v>
      </c>
      <c r="N201" s="8" t="s">
        <v>1194</v>
      </c>
      <c r="O201" s="8" t="s">
        <v>34</v>
      </c>
      <c r="P201" s="8" t="s">
        <v>166</v>
      </c>
      <c r="Q201" s="4" t="s">
        <v>26</v>
      </c>
      <c r="R201" s="7">
        <v>42500.694722222222</v>
      </c>
      <c r="S201" s="8" t="s">
        <v>32</v>
      </c>
      <c r="T201" s="10" t="s">
        <v>36</v>
      </c>
      <c r="U201" s="26">
        <f t="shared" si="28"/>
        <v>0.375</v>
      </c>
      <c r="V201" s="26">
        <f t="shared" si="29"/>
        <v>0.75</v>
      </c>
      <c r="W201" s="23">
        <f t="shared" si="36"/>
        <v>0.104074074071832</v>
      </c>
      <c r="X201" s="19">
        <f t="shared" si="30"/>
        <v>0.75</v>
      </c>
      <c r="Y201" s="19">
        <f t="shared" si="32"/>
        <v>0</v>
      </c>
      <c r="Z201" s="21">
        <f t="shared" si="33"/>
        <v>0</v>
      </c>
      <c r="AA201" s="21" t="str">
        <f t="shared" si="31"/>
        <v>n/a</v>
      </c>
      <c r="AB201" s="21">
        <f t="shared" si="34"/>
        <v>0</v>
      </c>
      <c r="AC201" s="19" t="str">
        <f t="shared" si="35"/>
        <v>Resueltos</v>
      </c>
    </row>
    <row r="202" spans="1:29" s="2" customFormat="1" ht="12.75" x14ac:dyDescent="0.2">
      <c r="A202" s="4" t="s">
        <v>20</v>
      </c>
      <c r="B202" s="4" t="s">
        <v>1195</v>
      </c>
      <c r="C202" s="4" t="s">
        <v>1196</v>
      </c>
      <c r="D202" s="5">
        <v>44119</v>
      </c>
      <c r="E202" s="6" t="s">
        <v>1197</v>
      </c>
      <c r="F202" s="6" t="s">
        <v>21</v>
      </c>
      <c r="G202" s="6" t="s">
        <v>22</v>
      </c>
      <c r="H202" s="7">
        <v>42499.737523148149</v>
      </c>
      <c r="I202" s="7">
        <v>42506.697372685187</v>
      </c>
      <c r="J202" s="4" t="s">
        <v>23</v>
      </c>
      <c r="K202" s="8" t="s">
        <v>24</v>
      </c>
      <c r="L202" s="7">
        <v>42506.607638888891</v>
      </c>
      <c r="M202" s="9" t="s">
        <v>1198</v>
      </c>
      <c r="N202" s="8" t="s">
        <v>1199</v>
      </c>
      <c r="O202" s="8" t="s">
        <v>25</v>
      </c>
      <c r="P202" s="8" t="s">
        <v>1200</v>
      </c>
      <c r="Q202" s="4" t="s">
        <v>26</v>
      </c>
      <c r="R202" s="7">
        <v>42506.784166666665</v>
      </c>
      <c r="S202" s="8" t="s">
        <v>27</v>
      </c>
      <c r="T202" s="10" t="s">
        <v>28</v>
      </c>
      <c r="U202" s="26">
        <f t="shared" si="28"/>
        <v>0.375</v>
      </c>
      <c r="V202" s="26">
        <f t="shared" si="29"/>
        <v>0.75</v>
      </c>
      <c r="W202" s="23">
        <f t="shared" si="36"/>
        <v>1.745115740741312</v>
      </c>
      <c r="X202" s="19">
        <f t="shared" si="30"/>
        <v>0.75</v>
      </c>
      <c r="Y202" s="19">
        <f t="shared" si="32"/>
        <v>0.9534490740746453</v>
      </c>
      <c r="Z202" s="21">
        <f t="shared" si="33"/>
        <v>6</v>
      </c>
      <c r="AA202" s="21" t="str">
        <f t="shared" si="31"/>
        <v>n/a</v>
      </c>
      <c r="AB202" s="21">
        <f t="shared" si="34"/>
        <v>0</v>
      </c>
      <c r="AC202" s="19" t="str">
        <f t="shared" si="35"/>
        <v>Resueltos</v>
      </c>
    </row>
    <row r="203" spans="1:29" s="2" customFormat="1" ht="12.75" x14ac:dyDescent="0.2">
      <c r="A203" s="4" t="s">
        <v>20</v>
      </c>
      <c r="B203" s="4" t="s">
        <v>1201</v>
      </c>
      <c r="C203" s="4" t="s">
        <v>1202</v>
      </c>
      <c r="D203" s="5">
        <v>44128</v>
      </c>
      <c r="E203" s="6" t="s">
        <v>1203</v>
      </c>
      <c r="F203" s="6" t="s">
        <v>21</v>
      </c>
      <c r="G203" s="6" t="s">
        <v>22</v>
      </c>
      <c r="H203" s="7">
        <v>42500.388495370367</v>
      </c>
      <c r="I203" s="7">
        <v>42509.389768518522</v>
      </c>
      <c r="J203" s="4" t="s">
        <v>23</v>
      </c>
      <c r="K203" s="8" t="s">
        <v>33</v>
      </c>
      <c r="L203" s="7">
        <v>42509.395833333328</v>
      </c>
      <c r="M203" s="9" t="s">
        <v>1204</v>
      </c>
      <c r="N203" s="8" t="s">
        <v>1205</v>
      </c>
      <c r="O203" s="8" t="s">
        <v>34</v>
      </c>
      <c r="P203" s="8" t="s">
        <v>1206</v>
      </c>
      <c r="Q203" s="4" t="s">
        <v>26</v>
      </c>
      <c r="R203" s="7">
        <v>42509.747141203705</v>
      </c>
      <c r="S203" s="8" t="s">
        <v>27</v>
      </c>
      <c r="T203" s="10" t="s">
        <v>28</v>
      </c>
      <c r="U203" s="26">
        <f t="shared" si="28"/>
        <v>0.375</v>
      </c>
      <c r="V203" s="26">
        <f t="shared" si="29"/>
        <v>0.75</v>
      </c>
      <c r="W203" s="23">
        <f t="shared" si="36"/>
        <v>2.6323379629611736</v>
      </c>
      <c r="X203" s="19">
        <f t="shared" si="30"/>
        <v>0.75</v>
      </c>
      <c r="Y203" s="19">
        <f t="shared" si="32"/>
        <v>1.8406712962945069</v>
      </c>
      <c r="Z203" s="21">
        <f t="shared" si="33"/>
        <v>8</v>
      </c>
      <c r="AA203" s="21" t="str">
        <f t="shared" si="31"/>
        <v>n/a</v>
      </c>
      <c r="AB203" s="21">
        <f t="shared" si="34"/>
        <v>0</v>
      </c>
      <c r="AC203" s="19" t="str">
        <f t="shared" si="35"/>
        <v>Resueltos</v>
      </c>
    </row>
    <row r="204" spans="1:29" s="2" customFormat="1" ht="12.75" x14ac:dyDescent="0.2">
      <c r="A204" s="4" t="s">
        <v>20</v>
      </c>
      <c r="B204" s="4" t="s">
        <v>1207</v>
      </c>
      <c r="C204" s="4" t="s">
        <v>1208</v>
      </c>
      <c r="D204" s="5">
        <v>44133</v>
      </c>
      <c r="E204" s="6" t="s">
        <v>1209</v>
      </c>
      <c r="F204" s="6" t="s">
        <v>21</v>
      </c>
      <c r="G204" s="6" t="s">
        <v>22</v>
      </c>
      <c r="H204" s="7">
        <v>42500.419074074074</v>
      </c>
      <c r="I204" s="7">
        <v>42501.729988425926</v>
      </c>
      <c r="J204" s="4" t="s">
        <v>23</v>
      </c>
      <c r="K204" s="8" t="s">
        <v>24</v>
      </c>
      <c r="L204" s="7">
        <v>42501.686805555553</v>
      </c>
      <c r="M204" s="9" t="s">
        <v>1210</v>
      </c>
      <c r="N204" s="8" t="s">
        <v>1211</v>
      </c>
      <c r="O204" s="8" t="s">
        <v>25</v>
      </c>
      <c r="P204" s="8" t="s">
        <v>1212</v>
      </c>
      <c r="Q204" s="4" t="s">
        <v>26</v>
      </c>
      <c r="R204" s="7">
        <v>42503.453541666662</v>
      </c>
      <c r="S204" s="8" t="s">
        <v>27</v>
      </c>
      <c r="T204" s="10" t="s">
        <v>36</v>
      </c>
      <c r="U204" s="26">
        <f t="shared" si="28"/>
        <v>0.375</v>
      </c>
      <c r="V204" s="26">
        <f t="shared" si="29"/>
        <v>0.75</v>
      </c>
      <c r="W204" s="23">
        <f t="shared" si="36"/>
        <v>0.64273148147913162</v>
      </c>
      <c r="X204" s="19">
        <f t="shared" si="30"/>
        <v>0.75</v>
      </c>
      <c r="Y204" s="19">
        <f t="shared" si="32"/>
        <v>0</v>
      </c>
      <c r="Z204" s="21">
        <f t="shared" si="33"/>
        <v>0</v>
      </c>
      <c r="AA204" s="21" t="str">
        <f t="shared" si="31"/>
        <v>n/a</v>
      </c>
      <c r="AB204" s="21">
        <f t="shared" si="34"/>
        <v>0</v>
      </c>
      <c r="AC204" s="19" t="str">
        <f t="shared" si="35"/>
        <v>Resueltos</v>
      </c>
    </row>
    <row r="205" spans="1:29" s="2" customFormat="1" ht="12.75" x14ac:dyDescent="0.2">
      <c r="A205" s="4" t="s">
        <v>20</v>
      </c>
      <c r="B205" s="4" t="s">
        <v>1213</v>
      </c>
      <c r="C205" s="4" t="s">
        <v>1214</v>
      </c>
      <c r="D205" s="5">
        <v>44137</v>
      </c>
      <c r="E205" s="6" t="s">
        <v>1215</v>
      </c>
      <c r="F205" s="6" t="s">
        <v>21</v>
      </c>
      <c r="G205" s="6" t="s">
        <v>22</v>
      </c>
      <c r="H205" s="7">
        <v>42500.429618055554</v>
      </c>
      <c r="I205" s="7">
        <v>42501.499652777777</v>
      </c>
      <c r="J205" s="4" t="s">
        <v>23</v>
      </c>
      <c r="K205" s="8" t="s">
        <v>37</v>
      </c>
      <c r="L205" s="7">
        <v>42501.416666666672</v>
      </c>
      <c r="M205" s="9" t="s">
        <v>1216</v>
      </c>
      <c r="N205" s="9" t="s">
        <v>1217</v>
      </c>
      <c r="O205" s="8" t="s">
        <v>25</v>
      </c>
      <c r="P205" s="8" t="s">
        <v>1218</v>
      </c>
      <c r="Q205" s="4" t="s">
        <v>26</v>
      </c>
      <c r="R205" s="7">
        <v>42501.543900462959</v>
      </c>
      <c r="S205" s="8" t="s">
        <v>27</v>
      </c>
      <c r="T205" s="10" t="s">
        <v>36</v>
      </c>
      <c r="U205" s="26">
        <f t="shared" si="28"/>
        <v>0.375</v>
      </c>
      <c r="V205" s="26">
        <f t="shared" si="29"/>
        <v>0.66666666666666663</v>
      </c>
      <c r="W205" s="23">
        <f t="shared" si="36"/>
        <v>0.27871527778430993</v>
      </c>
      <c r="X205" s="19">
        <f t="shared" si="30"/>
        <v>0.58333333333333337</v>
      </c>
      <c r="Y205" s="19">
        <f t="shared" si="32"/>
        <v>0</v>
      </c>
      <c r="Z205" s="21">
        <f t="shared" si="33"/>
        <v>0</v>
      </c>
      <c r="AA205" s="21" t="str">
        <f t="shared" si="31"/>
        <v>n/a</v>
      </c>
      <c r="AB205" s="21">
        <f t="shared" si="34"/>
        <v>0</v>
      </c>
      <c r="AC205" s="19" t="str">
        <f t="shared" si="35"/>
        <v>Resueltos</v>
      </c>
    </row>
    <row r="206" spans="1:29" s="2" customFormat="1" ht="12.75" x14ac:dyDescent="0.2">
      <c r="A206" s="4" t="s">
        <v>20</v>
      </c>
      <c r="B206" s="4" t="s">
        <v>29</v>
      </c>
      <c r="C206" s="4" t="s">
        <v>1219</v>
      </c>
      <c r="D206" s="5">
        <v>44138</v>
      </c>
      <c r="E206" s="6" t="s">
        <v>1220</v>
      </c>
      <c r="F206" s="6" t="s">
        <v>21</v>
      </c>
      <c r="G206" s="6" t="s">
        <v>22</v>
      </c>
      <c r="H206" s="7">
        <v>42500.443622685183</v>
      </c>
      <c r="I206" s="7">
        <v>42500.622685185182</v>
      </c>
      <c r="J206" s="4" t="s">
        <v>23</v>
      </c>
      <c r="K206" s="8" t="s">
        <v>42</v>
      </c>
      <c r="L206" s="7">
        <v>42500.604166666672</v>
      </c>
      <c r="M206" s="9" t="s">
        <v>1221</v>
      </c>
      <c r="N206" s="8" t="s">
        <v>1222</v>
      </c>
      <c r="O206" s="8" t="s">
        <v>25</v>
      </c>
      <c r="P206" s="8" t="s">
        <v>1223</v>
      </c>
      <c r="Q206" s="4" t="s">
        <v>26</v>
      </c>
      <c r="R206" s="7">
        <v>42500.694803240738</v>
      </c>
      <c r="S206" s="8" t="s">
        <v>32</v>
      </c>
      <c r="T206" s="10" t="s">
        <v>36</v>
      </c>
      <c r="U206" s="26">
        <f t="shared" si="28"/>
        <v>0.375</v>
      </c>
      <c r="V206" s="26">
        <f t="shared" si="29"/>
        <v>0.75</v>
      </c>
      <c r="W206" s="23">
        <f t="shared" si="36"/>
        <v>0.53554398148844484</v>
      </c>
      <c r="X206" s="19">
        <f t="shared" si="30"/>
        <v>0.75</v>
      </c>
      <c r="Y206" s="19">
        <f t="shared" si="32"/>
        <v>0</v>
      </c>
      <c r="Z206" s="21">
        <f t="shared" si="33"/>
        <v>-1</v>
      </c>
      <c r="AA206" s="21" t="str">
        <f t="shared" si="31"/>
        <v>n/a</v>
      </c>
      <c r="AB206" s="21">
        <f t="shared" si="34"/>
        <v>0</v>
      </c>
      <c r="AC206" s="19" t="str">
        <f t="shared" si="35"/>
        <v>Resueltos</v>
      </c>
    </row>
    <row r="207" spans="1:29" s="2" customFormat="1" ht="12.75" x14ac:dyDescent="0.2">
      <c r="A207" s="4" t="s">
        <v>20</v>
      </c>
      <c r="B207" s="4" t="s">
        <v>1224</v>
      </c>
      <c r="C207" s="4" t="s">
        <v>1225</v>
      </c>
      <c r="D207" s="5">
        <v>44153</v>
      </c>
      <c r="E207" s="6" t="s">
        <v>1226</v>
      </c>
      <c r="F207" s="6" t="s">
        <v>21</v>
      </c>
      <c r="G207" s="6" t="s">
        <v>22</v>
      </c>
      <c r="H207" s="7">
        <v>42500.480682870373</v>
      </c>
      <c r="I207" s="7">
        <v>42501.5002662037</v>
      </c>
      <c r="J207" s="4" t="s">
        <v>23</v>
      </c>
      <c r="K207" s="8" t="s">
        <v>24</v>
      </c>
      <c r="L207" s="7">
        <v>42501.537499999999</v>
      </c>
      <c r="M207" s="9" t="s">
        <v>1227</v>
      </c>
      <c r="N207" s="9" t="s">
        <v>1228</v>
      </c>
      <c r="O207" s="8" t="s">
        <v>25</v>
      </c>
      <c r="P207" s="8" t="s">
        <v>249</v>
      </c>
      <c r="Q207" s="4" t="s">
        <v>26</v>
      </c>
      <c r="R207" s="7">
        <v>42501.759699074071</v>
      </c>
      <c r="S207" s="8" t="s">
        <v>27</v>
      </c>
      <c r="T207" s="10" t="s">
        <v>36</v>
      </c>
      <c r="U207" s="26">
        <f t="shared" si="28"/>
        <v>0.375</v>
      </c>
      <c r="V207" s="26">
        <f t="shared" si="29"/>
        <v>0.75</v>
      </c>
      <c r="W207" s="23">
        <f t="shared" si="36"/>
        <v>0.43181712962541496</v>
      </c>
      <c r="X207" s="19">
        <f t="shared" si="30"/>
        <v>0.75</v>
      </c>
      <c r="Y207" s="19">
        <f t="shared" si="32"/>
        <v>0</v>
      </c>
      <c r="Z207" s="21">
        <f t="shared" si="33"/>
        <v>0</v>
      </c>
      <c r="AA207" s="21" t="str">
        <f t="shared" si="31"/>
        <v>n/a</v>
      </c>
      <c r="AB207" s="21">
        <f t="shared" si="34"/>
        <v>0</v>
      </c>
      <c r="AC207" s="19" t="str">
        <f t="shared" si="35"/>
        <v>Resueltos</v>
      </c>
    </row>
    <row r="208" spans="1:29" s="2" customFormat="1" ht="12.75" x14ac:dyDescent="0.2">
      <c r="A208" s="4" t="s">
        <v>20</v>
      </c>
      <c r="B208" s="4" t="s">
        <v>29</v>
      </c>
      <c r="C208" s="4" t="s">
        <v>1229</v>
      </c>
      <c r="D208" s="5">
        <v>44166</v>
      </c>
      <c r="E208" s="6" t="s">
        <v>1230</v>
      </c>
      <c r="F208" s="6" t="s">
        <v>21</v>
      </c>
      <c r="G208" s="6" t="s">
        <v>22</v>
      </c>
      <c r="H208" s="7">
        <v>42500.501898148148</v>
      </c>
      <c r="I208" s="7">
        <v>42502.493113425924</v>
      </c>
      <c r="J208" s="4" t="s">
        <v>23</v>
      </c>
      <c r="K208" s="8" t="s">
        <v>33</v>
      </c>
      <c r="L208" s="7">
        <v>42502.46875</v>
      </c>
      <c r="M208" s="9" t="s">
        <v>1231</v>
      </c>
      <c r="N208" s="8" t="s">
        <v>1232</v>
      </c>
      <c r="O208" s="8" t="s">
        <v>34</v>
      </c>
      <c r="P208" s="8" t="s">
        <v>1233</v>
      </c>
      <c r="Q208" s="4" t="s">
        <v>26</v>
      </c>
      <c r="R208" s="7">
        <v>42503.778784722221</v>
      </c>
      <c r="S208" s="8" t="s">
        <v>27</v>
      </c>
      <c r="T208" s="10" t="s">
        <v>36</v>
      </c>
      <c r="U208" s="26">
        <f t="shared" si="28"/>
        <v>0.375</v>
      </c>
      <c r="V208" s="26">
        <f t="shared" si="29"/>
        <v>0.75</v>
      </c>
      <c r="W208" s="23">
        <f t="shared" si="36"/>
        <v>0.71685185185197042</v>
      </c>
      <c r="X208" s="19">
        <f t="shared" si="30"/>
        <v>0.75</v>
      </c>
      <c r="Y208" s="19">
        <f t="shared" si="32"/>
        <v>0</v>
      </c>
      <c r="Z208" s="21">
        <f t="shared" si="33"/>
        <v>1</v>
      </c>
      <c r="AA208" s="21" t="str">
        <f t="shared" si="31"/>
        <v>n/a</v>
      </c>
      <c r="AB208" s="21">
        <f t="shared" si="34"/>
        <v>0</v>
      </c>
      <c r="AC208" s="19" t="str">
        <f t="shared" si="35"/>
        <v>Resueltos</v>
      </c>
    </row>
    <row r="209" spans="1:29" s="2" customFormat="1" ht="12.75" x14ac:dyDescent="0.2">
      <c r="A209" s="4" t="s">
        <v>20</v>
      </c>
      <c r="B209" s="4" t="s">
        <v>1234</v>
      </c>
      <c r="C209" s="4" t="s">
        <v>1235</v>
      </c>
      <c r="D209" s="5">
        <v>44174</v>
      </c>
      <c r="E209" s="6" t="s">
        <v>1236</v>
      </c>
      <c r="F209" s="6" t="s">
        <v>21</v>
      </c>
      <c r="G209" s="6" t="s">
        <v>22</v>
      </c>
      <c r="H209" s="7">
        <v>42500.518229166672</v>
      </c>
      <c r="I209" s="7">
        <v>42501.529120370367</v>
      </c>
      <c r="J209" s="4" t="s">
        <v>23</v>
      </c>
      <c r="K209" s="8" t="s">
        <v>24</v>
      </c>
      <c r="L209" s="7">
        <v>42501.513888888891</v>
      </c>
      <c r="M209" s="9" t="s">
        <v>1237</v>
      </c>
      <c r="N209" s="8" t="s">
        <v>1238</v>
      </c>
      <c r="O209" s="8" t="s">
        <v>25</v>
      </c>
      <c r="P209" s="8" t="s">
        <v>202</v>
      </c>
      <c r="Q209" s="4" t="s">
        <v>26</v>
      </c>
      <c r="R209" s="7">
        <v>42501.550833333335</v>
      </c>
      <c r="S209" s="8" t="s">
        <v>32</v>
      </c>
      <c r="T209" s="10" t="s">
        <v>36</v>
      </c>
      <c r="U209" s="26">
        <f t="shared" si="28"/>
        <v>0.375</v>
      </c>
      <c r="V209" s="26">
        <f t="shared" si="29"/>
        <v>0.75</v>
      </c>
      <c r="W209" s="23">
        <f t="shared" si="36"/>
        <v>0.37065972221898846</v>
      </c>
      <c r="X209" s="19">
        <f t="shared" si="30"/>
        <v>0.75</v>
      </c>
      <c r="Y209" s="19">
        <f t="shared" si="32"/>
        <v>0</v>
      </c>
      <c r="Z209" s="21">
        <f t="shared" si="33"/>
        <v>0</v>
      </c>
      <c r="AA209" s="21" t="str">
        <f t="shared" si="31"/>
        <v>n/a</v>
      </c>
      <c r="AB209" s="21">
        <f t="shared" si="34"/>
        <v>0</v>
      </c>
      <c r="AC209" s="19" t="str">
        <f t="shared" si="35"/>
        <v>Resueltos</v>
      </c>
    </row>
    <row r="210" spans="1:29" s="2" customFormat="1" ht="12.75" x14ac:dyDescent="0.2">
      <c r="A210" s="4" t="s">
        <v>20</v>
      </c>
      <c r="B210" s="4" t="s">
        <v>29</v>
      </c>
      <c r="C210" s="4" t="s">
        <v>1239</v>
      </c>
      <c r="D210" s="5">
        <v>44176</v>
      </c>
      <c r="E210" s="6" t="s">
        <v>1240</v>
      </c>
      <c r="F210" s="6" t="s">
        <v>21</v>
      </c>
      <c r="G210" s="6" t="s">
        <v>22</v>
      </c>
      <c r="H210" s="7">
        <v>42500.521585648152</v>
      </c>
      <c r="I210" s="7">
        <v>42501.391134259262</v>
      </c>
      <c r="J210" s="4" t="s">
        <v>23</v>
      </c>
      <c r="K210" s="8" t="s">
        <v>42</v>
      </c>
      <c r="L210" s="7">
        <v>42500.642361111109</v>
      </c>
      <c r="M210" s="9" t="s">
        <v>1241</v>
      </c>
      <c r="N210" s="9" t="s">
        <v>1242</v>
      </c>
      <c r="O210" s="8" t="s">
        <v>25</v>
      </c>
      <c r="P210" s="8" t="s">
        <v>1243</v>
      </c>
      <c r="Q210" s="4" t="s">
        <v>26</v>
      </c>
      <c r="R210" s="7">
        <v>42501.41474537037</v>
      </c>
      <c r="S210" s="8" t="s">
        <v>32</v>
      </c>
      <c r="T210" s="10" t="s">
        <v>36</v>
      </c>
      <c r="U210" s="26">
        <f t="shared" si="28"/>
        <v>0.375</v>
      </c>
      <c r="V210" s="26">
        <f t="shared" si="29"/>
        <v>0.75</v>
      </c>
      <c r="W210" s="23">
        <f t="shared" si="36"/>
        <v>0.49577546295768116</v>
      </c>
      <c r="X210" s="19">
        <f t="shared" si="30"/>
        <v>0.75</v>
      </c>
      <c r="Y210" s="19">
        <f t="shared" si="32"/>
        <v>0</v>
      </c>
      <c r="Z210" s="21">
        <f t="shared" si="33"/>
        <v>-1</v>
      </c>
      <c r="AA210" s="21" t="str">
        <f t="shared" si="31"/>
        <v>n/a</v>
      </c>
      <c r="AB210" s="21">
        <f t="shared" si="34"/>
        <v>0</v>
      </c>
      <c r="AC210" s="19" t="str">
        <f t="shared" si="35"/>
        <v>Resueltos</v>
      </c>
    </row>
    <row r="211" spans="1:29" s="2" customFormat="1" ht="12.75" x14ac:dyDescent="0.2">
      <c r="A211" s="4" t="s">
        <v>20</v>
      </c>
      <c r="B211" s="4" t="s">
        <v>29</v>
      </c>
      <c r="C211" s="4" t="s">
        <v>1244</v>
      </c>
      <c r="D211" s="5">
        <v>44213</v>
      </c>
      <c r="E211" s="6" t="s">
        <v>1245</v>
      </c>
      <c r="F211" s="6" t="s">
        <v>21</v>
      </c>
      <c r="G211" s="6" t="s">
        <v>31</v>
      </c>
      <c r="H211" s="7">
        <v>42500.561840277776</v>
      </c>
      <c r="I211" s="7">
        <v>42502.525335648148</v>
      </c>
      <c r="J211" s="4" t="s">
        <v>23</v>
      </c>
      <c r="K211" s="8" t="s">
        <v>39</v>
      </c>
      <c r="L211" s="7">
        <v>42502.510416666672</v>
      </c>
      <c r="M211" s="9" t="s">
        <v>1246</v>
      </c>
      <c r="N211" s="9" t="s">
        <v>1247</v>
      </c>
      <c r="O211" s="8" t="s">
        <v>40</v>
      </c>
      <c r="P211" s="8" t="s">
        <v>1248</v>
      </c>
      <c r="Q211" s="4" t="s">
        <v>26</v>
      </c>
      <c r="R211" s="7">
        <v>42503.548275462963</v>
      </c>
      <c r="S211" s="8" t="s">
        <v>27</v>
      </c>
      <c r="T211" s="10" t="s">
        <v>36</v>
      </c>
      <c r="U211" s="26">
        <f t="shared" si="28"/>
        <v>0.375</v>
      </c>
      <c r="V211" s="26">
        <f t="shared" si="29"/>
        <v>0.75</v>
      </c>
      <c r="W211" s="23">
        <f t="shared" si="36"/>
        <v>0.69857638889516238</v>
      </c>
      <c r="X211" s="19">
        <f t="shared" si="30"/>
        <v>0.75</v>
      </c>
      <c r="Y211" s="19">
        <f t="shared" si="32"/>
        <v>0</v>
      </c>
      <c r="Z211" s="21">
        <f t="shared" si="33"/>
        <v>1</v>
      </c>
      <c r="AA211" s="21" t="str">
        <f t="shared" si="31"/>
        <v>n/a</v>
      </c>
      <c r="AB211" s="21">
        <f t="shared" si="34"/>
        <v>0</v>
      </c>
      <c r="AC211" s="19" t="str">
        <f t="shared" si="35"/>
        <v>Resueltos</v>
      </c>
    </row>
    <row r="212" spans="1:29" s="2" customFormat="1" ht="12.75" x14ac:dyDescent="0.2">
      <c r="A212" s="4" t="s">
        <v>20</v>
      </c>
      <c r="B212" s="4" t="s">
        <v>29</v>
      </c>
      <c r="C212" s="4" t="s">
        <v>1249</v>
      </c>
      <c r="D212" s="5">
        <v>44217</v>
      </c>
      <c r="E212" s="6" t="s">
        <v>1250</v>
      </c>
      <c r="F212" s="6" t="s">
        <v>21</v>
      </c>
      <c r="G212" s="6" t="s">
        <v>31</v>
      </c>
      <c r="H212" s="7">
        <v>42500.564467592594</v>
      </c>
      <c r="I212" s="7">
        <v>42502.524270833332</v>
      </c>
      <c r="J212" s="4" t="s">
        <v>23</v>
      </c>
      <c r="K212" s="8" t="s">
        <v>39</v>
      </c>
      <c r="L212" s="7">
        <v>42502.513888888891</v>
      </c>
      <c r="M212" s="9" t="s">
        <v>1251</v>
      </c>
      <c r="N212" s="8" t="s">
        <v>1252</v>
      </c>
      <c r="O212" s="8" t="s">
        <v>40</v>
      </c>
      <c r="P212" s="8" t="s">
        <v>1253</v>
      </c>
      <c r="Q212" s="4" t="s">
        <v>26</v>
      </c>
      <c r="R212" s="7">
        <v>42503.533842592587</v>
      </c>
      <c r="S212" s="8" t="s">
        <v>27</v>
      </c>
      <c r="T212" s="10" t="s">
        <v>36</v>
      </c>
      <c r="U212" s="26">
        <f t="shared" si="28"/>
        <v>0.375</v>
      </c>
      <c r="V212" s="26">
        <f t="shared" si="29"/>
        <v>0.75</v>
      </c>
      <c r="W212" s="23">
        <f t="shared" si="36"/>
        <v>0.69942129629635019</v>
      </c>
      <c r="X212" s="19">
        <f t="shared" si="30"/>
        <v>0.75</v>
      </c>
      <c r="Y212" s="19">
        <f t="shared" si="32"/>
        <v>0</v>
      </c>
      <c r="Z212" s="21">
        <f t="shared" si="33"/>
        <v>1</v>
      </c>
      <c r="AA212" s="21" t="str">
        <f t="shared" si="31"/>
        <v>n/a</v>
      </c>
      <c r="AB212" s="21">
        <f t="shared" si="34"/>
        <v>0</v>
      </c>
      <c r="AC212" s="19" t="str">
        <f t="shared" si="35"/>
        <v>Resueltos</v>
      </c>
    </row>
    <row r="213" spans="1:29" s="2" customFormat="1" ht="12.75" x14ac:dyDescent="0.2">
      <c r="A213" s="4" t="s">
        <v>20</v>
      </c>
      <c r="B213" s="4" t="s">
        <v>29</v>
      </c>
      <c r="C213" s="4" t="s">
        <v>1254</v>
      </c>
      <c r="D213" s="5">
        <v>44222</v>
      </c>
      <c r="E213" s="6" t="s">
        <v>1255</v>
      </c>
      <c r="F213" s="6" t="s">
        <v>21</v>
      </c>
      <c r="G213" s="6" t="s">
        <v>31</v>
      </c>
      <c r="H213" s="7">
        <v>42500.56659722222</v>
      </c>
      <c r="I213" s="7">
        <v>42502.526516203703</v>
      </c>
      <c r="J213" s="4" t="s">
        <v>23</v>
      </c>
      <c r="K213" s="8" t="s">
        <v>39</v>
      </c>
      <c r="L213" s="7">
        <v>42502.517361111109</v>
      </c>
      <c r="M213" s="9" t="s">
        <v>1256</v>
      </c>
      <c r="N213" s="9" t="s">
        <v>1257</v>
      </c>
      <c r="O213" s="8" t="s">
        <v>40</v>
      </c>
      <c r="P213" s="8" t="s">
        <v>1258</v>
      </c>
      <c r="Q213" s="4" t="s">
        <v>26</v>
      </c>
      <c r="R213" s="7">
        <v>42503.542523148149</v>
      </c>
      <c r="S213" s="8" t="s">
        <v>27</v>
      </c>
      <c r="T213" s="10" t="s">
        <v>36</v>
      </c>
      <c r="U213" s="26">
        <f t="shared" si="28"/>
        <v>0.375</v>
      </c>
      <c r="V213" s="26">
        <f t="shared" si="29"/>
        <v>0.75</v>
      </c>
      <c r="W213" s="23">
        <f t="shared" si="36"/>
        <v>0.70076388888992369</v>
      </c>
      <c r="X213" s="19">
        <f t="shared" si="30"/>
        <v>0.75</v>
      </c>
      <c r="Y213" s="19">
        <f t="shared" si="32"/>
        <v>0</v>
      </c>
      <c r="Z213" s="21">
        <f t="shared" si="33"/>
        <v>1</v>
      </c>
      <c r="AA213" s="21" t="str">
        <f t="shared" si="31"/>
        <v>n/a</v>
      </c>
      <c r="AB213" s="21">
        <f t="shared" si="34"/>
        <v>0</v>
      </c>
      <c r="AC213" s="19" t="str">
        <f t="shared" si="35"/>
        <v>Resueltos</v>
      </c>
    </row>
    <row r="214" spans="1:29" s="2" customFormat="1" ht="12.75" x14ac:dyDescent="0.2">
      <c r="A214" s="4" t="s">
        <v>20</v>
      </c>
      <c r="B214" s="4" t="s">
        <v>29</v>
      </c>
      <c r="C214" s="4" t="s">
        <v>1259</v>
      </c>
      <c r="D214" s="5">
        <v>44223</v>
      </c>
      <c r="E214" s="6" t="s">
        <v>1260</v>
      </c>
      <c r="F214" s="6" t="s">
        <v>21</v>
      </c>
      <c r="G214" s="6" t="s">
        <v>31</v>
      </c>
      <c r="H214" s="7">
        <v>42500.568067129629</v>
      </c>
      <c r="I214" s="7">
        <v>42502.583564814813</v>
      </c>
      <c r="J214" s="4" t="s">
        <v>23</v>
      </c>
      <c r="K214" s="8" t="s">
        <v>39</v>
      </c>
      <c r="L214" s="7">
        <v>42502.552083333328</v>
      </c>
      <c r="M214" s="9" t="s">
        <v>1261</v>
      </c>
      <c r="N214" s="8" t="s">
        <v>1262</v>
      </c>
      <c r="O214" s="8" t="s">
        <v>40</v>
      </c>
      <c r="P214" s="8" t="s">
        <v>1263</v>
      </c>
      <c r="Q214" s="4" t="s">
        <v>26</v>
      </c>
      <c r="R214" s="7">
        <v>42507.405393518522</v>
      </c>
      <c r="S214" s="8" t="s">
        <v>27</v>
      </c>
      <c r="T214" s="10" t="s">
        <v>28</v>
      </c>
      <c r="U214" s="26">
        <f t="shared" si="28"/>
        <v>0.375</v>
      </c>
      <c r="V214" s="26">
        <f t="shared" si="29"/>
        <v>0.75</v>
      </c>
      <c r="W214" s="23">
        <f t="shared" si="36"/>
        <v>0.73401620369986631</v>
      </c>
      <c r="X214" s="19">
        <f t="shared" si="30"/>
        <v>0.75</v>
      </c>
      <c r="Y214" s="19">
        <f t="shared" si="32"/>
        <v>0</v>
      </c>
      <c r="Z214" s="21">
        <f t="shared" si="33"/>
        <v>1</v>
      </c>
      <c r="AA214" s="21" t="str">
        <f t="shared" si="31"/>
        <v>n/a</v>
      </c>
      <c r="AB214" s="21">
        <f t="shared" si="34"/>
        <v>0</v>
      </c>
      <c r="AC214" s="19" t="str">
        <f t="shared" si="35"/>
        <v>Resueltos</v>
      </c>
    </row>
    <row r="215" spans="1:29" s="2" customFormat="1" ht="12.75" x14ac:dyDescent="0.2">
      <c r="A215" s="4" t="s">
        <v>20</v>
      </c>
      <c r="B215" s="4" t="s">
        <v>29</v>
      </c>
      <c r="C215" s="4" t="s">
        <v>1264</v>
      </c>
      <c r="D215" s="5">
        <v>44224</v>
      </c>
      <c r="E215" s="6" t="s">
        <v>1265</v>
      </c>
      <c r="F215" s="6" t="s">
        <v>21</v>
      </c>
      <c r="G215" s="6" t="s">
        <v>31</v>
      </c>
      <c r="H215" s="7">
        <v>42500.569444444445</v>
      </c>
      <c r="I215" s="7">
        <v>42502.57576388889</v>
      </c>
      <c r="J215" s="4" t="s">
        <v>23</v>
      </c>
      <c r="K215" s="8" t="s">
        <v>39</v>
      </c>
      <c r="L215" s="7">
        <v>42502.534722222219</v>
      </c>
      <c r="M215" s="9" t="s">
        <v>1266</v>
      </c>
      <c r="N215" s="8" t="s">
        <v>1262</v>
      </c>
      <c r="O215" s="8" t="s">
        <v>40</v>
      </c>
      <c r="P215" s="8" t="s">
        <v>43</v>
      </c>
      <c r="Q215" s="4" t="s">
        <v>26</v>
      </c>
      <c r="R215" s="7">
        <v>42503.538437499999</v>
      </c>
      <c r="S215" s="8" t="s">
        <v>27</v>
      </c>
      <c r="T215" s="10" t="s">
        <v>28</v>
      </c>
      <c r="U215" s="26">
        <f t="shared" si="28"/>
        <v>0.375</v>
      </c>
      <c r="V215" s="26">
        <f t="shared" si="29"/>
        <v>0.75</v>
      </c>
      <c r="W215" s="23">
        <f t="shared" si="36"/>
        <v>0.71527777777373558</v>
      </c>
      <c r="X215" s="19">
        <f t="shared" si="30"/>
        <v>0.75</v>
      </c>
      <c r="Y215" s="19">
        <f t="shared" si="32"/>
        <v>0</v>
      </c>
      <c r="Z215" s="21">
        <f t="shared" si="33"/>
        <v>1</v>
      </c>
      <c r="AA215" s="21" t="str">
        <f t="shared" si="31"/>
        <v>n/a</v>
      </c>
      <c r="AB215" s="21">
        <f t="shared" si="34"/>
        <v>0</v>
      </c>
      <c r="AC215" s="19" t="str">
        <f t="shared" si="35"/>
        <v>Resueltos</v>
      </c>
    </row>
    <row r="216" spans="1:29" s="2" customFormat="1" ht="12.75" x14ac:dyDescent="0.2">
      <c r="A216" s="4" t="s">
        <v>20</v>
      </c>
      <c r="B216" s="4" t="s">
        <v>29</v>
      </c>
      <c r="C216" s="4" t="s">
        <v>1267</v>
      </c>
      <c r="D216" s="5">
        <v>44226</v>
      </c>
      <c r="E216" s="6" t="s">
        <v>1268</v>
      </c>
      <c r="F216" s="6" t="s">
        <v>21</v>
      </c>
      <c r="G216" s="6" t="s">
        <v>31</v>
      </c>
      <c r="H216" s="7">
        <v>42500.570798611108</v>
      </c>
      <c r="I216" s="7">
        <v>42502.57512731482</v>
      </c>
      <c r="J216" s="4" t="s">
        <v>23</v>
      </c>
      <c r="K216" s="8" t="s">
        <v>39</v>
      </c>
      <c r="L216" s="7">
        <v>42502.555555555555</v>
      </c>
      <c r="M216" s="9" t="s">
        <v>1269</v>
      </c>
      <c r="N216" s="8" t="s">
        <v>1270</v>
      </c>
      <c r="O216" s="8" t="s">
        <v>40</v>
      </c>
      <c r="P216" s="8" t="s">
        <v>1271</v>
      </c>
      <c r="Q216" s="4" t="s">
        <v>26</v>
      </c>
      <c r="R216" s="7">
        <v>42503.547673611116</v>
      </c>
      <c r="S216" s="8" t="s">
        <v>27</v>
      </c>
      <c r="T216" s="10" t="s">
        <v>28</v>
      </c>
      <c r="U216" s="26">
        <f t="shared" si="28"/>
        <v>0.375</v>
      </c>
      <c r="V216" s="26">
        <f t="shared" si="29"/>
        <v>0.75</v>
      </c>
      <c r="W216" s="23">
        <f t="shared" si="36"/>
        <v>0.73475694444641704</v>
      </c>
      <c r="X216" s="19">
        <f t="shared" si="30"/>
        <v>0.75</v>
      </c>
      <c r="Y216" s="19">
        <f t="shared" si="32"/>
        <v>0</v>
      </c>
      <c r="Z216" s="21">
        <f t="shared" si="33"/>
        <v>1</v>
      </c>
      <c r="AA216" s="21" t="str">
        <f t="shared" si="31"/>
        <v>n/a</v>
      </c>
      <c r="AB216" s="21">
        <f t="shared" si="34"/>
        <v>0</v>
      </c>
      <c r="AC216" s="19" t="str">
        <f t="shared" si="35"/>
        <v>Resueltos</v>
      </c>
    </row>
    <row r="217" spans="1:29" s="2" customFormat="1" ht="12.75" x14ac:dyDescent="0.2">
      <c r="A217" s="4" t="s">
        <v>20</v>
      </c>
      <c r="B217" s="4" t="s">
        <v>29</v>
      </c>
      <c r="C217" s="4" t="s">
        <v>1272</v>
      </c>
      <c r="D217" s="5">
        <v>44241</v>
      </c>
      <c r="E217" s="6" t="s">
        <v>1273</v>
      </c>
      <c r="F217" s="6" t="s">
        <v>21</v>
      </c>
      <c r="G217" s="6" t="s">
        <v>22</v>
      </c>
      <c r="H217" s="7">
        <v>42500.590115740742</v>
      </c>
      <c r="I217" s="7">
        <v>42502.523564814815</v>
      </c>
      <c r="J217" s="4" t="s">
        <v>23</v>
      </c>
      <c r="K217" s="8" t="s">
        <v>37</v>
      </c>
      <c r="L217" s="7">
        <v>42502.520833333328</v>
      </c>
      <c r="M217" s="9" t="s">
        <v>1274</v>
      </c>
      <c r="N217" s="8" t="s">
        <v>1275</v>
      </c>
      <c r="O217" s="8" t="s">
        <v>25</v>
      </c>
      <c r="P217" s="8" t="s">
        <v>1276</v>
      </c>
      <c r="Q217" s="4" t="s">
        <v>26</v>
      </c>
      <c r="R217" s="7">
        <v>42503.400173611109</v>
      </c>
      <c r="S217" s="8" t="s">
        <v>27</v>
      </c>
      <c r="T217" s="10" t="s">
        <v>28</v>
      </c>
      <c r="U217" s="26">
        <f t="shared" si="28"/>
        <v>0.375</v>
      </c>
      <c r="V217" s="26">
        <f t="shared" si="29"/>
        <v>0.66666666666666663</v>
      </c>
      <c r="W217" s="23">
        <f t="shared" si="36"/>
        <v>0.51405092591933976</v>
      </c>
      <c r="X217" s="19">
        <f t="shared" si="30"/>
        <v>0.58333333333333337</v>
      </c>
      <c r="Y217" s="19">
        <f t="shared" si="32"/>
        <v>0</v>
      </c>
      <c r="Z217" s="21">
        <f t="shared" si="33"/>
        <v>1</v>
      </c>
      <c r="AA217" s="21" t="str">
        <f t="shared" si="31"/>
        <v>n/a</v>
      </c>
      <c r="AB217" s="21">
        <f t="shared" si="34"/>
        <v>0</v>
      </c>
      <c r="AC217" s="19" t="str">
        <f t="shared" si="35"/>
        <v>Resueltos</v>
      </c>
    </row>
    <row r="218" spans="1:29" s="2" customFormat="1" ht="12.75" x14ac:dyDescent="0.2">
      <c r="A218" s="4" t="s">
        <v>20</v>
      </c>
      <c r="B218" s="4" t="s">
        <v>29</v>
      </c>
      <c r="C218" s="4" t="s">
        <v>1277</v>
      </c>
      <c r="D218" s="5">
        <v>44244</v>
      </c>
      <c r="E218" s="6" t="s">
        <v>1278</v>
      </c>
      <c r="F218" s="6" t="s">
        <v>21</v>
      </c>
      <c r="G218" s="6" t="s">
        <v>22</v>
      </c>
      <c r="H218" s="7">
        <v>42500.66987268519</v>
      </c>
      <c r="I218" s="7">
        <v>42502.439351851848</v>
      </c>
      <c r="J218" s="4" t="s">
        <v>23</v>
      </c>
      <c r="K218" s="8" t="s">
        <v>24</v>
      </c>
      <c r="L218" s="7">
        <v>42501.777083333334</v>
      </c>
      <c r="M218" s="9" t="s">
        <v>1279</v>
      </c>
      <c r="N218" s="9" t="s">
        <v>1280</v>
      </c>
      <c r="O218" s="8" t="s">
        <v>25</v>
      </c>
      <c r="P218" s="8" t="s">
        <v>161</v>
      </c>
      <c r="Q218" s="4" t="s">
        <v>26</v>
      </c>
      <c r="R218" s="7">
        <v>42502.441157407404</v>
      </c>
      <c r="S218" s="8" t="s">
        <v>32</v>
      </c>
      <c r="T218" s="10" t="s">
        <v>36</v>
      </c>
      <c r="U218" s="26">
        <f t="shared" si="28"/>
        <v>0.375</v>
      </c>
      <c r="V218" s="26">
        <f t="shared" si="29"/>
        <v>0.75</v>
      </c>
      <c r="W218" s="23">
        <f t="shared" si="36"/>
        <v>0.48221064814424608</v>
      </c>
      <c r="X218" s="19">
        <f t="shared" si="30"/>
        <v>0.75</v>
      </c>
      <c r="Y218" s="19">
        <f t="shared" si="32"/>
        <v>0</v>
      </c>
      <c r="Z218" s="21">
        <f t="shared" si="33"/>
        <v>0</v>
      </c>
      <c r="AA218" s="21" t="str">
        <f t="shared" si="31"/>
        <v>n/a</v>
      </c>
      <c r="AB218" s="21">
        <f t="shared" si="34"/>
        <v>0</v>
      </c>
      <c r="AC218" s="19" t="str">
        <f t="shared" si="35"/>
        <v>Resueltos</v>
      </c>
    </row>
    <row r="219" spans="1:29" s="2" customFormat="1" ht="12.75" x14ac:dyDescent="0.2">
      <c r="A219" s="4" t="s">
        <v>20</v>
      </c>
      <c r="B219" s="4" t="s">
        <v>1281</v>
      </c>
      <c r="C219" s="4" t="s">
        <v>1282</v>
      </c>
      <c r="D219" s="5">
        <v>44247</v>
      </c>
      <c r="E219" s="6" t="s">
        <v>1283</v>
      </c>
      <c r="F219" s="6" t="s">
        <v>21</v>
      </c>
      <c r="G219" s="6" t="s">
        <v>22</v>
      </c>
      <c r="H219" s="7">
        <v>42500.745717592596</v>
      </c>
      <c r="I219" s="7">
        <v>42502.554849537039</v>
      </c>
      <c r="J219" s="4" t="s">
        <v>23</v>
      </c>
      <c r="K219" s="8" t="s">
        <v>38</v>
      </c>
      <c r="L219" s="7">
        <v>42502.552083333328</v>
      </c>
      <c r="M219" s="9" t="s">
        <v>1284</v>
      </c>
      <c r="N219" s="9" t="s">
        <v>1285</v>
      </c>
      <c r="O219" s="8" t="s">
        <v>25</v>
      </c>
      <c r="P219" s="8" t="s">
        <v>244</v>
      </c>
      <c r="Q219" s="4" t="s">
        <v>26</v>
      </c>
      <c r="R219" s="7">
        <v>42503.737673611111</v>
      </c>
      <c r="S219" s="8" t="s">
        <v>27</v>
      </c>
      <c r="T219" s="10" t="s">
        <v>36</v>
      </c>
      <c r="U219" s="26">
        <f t="shared" si="28"/>
        <v>0.375</v>
      </c>
      <c r="V219" s="26">
        <f t="shared" si="29"/>
        <v>0.66666666666666663</v>
      </c>
      <c r="W219" s="23">
        <f t="shared" si="36"/>
        <v>0.46874999999514932</v>
      </c>
      <c r="X219" s="19">
        <f t="shared" si="30"/>
        <v>0.58333333333333337</v>
      </c>
      <c r="Y219" s="19">
        <f t="shared" si="32"/>
        <v>0</v>
      </c>
      <c r="Z219" s="21">
        <f t="shared" si="33"/>
        <v>1</v>
      </c>
      <c r="AA219" s="21" t="str">
        <f t="shared" si="31"/>
        <v>n/a</v>
      </c>
      <c r="AB219" s="21">
        <f t="shared" si="34"/>
        <v>0</v>
      </c>
      <c r="AC219" s="19" t="str">
        <f t="shared" si="35"/>
        <v>Resueltos</v>
      </c>
    </row>
    <row r="220" spans="1:29" s="2" customFormat="1" ht="12.75" x14ac:dyDescent="0.2">
      <c r="A220" s="4" t="s">
        <v>20</v>
      </c>
      <c r="B220" s="4" t="s">
        <v>29</v>
      </c>
      <c r="C220" s="4" t="s">
        <v>1286</v>
      </c>
      <c r="D220" s="5">
        <v>44267</v>
      </c>
      <c r="E220" s="6" t="s">
        <v>1287</v>
      </c>
      <c r="F220" s="6" t="s">
        <v>21</v>
      </c>
      <c r="G220" s="6" t="s">
        <v>22</v>
      </c>
      <c r="H220" s="7">
        <v>42501.426134259258</v>
      </c>
      <c r="I220" s="7">
        <v>42501.581030092595</v>
      </c>
      <c r="J220" s="4" t="s">
        <v>23</v>
      </c>
      <c r="K220" s="8" t="s">
        <v>42</v>
      </c>
      <c r="L220" s="7">
        <v>42501.569444444445</v>
      </c>
      <c r="M220" s="9" t="s">
        <v>1288</v>
      </c>
      <c r="N220" s="8" t="s">
        <v>1289</v>
      </c>
      <c r="O220" s="8" t="s">
        <v>25</v>
      </c>
      <c r="P220" s="8" t="s">
        <v>1290</v>
      </c>
      <c r="Q220" s="4" t="s">
        <v>26</v>
      </c>
      <c r="R220" s="7">
        <v>42501.655393518522</v>
      </c>
      <c r="S220" s="8" t="s">
        <v>32</v>
      </c>
      <c r="T220" s="10" t="s">
        <v>36</v>
      </c>
      <c r="U220" s="26">
        <f t="shared" si="28"/>
        <v>0.375</v>
      </c>
      <c r="V220" s="26">
        <f t="shared" si="29"/>
        <v>0.75</v>
      </c>
      <c r="W220" s="23">
        <f t="shared" si="36"/>
        <v>0.518310185187147</v>
      </c>
      <c r="X220" s="19">
        <f t="shared" si="30"/>
        <v>0.75</v>
      </c>
      <c r="Y220" s="19">
        <f t="shared" si="32"/>
        <v>0</v>
      </c>
      <c r="Z220" s="21">
        <f t="shared" si="33"/>
        <v>-1</v>
      </c>
      <c r="AA220" s="21" t="str">
        <f t="shared" si="31"/>
        <v>n/a</v>
      </c>
      <c r="AB220" s="21">
        <f t="shared" si="34"/>
        <v>0</v>
      </c>
      <c r="AC220" s="19" t="str">
        <f t="shared" si="35"/>
        <v>Resueltos</v>
      </c>
    </row>
    <row r="221" spans="1:29" s="2" customFormat="1" ht="12.75" x14ac:dyDescent="0.2">
      <c r="A221" s="4" t="s">
        <v>20</v>
      </c>
      <c r="B221" s="4" t="s">
        <v>29</v>
      </c>
      <c r="C221" s="4" t="s">
        <v>1291</v>
      </c>
      <c r="D221" s="5">
        <v>44279</v>
      </c>
      <c r="E221" s="6" t="s">
        <v>1292</v>
      </c>
      <c r="F221" s="6" t="s">
        <v>21</v>
      </c>
      <c r="G221" s="6" t="s">
        <v>22</v>
      </c>
      <c r="H221" s="7">
        <v>42501.445775462962</v>
      </c>
      <c r="I221" s="7">
        <v>42501.642372685186</v>
      </c>
      <c r="J221" s="4" t="s">
        <v>23</v>
      </c>
      <c r="K221" s="8" t="s">
        <v>24</v>
      </c>
      <c r="L221" s="7">
        <v>42501.625</v>
      </c>
      <c r="M221" s="9" t="s">
        <v>1293</v>
      </c>
      <c r="N221" s="9" t="s">
        <v>1294</v>
      </c>
      <c r="O221" s="8" t="s">
        <v>25</v>
      </c>
      <c r="P221" s="8" t="s">
        <v>128</v>
      </c>
      <c r="Q221" s="4" t="s">
        <v>26</v>
      </c>
      <c r="R221" s="7">
        <v>42501.658356481479</v>
      </c>
      <c r="S221" s="8" t="s">
        <v>32</v>
      </c>
      <c r="T221" s="10" t="s">
        <v>36</v>
      </c>
      <c r="U221" s="26">
        <f t="shared" si="28"/>
        <v>0.375</v>
      </c>
      <c r="V221" s="26">
        <f t="shared" si="29"/>
        <v>0.75</v>
      </c>
      <c r="W221" s="23">
        <f t="shared" si="36"/>
        <v>0.55422453703795327</v>
      </c>
      <c r="X221" s="19">
        <f t="shared" si="30"/>
        <v>0.75</v>
      </c>
      <c r="Y221" s="19">
        <f t="shared" si="32"/>
        <v>0</v>
      </c>
      <c r="Z221" s="21">
        <f t="shared" si="33"/>
        <v>-1</v>
      </c>
      <c r="AA221" s="21" t="str">
        <f t="shared" si="31"/>
        <v>n/a</v>
      </c>
      <c r="AB221" s="21">
        <f t="shared" si="34"/>
        <v>0</v>
      </c>
      <c r="AC221" s="19" t="str">
        <f t="shared" si="35"/>
        <v>Resueltos</v>
      </c>
    </row>
    <row r="222" spans="1:29" s="2" customFormat="1" ht="12.75" x14ac:dyDescent="0.2">
      <c r="A222" s="4" t="s">
        <v>20</v>
      </c>
      <c r="B222" s="4" t="s">
        <v>29</v>
      </c>
      <c r="C222" s="4" t="s">
        <v>1295</v>
      </c>
      <c r="D222" s="5">
        <v>44286</v>
      </c>
      <c r="E222" s="6" t="s">
        <v>1296</v>
      </c>
      <c r="F222" s="6" t="s">
        <v>21</v>
      </c>
      <c r="G222" s="6" t="s">
        <v>22</v>
      </c>
      <c r="H222" s="7">
        <v>42501.46665509259</v>
      </c>
      <c r="I222" s="7">
        <v>42501.702256944445</v>
      </c>
      <c r="J222" s="4" t="s">
        <v>23</v>
      </c>
      <c r="K222" s="8" t="s">
        <v>24</v>
      </c>
      <c r="L222" s="7">
        <v>42501.590277777781</v>
      </c>
      <c r="M222" s="9" t="s">
        <v>1297</v>
      </c>
      <c r="N222" s="9" t="s">
        <v>1298</v>
      </c>
      <c r="O222" s="8" t="s">
        <v>25</v>
      </c>
      <c r="P222" s="8" t="s">
        <v>1299</v>
      </c>
      <c r="Q222" s="4" t="s">
        <v>26</v>
      </c>
      <c r="R222" s="7">
        <v>42502.493275462963</v>
      </c>
      <c r="S222" s="8" t="s">
        <v>27</v>
      </c>
      <c r="T222" s="10" t="s">
        <v>36</v>
      </c>
      <c r="U222" s="26">
        <f t="shared" si="28"/>
        <v>0.375</v>
      </c>
      <c r="V222" s="26">
        <f t="shared" si="29"/>
        <v>0.75</v>
      </c>
      <c r="W222" s="23">
        <f t="shared" si="36"/>
        <v>0.49862268519063946</v>
      </c>
      <c r="X222" s="19">
        <f t="shared" si="30"/>
        <v>0.75</v>
      </c>
      <c r="Y222" s="19">
        <f t="shared" si="32"/>
        <v>0</v>
      </c>
      <c r="Z222" s="21">
        <f t="shared" si="33"/>
        <v>-1</v>
      </c>
      <c r="AA222" s="21" t="str">
        <f t="shared" si="31"/>
        <v>n/a</v>
      </c>
      <c r="AB222" s="21">
        <f t="shared" si="34"/>
        <v>0</v>
      </c>
      <c r="AC222" s="19" t="str">
        <f t="shared" si="35"/>
        <v>Resueltos</v>
      </c>
    </row>
    <row r="223" spans="1:29" s="2" customFormat="1" ht="12.75" x14ac:dyDescent="0.2">
      <c r="A223" s="4" t="s">
        <v>20</v>
      </c>
      <c r="B223" s="4" t="s">
        <v>240</v>
      </c>
      <c r="C223" s="4" t="s">
        <v>90</v>
      </c>
      <c r="D223" s="5">
        <v>44325</v>
      </c>
      <c r="E223" s="6" t="s">
        <v>1300</v>
      </c>
      <c r="F223" s="6" t="s">
        <v>21</v>
      </c>
      <c r="G223" s="6" t="s">
        <v>22</v>
      </c>
      <c r="H223" s="7">
        <v>42501.525312500002</v>
      </c>
      <c r="I223" s="7">
        <v>42502.705185185187</v>
      </c>
      <c r="J223" s="4" t="s">
        <v>23</v>
      </c>
      <c r="K223" s="8" t="s">
        <v>42</v>
      </c>
      <c r="L223" s="7">
        <v>42502.625</v>
      </c>
      <c r="M223" s="9" t="s">
        <v>1301</v>
      </c>
      <c r="N223" s="8" t="s">
        <v>1302</v>
      </c>
      <c r="O223" s="8" t="s">
        <v>25</v>
      </c>
      <c r="P223" s="8" t="s">
        <v>223</v>
      </c>
      <c r="Q223" s="4" t="s">
        <v>26</v>
      </c>
      <c r="R223" s="7">
        <v>42503.406678240739</v>
      </c>
      <c r="S223" s="8" t="s">
        <v>27</v>
      </c>
      <c r="T223" s="10" t="s">
        <v>36</v>
      </c>
      <c r="U223" s="26">
        <f t="shared" si="28"/>
        <v>0.375</v>
      </c>
      <c r="V223" s="26">
        <f t="shared" si="29"/>
        <v>0.75</v>
      </c>
      <c r="W223" s="23">
        <f t="shared" si="36"/>
        <v>0.47468749999825377</v>
      </c>
      <c r="X223" s="19">
        <f t="shared" si="30"/>
        <v>0.75</v>
      </c>
      <c r="Y223" s="19">
        <f t="shared" si="32"/>
        <v>0</v>
      </c>
      <c r="Z223" s="21">
        <f t="shared" si="33"/>
        <v>0</v>
      </c>
      <c r="AA223" s="21" t="str">
        <f t="shared" si="31"/>
        <v>n/a</v>
      </c>
      <c r="AB223" s="21">
        <f t="shared" si="34"/>
        <v>0</v>
      </c>
      <c r="AC223" s="19" t="str">
        <f t="shared" si="35"/>
        <v>Resueltos</v>
      </c>
    </row>
    <row r="224" spans="1:29" s="2" customFormat="1" ht="12.75" x14ac:dyDescent="0.2">
      <c r="A224" s="4" t="s">
        <v>20</v>
      </c>
      <c r="B224" s="4" t="s">
        <v>29</v>
      </c>
      <c r="C224" s="4" t="s">
        <v>1303</v>
      </c>
      <c r="D224" s="5">
        <v>44337</v>
      </c>
      <c r="E224" s="6" t="s">
        <v>1304</v>
      </c>
      <c r="F224" s="6" t="s">
        <v>21</v>
      </c>
      <c r="G224" s="6" t="s">
        <v>22</v>
      </c>
      <c r="H224" s="7">
        <v>42501.542557870373</v>
      </c>
      <c r="I224" s="7">
        <v>42502.591168981482</v>
      </c>
      <c r="J224" s="4" t="s">
        <v>23</v>
      </c>
      <c r="K224" s="8" t="s">
        <v>24</v>
      </c>
      <c r="L224" s="7">
        <v>42502.590277777781</v>
      </c>
      <c r="M224" s="9" t="s">
        <v>1305</v>
      </c>
      <c r="N224" s="8" t="s">
        <v>1306</v>
      </c>
      <c r="O224" s="8" t="s">
        <v>25</v>
      </c>
      <c r="P224" s="8" t="s">
        <v>1307</v>
      </c>
      <c r="Q224" s="4" t="s">
        <v>26</v>
      </c>
      <c r="R224" s="7">
        <v>42503.55069444445</v>
      </c>
      <c r="S224" s="8" t="s">
        <v>27</v>
      </c>
      <c r="T224" s="10" t="s">
        <v>36</v>
      </c>
      <c r="U224" s="26">
        <f t="shared" si="28"/>
        <v>0.375</v>
      </c>
      <c r="V224" s="26">
        <f t="shared" si="29"/>
        <v>0.75</v>
      </c>
      <c r="W224" s="23">
        <f t="shared" si="36"/>
        <v>0.42271990740846377</v>
      </c>
      <c r="X224" s="19">
        <f t="shared" si="30"/>
        <v>0.75</v>
      </c>
      <c r="Y224" s="19">
        <f t="shared" si="32"/>
        <v>0</v>
      </c>
      <c r="Z224" s="21">
        <f t="shared" si="33"/>
        <v>0</v>
      </c>
      <c r="AA224" s="21" t="str">
        <f t="shared" si="31"/>
        <v>n/a</v>
      </c>
      <c r="AB224" s="21">
        <f t="shared" si="34"/>
        <v>0</v>
      </c>
      <c r="AC224" s="19" t="str">
        <f t="shared" si="35"/>
        <v>Resueltos</v>
      </c>
    </row>
    <row r="225" spans="1:29" s="2" customFormat="1" ht="12.75" x14ac:dyDescent="0.2">
      <c r="A225" s="4" t="s">
        <v>20</v>
      </c>
      <c r="B225" s="4" t="s">
        <v>29</v>
      </c>
      <c r="C225" s="4" t="s">
        <v>1308</v>
      </c>
      <c r="D225" s="5">
        <v>44373</v>
      </c>
      <c r="E225" s="6" t="s">
        <v>1309</v>
      </c>
      <c r="F225" s="6" t="s">
        <v>21</v>
      </c>
      <c r="G225" s="6" t="s">
        <v>22</v>
      </c>
      <c r="H225" s="7">
        <v>42501.598020833335</v>
      </c>
      <c r="I225" s="7">
        <v>42507.559872685189</v>
      </c>
      <c r="J225" s="4" t="s">
        <v>23</v>
      </c>
      <c r="K225" s="8" t="s">
        <v>37</v>
      </c>
      <c r="L225" s="7">
        <v>42507.552083333328</v>
      </c>
      <c r="M225" s="9" t="s">
        <v>1310</v>
      </c>
      <c r="N225" s="8" t="s">
        <v>1311</v>
      </c>
      <c r="O225" s="8" t="s">
        <v>25</v>
      </c>
      <c r="P225" s="8" t="s">
        <v>1312</v>
      </c>
      <c r="Q225" s="4" t="s">
        <v>26</v>
      </c>
      <c r="R225" s="7">
        <v>42507.688310185185</v>
      </c>
      <c r="S225" s="8" t="s">
        <v>27</v>
      </c>
      <c r="T225" s="10" t="s">
        <v>28</v>
      </c>
      <c r="U225" s="26">
        <f t="shared" si="28"/>
        <v>0.375</v>
      </c>
      <c r="V225" s="26">
        <f t="shared" si="29"/>
        <v>0.66666666666666663</v>
      </c>
      <c r="W225" s="23">
        <f t="shared" si="36"/>
        <v>1.1207291666602637</v>
      </c>
      <c r="X225" s="19">
        <f t="shared" si="30"/>
        <v>0.58333333333333337</v>
      </c>
      <c r="Y225" s="19">
        <f t="shared" si="32"/>
        <v>0.49572916666026362</v>
      </c>
      <c r="Z225" s="21">
        <f t="shared" si="33"/>
        <v>5</v>
      </c>
      <c r="AA225" s="21" t="str">
        <f t="shared" si="31"/>
        <v>n/a</v>
      </c>
      <c r="AB225" s="21">
        <f t="shared" si="34"/>
        <v>0</v>
      </c>
      <c r="AC225" s="19" t="str">
        <f t="shared" si="35"/>
        <v>Resueltos</v>
      </c>
    </row>
    <row r="226" spans="1:29" s="2" customFormat="1" ht="12.75" x14ac:dyDescent="0.2">
      <c r="A226" s="4" t="s">
        <v>20</v>
      </c>
      <c r="B226" s="4" t="s">
        <v>29</v>
      </c>
      <c r="C226" s="4" t="s">
        <v>1313</v>
      </c>
      <c r="D226" s="5">
        <v>44378</v>
      </c>
      <c r="E226" s="6" t="s">
        <v>1314</v>
      </c>
      <c r="F226" s="6" t="s">
        <v>21</v>
      </c>
      <c r="G226" s="6" t="s">
        <v>22</v>
      </c>
      <c r="H226" s="7">
        <v>42501.601446759261</v>
      </c>
      <c r="I226" s="7">
        <v>42507.54</v>
      </c>
      <c r="J226" s="4" t="s">
        <v>23</v>
      </c>
      <c r="K226" s="8" t="s">
        <v>37</v>
      </c>
      <c r="L226" s="7">
        <v>42507.53125</v>
      </c>
      <c r="M226" s="9" t="s">
        <v>1315</v>
      </c>
      <c r="N226" s="8" t="s">
        <v>1316</v>
      </c>
      <c r="O226" s="8" t="s">
        <v>25</v>
      </c>
      <c r="P226" s="8" t="s">
        <v>1317</v>
      </c>
      <c r="Q226" s="4" t="s">
        <v>26</v>
      </c>
      <c r="R226" s="7">
        <v>42507.705000000002</v>
      </c>
      <c r="S226" s="8" t="s">
        <v>27</v>
      </c>
      <c r="T226" s="10" t="s">
        <v>28</v>
      </c>
      <c r="U226" s="26">
        <f t="shared" si="28"/>
        <v>0.375</v>
      </c>
      <c r="V226" s="26">
        <f t="shared" si="29"/>
        <v>0.66666666666666663</v>
      </c>
      <c r="W226" s="23">
        <f t="shared" si="36"/>
        <v>1.0964699074053592</v>
      </c>
      <c r="X226" s="19">
        <f t="shared" si="30"/>
        <v>0.58333333333333337</v>
      </c>
      <c r="Y226" s="19">
        <f t="shared" si="32"/>
        <v>0.47146990740535916</v>
      </c>
      <c r="Z226" s="21">
        <f t="shared" si="33"/>
        <v>5</v>
      </c>
      <c r="AA226" s="21" t="str">
        <f t="shared" si="31"/>
        <v>n/a</v>
      </c>
      <c r="AB226" s="21">
        <f t="shared" si="34"/>
        <v>0</v>
      </c>
      <c r="AC226" s="19" t="str">
        <f t="shared" si="35"/>
        <v>Resueltos</v>
      </c>
    </row>
    <row r="227" spans="1:29" s="2" customFormat="1" ht="12.75" x14ac:dyDescent="0.2">
      <c r="A227" s="4" t="s">
        <v>20</v>
      </c>
      <c r="B227" s="4" t="s">
        <v>29</v>
      </c>
      <c r="C227" s="4" t="s">
        <v>1318</v>
      </c>
      <c r="D227" s="5">
        <v>44388</v>
      </c>
      <c r="E227" s="6" t="s">
        <v>1319</v>
      </c>
      <c r="F227" s="6" t="s">
        <v>21</v>
      </c>
      <c r="G227" s="6" t="s">
        <v>22</v>
      </c>
      <c r="H227" s="7">
        <v>42501.613645833335</v>
      </c>
      <c r="I227" s="7">
        <v>42502.588969907403</v>
      </c>
      <c r="J227" s="4" t="s">
        <v>23</v>
      </c>
      <c r="K227" s="8" t="s">
        <v>35</v>
      </c>
      <c r="L227" s="7">
        <v>42502.489583333328</v>
      </c>
      <c r="M227" s="9" t="s">
        <v>1320</v>
      </c>
      <c r="N227" s="8" t="s">
        <v>1321</v>
      </c>
      <c r="O227" s="8" t="s">
        <v>34</v>
      </c>
      <c r="P227" s="8" t="s">
        <v>1322</v>
      </c>
      <c r="Q227" s="4" t="s">
        <v>26</v>
      </c>
      <c r="R227" s="7">
        <v>42502.650104166663</v>
      </c>
      <c r="S227" s="8" t="s">
        <v>32</v>
      </c>
      <c r="T227" s="10" t="s">
        <v>36</v>
      </c>
      <c r="U227" s="26">
        <f t="shared" si="28"/>
        <v>0.375</v>
      </c>
      <c r="V227" s="26">
        <f t="shared" si="29"/>
        <v>0.75</v>
      </c>
      <c r="W227" s="23">
        <f t="shared" si="36"/>
        <v>0.25093749999359716</v>
      </c>
      <c r="X227" s="19">
        <f t="shared" si="30"/>
        <v>0.75</v>
      </c>
      <c r="Y227" s="19">
        <f t="shared" si="32"/>
        <v>0</v>
      </c>
      <c r="Z227" s="21">
        <f t="shared" si="33"/>
        <v>0</v>
      </c>
      <c r="AA227" s="21" t="str">
        <f t="shared" si="31"/>
        <v>n/a</v>
      </c>
      <c r="AB227" s="21">
        <f t="shared" si="34"/>
        <v>0</v>
      </c>
      <c r="AC227" s="19" t="str">
        <f t="shared" si="35"/>
        <v>Resueltos</v>
      </c>
    </row>
    <row r="228" spans="1:29" s="2" customFormat="1" ht="12.75" x14ac:dyDescent="0.2">
      <c r="A228" s="4" t="s">
        <v>20</v>
      </c>
      <c r="B228" s="4" t="s">
        <v>1323</v>
      </c>
      <c r="C228" s="4" t="s">
        <v>1324</v>
      </c>
      <c r="D228" s="5">
        <v>44390</v>
      </c>
      <c r="E228" s="6" t="s">
        <v>1325</v>
      </c>
      <c r="F228" s="6" t="s">
        <v>21</v>
      </c>
      <c r="G228" s="6" t="s">
        <v>22</v>
      </c>
      <c r="H228" s="7">
        <v>42501.615069444444</v>
      </c>
      <c r="I228" s="7">
        <v>42502.527222222227</v>
      </c>
      <c r="J228" s="4" t="s">
        <v>23</v>
      </c>
      <c r="K228" s="8" t="s">
        <v>24</v>
      </c>
      <c r="L228" s="7">
        <v>42502.5</v>
      </c>
      <c r="M228" s="9" t="s">
        <v>1326</v>
      </c>
      <c r="N228" s="8" t="s">
        <v>1327</v>
      </c>
      <c r="O228" s="8" t="s">
        <v>25</v>
      </c>
      <c r="P228" s="8" t="s">
        <v>89</v>
      </c>
      <c r="Q228" s="4" t="s">
        <v>26</v>
      </c>
      <c r="R228" s="7">
        <v>42502.550555555557</v>
      </c>
      <c r="S228" s="8" t="s">
        <v>32</v>
      </c>
      <c r="T228" s="10" t="s">
        <v>36</v>
      </c>
      <c r="U228" s="26">
        <f t="shared" si="28"/>
        <v>0.375</v>
      </c>
      <c r="V228" s="26">
        <f t="shared" si="29"/>
        <v>0.75</v>
      </c>
      <c r="W228" s="23">
        <f t="shared" si="36"/>
        <v>0.25993055555591127</v>
      </c>
      <c r="X228" s="19">
        <f t="shared" si="30"/>
        <v>0.75</v>
      </c>
      <c r="Y228" s="19">
        <f t="shared" si="32"/>
        <v>0</v>
      </c>
      <c r="Z228" s="21">
        <f t="shared" si="33"/>
        <v>0</v>
      </c>
      <c r="AA228" s="21" t="str">
        <f t="shared" si="31"/>
        <v>n/a</v>
      </c>
      <c r="AB228" s="21">
        <f t="shared" si="34"/>
        <v>0</v>
      </c>
      <c r="AC228" s="19" t="str">
        <f t="shared" si="35"/>
        <v>Resueltos</v>
      </c>
    </row>
    <row r="229" spans="1:29" s="2" customFormat="1" ht="12.75" x14ac:dyDescent="0.2">
      <c r="A229" s="4" t="s">
        <v>20</v>
      </c>
      <c r="B229" s="4" t="s">
        <v>29</v>
      </c>
      <c r="C229" s="4" t="s">
        <v>134</v>
      </c>
      <c r="D229" s="5">
        <v>44393</v>
      </c>
      <c r="E229" s="6" t="s">
        <v>1328</v>
      </c>
      <c r="F229" s="6" t="s">
        <v>21</v>
      </c>
      <c r="G229" s="6" t="s">
        <v>22</v>
      </c>
      <c r="H229" s="7">
        <v>42501.62226851852</v>
      </c>
      <c r="I229" s="7">
        <v>42502.601006944446</v>
      </c>
      <c r="J229" s="4" t="s">
        <v>23</v>
      </c>
      <c r="K229" s="8" t="s">
        <v>33</v>
      </c>
      <c r="L229" s="7">
        <v>42502.598611111112</v>
      </c>
      <c r="M229" s="9" t="s">
        <v>1329</v>
      </c>
      <c r="N229" s="8" t="s">
        <v>1330</v>
      </c>
      <c r="O229" s="8" t="s">
        <v>34</v>
      </c>
      <c r="P229" s="8" t="s">
        <v>1331</v>
      </c>
      <c r="Q229" s="4" t="s">
        <v>26</v>
      </c>
      <c r="R229" s="7">
        <v>42503.472511574073</v>
      </c>
      <c r="S229" s="8" t="s">
        <v>32</v>
      </c>
      <c r="T229" s="10" t="s">
        <v>36</v>
      </c>
      <c r="U229" s="26">
        <f t="shared" si="28"/>
        <v>0.375</v>
      </c>
      <c r="V229" s="26">
        <f t="shared" si="29"/>
        <v>0.75</v>
      </c>
      <c r="W229" s="23">
        <f t="shared" si="36"/>
        <v>0.35134259259211831</v>
      </c>
      <c r="X229" s="19">
        <f t="shared" si="30"/>
        <v>0.75</v>
      </c>
      <c r="Y229" s="19">
        <f t="shared" si="32"/>
        <v>0</v>
      </c>
      <c r="Z229" s="21">
        <f t="shared" si="33"/>
        <v>0</v>
      </c>
      <c r="AA229" s="21" t="str">
        <f t="shared" si="31"/>
        <v>n/a</v>
      </c>
      <c r="AB229" s="21">
        <f t="shared" si="34"/>
        <v>0</v>
      </c>
      <c r="AC229" s="19" t="str">
        <f t="shared" si="35"/>
        <v>Resueltos</v>
      </c>
    </row>
    <row r="230" spans="1:29" s="2" customFormat="1" ht="12.75" x14ac:dyDescent="0.2">
      <c r="A230" s="4" t="s">
        <v>20</v>
      </c>
      <c r="B230" s="4" t="s">
        <v>1332</v>
      </c>
      <c r="C230" s="4" t="s">
        <v>1333</v>
      </c>
      <c r="D230" s="5">
        <v>44399</v>
      </c>
      <c r="E230" s="6" t="s">
        <v>1334</v>
      </c>
      <c r="F230" s="6" t="s">
        <v>21</v>
      </c>
      <c r="G230" s="6" t="s">
        <v>22</v>
      </c>
      <c r="H230" s="7">
        <v>42501.642152777778</v>
      </c>
      <c r="I230" s="7">
        <v>42506.476469907408</v>
      </c>
      <c r="J230" s="4" t="s">
        <v>23</v>
      </c>
      <c r="K230" s="8" t="s">
        <v>24</v>
      </c>
      <c r="L230" s="7">
        <v>42506.465277777781</v>
      </c>
      <c r="M230" s="9" t="s">
        <v>1335</v>
      </c>
      <c r="N230" s="8" t="s">
        <v>1336</v>
      </c>
      <c r="O230" s="8" t="s">
        <v>25</v>
      </c>
      <c r="P230" s="8" t="s">
        <v>1337</v>
      </c>
      <c r="Q230" s="4" t="s">
        <v>26</v>
      </c>
      <c r="R230" s="7">
        <v>42508.441203703704</v>
      </c>
      <c r="S230" s="8" t="s">
        <v>27</v>
      </c>
      <c r="T230" s="10" t="s">
        <v>36</v>
      </c>
      <c r="U230" s="26">
        <f t="shared" si="28"/>
        <v>0.375</v>
      </c>
      <c r="V230" s="26">
        <f t="shared" si="29"/>
        <v>0.75</v>
      </c>
      <c r="W230" s="23">
        <f t="shared" si="36"/>
        <v>0.94812500000261934</v>
      </c>
      <c r="X230" s="19">
        <f t="shared" si="30"/>
        <v>0.75</v>
      </c>
      <c r="Y230" s="19">
        <f t="shared" si="32"/>
        <v>0.15645833333595266</v>
      </c>
      <c r="Z230" s="21">
        <f t="shared" si="33"/>
        <v>4</v>
      </c>
      <c r="AA230" s="21" t="str">
        <f t="shared" si="31"/>
        <v>n/a</v>
      </c>
      <c r="AB230" s="21">
        <f t="shared" si="34"/>
        <v>0</v>
      </c>
      <c r="AC230" s="19" t="str">
        <f t="shared" si="35"/>
        <v>Resueltos</v>
      </c>
    </row>
    <row r="231" spans="1:29" s="2" customFormat="1" ht="12.75" x14ac:dyDescent="0.2">
      <c r="A231" s="4" t="s">
        <v>20</v>
      </c>
      <c r="B231" s="4" t="s">
        <v>1338</v>
      </c>
      <c r="C231" s="4" t="s">
        <v>1339</v>
      </c>
      <c r="D231" s="5">
        <v>44406</v>
      </c>
      <c r="E231" s="6" t="s">
        <v>1340</v>
      </c>
      <c r="F231" s="6" t="s">
        <v>21</v>
      </c>
      <c r="G231" s="6" t="s">
        <v>22</v>
      </c>
      <c r="H231" s="7">
        <v>42501.659444444449</v>
      </c>
      <c r="I231" s="7">
        <v>42506.585138888884</v>
      </c>
      <c r="J231" s="4" t="s">
        <v>23</v>
      </c>
      <c r="K231" s="8" t="s">
        <v>37</v>
      </c>
      <c r="L231" s="7">
        <v>42502.895833333328</v>
      </c>
      <c r="M231" s="9" t="s">
        <v>1341</v>
      </c>
      <c r="N231" s="9" t="s">
        <v>1342</v>
      </c>
      <c r="O231" s="8" t="s">
        <v>25</v>
      </c>
      <c r="P231" s="8" t="s">
        <v>238</v>
      </c>
      <c r="Q231" s="4" t="s">
        <v>26</v>
      </c>
      <c r="R231" s="7">
        <v>42508.535277777773</v>
      </c>
      <c r="S231" s="8" t="s">
        <v>27</v>
      </c>
      <c r="T231" s="10" t="s">
        <v>28</v>
      </c>
      <c r="U231" s="26">
        <f t="shared" si="28"/>
        <v>0.375</v>
      </c>
      <c r="V231" s="26">
        <f t="shared" si="29"/>
        <v>0.66666666666666663</v>
      </c>
      <c r="W231" s="23">
        <f t="shared" si="36"/>
        <v>0.52805555554611294</v>
      </c>
      <c r="X231" s="19">
        <f t="shared" si="30"/>
        <v>0.58333333333333337</v>
      </c>
      <c r="Y231" s="19">
        <f t="shared" si="32"/>
        <v>0</v>
      </c>
      <c r="Z231" s="21">
        <f t="shared" si="33"/>
        <v>0</v>
      </c>
      <c r="AA231" s="21" t="str">
        <f t="shared" si="31"/>
        <v>n/a</v>
      </c>
      <c r="AB231" s="21">
        <f t="shared" si="34"/>
        <v>0</v>
      </c>
      <c r="AC231" s="19" t="str">
        <f t="shared" si="35"/>
        <v>Resueltos</v>
      </c>
    </row>
    <row r="232" spans="1:29" s="2" customFormat="1" ht="12.75" x14ac:dyDescent="0.2">
      <c r="A232" s="4" t="s">
        <v>20</v>
      </c>
      <c r="B232" s="4" t="s">
        <v>361</v>
      </c>
      <c r="C232" s="4" t="s">
        <v>1343</v>
      </c>
      <c r="D232" s="5">
        <v>44407</v>
      </c>
      <c r="E232" s="6" t="s">
        <v>1344</v>
      </c>
      <c r="F232" s="6" t="s">
        <v>21</v>
      </c>
      <c r="G232" s="6" t="s">
        <v>22</v>
      </c>
      <c r="H232" s="7">
        <v>42501.661111111112</v>
      </c>
      <c r="I232" s="7">
        <v>42506.665324074071</v>
      </c>
      <c r="J232" s="4" t="s">
        <v>23</v>
      </c>
      <c r="K232" s="8" t="s">
        <v>37</v>
      </c>
      <c r="L232" s="7">
        <v>42502.895833333328</v>
      </c>
      <c r="M232" s="9" t="s">
        <v>1345</v>
      </c>
      <c r="N232" s="8" t="s">
        <v>1342</v>
      </c>
      <c r="O232" s="8" t="s">
        <v>25</v>
      </c>
      <c r="P232" s="8" t="s">
        <v>1346</v>
      </c>
      <c r="Q232" s="4" t="s">
        <v>26</v>
      </c>
      <c r="R232" s="7">
        <v>42507.635833333334</v>
      </c>
      <c r="S232" s="8" t="s">
        <v>27</v>
      </c>
      <c r="T232" s="10" t="s">
        <v>28</v>
      </c>
      <c r="U232" s="26">
        <f t="shared" si="28"/>
        <v>0.375</v>
      </c>
      <c r="V232" s="26">
        <f t="shared" si="29"/>
        <v>0.66666666666666663</v>
      </c>
      <c r="W232" s="23">
        <f t="shared" si="36"/>
        <v>0.52638888888274471</v>
      </c>
      <c r="X232" s="19">
        <f t="shared" si="30"/>
        <v>0.58333333333333337</v>
      </c>
      <c r="Y232" s="19">
        <f t="shared" si="32"/>
        <v>0</v>
      </c>
      <c r="Z232" s="21">
        <f t="shared" si="33"/>
        <v>0</v>
      </c>
      <c r="AA232" s="21" t="str">
        <f t="shared" si="31"/>
        <v>n/a</v>
      </c>
      <c r="AB232" s="21">
        <f t="shared" si="34"/>
        <v>0</v>
      </c>
      <c r="AC232" s="19" t="str">
        <f t="shared" si="35"/>
        <v>Resueltos</v>
      </c>
    </row>
    <row r="233" spans="1:29" s="2" customFormat="1" ht="12.75" x14ac:dyDescent="0.2">
      <c r="A233" s="4" t="s">
        <v>20</v>
      </c>
      <c r="B233" s="4" t="s">
        <v>29</v>
      </c>
      <c r="C233" s="4" t="s">
        <v>1347</v>
      </c>
      <c r="D233" s="5">
        <v>44408</v>
      </c>
      <c r="E233" s="6" t="s">
        <v>1348</v>
      </c>
      <c r="F233" s="6" t="s">
        <v>21</v>
      </c>
      <c r="G233" s="6" t="s">
        <v>22</v>
      </c>
      <c r="H233" s="7">
        <v>42501.661481481482</v>
      </c>
      <c r="I233" s="7">
        <v>42502.427037037036</v>
      </c>
      <c r="J233" s="4" t="s">
        <v>23</v>
      </c>
      <c r="K233" s="8" t="s">
        <v>24</v>
      </c>
      <c r="L233" s="7">
        <v>42501.765972222223</v>
      </c>
      <c r="M233" s="9" t="s">
        <v>1349</v>
      </c>
      <c r="N233" s="8" t="s">
        <v>1280</v>
      </c>
      <c r="O233" s="8" t="s">
        <v>25</v>
      </c>
      <c r="P233" s="8" t="s">
        <v>1350</v>
      </c>
      <c r="Q233" s="4" t="s">
        <v>26</v>
      </c>
      <c r="R233" s="7">
        <v>42502.480092592596</v>
      </c>
      <c r="S233" s="8" t="s">
        <v>32</v>
      </c>
      <c r="T233" s="10" t="s">
        <v>36</v>
      </c>
      <c r="U233" s="26">
        <f t="shared" si="28"/>
        <v>0.375</v>
      </c>
      <c r="V233" s="26">
        <f t="shared" si="29"/>
        <v>0.75</v>
      </c>
      <c r="W233" s="23">
        <f t="shared" si="36"/>
        <v>0.47949074074131204</v>
      </c>
      <c r="X233" s="19">
        <f t="shared" si="30"/>
        <v>0.75</v>
      </c>
      <c r="Y233" s="19">
        <f t="shared" si="32"/>
        <v>0</v>
      </c>
      <c r="Z233" s="21">
        <f t="shared" si="33"/>
        <v>-1</v>
      </c>
      <c r="AA233" s="21" t="str">
        <f t="shared" si="31"/>
        <v>n/a</v>
      </c>
      <c r="AB233" s="21">
        <f t="shared" si="34"/>
        <v>0</v>
      </c>
      <c r="AC233" s="19" t="str">
        <f t="shared" si="35"/>
        <v>Resueltos</v>
      </c>
    </row>
    <row r="234" spans="1:29" s="2" customFormat="1" ht="12.75" x14ac:dyDescent="0.2">
      <c r="A234" s="4" t="s">
        <v>20</v>
      </c>
      <c r="B234" s="4" t="s">
        <v>1351</v>
      </c>
      <c r="C234" s="4" t="s">
        <v>1352</v>
      </c>
      <c r="D234" s="5">
        <v>44411</v>
      </c>
      <c r="E234" s="6" t="s">
        <v>1353</v>
      </c>
      <c r="F234" s="6" t="s">
        <v>21</v>
      </c>
      <c r="G234" s="6" t="s">
        <v>22</v>
      </c>
      <c r="H234" s="7">
        <v>42501.662326388891</v>
      </c>
      <c r="I234" s="7">
        <v>42506.587488425925</v>
      </c>
      <c r="J234" s="4" t="s">
        <v>23</v>
      </c>
      <c r="K234" s="8" t="s">
        <v>37</v>
      </c>
      <c r="L234" s="7">
        <v>42502.895833333328</v>
      </c>
      <c r="M234" s="9" t="s">
        <v>1354</v>
      </c>
      <c r="N234" s="8" t="s">
        <v>1342</v>
      </c>
      <c r="O234" s="8" t="s">
        <v>25</v>
      </c>
      <c r="P234" s="8" t="s">
        <v>1355</v>
      </c>
      <c r="Q234" s="4" t="s">
        <v>26</v>
      </c>
      <c r="R234" s="7">
        <v>42507.63899305556</v>
      </c>
      <c r="S234" s="8" t="s">
        <v>27</v>
      </c>
      <c r="T234" s="10" t="s">
        <v>28</v>
      </c>
      <c r="U234" s="26">
        <f t="shared" si="28"/>
        <v>0.375</v>
      </c>
      <c r="V234" s="26">
        <f t="shared" si="29"/>
        <v>0.66666666666666663</v>
      </c>
      <c r="W234" s="23">
        <f t="shared" si="36"/>
        <v>0.52517361110464356</v>
      </c>
      <c r="X234" s="19">
        <f t="shared" si="30"/>
        <v>0.58333333333333337</v>
      </c>
      <c r="Y234" s="19">
        <f t="shared" si="32"/>
        <v>0</v>
      </c>
      <c r="Z234" s="21">
        <f t="shared" si="33"/>
        <v>0</v>
      </c>
      <c r="AA234" s="21" t="str">
        <f t="shared" si="31"/>
        <v>n/a</v>
      </c>
      <c r="AB234" s="21">
        <f t="shared" si="34"/>
        <v>0</v>
      </c>
      <c r="AC234" s="19" t="str">
        <f t="shared" si="35"/>
        <v>Resueltos</v>
      </c>
    </row>
    <row r="235" spans="1:29" s="2" customFormat="1" ht="12.75" x14ac:dyDescent="0.2">
      <c r="A235" s="4" t="s">
        <v>20</v>
      </c>
      <c r="B235" s="4" t="s">
        <v>1356</v>
      </c>
      <c r="C235" s="4" t="s">
        <v>1357</v>
      </c>
      <c r="D235" s="5">
        <v>44413</v>
      </c>
      <c r="E235" s="6" t="s">
        <v>1358</v>
      </c>
      <c r="F235" s="6" t="s">
        <v>21</v>
      </c>
      <c r="G235" s="6" t="s">
        <v>22</v>
      </c>
      <c r="H235" s="7">
        <v>42501.663460648153</v>
      </c>
      <c r="I235" s="7">
        <v>42503.543865740736</v>
      </c>
      <c r="J235" s="4" t="s">
        <v>23</v>
      </c>
      <c r="K235" s="8" t="s">
        <v>37</v>
      </c>
      <c r="L235" s="7">
        <v>42503.510416666672</v>
      </c>
      <c r="M235" s="9" t="s">
        <v>1359</v>
      </c>
      <c r="N235" s="8" t="s">
        <v>1360</v>
      </c>
      <c r="O235" s="8" t="s">
        <v>25</v>
      </c>
      <c r="P235" s="8" t="s">
        <v>1361</v>
      </c>
      <c r="Q235" s="4" t="s">
        <v>26</v>
      </c>
      <c r="R235" s="7">
        <v>42506.455300925925</v>
      </c>
      <c r="S235" s="8" t="s">
        <v>32</v>
      </c>
      <c r="T235" s="10" t="s">
        <v>36</v>
      </c>
      <c r="U235" s="26">
        <f t="shared" si="28"/>
        <v>0.375</v>
      </c>
      <c r="V235" s="26">
        <f t="shared" si="29"/>
        <v>0.66666666666666663</v>
      </c>
      <c r="W235" s="23">
        <f t="shared" si="36"/>
        <v>0.43028935185187334</v>
      </c>
      <c r="X235" s="19">
        <f t="shared" si="30"/>
        <v>0.58333333333333337</v>
      </c>
      <c r="Y235" s="19">
        <f t="shared" si="32"/>
        <v>0</v>
      </c>
      <c r="Z235" s="21">
        <f t="shared" si="33"/>
        <v>1</v>
      </c>
      <c r="AA235" s="21" t="str">
        <f t="shared" si="31"/>
        <v>n/a</v>
      </c>
      <c r="AB235" s="21">
        <f t="shared" si="34"/>
        <v>0</v>
      </c>
      <c r="AC235" s="19" t="str">
        <f t="shared" si="35"/>
        <v>Resueltos</v>
      </c>
    </row>
    <row r="236" spans="1:29" s="2" customFormat="1" ht="12.75" x14ac:dyDescent="0.2">
      <c r="A236" s="4" t="s">
        <v>20</v>
      </c>
      <c r="B236" s="4" t="s">
        <v>29</v>
      </c>
      <c r="C236" s="4" t="s">
        <v>1362</v>
      </c>
      <c r="D236" s="5">
        <v>44415</v>
      </c>
      <c r="E236" s="6" t="s">
        <v>1363</v>
      </c>
      <c r="F236" s="6" t="s">
        <v>21</v>
      </c>
      <c r="G236" s="6" t="s">
        <v>22</v>
      </c>
      <c r="H236" s="7">
        <v>42501.664618055554</v>
      </c>
      <c r="I236" s="7">
        <v>42501.69021990741</v>
      </c>
      <c r="J236" s="4" t="s">
        <v>23</v>
      </c>
      <c r="K236" s="8" t="s">
        <v>24</v>
      </c>
      <c r="L236" s="7">
        <v>42501.677777777775</v>
      </c>
      <c r="M236" s="9" t="s">
        <v>1364</v>
      </c>
      <c r="N236" s="8" t="s">
        <v>1365</v>
      </c>
      <c r="O236" s="8" t="s">
        <v>25</v>
      </c>
      <c r="P236" s="8" t="s">
        <v>1337</v>
      </c>
      <c r="Q236" s="4" t="s">
        <v>26</v>
      </c>
      <c r="R236" s="7">
        <v>42501.690960648149</v>
      </c>
      <c r="S236" s="8" t="s">
        <v>27</v>
      </c>
      <c r="T236" s="10" t="s">
        <v>36</v>
      </c>
      <c r="U236" s="26">
        <f t="shared" si="28"/>
        <v>0.375</v>
      </c>
      <c r="V236" s="26">
        <f t="shared" si="29"/>
        <v>0.75</v>
      </c>
      <c r="W236" s="23">
        <f t="shared" si="36"/>
        <v>0.38815972222073469</v>
      </c>
      <c r="X236" s="19">
        <f t="shared" si="30"/>
        <v>0.75</v>
      </c>
      <c r="Y236" s="19">
        <f t="shared" si="32"/>
        <v>0</v>
      </c>
      <c r="Z236" s="21">
        <f t="shared" si="33"/>
        <v>-1</v>
      </c>
      <c r="AA236" s="21" t="str">
        <f t="shared" si="31"/>
        <v>n/a</v>
      </c>
      <c r="AB236" s="21">
        <f t="shared" si="34"/>
        <v>0</v>
      </c>
      <c r="AC236" s="19" t="str">
        <f t="shared" si="35"/>
        <v>Resueltos</v>
      </c>
    </row>
    <row r="237" spans="1:29" s="2" customFormat="1" ht="12.75" x14ac:dyDescent="0.2">
      <c r="A237" s="4" t="s">
        <v>20</v>
      </c>
      <c r="B237" s="4" t="s">
        <v>1366</v>
      </c>
      <c r="C237" s="4" t="s">
        <v>1367</v>
      </c>
      <c r="D237" s="5">
        <v>44416</v>
      </c>
      <c r="E237" s="6" t="s">
        <v>1363</v>
      </c>
      <c r="F237" s="6" t="s">
        <v>21</v>
      </c>
      <c r="G237" s="6" t="s">
        <v>31</v>
      </c>
      <c r="H237" s="7">
        <v>42501.666817129633</v>
      </c>
      <c r="I237" s="7">
        <v>42506.477280092593</v>
      </c>
      <c r="J237" s="4" t="s">
        <v>23</v>
      </c>
      <c r="K237" s="8" t="s">
        <v>24</v>
      </c>
      <c r="L237" s="7">
        <v>42506.458333333328</v>
      </c>
      <c r="M237" s="9" t="s">
        <v>1368</v>
      </c>
      <c r="N237" s="9" t="s">
        <v>1369</v>
      </c>
      <c r="O237" s="8" t="s">
        <v>25</v>
      </c>
      <c r="P237" s="8" t="s">
        <v>1337</v>
      </c>
      <c r="Q237" s="4" t="s">
        <v>26</v>
      </c>
      <c r="R237" s="7">
        <v>42507.438784722224</v>
      </c>
      <c r="S237" s="8" t="s">
        <v>27</v>
      </c>
      <c r="T237" s="10" t="s">
        <v>36</v>
      </c>
      <c r="U237" s="26">
        <f t="shared" si="28"/>
        <v>0.375</v>
      </c>
      <c r="V237" s="26">
        <f t="shared" si="29"/>
        <v>0.75</v>
      </c>
      <c r="W237" s="23">
        <f t="shared" si="36"/>
        <v>0.9165162036952097</v>
      </c>
      <c r="X237" s="19">
        <f t="shared" si="30"/>
        <v>0.75</v>
      </c>
      <c r="Y237" s="19">
        <f t="shared" si="32"/>
        <v>0.124849537028543</v>
      </c>
      <c r="Z237" s="21">
        <f t="shared" si="33"/>
        <v>4</v>
      </c>
      <c r="AA237" s="21" t="str">
        <f t="shared" si="31"/>
        <v>n/a</v>
      </c>
      <c r="AB237" s="21">
        <f t="shared" si="34"/>
        <v>0</v>
      </c>
      <c r="AC237" s="19" t="str">
        <f t="shared" si="35"/>
        <v>Resueltos</v>
      </c>
    </row>
    <row r="238" spans="1:29" s="2" customFormat="1" ht="12.75" x14ac:dyDescent="0.2">
      <c r="A238" s="4" t="s">
        <v>20</v>
      </c>
      <c r="B238" s="4" t="s">
        <v>1370</v>
      </c>
      <c r="C238" s="4" t="s">
        <v>1371</v>
      </c>
      <c r="D238" s="5">
        <v>44419</v>
      </c>
      <c r="E238" s="6" t="s">
        <v>1372</v>
      </c>
      <c r="F238" s="6" t="s">
        <v>21</v>
      </c>
      <c r="G238" s="6" t="s">
        <v>22</v>
      </c>
      <c r="H238" s="7">
        <v>42501.682488425926</v>
      </c>
      <c r="I238" s="7">
        <v>42506.588101851856</v>
      </c>
      <c r="J238" s="4" t="s">
        <v>23</v>
      </c>
      <c r="K238" s="8" t="s">
        <v>37</v>
      </c>
      <c r="L238" s="7">
        <v>42502.895833333328</v>
      </c>
      <c r="M238" s="9" t="s">
        <v>1373</v>
      </c>
      <c r="N238" s="8" t="s">
        <v>1342</v>
      </c>
      <c r="O238" s="8" t="s">
        <v>25</v>
      </c>
      <c r="P238" s="8" t="s">
        <v>1374</v>
      </c>
      <c r="Q238" s="4" t="s">
        <v>26</v>
      </c>
      <c r="R238" s="7">
        <v>42507.646041666667</v>
      </c>
      <c r="S238" s="8" t="s">
        <v>27</v>
      </c>
      <c r="T238" s="10" t="s">
        <v>28</v>
      </c>
      <c r="U238" s="26">
        <f t="shared" si="28"/>
        <v>0.375</v>
      </c>
      <c r="V238" s="26">
        <f t="shared" si="29"/>
        <v>0.66666666666666663</v>
      </c>
      <c r="W238" s="23">
        <f t="shared" si="36"/>
        <v>0.52083333332848269</v>
      </c>
      <c r="X238" s="19">
        <f t="shared" si="30"/>
        <v>0.58333333333333337</v>
      </c>
      <c r="Y238" s="19">
        <f t="shared" si="32"/>
        <v>0</v>
      </c>
      <c r="Z238" s="21">
        <f t="shared" si="33"/>
        <v>0</v>
      </c>
      <c r="AA238" s="21" t="str">
        <f t="shared" si="31"/>
        <v>n/a</v>
      </c>
      <c r="AB238" s="21">
        <f t="shared" si="34"/>
        <v>0</v>
      </c>
      <c r="AC238" s="19" t="str">
        <f t="shared" si="35"/>
        <v>Resueltos</v>
      </c>
    </row>
    <row r="239" spans="1:29" s="2" customFormat="1" ht="12.75" x14ac:dyDescent="0.2">
      <c r="A239" s="4" t="s">
        <v>20</v>
      </c>
      <c r="B239" s="4" t="s">
        <v>1375</v>
      </c>
      <c r="C239" s="4" t="s">
        <v>1376</v>
      </c>
      <c r="D239" s="5">
        <v>44420</v>
      </c>
      <c r="E239" s="6" t="s">
        <v>1377</v>
      </c>
      <c r="F239" s="6" t="s">
        <v>21</v>
      </c>
      <c r="G239" s="6" t="s">
        <v>22</v>
      </c>
      <c r="H239" s="7">
        <v>42501.685763888891</v>
      </c>
      <c r="I239" s="7">
        <v>42506.588553240741</v>
      </c>
      <c r="J239" s="4" t="s">
        <v>23</v>
      </c>
      <c r="K239" s="8" t="s">
        <v>37</v>
      </c>
      <c r="L239" s="7">
        <v>42502.895833333328</v>
      </c>
      <c r="M239" s="9" t="s">
        <v>1378</v>
      </c>
      <c r="N239" s="9" t="s">
        <v>1342</v>
      </c>
      <c r="O239" s="8" t="s">
        <v>25</v>
      </c>
      <c r="P239" s="8" t="s">
        <v>1379</v>
      </c>
      <c r="Q239" s="4" t="s">
        <v>26</v>
      </c>
      <c r="R239" s="7">
        <v>42507.653310185182</v>
      </c>
      <c r="S239" s="8" t="s">
        <v>27</v>
      </c>
      <c r="T239" s="10" t="s">
        <v>28</v>
      </c>
      <c r="U239" s="26">
        <f t="shared" si="28"/>
        <v>0.375</v>
      </c>
      <c r="V239" s="26">
        <f t="shared" si="29"/>
        <v>0.66666666666666663</v>
      </c>
      <c r="W239" s="23">
        <f t="shared" si="36"/>
        <v>0.52083333332848269</v>
      </c>
      <c r="X239" s="19">
        <f t="shared" si="30"/>
        <v>0.58333333333333337</v>
      </c>
      <c r="Y239" s="19">
        <f t="shared" si="32"/>
        <v>0</v>
      </c>
      <c r="Z239" s="21">
        <f t="shared" si="33"/>
        <v>0</v>
      </c>
      <c r="AA239" s="21" t="str">
        <f t="shared" si="31"/>
        <v>n/a</v>
      </c>
      <c r="AB239" s="21">
        <f t="shared" si="34"/>
        <v>0</v>
      </c>
      <c r="AC239" s="19" t="str">
        <f t="shared" si="35"/>
        <v>Resueltos</v>
      </c>
    </row>
    <row r="240" spans="1:29" s="2" customFormat="1" ht="12.75" x14ac:dyDescent="0.2">
      <c r="A240" s="4" t="s">
        <v>20</v>
      </c>
      <c r="B240" s="4" t="s">
        <v>29</v>
      </c>
      <c r="C240" s="4" t="s">
        <v>1380</v>
      </c>
      <c r="D240" s="5">
        <v>44421</v>
      </c>
      <c r="E240" s="6" t="s">
        <v>1381</v>
      </c>
      <c r="F240" s="6" t="s">
        <v>21</v>
      </c>
      <c r="G240" s="6" t="s">
        <v>22</v>
      </c>
      <c r="H240" s="7">
        <v>42501.686643518522</v>
      </c>
      <c r="I240" s="7">
        <v>42502.555821759262</v>
      </c>
      <c r="J240" s="4" t="s">
        <v>23</v>
      </c>
      <c r="K240" s="8" t="s">
        <v>24</v>
      </c>
      <c r="L240" s="7">
        <v>42502.486111111109</v>
      </c>
      <c r="M240" s="9" t="s">
        <v>1382</v>
      </c>
      <c r="N240" s="8" t="s">
        <v>1383</v>
      </c>
      <c r="O240" s="8" t="s">
        <v>25</v>
      </c>
      <c r="P240" s="8" t="s">
        <v>1384</v>
      </c>
      <c r="Q240" s="4" t="s">
        <v>26</v>
      </c>
      <c r="R240" s="7">
        <v>42502.640057870369</v>
      </c>
      <c r="S240" s="8" t="s">
        <v>32</v>
      </c>
      <c r="T240" s="10" t="s">
        <v>36</v>
      </c>
      <c r="U240" s="26">
        <f t="shared" si="28"/>
        <v>0.375</v>
      </c>
      <c r="V240" s="26">
        <f t="shared" si="29"/>
        <v>0.75</v>
      </c>
      <c r="W240" s="23">
        <f t="shared" si="36"/>
        <v>0.1744675925874617</v>
      </c>
      <c r="X240" s="19">
        <f t="shared" si="30"/>
        <v>0.75</v>
      </c>
      <c r="Y240" s="19">
        <f t="shared" si="32"/>
        <v>0</v>
      </c>
      <c r="Z240" s="21">
        <f t="shared" si="33"/>
        <v>0</v>
      </c>
      <c r="AA240" s="21" t="str">
        <f t="shared" si="31"/>
        <v>n/a</v>
      </c>
      <c r="AB240" s="21">
        <f t="shared" si="34"/>
        <v>0</v>
      </c>
      <c r="AC240" s="19" t="str">
        <f t="shared" si="35"/>
        <v>Resueltos</v>
      </c>
    </row>
    <row r="241" spans="1:29" s="2" customFormat="1" ht="12.75" x14ac:dyDescent="0.2">
      <c r="A241" s="4" t="s">
        <v>20</v>
      </c>
      <c r="B241" s="4" t="s">
        <v>1385</v>
      </c>
      <c r="C241" s="4" t="s">
        <v>1386</v>
      </c>
      <c r="D241" s="5">
        <v>44422</v>
      </c>
      <c r="E241" s="6" t="s">
        <v>1387</v>
      </c>
      <c r="F241" s="6" t="s">
        <v>21</v>
      </c>
      <c r="G241" s="6" t="s">
        <v>22</v>
      </c>
      <c r="H241" s="7">
        <v>42501.686840277776</v>
      </c>
      <c r="I241" s="7">
        <v>42506.589212962965</v>
      </c>
      <c r="J241" s="4" t="s">
        <v>23</v>
      </c>
      <c r="K241" s="8" t="s">
        <v>42</v>
      </c>
      <c r="L241" s="7">
        <v>42502.895833333328</v>
      </c>
      <c r="M241" s="9" t="s">
        <v>1388</v>
      </c>
      <c r="N241" s="9" t="s">
        <v>1342</v>
      </c>
      <c r="O241" s="8" t="s">
        <v>25</v>
      </c>
      <c r="P241" s="8" t="s">
        <v>376</v>
      </c>
      <c r="Q241" s="4" t="s">
        <v>26</v>
      </c>
      <c r="R241" s="7">
        <v>42507.643888888888</v>
      </c>
      <c r="S241" s="8" t="s">
        <v>27</v>
      </c>
      <c r="T241" s="10" t="s">
        <v>36</v>
      </c>
      <c r="U241" s="26">
        <f t="shared" si="28"/>
        <v>0.375</v>
      </c>
      <c r="V241" s="26">
        <f t="shared" si="29"/>
        <v>0.75</v>
      </c>
      <c r="W241" s="23">
        <f t="shared" si="36"/>
        <v>0.58399305555212777</v>
      </c>
      <c r="X241" s="19">
        <f t="shared" si="30"/>
        <v>0.75</v>
      </c>
      <c r="Y241" s="19">
        <f t="shared" si="32"/>
        <v>0</v>
      </c>
      <c r="Z241" s="21">
        <f t="shared" si="33"/>
        <v>0</v>
      </c>
      <c r="AA241" s="21" t="str">
        <f t="shared" si="31"/>
        <v>n/a</v>
      </c>
      <c r="AB241" s="21">
        <f t="shared" si="34"/>
        <v>0</v>
      </c>
      <c r="AC241" s="19" t="str">
        <f t="shared" si="35"/>
        <v>Resueltos</v>
      </c>
    </row>
    <row r="242" spans="1:29" s="2" customFormat="1" ht="12.75" x14ac:dyDescent="0.2">
      <c r="A242" s="4" t="s">
        <v>20</v>
      </c>
      <c r="B242" s="4" t="s">
        <v>1389</v>
      </c>
      <c r="C242" s="4" t="s">
        <v>1390</v>
      </c>
      <c r="D242" s="5">
        <v>44423</v>
      </c>
      <c r="E242" s="6" t="s">
        <v>1391</v>
      </c>
      <c r="F242" s="6" t="s">
        <v>21</v>
      </c>
      <c r="G242" s="6" t="s">
        <v>22</v>
      </c>
      <c r="H242" s="7">
        <v>42501.688009259262</v>
      </c>
      <c r="I242" s="7">
        <v>42506.589722222227</v>
      </c>
      <c r="J242" s="4" t="s">
        <v>23</v>
      </c>
      <c r="K242" s="8" t="s">
        <v>42</v>
      </c>
      <c r="L242" s="7">
        <v>42502.895833333328</v>
      </c>
      <c r="M242" s="9" t="s">
        <v>1392</v>
      </c>
      <c r="N242" s="8" t="s">
        <v>1342</v>
      </c>
      <c r="O242" s="8" t="s">
        <v>25</v>
      </c>
      <c r="P242" s="8" t="s">
        <v>375</v>
      </c>
      <c r="Q242" s="4" t="s">
        <v>26</v>
      </c>
      <c r="R242" s="7">
        <v>42507.639594907407</v>
      </c>
      <c r="S242" s="8" t="s">
        <v>27</v>
      </c>
      <c r="T242" s="10" t="s">
        <v>36</v>
      </c>
      <c r="U242" s="26">
        <f t="shared" si="28"/>
        <v>0.375</v>
      </c>
      <c r="V242" s="26">
        <f t="shared" si="29"/>
        <v>0.75</v>
      </c>
      <c r="W242" s="23">
        <f t="shared" si="36"/>
        <v>0.58282407406659331</v>
      </c>
      <c r="X242" s="19">
        <f t="shared" si="30"/>
        <v>0.75</v>
      </c>
      <c r="Y242" s="19">
        <f t="shared" si="32"/>
        <v>0</v>
      </c>
      <c r="Z242" s="21">
        <f t="shared" si="33"/>
        <v>0</v>
      </c>
      <c r="AA242" s="21" t="str">
        <f t="shared" si="31"/>
        <v>n/a</v>
      </c>
      <c r="AB242" s="21">
        <f t="shared" si="34"/>
        <v>0</v>
      </c>
      <c r="AC242" s="19" t="str">
        <f t="shared" si="35"/>
        <v>Resueltos</v>
      </c>
    </row>
    <row r="243" spans="1:29" s="2" customFormat="1" ht="12.75" x14ac:dyDescent="0.2">
      <c r="A243" s="4" t="s">
        <v>20</v>
      </c>
      <c r="B243" s="4" t="s">
        <v>131</v>
      </c>
      <c r="C243" s="4" t="s">
        <v>116</v>
      </c>
      <c r="D243" s="5">
        <v>44424</v>
      </c>
      <c r="E243" s="6" t="s">
        <v>1393</v>
      </c>
      <c r="F243" s="6" t="s">
        <v>21</v>
      </c>
      <c r="G243" s="6" t="s">
        <v>22</v>
      </c>
      <c r="H243" s="7">
        <v>42501.689409722225</v>
      </c>
      <c r="I243" s="7">
        <v>42506.590405092589</v>
      </c>
      <c r="J243" s="4" t="s">
        <v>23</v>
      </c>
      <c r="K243" s="8" t="s">
        <v>42</v>
      </c>
      <c r="L243" s="7">
        <v>42502.895833333328</v>
      </c>
      <c r="M243" s="9" t="s">
        <v>1394</v>
      </c>
      <c r="N243" s="8" t="s">
        <v>1342</v>
      </c>
      <c r="O243" s="8" t="s">
        <v>25</v>
      </c>
      <c r="P243" s="8" t="s">
        <v>365</v>
      </c>
      <c r="Q243" s="4" t="s">
        <v>26</v>
      </c>
      <c r="R243" s="7">
        <v>42507.652939814812</v>
      </c>
      <c r="S243" s="8" t="s">
        <v>27</v>
      </c>
      <c r="T243" s="10" t="s">
        <v>36</v>
      </c>
      <c r="U243" s="26">
        <f t="shared" si="28"/>
        <v>0.375</v>
      </c>
      <c r="V243" s="26">
        <f t="shared" si="29"/>
        <v>0.75</v>
      </c>
      <c r="W243" s="23">
        <f t="shared" si="36"/>
        <v>0.58142361110367347</v>
      </c>
      <c r="X243" s="19">
        <f t="shared" si="30"/>
        <v>0.75</v>
      </c>
      <c r="Y243" s="19">
        <f t="shared" si="32"/>
        <v>0</v>
      </c>
      <c r="Z243" s="21">
        <f t="shared" si="33"/>
        <v>0</v>
      </c>
      <c r="AA243" s="21" t="str">
        <f t="shared" si="31"/>
        <v>n/a</v>
      </c>
      <c r="AB243" s="21">
        <f t="shared" si="34"/>
        <v>0</v>
      </c>
      <c r="AC243" s="19" t="str">
        <f t="shared" si="35"/>
        <v>Resueltos</v>
      </c>
    </row>
    <row r="244" spans="1:29" s="2" customFormat="1" ht="12.75" x14ac:dyDescent="0.2">
      <c r="A244" s="4" t="s">
        <v>20</v>
      </c>
      <c r="B244" s="4" t="s">
        <v>1395</v>
      </c>
      <c r="C244" s="4" t="s">
        <v>1396</v>
      </c>
      <c r="D244" s="5">
        <v>44425</v>
      </c>
      <c r="E244" s="6" t="s">
        <v>1397</v>
      </c>
      <c r="F244" s="6" t="s">
        <v>21</v>
      </c>
      <c r="G244" s="6" t="s">
        <v>22</v>
      </c>
      <c r="H244" s="7">
        <v>42501.69027777778</v>
      </c>
      <c r="I244" s="7">
        <v>42506.591192129628</v>
      </c>
      <c r="J244" s="4" t="s">
        <v>23</v>
      </c>
      <c r="K244" s="8" t="s">
        <v>42</v>
      </c>
      <c r="L244" s="7">
        <v>42502.895833333328</v>
      </c>
      <c r="M244" s="9" t="s">
        <v>1398</v>
      </c>
      <c r="N244" s="8" t="s">
        <v>1342</v>
      </c>
      <c r="O244" s="8" t="s">
        <v>25</v>
      </c>
      <c r="P244" s="8" t="s">
        <v>366</v>
      </c>
      <c r="Q244" s="4" t="s">
        <v>26</v>
      </c>
      <c r="R244" s="7">
        <v>42507.64061342593</v>
      </c>
      <c r="S244" s="8" t="s">
        <v>27</v>
      </c>
      <c r="T244" s="10" t="s">
        <v>36</v>
      </c>
      <c r="U244" s="26">
        <f t="shared" si="28"/>
        <v>0.375</v>
      </c>
      <c r="V244" s="26">
        <f t="shared" si="29"/>
        <v>0.75</v>
      </c>
      <c r="W244" s="23">
        <f t="shared" si="36"/>
        <v>0.58055555554892635</v>
      </c>
      <c r="X244" s="19">
        <f t="shared" si="30"/>
        <v>0.75</v>
      </c>
      <c r="Y244" s="19">
        <f t="shared" si="32"/>
        <v>0</v>
      </c>
      <c r="Z244" s="21">
        <f t="shared" si="33"/>
        <v>0</v>
      </c>
      <c r="AA244" s="21" t="str">
        <f t="shared" si="31"/>
        <v>n/a</v>
      </c>
      <c r="AB244" s="21">
        <f t="shared" si="34"/>
        <v>0</v>
      </c>
      <c r="AC244" s="19" t="str">
        <f t="shared" si="35"/>
        <v>Resueltos</v>
      </c>
    </row>
    <row r="245" spans="1:29" s="2" customFormat="1" ht="12.75" x14ac:dyDescent="0.2">
      <c r="A245" s="4" t="s">
        <v>20</v>
      </c>
      <c r="B245" s="4" t="s">
        <v>29</v>
      </c>
      <c r="C245" s="4" t="s">
        <v>1399</v>
      </c>
      <c r="D245" s="5">
        <v>44426</v>
      </c>
      <c r="E245" s="6" t="s">
        <v>1400</v>
      </c>
      <c r="F245" s="6" t="s">
        <v>21</v>
      </c>
      <c r="G245" s="6" t="s">
        <v>22</v>
      </c>
      <c r="H245" s="7">
        <v>42501.705081018517</v>
      </c>
      <c r="I245" s="7">
        <v>42502.509432870371</v>
      </c>
      <c r="J245" s="4" t="s">
        <v>23</v>
      </c>
      <c r="K245" s="8" t="s">
        <v>24</v>
      </c>
      <c r="L245" s="7">
        <v>42502.5</v>
      </c>
      <c r="M245" s="9" t="s">
        <v>1401</v>
      </c>
      <c r="N245" s="9" t="s">
        <v>1402</v>
      </c>
      <c r="O245" s="8" t="s">
        <v>25</v>
      </c>
      <c r="P245" s="8" t="s">
        <v>1403</v>
      </c>
      <c r="Q245" s="4" t="s">
        <v>26</v>
      </c>
      <c r="R245" s="7">
        <v>42503.489224537036</v>
      </c>
      <c r="S245" s="8" t="s">
        <v>27</v>
      </c>
      <c r="T245" s="10" t="s">
        <v>36</v>
      </c>
      <c r="U245" s="26">
        <f t="shared" si="28"/>
        <v>0.375</v>
      </c>
      <c r="V245" s="26">
        <f t="shared" si="29"/>
        <v>0.75</v>
      </c>
      <c r="W245" s="23">
        <f t="shared" si="36"/>
        <v>0.16991898148262408</v>
      </c>
      <c r="X245" s="19">
        <f t="shared" si="30"/>
        <v>0.75</v>
      </c>
      <c r="Y245" s="19">
        <f t="shared" si="32"/>
        <v>0</v>
      </c>
      <c r="Z245" s="21">
        <f t="shared" si="33"/>
        <v>0</v>
      </c>
      <c r="AA245" s="21" t="str">
        <f t="shared" si="31"/>
        <v>n/a</v>
      </c>
      <c r="AB245" s="21">
        <f t="shared" si="34"/>
        <v>0</v>
      </c>
      <c r="AC245" s="19" t="str">
        <f t="shared" si="35"/>
        <v>Resueltos</v>
      </c>
    </row>
    <row r="246" spans="1:29" s="2" customFormat="1" ht="12.75" x14ac:dyDescent="0.2">
      <c r="A246" s="4" t="s">
        <v>20</v>
      </c>
      <c r="B246" s="4" t="s">
        <v>29</v>
      </c>
      <c r="C246" s="4" t="s">
        <v>1404</v>
      </c>
      <c r="D246" s="5">
        <v>44428</v>
      </c>
      <c r="E246" s="6" t="s">
        <v>1405</v>
      </c>
      <c r="F246" s="6" t="s">
        <v>21</v>
      </c>
      <c r="G246" s="6" t="s">
        <v>22</v>
      </c>
      <c r="H246" s="7">
        <v>42501.710138888884</v>
      </c>
      <c r="I246" s="7">
        <v>42502.73055555555</v>
      </c>
      <c r="J246" s="4" t="s">
        <v>23</v>
      </c>
      <c r="K246" s="8" t="s">
        <v>24</v>
      </c>
      <c r="L246" s="7">
        <v>42502.694444444445</v>
      </c>
      <c r="M246" s="9" t="s">
        <v>1406</v>
      </c>
      <c r="N246" s="8" t="s">
        <v>1407</v>
      </c>
      <c r="O246" s="8" t="s">
        <v>25</v>
      </c>
      <c r="P246" s="8" t="s">
        <v>1408</v>
      </c>
      <c r="Q246" s="4" t="s">
        <v>26</v>
      </c>
      <c r="R246" s="7">
        <v>42503.541666666672</v>
      </c>
      <c r="S246" s="8" t="s">
        <v>27</v>
      </c>
      <c r="T246" s="10" t="s">
        <v>36</v>
      </c>
      <c r="U246" s="26">
        <f t="shared" si="28"/>
        <v>0.375</v>
      </c>
      <c r="V246" s="26">
        <f t="shared" si="29"/>
        <v>0.75</v>
      </c>
      <c r="W246" s="23">
        <f t="shared" si="36"/>
        <v>0.35930555556114996</v>
      </c>
      <c r="X246" s="19">
        <f t="shared" si="30"/>
        <v>0.75</v>
      </c>
      <c r="Y246" s="19">
        <f t="shared" si="32"/>
        <v>0</v>
      </c>
      <c r="Z246" s="21">
        <f t="shared" si="33"/>
        <v>0</v>
      </c>
      <c r="AA246" s="21" t="str">
        <f t="shared" si="31"/>
        <v>n/a</v>
      </c>
      <c r="AB246" s="21">
        <f t="shared" si="34"/>
        <v>0</v>
      </c>
      <c r="AC246" s="19" t="str">
        <f t="shared" si="35"/>
        <v>Resueltos</v>
      </c>
    </row>
    <row r="247" spans="1:29" s="2" customFormat="1" ht="12.75" x14ac:dyDescent="0.2">
      <c r="A247" s="4" t="s">
        <v>20</v>
      </c>
      <c r="B247" s="4" t="s">
        <v>29</v>
      </c>
      <c r="C247" s="4" t="s">
        <v>1409</v>
      </c>
      <c r="D247" s="5">
        <v>44436</v>
      </c>
      <c r="E247" s="6" t="s">
        <v>1410</v>
      </c>
      <c r="F247" s="6" t="s">
        <v>21</v>
      </c>
      <c r="G247" s="6" t="s">
        <v>31</v>
      </c>
      <c r="H247" s="7">
        <v>42501.729039351849</v>
      </c>
      <c r="I247" s="7">
        <v>42502.776226851856</v>
      </c>
      <c r="J247" s="4" t="s">
        <v>23</v>
      </c>
      <c r="K247" s="8" t="s">
        <v>24</v>
      </c>
      <c r="L247" s="7">
        <v>42502.770833333328</v>
      </c>
      <c r="M247" s="9" t="s">
        <v>1411</v>
      </c>
      <c r="N247" s="8" t="s">
        <v>1412</v>
      </c>
      <c r="O247" s="8" t="s">
        <v>25</v>
      </c>
      <c r="P247" s="8" t="s">
        <v>111</v>
      </c>
      <c r="Q247" s="4" t="s">
        <v>26</v>
      </c>
      <c r="R247" s="7">
        <v>42503.70930555556</v>
      </c>
      <c r="S247" s="8" t="s">
        <v>27</v>
      </c>
      <c r="T247" s="10" t="s">
        <v>36</v>
      </c>
      <c r="U247" s="26">
        <f t="shared" si="28"/>
        <v>0.375</v>
      </c>
      <c r="V247" s="26">
        <f t="shared" si="29"/>
        <v>0.75</v>
      </c>
      <c r="W247" s="23">
        <f t="shared" si="36"/>
        <v>0.41679398147971369</v>
      </c>
      <c r="X247" s="19">
        <f t="shared" si="30"/>
        <v>0.75</v>
      </c>
      <c r="Y247" s="19">
        <f t="shared" si="32"/>
        <v>0</v>
      </c>
      <c r="Z247" s="21">
        <f t="shared" si="33"/>
        <v>0</v>
      </c>
      <c r="AA247" s="21" t="str">
        <f t="shared" si="31"/>
        <v>n/a</v>
      </c>
      <c r="AB247" s="21">
        <f t="shared" si="34"/>
        <v>0</v>
      </c>
      <c r="AC247" s="19" t="str">
        <f t="shared" si="35"/>
        <v>Resueltos</v>
      </c>
    </row>
    <row r="248" spans="1:29" s="2" customFormat="1" ht="12.75" x14ac:dyDescent="0.2">
      <c r="A248" s="4" t="s">
        <v>20</v>
      </c>
      <c r="B248" s="4" t="s">
        <v>29</v>
      </c>
      <c r="C248" s="4" t="s">
        <v>1413</v>
      </c>
      <c r="D248" s="5">
        <v>44438</v>
      </c>
      <c r="E248" s="6" t="s">
        <v>1414</v>
      </c>
      <c r="F248" s="6" t="s">
        <v>21</v>
      </c>
      <c r="G248" s="6" t="s">
        <v>22</v>
      </c>
      <c r="H248" s="7">
        <v>42501.738333333335</v>
      </c>
      <c r="I248" s="7">
        <v>42502.591412037036</v>
      </c>
      <c r="J248" s="4" t="s">
        <v>23</v>
      </c>
      <c r="K248" s="8" t="s">
        <v>24</v>
      </c>
      <c r="L248" s="7">
        <v>42502.565972222219</v>
      </c>
      <c r="M248" s="9" t="s">
        <v>1415</v>
      </c>
      <c r="N248" s="8" t="s">
        <v>1416</v>
      </c>
      <c r="O248" s="8" t="s">
        <v>25</v>
      </c>
      <c r="P248" s="8" t="s">
        <v>1417</v>
      </c>
      <c r="Q248" s="4" t="s">
        <v>26</v>
      </c>
      <c r="R248" s="7">
        <v>42502.652337962965</v>
      </c>
      <c r="S248" s="8" t="s">
        <v>32</v>
      </c>
      <c r="T248" s="10" t="s">
        <v>36</v>
      </c>
      <c r="U248" s="26">
        <f t="shared" si="28"/>
        <v>0.375</v>
      </c>
      <c r="V248" s="26">
        <f t="shared" si="29"/>
        <v>0.75</v>
      </c>
      <c r="W248" s="23">
        <f t="shared" si="36"/>
        <v>0.20263888888439396</v>
      </c>
      <c r="X248" s="19">
        <f t="shared" si="30"/>
        <v>0.75</v>
      </c>
      <c r="Y248" s="19">
        <f t="shared" si="32"/>
        <v>0</v>
      </c>
      <c r="Z248" s="21">
        <f t="shared" si="33"/>
        <v>0</v>
      </c>
      <c r="AA248" s="21" t="str">
        <f t="shared" si="31"/>
        <v>n/a</v>
      </c>
      <c r="AB248" s="21">
        <f t="shared" si="34"/>
        <v>0</v>
      </c>
      <c r="AC248" s="19" t="str">
        <f t="shared" si="35"/>
        <v>Resueltos</v>
      </c>
    </row>
    <row r="249" spans="1:29" s="2" customFormat="1" ht="12.75" x14ac:dyDescent="0.2">
      <c r="A249" s="4" t="s">
        <v>20</v>
      </c>
      <c r="B249" s="4" t="s">
        <v>29</v>
      </c>
      <c r="C249" s="4" t="s">
        <v>1418</v>
      </c>
      <c r="D249" s="5">
        <v>44439</v>
      </c>
      <c r="E249" s="6" t="s">
        <v>1419</v>
      </c>
      <c r="F249" s="6" t="s">
        <v>21</v>
      </c>
      <c r="G249" s="6" t="s">
        <v>22</v>
      </c>
      <c r="H249" s="7">
        <v>42501.74155092593</v>
      </c>
      <c r="I249" s="7">
        <v>42502.635381944448</v>
      </c>
      <c r="J249" s="4" t="s">
        <v>23</v>
      </c>
      <c r="K249" s="8" t="s">
        <v>24</v>
      </c>
      <c r="L249" s="7">
        <v>42502.583333333328</v>
      </c>
      <c r="M249" s="9" t="s">
        <v>1420</v>
      </c>
      <c r="N249" s="8" t="s">
        <v>1421</v>
      </c>
      <c r="O249" s="8" t="s">
        <v>25</v>
      </c>
      <c r="P249" s="8" t="s">
        <v>1422</v>
      </c>
      <c r="Q249" s="4" t="s">
        <v>26</v>
      </c>
      <c r="R249" s="7">
        <v>42502.655798611115</v>
      </c>
      <c r="S249" s="8" t="s">
        <v>32</v>
      </c>
      <c r="T249" s="10" t="s">
        <v>36</v>
      </c>
      <c r="U249" s="26">
        <f t="shared" si="28"/>
        <v>0.375</v>
      </c>
      <c r="V249" s="26">
        <f t="shared" si="29"/>
        <v>0.75</v>
      </c>
      <c r="W249" s="23">
        <f t="shared" si="36"/>
        <v>0.21678240739856847</v>
      </c>
      <c r="X249" s="19">
        <f t="shared" si="30"/>
        <v>0.75</v>
      </c>
      <c r="Y249" s="19">
        <f t="shared" si="32"/>
        <v>0</v>
      </c>
      <c r="Z249" s="21">
        <f t="shared" si="33"/>
        <v>0</v>
      </c>
      <c r="AA249" s="21" t="str">
        <f t="shared" si="31"/>
        <v>n/a</v>
      </c>
      <c r="AB249" s="21">
        <f t="shared" si="34"/>
        <v>0</v>
      </c>
      <c r="AC249" s="19" t="str">
        <f t="shared" si="35"/>
        <v>Resueltos</v>
      </c>
    </row>
    <row r="250" spans="1:29" s="2" customFormat="1" ht="12.75" x14ac:dyDescent="0.2">
      <c r="A250" s="4" t="s">
        <v>20</v>
      </c>
      <c r="B250" s="4" t="s">
        <v>29</v>
      </c>
      <c r="C250" s="4" t="s">
        <v>1423</v>
      </c>
      <c r="D250" s="5">
        <v>44441</v>
      </c>
      <c r="E250" s="6" t="s">
        <v>1424</v>
      </c>
      <c r="F250" s="6" t="s">
        <v>21</v>
      </c>
      <c r="G250" s="6" t="s">
        <v>22</v>
      </c>
      <c r="H250" s="7">
        <v>42501.74627314815</v>
      </c>
      <c r="I250" s="7">
        <v>42503.393171296295</v>
      </c>
      <c r="J250" s="4" t="s">
        <v>23</v>
      </c>
      <c r="K250" s="8" t="s">
        <v>24</v>
      </c>
      <c r="L250" s="7">
        <v>42503.385416666672</v>
      </c>
      <c r="M250" s="9" t="s">
        <v>1425</v>
      </c>
      <c r="N250" s="9" t="s">
        <v>1426</v>
      </c>
      <c r="O250" s="8" t="s">
        <v>25</v>
      </c>
      <c r="P250" s="8" t="s">
        <v>1427</v>
      </c>
      <c r="Q250" s="4" t="s">
        <v>26</v>
      </c>
      <c r="R250" s="7">
        <v>42507.748576388884</v>
      </c>
      <c r="S250" s="8" t="s">
        <v>27</v>
      </c>
      <c r="T250" s="10" t="s">
        <v>36</v>
      </c>
      <c r="U250" s="26">
        <f t="shared" si="28"/>
        <v>0.375</v>
      </c>
      <c r="V250" s="26">
        <f t="shared" si="29"/>
        <v>0.75</v>
      </c>
      <c r="W250" s="23">
        <f t="shared" si="36"/>
        <v>0.38914351852145046</v>
      </c>
      <c r="X250" s="19">
        <f t="shared" si="30"/>
        <v>0.75</v>
      </c>
      <c r="Y250" s="19">
        <f t="shared" si="32"/>
        <v>0</v>
      </c>
      <c r="Z250" s="21">
        <f t="shared" si="33"/>
        <v>1</v>
      </c>
      <c r="AA250" s="21" t="str">
        <f t="shared" si="31"/>
        <v>n/a</v>
      </c>
      <c r="AB250" s="21">
        <f t="shared" si="34"/>
        <v>0</v>
      </c>
      <c r="AC250" s="19" t="str">
        <f t="shared" si="35"/>
        <v>Resueltos</v>
      </c>
    </row>
    <row r="251" spans="1:29" s="2" customFormat="1" ht="12.75" x14ac:dyDescent="0.2">
      <c r="A251" s="4" t="s">
        <v>20</v>
      </c>
      <c r="B251" s="4" t="s">
        <v>29</v>
      </c>
      <c r="C251" s="4" t="s">
        <v>1428</v>
      </c>
      <c r="D251" s="5">
        <v>44444</v>
      </c>
      <c r="E251" s="6" t="s">
        <v>1429</v>
      </c>
      <c r="F251" s="6" t="s">
        <v>21</v>
      </c>
      <c r="G251" s="6" t="s">
        <v>31</v>
      </c>
      <c r="H251" s="7">
        <v>42501.746782407412</v>
      </c>
      <c r="I251" s="7">
        <v>42502.692002314812</v>
      </c>
      <c r="J251" s="4" t="s">
        <v>23</v>
      </c>
      <c r="K251" s="8" t="s">
        <v>39</v>
      </c>
      <c r="L251" s="7">
        <v>42502.673611111109</v>
      </c>
      <c r="M251" s="9" t="s">
        <v>1430</v>
      </c>
      <c r="N251" s="8" t="s">
        <v>1431</v>
      </c>
      <c r="O251" s="8" t="s">
        <v>40</v>
      </c>
      <c r="P251" s="8" t="s">
        <v>1432</v>
      </c>
      <c r="Q251" s="4" t="s">
        <v>26</v>
      </c>
      <c r="R251" s="7">
        <v>42502.734039351853</v>
      </c>
      <c r="S251" s="8" t="s">
        <v>32</v>
      </c>
      <c r="T251" s="10" t="s">
        <v>36</v>
      </c>
      <c r="U251" s="26">
        <f t="shared" si="28"/>
        <v>0.375</v>
      </c>
      <c r="V251" s="26">
        <f t="shared" si="29"/>
        <v>0.75</v>
      </c>
      <c r="W251" s="23">
        <f t="shared" si="36"/>
        <v>0.301828703697538</v>
      </c>
      <c r="X251" s="19">
        <f t="shared" si="30"/>
        <v>0.75</v>
      </c>
      <c r="Y251" s="19">
        <f t="shared" si="32"/>
        <v>0</v>
      </c>
      <c r="Z251" s="21">
        <f t="shared" si="33"/>
        <v>0</v>
      </c>
      <c r="AA251" s="21" t="str">
        <f t="shared" si="31"/>
        <v>n/a</v>
      </c>
      <c r="AB251" s="21">
        <f t="shared" si="34"/>
        <v>0</v>
      </c>
      <c r="AC251" s="19" t="str">
        <f t="shared" si="35"/>
        <v>Resueltos</v>
      </c>
    </row>
    <row r="252" spans="1:29" s="2" customFormat="1" ht="12.75" x14ac:dyDescent="0.2">
      <c r="A252" s="4" t="s">
        <v>20</v>
      </c>
      <c r="B252" s="4" t="s">
        <v>29</v>
      </c>
      <c r="C252" s="4" t="s">
        <v>1433</v>
      </c>
      <c r="D252" s="5">
        <v>44448</v>
      </c>
      <c r="E252" s="6" t="s">
        <v>1434</v>
      </c>
      <c r="F252" s="6" t="s">
        <v>21</v>
      </c>
      <c r="G252" s="6" t="s">
        <v>22</v>
      </c>
      <c r="H252" s="7">
        <v>42501.763240740736</v>
      </c>
      <c r="I252" s="7">
        <v>42507.558483796296</v>
      </c>
      <c r="J252" s="4" t="s">
        <v>23</v>
      </c>
      <c r="K252" s="8" t="s">
        <v>33</v>
      </c>
      <c r="L252" s="7">
        <v>42507.498611111107</v>
      </c>
      <c r="M252" s="9" t="s">
        <v>1435</v>
      </c>
      <c r="N252" s="8" t="s">
        <v>1436</v>
      </c>
      <c r="O252" s="8" t="s">
        <v>34</v>
      </c>
      <c r="P252" s="8" t="s">
        <v>1437</v>
      </c>
      <c r="Q252" s="4" t="s">
        <v>26</v>
      </c>
      <c r="R252" s="7">
        <v>42509.571805555555</v>
      </c>
      <c r="S252" s="8" t="s">
        <v>27</v>
      </c>
      <c r="T252" s="10" t="s">
        <v>28</v>
      </c>
      <c r="U252" s="26">
        <f t="shared" si="28"/>
        <v>0.375</v>
      </c>
      <c r="V252" s="26">
        <f t="shared" si="29"/>
        <v>0.75</v>
      </c>
      <c r="W252" s="23">
        <f t="shared" si="36"/>
        <v>1.2486111111065838</v>
      </c>
      <c r="X252" s="19">
        <f t="shared" si="30"/>
        <v>0.75</v>
      </c>
      <c r="Y252" s="19">
        <f t="shared" si="32"/>
        <v>0.45694444443991716</v>
      </c>
      <c r="Z252" s="21">
        <f t="shared" si="33"/>
        <v>5</v>
      </c>
      <c r="AA252" s="21" t="str">
        <f t="shared" si="31"/>
        <v>n/a</v>
      </c>
      <c r="AB252" s="21">
        <f t="shared" si="34"/>
        <v>0</v>
      </c>
      <c r="AC252" s="19" t="str">
        <f t="shared" si="35"/>
        <v>Resueltos</v>
      </c>
    </row>
    <row r="253" spans="1:29" s="2" customFormat="1" ht="12.75" x14ac:dyDescent="0.2">
      <c r="A253" s="4" t="s">
        <v>20</v>
      </c>
      <c r="B253" s="4" t="s">
        <v>29</v>
      </c>
      <c r="C253" s="4" t="s">
        <v>1438</v>
      </c>
      <c r="D253" s="5">
        <v>44449</v>
      </c>
      <c r="E253" s="6" t="s">
        <v>1439</v>
      </c>
      <c r="F253" s="6" t="s">
        <v>21</v>
      </c>
      <c r="G253" s="6" t="s">
        <v>22</v>
      </c>
      <c r="H253" s="7">
        <v>42501.763310185182</v>
      </c>
      <c r="I253" s="7">
        <v>42507.557523148149</v>
      </c>
      <c r="J253" s="4" t="s">
        <v>23</v>
      </c>
      <c r="K253" s="8" t="s">
        <v>33</v>
      </c>
      <c r="L253" s="7">
        <v>42507.540277777778</v>
      </c>
      <c r="M253" s="9" t="s">
        <v>1440</v>
      </c>
      <c r="N253" s="8" t="s">
        <v>1441</v>
      </c>
      <c r="O253" s="8" t="s">
        <v>34</v>
      </c>
      <c r="P253" s="8" t="s">
        <v>1442</v>
      </c>
      <c r="Q253" s="4" t="s">
        <v>26</v>
      </c>
      <c r="R253" s="7">
        <v>42509.546655092592</v>
      </c>
      <c r="S253" s="8" t="s">
        <v>27</v>
      </c>
      <c r="T253" s="10" t="s">
        <v>28</v>
      </c>
      <c r="U253" s="26">
        <f t="shared" si="28"/>
        <v>0.375</v>
      </c>
      <c r="V253" s="26">
        <f t="shared" si="29"/>
        <v>0.75</v>
      </c>
      <c r="W253" s="23">
        <f t="shared" si="36"/>
        <v>1.2902777777781012</v>
      </c>
      <c r="X253" s="19">
        <f t="shared" si="30"/>
        <v>0.75</v>
      </c>
      <c r="Y253" s="19">
        <f t="shared" si="32"/>
        <v>0.49861111111143447</v>
      </c>
      <c r="Z253" s="21">
        <f t="shared" si="33"/>
        <v>5</v>
      </c>
      <c r="AA253" s="21" t="str">
        <f t="shared" si="31"/>
        <v>n/a</v>
      </c>
      <c r="AB253" s="21">
        <f t="shared" si="34"/>
        <v>0</v>
      </c>
      <c r="AC253" s="19" t="str">
        <f t="shared" si="35"/>
        <v>Resueltos</v>
      </c>
    </row>
    <row r="254" spans="1:29" s="2" customFormat="1" ht="12.75" x14ac:dyDescent="0.2">
      <c r="A254" s="4" t="s">
        <v>20</v>
      </c>
      <c r="B254" s="4" t="s">
        <v>29</v>
      </c>
      <c r="C254" s="4" t="s">
        <v>1443</v>
      </c>
      <c r="D254" s="5">
        <v>44453</v>
      </c>
      <c r="E254" s="6" t="s">
        <v>1444</v>
      </c>
      <c r="F254" s="6" t="s">
        <v>21</v>
      </c>
      <c r="G254" s="6" t="s">
        <v>22</v>
      </c>
      <c r="H254" s="7">
        <v>42501.793078703704</v>
      </c>
      <c r="I254" s="7">
        <v>42502.543969907405</v>
      </c>
      <c r="J254" s="4" t="s">
        <v>23</v>
      </c>
      <c r="K254" s="8" t="s">
        <v>24</v>
      </c>
      <c r="L254" s="7">
        <v>42502.479166666672</v>
      </c>
      <c r="M254" s="9" t="s">
        <v>1445</v>
      </c>
      <c r="N254" s="9" t="s">
        <v>1446</v>
      </c>
      <c r="O254" s="8" t="s">
        <v>25</v>
      </c>
      <c r="P254" s="8" t="s">
        <v>1447</v>
      </c>
      <c r="Q254" s="4" t="s">
        <v>26</v>
      </c>
      <c r="R254" s="7">
        <v>42502.559062500004</v>
      </c>
      <c r="S254" s="8" t="s">
        <v>32</v>
      </c>
      <c r="T254" s="10" t="s">
        <v>36</v>
      </c>
      <c r="U254" s="26">
        <f t="shared" si="28"/>
        <v>0.375</v>
      </c>
      <c r="V254" s="26">
        <f t="shared" si="29"/>
        <v>0.75</v>
      </c>
      <c r="W254" s="23">
        <f t="shared" si="36"/>
        <v>0.10416666667151731</v>
      </c>
      <c r="X254" s="19">
        <f t="shared" si="30"/>
        <v>0.75</v>
      </c>
      <c r="Y254" s="19">
        <f t="shared" si="32"/>
        <v>0</v>
      </c>
      <c r="Z254" s="21">
        <f t="shared" si="33"/>
        <v>0</v>
      </c>
      <c r="AA254" s="21" t="str">
        <f t="shared" si="31"/>
        <v>n/a</v>
      </c>
      <c r="AB254" s="21">
        <f t="shared" si="34"/>
        <v>0</v>
      </c>
      <c r="AC254" s="19" t="str">
        <f t="shared" si="35"/>
        <v>Resueltos</v>
      </c>
    </row>
    <row r="255" spans="1:29" s="2" customFormat="1" ht="12.75" x14ac:dyDescent="0.2">
      <c r="A255" s="4" t="s">
        <v>20</v>
      </c>
      <c r="B255" s="4" t="s">
        <v>1448</v>
      </c>
      <c r="C255" s="4" t="s">
        <v>1449</v>
      </c>
      <c r="D255" s="5">
        <v>44462</v>
      </c>
      <c r="E255" s="6" t="s">
        <v>1450</v>
      </c>
      <c r="F255" s="6" t="s">
        <v>21</v>
      </c>
      <c r="G255" s="6" t="s">
        <v>22</v>
      </c>
      <c r="H255" s="7">
        <v>42502.396458333329</v>
      </c>
      <c r="I255" s="7">
        <v>42508.504201388889</v>
      </c>
      <c r="J255" s="4" t="s">
        <v>23</v>
      </c>
      <c r="K255" s="8" t="s">
        <v>24</v>
      </c>
      <c r="L255" s="7">
        <v>42508.496527777781</v>
      </c>
      <c r="M255" s="9" t="s">
        <v>234</v>
      </c>
      <c r="N255" s="8" t="s">
        <v>1451</v>
      </c>
      <c r="O255" s="8" t="s">
        <v>25</v>
      </c>
      <c r="P255" s="8" t="s">
        <v>115</v>
      </c>
      <c r="Q255" s="4" t="s">
        <v>26</v>
      </c>
      <c r="R255" s="7">
        <v>42508.787268518514</v>
      </c>
      <c r="S255" s="8" t="s">
        <v>27</v>
      </c>
      <c r="T255" s="10" t="s">
        <v>28</v>
      </c>
      <c r="U255" s="26">
        <f t="shared" si="28"/>
        <v>0.375</v>
      </c>
      <c r="V255" s="26">
        <f t="shared" si="29"/>
        <v>0.75</v>
      </c>
      <c r="W255" s="23">
        <f t="shared" si="36"/>
        <v>1.6000694444519468</v>
      </c>
      <c r="X255" s="19">
        <f t="shared" si="30"/>
        <v>0.75</v>
      </c>
      <c r="Y255" s="19">
        <f t="shared" si="32"/>
        <v>0.80840277778528002</v>
      </c>
      <c r="Z255" s="21">
        <f t="shared" si="33"/>
        <v>5</v>
      </c>
      <c r="AA255" s="21" t="str">
        <f t="shared" si="31"/>
        <v>n/a</v>
      </c>
      <c r="AB255" s="21">
        <f t="shared" si="34"/>
        <v>0</v>
      </c>
      <c r="AC255" s="19" t="str">
        <f t="shared" si="35"/>
        <v>Resueltos</v>
      </c>
    </row>
    <row r="256" spans="1:29" s="2" customFormat="1" ht="12.75" x14ac:dyDescent="0.2">
      <c r="A256" s="4" t="s">
        <v>20</v>
      </c>
      <c r="B256" s="4" t="s">
        <v>1452</v>
      </c>
      <c r="C256" s="4" t="s">
        <v>1453</v>
      </c>
      <c r="D256" s="5">
        <v>44468</v>
      </c>
      <c r="E256" s="6" t="s">
        <v>1454</v>
      </c>
      <c r="F256" s="6" t="s">
        <v>21</v>
      </c>
      <c r="G256" s="6" t="s">
        <v>22</v>
      </c>
      <c r="H256" s="7">
        <v>42502.406574074077</v>
      </c>
      <c r="I256" s="7">
        <v>42506.529664351852</v>
      </c>
      <c r="J256" s="4" t="s">
        <v>23</v>
      </c>
      <c r="K256" s="8" t="s">
        <v>33</v>
      </c>
      <c r="L256" s="7">
        <v>42506.482638888891</v>
      </c>
      <c r="M256" s="9" t="s">
        <v>1455</v>
      </c>
      <c r="N256" s="8" t="s">
        <v>1456</v>
      </c>
      <c r="O256" s="8" t="s">
        <v>34</v>
      </c>
      <c r="P256" s="8" t="s">
        <v>235</v>
      </c>
      <c r="Q256" s="4" t="s">
        <v>26</v>
      </c>
      <c r="R256" s="7">
        <v>42506.554988425924</v>
      </c>
      <c r="S256" s="8" t="s">
        <v>32</v>
      </c>
      <c r="T256" s="10" t="s">
        <v>36</v>
      </c>
      <c r="U256" s="26">
        <f t="shared" si="28"/>
        <v>0.375</v>
      </c>
      <c r="V256" s="26">
        <f t="shared" si="29"/>
        <v>0.75</v>
      </c>
      <c r="W256" s="23">
        <f t="shared" si="36"/>
        <v>0.82606481481343508</v>
      </c>
      <c r="X256" s="19">
        <f t="shared" si="30"/>
        <v>0.75</v>
      </c>
      <c r="Y256" s="19">
        <f t="shared" si="32"/>
        <v>3.4398148146768379E-2</v>
      </c>
      <c r="Z256" s="21">
        <f t="shared" si="33"/>
        <v>3</v>
      </c>
      <c r="AA256" s="21" t="str">
        <f t="shared" si="31"/>
        <v>n/a</v>
      </c>
      <c r="AB256" s="21">
        <f t="shared" si="34"/>
        <v>0</v>
      </c>
      <c r="AC256" s="19" t="str">
        <f t="shared" si="35"/>
        <v>Resueltos</v>
      </c>
    </row>
    <row r="257" spans="1:29" s="2" customFormat="1" ht="12.75" x14ac:dyDescent="0.2">
      <c r="A257" s="4" t="s">
        <v>20</v>
      </c>
      <c r="B257" s="4" t="s">
        <v>29</v>
      </c>
      <c r="C257" s="4" t="s">
        <v>1457</v>
      </c>
      <c r="D257" s="5">
        <v>44480</v>
      </c>
      <c r="E257" s="6" t="s">
        <v>1458</v>
      </c>
      <c r="F257" s="6" t="s">
        <v>21</v>
      </c>
      <c r="G257" s="6" t="s">
        <v>22</v>
      </c>
      <c r="H257" s="7">
        <v>42502.423888888894</v>
      </c>
      <c r="I257" s="7">
        <v>42502.620092592595</v>
      </c>
      <c r="J257" s="4" t="s">
        <v>23</v>
      </c>
      <c r="K257" s="8" t="s">
        <v>24</v>
      </c>
      <c r="L257" s="7">
        <v>42502.586805555555</v>
      </c>
      <c r="M257" s="9" t="s">
        <v>1459</v>
      </c>
      <c r="N257" s="8" t="s">
        <v>1460</v>
      </c>
      <c r="O257" s="8" t="s">
        <v>25</v>
      </c>
      <c r="P257" s="8" t="s">
        <v>1461</v>
      </c>
      <c r="Q257" s="4" t="s">
        <v>26</v>
      </c>
      <c r="R257" s="7">
        <v>42503.634305555555</v>
      </c>
      <c r="S257" s="8" t="s">
        <v>27</v>
      </c>
      <c r="T257" s="10" t="s">
        <v>36</v>
      </c>
      <c r="U257" s="26">
        <f t="shared" si="28"/>
        <v>0.375</v>
      </c>
      <c r="V257" s="26">
        <f t="shared" si="29"/>
        <v>0.75</v>
      </c>
      <c r="W257" s="23">
        <f t="shared" si="36"/>
        <v>0.53791666666074889</v>
      </c>
      <c r="X257" s="19">
        <f t="shared" si="30"/>
        <v>0.75</v>
      </c>
      <c r="Y257" s="19">
        <f t="shared" si="32"/>
        <v>0</v>
      </c>
      <c r="Z257" s="21">
        <f t="shared" si="33"/>
        <v>-1</v>
      </c>
      <c r="AA257" s="21" t="str">
        <f t="shared" si="31"/>
        <v>n/a</v>
      </c>
      <c r="AB257" s="21">
        <f t="shared" si="34"/>
        <v>0</v>
      </c>
      <c r="AC257" s="19" t="str">
        <f t="shared" si="35"/>
        <v>Resueltos</v>
      </c>
    </row>
    <row r="258" spans="1:29" s="2" customFormat="1" ht="12.75" x14ac:dyDescent="0.2">
      <c r="A258" s="4" t="s">
        <v>20</v>
      </c>
      <c r="B258" s="4" t="s">
        <v>29</v>
      </c>
      <c r="C258" s="4" t="s">
        <v>1462</v>
      </c>
      <c r="D258" s="5">
        <v>44481</v>
      </c>
      <c r="E258" s="6" t="s">
        <v>1463</v>
      </c>
      <c r="F258" s="6" t="s">
        <v>21</v>
      </c>
      <c r="G258" s="6" t="s">
        <v>22</v>
      </c>
      <c r="H258" s="7">
        <v>42502.427002314813</v>
      </c>
      <c r="I258" s="7">
        <v>42502.642708333333</v>
      </c>
      <c r="J258" s="4" t="s">
        <v>23</v>
      </c>
      <c r="K258" s="8" t="s">
        <v>39</v>
      </c>
      <c r="L258" s="7">
        <v>42502.638888888891</v>
      </c>
      <c r="M258" s="9" t="s">
        <v>1464</v>
      </c>
      <c r="N258" s="8" t="s">
        <v>1465</v>
      </c>
      <c r="O258" s="8" t="s">
        <v>40</v>
      </c>
      <c r="P258" s="8" t="s">
        <v>1466</v>
      </c>
      <c r="Q258" s="4" t="s">
        <v>26</v>
      </c>
      <c r="R258" s="7">
        <v>42502.733333333337</v>
      </c>
      <c r="S258" s="8" t="s">
        <v>27</v>
      </c>
      <c r="T258" s="10" t="s">
        <v>36</v>
      </c>
      <c r="U258" s="26">
        <f t="shared" ref="U258:U321" si="37">VLOOKUP(K258,horarios,2,FALSE)</f>
        <v>0.375</v>
      </c>
      <c r="V258" s="26">
        <f t="shared" ref="V258:V321" si="38">VLOOKUP(K258,horarios,3,FALSE)</f>
        <v>0.75</v>
      </c>
      <c r="W258" s="23">
        <f t="shared" si="36"/>
        <v>0.58688657407765277</v>
      </c>
      <c r="X258" s="19">
        <f t="shared" ref="X258:X321" si="39">IFERROR(VLOOKUP(F258&amp;K258,sla_horas,5,FALSE),"n/a")</f>
        <v>0.75</v>
      </c>
      <c r="Y258" s="19">
        <f t="shared" si="32"/>
        <v>0</v>
      </c>
      <c r="Z258" s="21">
        <f t="shared" si="33"/>
        <v>-1</v>
      </c>
      <c r="AA258" s="21" t="str">
        <f t="shared" ref="AA258:AA321" si="40">IFERROR(VLOOKUP(F258&amp;K258,sla_dias,5,FALSE),"n/a")</f>
        <v>n/a</v>
      </c>
      <c r="AB258" s="21">
        <f t="shared" si="34"/>
        <v>0</v>
      </c>
      <c r="AC258" s="19" t="str">
        <f t="shared" si="35"/>
        <v>Resueltos</v>
      </c>
    </row>
    <row r="259" spans="1:29" s="2" customFormat="1" ht="12.75" x14ac:dyDescent="0.2">
      <c r="A259" s="4" t="s">
        <v>20</v>
      </c>
      <c r="B259" s="4" t="s">
        <v>29</v>
      </c>
      <c r="C259" s="4" t="s">
        <v>1467</v>
      </c>
      <c r="D259" s="5">
        <v>44495</v>
      </c>
      <c r="E259" s="6" t="s">
        <v>1468</v>
      </c>
      <c r="F259" s="6" t="s">
        <v>30</v>
      </c>
      <c r="G259" s="6" t="s">
        <v>31</v>
      </c>
      <c r="H259" s="7">
        <v>42502.450729166667</v>
      </c>
      <c r="I259" s="7">
        <v>42502.583900462967</v>
      </c>
      <c r="J259" s="4" t="s">
        <v>23</v>
      </c>
      <c r="K259" s="8" t="s">
        <v>24</v>
      </c>
      <c r="L259" s="7">
        <v>42502.555555555555</v>
      </c>
      <c r="M259" s="9" t="s">
        <v>1469</v>
      </c>
      <c r="N259" s="8" t="s">
        <v>1470</v>
      </c>
      <c r="O259" s="8" t="s">
        <v>25</v>
      </c>
      <c r="P259" s="8" t="s">
        <v>346</v>
      </c>
      <c r="Q259" s="4" t="s">
        <v>26</v>
      </c>
      <c r="R259" s="7">
        <v>42502.649548611109</v>
      </c>
      <c r="S259" s="8" t="s">
        <v>32</v>
      </c>
      <c r="T259" s="10" t="s">
        <v>36</v>
      </c>
      <c r="U259" s="26">
        <f t="shared" si="37"/>
        <v>0.375</v>
      </c>
      <c r="V259" s="26">
        <f t="shared" si="38"/>
        <v>0.75</v>
      </c>
      <c r="W259" s="23">
        <f t="shared" si="36"/>
        <v>0.47982638888788642</v>
      </c>
      <c r="X259" s="19">
        <f t="shared" si="39"/>
        <v>0.75</v>
      </c>
      <c r="Y259" s="19">
        <f t="shared" ref="Y259:Y322" si="41">IF(W259&lt;X259,0,(W259-X259)-0.0416666666666667)</f>
        <v>0</v>
      </c>
      <c r="Z259" s="21">
        <f t="shared" ref="Z259:Z322" si="42">ROUND(L259-H259,0)-1</f>
        <v>-1</v>
      </c>
      <c r="AA259" s="21" t="str">
        <f t="shared" si="40"/>
        <v>n/a</v>
      </c>
      <c r="AB259" s="21">
        <f t="shared" ref="AB259:AB322" si="43">IF(Z259&lt;AA259,0,Z259-AA259)</f>
        <v>0</v>
      </c>
      <c r="AC259" s="19" t="str">
        <f t="shared" ref="AC259:AC322" si="44">IF(MONTH(H259)=MONTH(L259),"Resueltos","No resuelto")</f>
        <v>Resueltos</v>
      </c>
    </row>
    <row r="260" spans="1:29" s="2" customFormat="1" ht="12.75" x14ac:dyDescent="0.2">
      <c r="A260" s="4" t="s">
        <v>20</v>
      </c>
      <c r="B260" s="4" t="s">
        <v>29</v>
      </c>
      <c r="C260" s="4" t="s">
        <v>1471</v>
      </c>
      <c r="D260" s="5">
        <v>44497</v>
      </c>
      <c r="E260" s="6" t="s">
        <v>1468</v>
      </c>
      <c r="F260" s="6" t="s">
        <v>30</v>
      </c>
      <c r="G260" s="6" t="s">
        <v>31</v>
      </c>
      <c r="H260" s="7">
        <v>42502.450775462959</v>
      </c>
      <c r="I260" s="7">
        <v>42502.585972222223</v>
      </c>
      <c r="J260" s="4" t="s">
        <v>23</v>
      </c>
      <c r="K260" s="8" t="s">
        <v>33</v>
      </c>
      <c r="L260" s="7">
        <v>42502.555555555555</v>
      </c>
      <c r="M260" s="9" t="s">
        <v>1472</v>
      </c>
      <c r="N260" s="8" t="s">
        <v>1473</v>
      </c>
      <c r="O260" s="8" t="s">
        <v>34</v>
      </c>
      <c r="P260" s="8" t="s">
        <v>347</v>
      </c>
      <c r="Q260" s="4" t="s">
        <v>26</v>
      </c>
      <c r="R260" s="7">
        <v>42502.649768518517</v>
      </c>
      <c r="S260" s="8" t="s">
        <v>32</v>
      </c>
      <c r="T260" s="10" t="s">
        <v>36</v>
      </c>
      <c r="U260" s="26">
        <f t="shared" si="37"/>
        <v>0.375</v>
      </c>
      <c r="V260" s="26">
        <f t="shared" si="38"/>
        <v>0.75</v>
      </c>
      <c r="W260" s="23">
        <f t="shared" si="36"/>
        <v>0.47978009259531973</v>
      </c>
      <c r="X260" s="19">
        <f t="shared" si="39"/>
        <v>0.75</v>
      </c>
      <c r="Y260" s="19">
        <f t="shared" si="41"/>
        <v>0</v>
      </c>
      <c r="Z260" s="21">
        <f t="shared" si="42"/>
        <v>-1</v>
      </c>
      <c r="AA260" s="21" t="str">
        <f t="shared" si="40"/>
        <v>n/a</v>
      </c>
      <c r="AB260" s="21">
        <f t="shared" si="43"/>
        <v>0</v>
      </c>
      <c r="AC260" s="19" t="str">
        <f t="shared" si="44"/>
        <v>Resueltos</v>
      </c>
    </row>
    <row r="261" spans="1:29" s="2" customFormat="1" ht="12.75" x14ac:dyDescent="0.2">
      <c r="A261" s="4" t="s">
        <v>20</v>
      </c>
      <c r="B261" s="4" t="s">
        <v>29</v>
      </c>
      <c r="C261" s="4" t="s">
        <v>1474</v>
      </c>
      <c r="D261" s="5">
        <v>44501</v>
      </c>
      <c r="E261" s="6" t="s">
        <v>1475</v>
      </c>
      <c r="F261" s="6" t="s">
        <v>47</v>
      </c>
      <c r="G261" s="6" t="s">
        <v>31</v>
      </c>
      <c r="H261" s="7">
        <v>42502.458240740743</v>
      </c>
      <c r="I261" s="7">
        <v>42514.711979166663</v>
      </c>
      <c r="J261" s="4" t="s">
        <v>23</v>
      </c>
      <c r="K261" s="8" t="s">
        <v>38</v>
      </c>
      <c r="L261" s="7">
        <v>42514.4375</v>
      </c>
      <c r="M261" s="9" t="s">
        <v>1476</v>
      </c>
      <c r="N261" s="9" t="s">
        <v>1477</v>
      </c>
      <c r="O261" s="8" t="s">
        <v>25</v>
      </c>
      <c r="P261" s="8" t="s">
        <v>1478</v>
      </c>
      <c r="Q261" s="4" t="s">
        <v>26</v>
      </c>
      <c r="R261" s="7">
        <v>42516.560798611114</v>
      </c>
      <c r="S261" s="8" t="s">
        <v>27</v>
      </c>
      <c r="T261" s="10" t="s">
        <v>36</v>
      </c>
      <c r="U261" s="26">
        <f t="shared" si="37"/>
        <v>0.375</v>
      </c>
      <c r="V261" s="26">
        <f t="shared" si="38"/>
        <v>0.66666666666666663</v>
      </c>
      <c r="W261" s="23">
        <f t="shared" ref="W261:W324" si="45">(IF(NETWORKDAYS(H261,L261)&gt;=2,NETWORKDAYS(H261,L261)-2,0) * (V261-U261))+IF(MOD(H261,1)&gt;V261,0,V261-MOD(H261,1)) + IF(MOD(L261,1)&lt;U261,0,MOD(L261,1) - U261)</f>
        <v>2.3125925925899837</v>
      </c>
      <c r="X261" s="19" t="str">
        <f t="shared" si="39"/>
        <v>n/a</v>
      </c>
      <c r="Y261" s="19">
        <f t="shared" si="41"/>
        <v>0</v>
      </c>
      <c r="Z261" s="21">
        <f t="shared" si="42"/>
        <v>11</v>
      </c>
      <c r="AA261" s="21">
        <f t="shared" si="40"/>
        <v>10</v>
      </c>
      <c r="AB261" s="21">
        <f t="shared" si="43"/>
        <v>1</v>
      </c>
      <c r="AC261" s="19" t="str">
        <f t="shared" si="44"/>
        <v>Resueltos</v>
      </c>
    </row>
    <row r="262" spans="1:29" s="2" customFormat="1" ht="12.75" x14ac:dyDescent="0.2">
      <c r="A262" s="4" t="s">
        <v>20</v>
      </c>
      <c r="B262" s="4" t="s">
        <v>1479</v>
      </c>
      <c r="C262" s="4" t="s">
        <v>1480</v>
      </c>
      <c r="D262" s="5">
        <v>44502</v>
      </c>
      <c r="E262" s="6" t="s">
        <v>1475</v>
      </c>
      <c r="F262" s="6" t="s">
        <v>47</v>
      </c>
      <c r="G262" s="6" t="s">
        <v>31</v>
      </c>
      <c r="H262" s="7">
        <v>42502.458333333328</v>
      </c>
      <c r="I262" s="7">
        <v>42521.40556712963</v>
      </c>
      <c r="J262" s="4" t="s">
        <v>23</v>
      </c>
      <c r="K262" s="8" t="s">
        <v>33</v>
      </c>
      <c r="L262" s="7">
        <v>42521.402777777781</v>
      </c>
      <c r="M262" s="9" t="s">
        <v>1481</v>
      </c>
      <c r="N262" s="8" t="s">
        <v>1482</v>
      </c>
      <c r="O262" s="8" t="s">
        <v>34</v>
      </c>
      <c r="P262" s="8" t="s">
        <v>1483</v>
      </c>
      <c r="Q262" s="4" t="s">
        <v>26</v>
      </c>
      <c r="R262" s="7">
        <v>42521.406076388885</v>
      </c>
      <c r="S262" s="8" t="s">
        <v>27</v>
      </c>
      <c r="T262" s="10" t="s">
        <v>36</v>
      </c>
      <c r="U262" s="26">
        <f t="shared" si="37"/>
        <v>0.375</v>
      </c>
      <c r="V262" s="26">
        <f t="shared" si="38"/>
        <v>0.75</v>
      </c>
      <c r="W262" s="23">
        <f t="shared" si="45"/>
        <v>4.8194444444525288</v>
      </c>
      <c r="X262" s="19" t="str">
        <f t="shared" si="39"/>
        <v>n/a</v>
      </c>
      <c r="Y262" s="19">
        <f t="shared" si="41"/>
        <v>0</v>
      </c>
      <c r="Z262" s="21">
        <f t="shared" si="42"/>
        <v>18</v>
      </c>
      <c r="AA262" s="21">
        <f t="shared" si="40"/>
        <v>10</v>
      </c>
      <c r="AB262" s="21">
        <f t="shared" si="43"/>
        <v>8</v>
      </c>
      <c r="AC262" s="19" t="str">
        <f t="shared" si="44"/>
        <v>Resueltos</v>
      </c>
    </row>
    <row r="263" spans="1:29" s="2" customFormat="1" ht="12.75" x14ac:dyDescent="0.2">
      <c r="A263" s="4" t="s">
        <v>20</v>
      </c>
      <c r="B263" s="4" t="s">
        <v>29</v>
      </c>
      <c r="C263" s="4" t="s">
        <v>1484</v>
      </c>
      <c r="D263" s="5">
        <v>44507</v>
      </c>
      <c r="E263" s="6" t="s">
        <v>1485</v>
      </c>
      <c r="F263" s="6" t="s">
        <v>21</v>
      </c>
      <c r="G263" s="6" t="s">
        <v>22</v>
      </c>
      <c r="H263" s="7">
        <v>42502.466666666667</v>
      </c>
      <c r="I263" s="7">
        <v>42502.692627314813</v>
      </c>
      <c r="J263" s="4" t="s">
        <v>23</v>
      </c>
      <c r="K263" s="8" t="s">
        <v>38</v>
      </c>
      <c r="L263" s="7">
        <v>42502.6875</v>
      </c>
      <c r="M263" s="9" t="s">
        <v>1486</v>
      </c>
      <c r="N263" s="9" t="s">
        <v>1487</v>
      </c>
      <c r="O263" s="8" t="s">
        <v>25</v>
      </c>
      <c r="P263" s="8" t="s">
        <v>344</v>
      </c>
      <c r="Q263" s="4" t="s">
        <v>26</v>
      </c>
      <c r="R263" s="7">
        <v>42503.739016203705</v>
      </c>
      <c r="S263" s="8" t="s">
        <v>27</v>
      </c>
      <c r="T263" s="10" t="s">
        <v>36</v>
      </c>
      <c r="U263" s="26">
        <f t="shared" si="37"/>
        <v>0.375</v>
      </c>
      <c r="V263" s="26">
        <f t="shared" si="38"/>
        <v>0.66666666666666663</v>
      </c>
      <c r="W263" s="23">
        <f t="shared" si="45"/>
        <v>0.5124999999995149</v>
      </c>
      <c r="X263" s="19">
        <f t="shared" si="39"/>
        <v>0.58333333333333337</v>
      </c>
      <c r="Y263" s="19">
        <f t="shared" si="41"/>
        <v>0</v>
      </c>
      <c r="Z263" s="21">
        <f t="shared" si="42"/>
        <v>-1</v>
      </c>
      <c r="AA263" s="21" t="str">
        <f t="shared" si="40"/>
        <v>n/a</v>
      </c>
      <c r="AB263" s="21">
        <f t="shared" si="43"/>
        <v>0</v>
      </c>
      <c r="AC263" s="19" t="str">
        <f t="shared" si="44"/>
        <v>Resueltos</v>
      </c>
    </row>
    <row r="264" spans="1:29" s="2" customFormat="1" ht="12.75" x14ac:dyDescent="0.2">
      <c r="A264" s="4" t="s">
        <v>20</v>
      </c>
      <c r="B264" s="4" t="s">
        <v>29</v>
      </c>
      <c r="C264" s="4" t="s">
        <v>1488</v>
      </c>
      <c r="D264" s="5">
        <v>44509</v>
      </c>
      <c r="E264" s="6" t="s">
        <v>1489</v>
      </c>
      <c r="F264" s="6" t="s">
        <v>21</v>
      </c>
      <c r="G264" s="6" t="s">
        <v>22</v>
      </c>
      <c r="H264" s="7">
        <v>42502.468472222223</v>
      </c>
      <c r="I264" s="7">
        <v>42502.692048611112</v>
      </c>
      <c r="J264" s="4" t="s">
        <v>23</v>
      </c>
      <c r="K264" s="8" t="s">
        <v>37</v>
      </c>
      <c r="L264" s="7">
        <v>42502.6875</v>
      </c>
      <c r="M264" s="9" t="s">
        <v>1490</v>
      </c>
      <c r="N264" s="9" t="s">
        <v>1487</v>
      </c>
      <c r="O264" s="8" t="s">
        <v>25</v>
      </c>
      <c r="P264" s="8" t="s">
        <v>1491</v>
      </c>
      <c r="Q264" s="4" t="s">
        <v>26</v>
      </c>
      <c r="R264" s="7">
        <v>42503.739618055552</v>
      </c>
      <c r="S264" s="8" t="s">
        <v>27</v>
      </c>
      <c r="T264" s="10" t="s">
        <v>36</v>
      </c>
      <c r="U264" s="26">
        <f t="shared" si="37"/>
        <v>0.375</v>
      </c>
      <c r="V264" s="26">
        <f t="shared" si="38"/>
        <v>0.66666666666666663</v>
      </c>
      <c r="W264" s="23">
        <f t="shared" si="45"/>
        <v>0.51069444444389467</v>
      </c>
      <c r="X264" s="19">
        <f t="shared" si="39"/>
        <v>0.58333333333333337</v>
      </c>
      <c r="Y264" s="19">
        <f t="shared" si="41"/>
        <v>0</v>
      </c>
      <c r="Z264" s="21">
        <f t="shared" si="42"/>
        <v>-1</v>
      </c>
      <c r="AA264" s="21" t="str">
        <f t="shared" si="40"/>
        <v>n/a</v>
      </c>
      <c r="AB264" s="21">
        <f t="shared" si="43"/>
        <v>0</v>
      </c>
      <c r="AC264" s="19" t="str">
        <f t="shared" si="44"/>
        <v>Resueltos</v>
      </c>
    </row>
    <row r="265" spans="1:29" s="2" customFormat="1" ht="12.75" x14ac:dyDescent="0.2">
      <c r="A265" s="4" t="s">
        <v>20</v>
      </c>
      <c r="B265" s="4" t="s">
        <v>29</v>
      </c>
      <c r="C265" s="4" t="s">
        <v>1492</v>
      </c>
      <c r="D265" s="5">
        <v>44510</v>
      </c>
      <c r="E265" s="6" t="s">
        <v>1493</v>
      </c>
      <c r="F265" s="6" t="s">
        <v>21</v>
      </c>
      <c r="G265" s="6" t="s">
        <v>22</v>
      </c>
      <c r="H265" s="7">
        <v>42502.471145833333</v>
      </c>
      <c r="I265" s="7">
        <v>42507.49354166667</v>
      </c>
      <c r="J265" s="4" t="s">
        <v>23</v>
      </c>
      <c r="K265" s="8" t="s">
        <v>33</v>
      </c>
      <c r="L265" s="7">
        <v>42507.486805555556</v>
      </c>
      <c r="M265" s="9" t="s">
        <v>1494</v>
      </c>
      <c r="N265" s="9" t="s">
        <v>1495</v>
      </c>
      <c r="O265" s="8" t="s">
        <v>34</v>
      </c>
      <c r="P265" s="8" t="s">
        <v>1496</v>
      </c>
      <c r="Q265" s="4" t="s">
        <v>26</v>
      </c>
      <c r="R265" s="7">
        <v>42508.537037037036</v>
      </c>
      <c r="S265" s="8" t="s">
        <v>27</v>
      </c>
      <c r="T265" s="10" t="s">
        <v>28</v>
      </c>
      <c r="U265" s="26">
        <f t="shared" si="37"/>
        <v>0.375</v>
      </c>
      <c r="V265" s="26">
        <f t="shared" si="38"/>
        <v>0.75</v>
      </c>
      <c r="W265" s="23">
        <f t="shared" si="45"/>
        <v>1.140659722223063</v>
      </c>
      <c r="X265" s="19">
        <f t="shared" si="39"/>
        <v>0.75</v>
      </c>
      <c r="Y265" s="19">
        <f t="shared" si="41"/>
        <v>0.34899305555639631</v>
      </c>
      <c r="Z265" s="21">
        <f t="shared" si="42"/>
        <v>4</v>
      </c>
      <c r="AA265" s="21" t="str">
        <f t="shared" si="40"/>
        <v>n/a</v>
      </c>
      <c r="AB265" s="21">
        <f t="shared" si="43"/>
        <v>0</v>
      </c>
      <c r="AC265" s="19" t="str">
        <f t="shared" si="44"/>
        <v>Resueltos</v>
      </c>
    </row>
    <row r="266" spans="1:29" s="2" customFormat="1" ht="12.75" x14ac:dyDescent="0.2">
      <c r="A266" s="4" t="s">
        <v>20</v>
      </c>
      <c r="B266" s="4" t="s">
        <v>29</v>
      </c>
      <c r="C266" s="4" t="s">
        <v>1497</v>
      </c>
      <c r="D266" s="5">
        <v>44519</v>
      </c>
      <c r="E266" s="6" t="s">
        <v>1498</v>
      </c>
      <c r="F266" s="6" t="s">
        <v>21</v>
      </c>
      <c r="G266" s="6" t="s">
        <v>22</v>
      </c>
      <c r="H266" s="7">
        <v>42502.477743055555</v>
      </c>
      <c r="I266" s="7">
        <v>42507.495081018518</v>
      </c>
      <c r="J266" s="4" t="s">
        <v>23</v>
      </c>
      <c r="K266" s="8" t="s">
        <v>33</v>
      </c>
      <c r="L266" s="7">
        <v>42507.487500000003</v>
      </c>
      <c r="M266" s="9" t="s">
        <v>1499</v>
      </c>
      <c r="N266" s="9" t="s">
        <v>1500</v>
      </c>
      <c r="O266" s="8" t="s">
        <v>34</v>
      </c>
      <c r="P266" s="8" t="s">
        <v>1501</v>
      </c>
      <c r="Q266" s="4" t="s">
        <v>26</v>
      </c>
      <c r="R266" s="7">
        <v>42508.557175925926</v>
      </c>
      <c r="S266" s="8" t="s">
        <v>27</v>
      </c>
      <c r="T266" s="10" t="s">
        <v>28</v>
      </c>
      <c r="U266" s="26">
        <f t="shared" si="37"/>
        <v>0.375</v>
      </c>
      <c r="V266" s="26">
        <f t="shared" si="38"/>
        <v>0.75</v>
      </c>
      <c r="W266" s="23">
        <f t="shared" si="45"/>
        <v>1.1347569444478722</v>
      </c>
      <c r="X266" s="19">
        <f t="shared" si="39"/>
        <v>0.75</v>
      </c>
      <c r="Y266" s="19">
        <f t="shared" si="41"/>
        <v>0.34309027778120554</v>
      </c>
      <c r="Z266" s="21">
        <f t="shared" si="42"/>
        <v>4</v>
      </c>
      <c r="AA266" s="21" t="str">
        <f t="shared" si="40"/>
        <v>n/a</v>
      </c>
      <c r="AB266" s="21">
        <f t="shared" si="43"/>
        <v>0</v>
      </c>
      <c r="AC266" s="19" t="str">
        <f t="shared" si="44"/>
        <v>Resueltos</v>
      </c>
    </row>
    <row r="267" spans="1:29" s="2" customFormat="1" ht="12.75" x14ac:dyDescent="0.2">
      <c r="A267" s="4" t="s">
        <v>20</v>
      </c>
      <c r="B267" s="4" t="s">
        <v>29</v>
      </c>
      <c r="C267" s="4" t="s">
        <v>1502</v>
      </c>
      <c r="D267" s="5">
        <v>44520</v>
      </c>
      <c r="E267" s="6" t="s">
        <v>1503</v>
      </c>
      <c r="F267" s="6" t="s">
        <v>21</v>
      </c>
      <c r="G267" s="6" t="s">
        <v>22</v>
      </c>
      <c r="H267" s="7">
        <v>42502.479479166665</v>
      </c>
      <c r="I267" s="7">
        <v>42502.77449074074</v>
      </c>
      <c r="J267" s="4" t="s">
        <v>23</v>
      </c>
      <c r="K267" s="8" t="s">
        <v>24</v>
      </c>
      <c r="L267" s="7">
        <v>42502.767361111109</v>
      </c>
      <c r="M267" s="9" t="s">
        <v>1504</v>
      </c>
      <c r="N267" s="8" t="s">
        <v>1505</v>
      </c>
      <c r="O267" s="8" t="s">
        <v>25</v>
      </c>
      <c r="P267" s="8" t="s">
        <v>212</v>
      </c>
      <c r="Q267" s="4" t="s">
        <v>26</v>
      </c>
      <c r="R267" s="7">
        <v>42503.42487268518</v>
      </c>
      <c r="S267" s="8" t="s">
        <v>32</v>
      </c>
      <c r="T267" s="10" t="s">
        <v>36</v>
      </c>
      <c r="U267" s="26">
        <f t="shared" si="37"/>
        <v>0.375</v>
      </c>
      <c r="V267" s="26">
        <f t="shared" si="38"/>
        <v>0.75</v>
      </c>
      <c r="W267" s="23">
        <f t="shared" si="45"/>
        <v>0.66288194444496185</v>
      </c>
      <c r="X267" s="19">
        <f t="shared" si="39"/>
        <v>0.75</v>
      </c>
      <c r="Y267" s="19">
        <f t="shared" si="41"/>
        <v>0</v>
      </c>
      <c r="Z267" s="21">
        <f t="shared" si="42"/>
        <v>-1</v>
      </c>
      <c r="AA267" s="21" t="str">
        <f t="shared" si="40"/>
        <v>n/a</v>
      </c>
      <c r="AB267" s="21">
        <f t="shared" si="43"/>
        <v>0</v>
      </c>
      <c r="AC267" s="19" t="str">
        <f t="shared" si="44"/>
        <v>Resueltos</v>
      </c>
    </row>
    <row r="268" spans="1:29" s="2" customFormat="1" ht="12.75" x14ac:dyDescent="0.2">
      <c r="A268" s="4" t="s">
        <v>20</v>
      </c>
      <c r="B268" s="4" t="s">
        <v>29</v>
      </c>
      <c r="C268" s="4" t="s">
        <v>1506</v>
      </c>
      <c r="D268" s="5">
        <v>44523</v>
      </c>
      <c r="E268" s="6" t="s">
        <v>1507</v>
      </c>
      <c r="F268" s="6" t="s">
        <v>21</v>
      </c>
      <c r="G268" s="6" t="s">
        <v>22</v>
      </c>
      <c r="H268" s="7">
        <v>42502.483333333337</v>
      </c>
      <c r="I268" s="7">
        <v>42508.77789351852</v>
      </c>
      <c r="J268" s="4" t="s">
        <v>23</v>
      </c>
      <c r="K268" s="8" t="s">
        <v>24</v>
      </c>
      <c r="L268" s="7">
        <v>42508.684027777781</v>
      </c>
      <c r="M268" s="9" t="s">
        <v>1508</v>
      </c>
      <c r="N268" s="8" t="s">
        <v>1509</v>
      </c>
      <c r="O268" s="8" t="s">
        <v>25</v>
      </c>
      <c r="P268" s="8" t="s">
        <v>205</v>
      </c>
      <c r="Q268" s="4" t="s">
        <v>26</v>
      </c>
      <c r="R268" s="7">
        <v>42510.54552083333</v>
      </c>
      <c r="S268" s="8" t="s">
        <v>27</v>
      </c>
      <c r="T268" s="10" t="s">
        <v>28</v>
      </c>
      <c r="U268" s="26">
        <f t="shared" si="37"/>
        <v>0.375</v>
      </c>
      <c r="V268" s="26">
        <f t="shared" si="38"/>
        <v>0.75</v>
      </c>
      <c r="W268" s="23">
        <f t="shared" si="45"/>
        <v>1.7006944444437977</v>
      </c>
      <c r="X268" s="19">
        <f t="shared" si="39"/>
        <v>0.75</v>
      </c>
      <c r="Y268" s="19">
        <f t="shared" si="41"/>
        <v>0.90902777777713095</v>
      </c>
      <c r="Z268" s="21">
        <f t="shared" si="42"/>
        <v>5</v>
      </c>
      <c r="AA268" s="21" t="str">
        <f t="shared" si="40"/>
        <v>n/a</v>
      </c>
      <c r="AB268" s="21">
        <f t="shared" si="43"/>
        <v>0</v>
      </c>
      <c r="AC268" s="19" t="str">
        <f t="shared" si="44"/>
        <v>Resueltos</v>
      </c>
    </row>
    <row r="269" spans="1:29" s="2" customFormat="1" ht="12.75" x14ac:dyDescent="0.2">
      <c r="A269" s="4" t="s">
        <v>20</v>
      </c>
      <c r="B269" s="4" t="s">
        <v>29</v>
      </c>
      <c r="C269" s="4" t="s">
        <v>1510</v>
      </c>
      <c r="D269" s="5">
        <v>44535</v>
      </c>
      <c r="E269" s="6" t="s">
        <v>1511</v>
      </c>
      <c r="F269" s="6" t="s">
        <v>21</v>
      </c>
      <c r="G269" s="6" t="s">
        <v>22</v>
      </c>
      <c r="H269" s="7">
        <v>42502.50267361111</v>
      </c>
      <c r="I269" s="7">
        <v>42507.457685185189</v>
      </c>
      <c r="J269" s="4" t="s">
        <v>23</v>
      </c>
      <c r="K269" s="8" t="s">
        <v>37</v>
      </c>
      <c r="L269" s="7">
        <v>42507.465277777781</v>
      </c>
      <c r="M269" s="9" t="s">
        <v>1512</v>
      </c>
      <c r="N269" s="8" t="s">
        <v>1513</v>
      </c>
      <c r="O269" s="8" t="s">
        <v>25</v>
      </c>
      <c r="P269" s="8" t="s">
        <v>184</v>
      </c>
      <c r="Q269" s="4" t="s">
        <v>26</v>
      </c>
      <c r="R269" s="7">
        <v>42508.534004629633</v>
      </c>
      <c r="S269" s="8" t="s">
        <v>27</v>
      </c>
      <c r="T269" s="10" t="s">
        <v>28</v>
      </c>
      <c r="U269" s="26">
        <f t="shared" si="37"/>
        <v>0.375</v>
      </c>
      <c r="V269" s="26">
        <f t="shared" si="38"/>
        <v>0.66666666666666663</v>
      </c>
      <c r="W269" s="23">
        <f t="shared" si="45"/>
        <v>0.83760416667064408</v>
      </c>
      <c r="X269" s="19">
        <f t="shared" si="39"/>
        <v>0.58333333333333337</v>
      </c>
      <c r="Y269" s="19">
        <f t="shared" si="41"/>
        <v>0.21260416667064402</v>
      </c>
      <c r="Z269" s="21">
        <f t="shared" si="42"/>
        <v>4</v>
      </c>
      <c r="AA269" s="21" t="str">
        <f t="shared" si="40"/>
        <v>n/a</v>
      </c>
      <c r="AB269" s="21">
        <f t="shared" si="43"/>
        <v>0</v>
      </c>
      <c r="AC269" s="19" t="str">
        <f t="shared" si="44"/>
        <v>Resueltos</v>
      </c>
    </row>
    <row r="270" spans="1:29" s="2" customFormat="1" ht="12.75" x14ac:dyDescent="0.2">
      <c r="A270" s="4" t="s">
        <v>20</v>
      </c>
      <c r="B270" s="4" t="s">
        <v>29</v>
      </c>
      <c r="C270" s="4" t="s">
        <v>1514</v>
      </c>
      <c r="D270" s="5">
        <v>44537</v>
      </c>
      <c r="E270" s="6" t="s">
        <v>1515</v>
      </c>
      <c r="F270" s="6" t="s">
        <v>21</v>
      </c>
      <c r="G270" s="6" t="s">
        <v>22</v>
      </c>
      <c r="H270" s="7">
        <v>42502.504537037035</v>
      </c>
      <c r="I270" s="7">
        <v>42507.458275462966</v>
      </c>
      <c r="J270" s="4" t="s">
        <v>23</v>
      </c>
      <c r="K270" s="8" t="s">
        <v>37</v>
      </c>
      <c r="L270" s="7">
        <v>42507.465277777781</v>
      </c>
      <c r="M270" s="9" t="s">
        <v>1516</v>
      </c>
      <c r="N270" s="8" t="s">
        <v>1513</v>
      </c>
      <c r="O270" s="8" t="s">
        <v>25</v>
      </c>
      <c r="P270" s="8" t="s">
        <v>76</v>
      </c>
      <c r="Q270" s="4" t="s">
        <v>26</v>
      </c>
      <c r="R270" s="7">
        <v>42508.436736111107</v>
      </c>
      <c r="S270" s="8" t="s">
        <v>27</v>
      </c>
      <c r="T270" s="10" t="s">
        <v>28</v>
      </c>
      <c r="U270" s="26">
        <f t="shared" si="37"/>
        <v>0.375</v>
      </c>
      <c r="V270" s="26">
        <f t="shared" si="38"/>
        <v>0.66666666666666663</v>
      </c>
      <c r="W270" s="23">
        <f t="shared" si="45"/>
        <v>0.8357407407456775</v>
      </c>
      <c r="X270" s="19">
        <f t="shared" si="39"/>
        <v>0.58333333333333337</v>
      </c>
      <c r="Y270" s="19">
        <f t="shared" si="41"/>
        <v>0.21074074074567745</v>
      </c>
      <c r="Z270" s="21">
        <f t="shared" si="42"/>
        <v>4</v>
      </c>
      <c r="AA270" s="21" t="str">
        <f t="shared" si="40"/>
        <v>n/a</v>
      </c>
      <c r="AB270" s="21">
        <f t="shared" si="43"/>
        <v>0</v>
      </c>
      <c r="AC270" s="19" t="str">
        <f t="shared" si="44"/>
        <v>Resueltos</v>
      </c>
    </row>
    <row r="271" spans="1:29" s="2" customFormat="1" ht="12.75" x14ac:dyDescent="0.2">
      <c r="A271" s="4" t="s">
        <v>20</v>
      </c>
      <c r="B271" s="4" t="s">
        <v>1517</v>
      </c>
      <c r="C271" s="4" t="s">
        <v>1518</v>
      </c>
      <c r="D271" s="5">
        <v>44542</v>
      </c>
      <c r="E271" s="6" t="s">
        <v>1519</v>
      </c>
      <c r="F271" s="6" t="s">
        <v>21</v>
      </c>
      <c r="G271" s="6" t="s">
        <v>22</v>
      </c>
      <c r="H271" s="7">
        <v>42502.524525462963</v>
      </c>
      <c r="I271" s="7">
        <v>42506.476064814815</v>
      </c>
      <c r="J271" s="4" t="s">
        <v>23</v>
      </c>
      <c r="K271" s="8" t="s">
        <v>24</v>
      </c>
      <c r="L271" s="7">
        <v>42506.46875</v>
      </c>
      <c r="M271" s="9" t="s">
        <v>1520</v>
      </c>
      <c r="N271" s="8" t="s">
        <v>1336</v>
      </c>
      <c r="O271" s="8" t="s">
        <v>25</v>
      </c>
      <c r="P271" s="8" t="s">
        <v>1521</v>
      </c>
      <c r="Q271" s="4" t="s">
        <v>26</v>
      </c>
      <c r="R271" s="7">
        <v>42507.492685185185</v>
      </c>
      <c r="S271" s="8" t="s">
        <v>27</v>
      </c>
      <c r="T271" s="10" t="s">
        <v>36</v>
      </c>
      <c r="U271" s="26">
        <f t="shared" si="37"/>
        <v>0.375</v>
      </c>
      <c r="V271" s="26">
        <f t="shared" si="38"/>
        <v>0.75</v>
      </c>
      <c r="W271" s="23">
        <f t="shared" si="45"/>
        <v>0.69422453703737119</v>
      </c>
      <c r="X271" s="19">
        <f t="shared" si="39"/>
        <v>0.75</v>
      </c>
      <c r="Y271" s="19">
        <f t="shared" si="41"/>
        <v>0</v>
      </c>
      <c r="Z271" s="21">
        <f t="shared" si="42"/>
        <v>3</v>
      </c>
      <c r="AA271" s="21" t="str">
        <f t="shared" si="40"/>
        <v>n/a</v>
      </c>
      <c r="AB271" s="21">
        <f t="shared" si="43"/>
        <v>0</v>
      </c>
      <c r="AC271" s="19" t="str">
        <f t="shared" si="44"/>
        <v>Resueltos</v>
      </c>
    </row>
    <row r="272" spans="1:29" s="2" customFormat="1" ht="12.75" x14ac:dyDescent="0.2">
      <c r="A272" s="4" t="s">
        <v>20</v>
      </c>
      <c r="B272" s="4" t="s">
        <v>29</v>
      </c>
      <c r="C272" s="4" t="s">
        <v>1522</v>
      </c>
      <c r="D272" s="5">
        <v>44562</v>
      </c>
      <c r="E272" s="6" t="s">
        <v>1523</v>
      </c>
      <c r="F272" s="6" t="s">
        <v>21</v>
      </c>
      <c r="G272" s="6" t="s">
        <v>22</v>
      </c>
      <c r="H272" s="7">
        <v>42502.553414351853</v>
      </c>
      <c r="I272" s="7">
        <v>42502.740370370375</v>
      </c>
      <c r="J272" s="4" t="s">
        <v>23</v>
      </c>
      <c r="K272" s="8" t="s">
        <v>42</v>
      </c>
      <c r="L272" s="7">
        <v>42502.708333333328</v>
      </c>
      <c r="M272" s="9" t="s">
        <v>1524</v>
      </c>
      <c r="N272" s="8" t="s">
        <v>1525</v>
      </c>
      <c r="O272" s="8" t="s">
        <v>25</v>
      </c>
      <c r="P272" s="8" t="s">
        <v>183</v>
      </c>
      <c r="Q272" s="4" t="s">
        <v>26</v>
      </c>
      <c r="R272" s="7">
        <v>42503.738449074073</v>
      </c>
      <c r="S272" s="8" t="s">
        <v>27</v>
      </c>
      <c r="T272" s="10" t="s">
        <v>36</v>
      </c>
      <c r="U272" s="26">
        <f t="shared" si="37"/>
        <v>0.375</v>
      </c>
      <c r="V272" s="26">
        <f t="shared" si="38"/>
        <v>0.75</v>
      </c>
      <c r="W272" s="23">
        <f t="shared" si="45"/>
        <v>0.5299189814759302</v>
      </c>
      <c r="X272" s="19">
        <f t="shared" si="39"/>
        <v>0.75</v>
      </c>
      <c r="Y272" s="19">
        <f t="shared" si="41"/>
        <v>0</v>
      </c>
      <c r="Z272" s="21">
        <f t="shared" si="42"/>
        <v>-1</v>
      </c>
      <c r="AA272" s="21" t="str">
        <f t="shared" si="40"/>
        <v>n/a</v>
      </c>
      <c r="AB272" s="21">
        <f t="shared" si="43"/>
        <v>0</v>
      </c>
      <c r="AC272" s="19" t="str">
        <f t="shared" si="44"/>
        <v>Resueltos</v>
      </c>
    </row>
    <row r="273" spans="1:29" s="2" customFormat="1" ht="12.75" x14ac:dyDescent="0.2">
      <c r="A273" s="4" t="s">
        <v>20</v>
      </c>
      <c r="B273" s="4" t="s">
        <v>29</v>
      </c>
      <c r="C273" s="4" t="s">
        <v>1526</v>
      </c>
      <c r="D273" s="5">
        <v>44564</v>
      </c>
      <c r="E273" s="6" t="s">
        <v>1527</v>
      </c>
      <c r="F273" s="6" t="s">
        <v>21</v>
      </c>
      <c r="G273" s="6" t="s">
        <v>22</v>
      </c>
      <c r="H273" s="7">
        <v>42502.555219907408</v>
      </c>
      <c r="I273" s="7">
        <v>42503.733819444446</v>
      </c>
      <c r="J273" s="4" t="s">
        <v>23</v>
      </c>
      <c r="K273" s="8" t="s">
        <v>24</v>
      </c>
      <c r="L273" s="7">
        <v>42503.729166666672</v>
      </c>
      <c r="M273" s="9" t="s">
        <v>1528</v>
      </c>
      <c r="N273" s="8" t="s">
        <v>1529</v>
      </c>
      <c r="O273" s="8" t="s">
        <v>25</v>
      </c>
      <c r="P273" s="8" t="s">
        <v>1530</v>
      </c>
      <c r="Q273" s="4" t="s">
        <v>26</v>
      </c>
      <c r="R273" s="7">
        <v>42506.527812500004</v>
      </c>
      <c r="S273" s="8" t="s">
        <v>27</v>
      </c>
      <c r="T273" s="10" t="s">
        <v>36</v>
      </c>
      <c r="U273" s="26">
        <f t="shared" si="37"/>
        <v>0.375</v>
      </c>
      <c r="V273" s="26">
        <f t="shared" si="38"/>
        <v>0.75</v>
      </c>
      <c r="W273" s="23">
        <f t="shared" si="45"/>
        <v>0.54894675926334457</v>
      </c>
      <c r="X273" s="19">
        <f t="shared" si="39"/>
        <v>0.75</v>
      </c>
      <c r="Y273" s="19">
        <f t="shared" si="41"/>
        <v>0</v>
      </c>
      <c r="Z273" s="21">
        <f t="shared" si="42"/>
        <v>0</v>
      </c>
      <c r="AA273" s="21" t="str">
        <f t="shared" si="40"/>
        <v>n/a</v>
      </c>
      <c r="AB273" s="21">
        <f t="shared" si="43"/>
        <v>0</v>
      </c>
      <c r="AC273" s="19" t="str">
        <f t="shared" si="44"/>
        <v>Resueltos</v>
      </c>
    </row>
    <row r="274" spans="1:29" s="2" customFormat="1" ht="12.75" x14ac:dyDescent="0.2">
      <c r="A274" s="4" t="s">
        <v>20</v>
      </c>
      <c r="B274" s="4" t="s">
        <v>29</v>
      </c>
      <c r="C274" s="4" t="s">
        <v>1531</v>
      </c>
      <c r="D274" s="5">
        <v>44567</v>
      </c>
      <c r="E274" s="6" t="s">
        <v>1532</v>
      </c>
      <c r="F274" s="6" t="s">
        <v>21</v>
      </c>
      <c r="G274" s="6" t="s">
        <v>22</v>
      </c>
      <c r="H274" s="7">
        <v>42502.564027777778</v>
      </c>
      <c r="I274" s="7">
        <v>42502.695810185185</v>
      </c>
      <c r="J274" s="4" t="s">
        <v>23</v>
      </c>
      <c r="K274" s="8" t="s">
        <v>24</v>
      </c>
      <c r="L274" s="7">
        <v>42502.647916666669</v>
      </c>
      <c r="M274" s="9" t="s">
        <v>1533</v>
      </c>
      <c r="N274" s="8" t="s">
        <v>1534</v>
      </c>
      <c r="O274" s="8" t="s">
        <v>25</v>
      </c>
      <c r="P274" s="8" t="s">
        <v>1535</v>
      </c>
      <c r="Q274" s="4" t="s">
        <v>26</v>
      </c>
      <c r="R274" s="7">
        <v>42502.736354166671</v>
      </c>
      <c r="S274" s="8" t="s">
        <v>32</v>
      </c>
      <c r="T274" s="10" t="s">
        <v>36</v>
      </c>
      <c r="U274" s="26">
        <f t="shared" si="37"/>
        <v>0.375</v>
      </c>
      <c r="V274" s="26">
        <f t="shared" si="38"/>
        <v>0.75</v>
      </c>
      <c r="W274" s="23">
        <f t="shared" si="45"/>
        <v>0.45888888889021473</v>
      </c>
      <c r="X274" s="19">
        <f t="shared" si="39"/>
        <v>0.75</v>
      </c>
      <c r="Y274" s="19">
        <f t="shared" si="41"/>
        <v>0</v>
      </c>
      <c r="Z274" s="21">
        <f t="shared" si="42"/>
        <v>-1</v>
      </c>
      <c r="AA274" s="21" t="str">
        <f t="shared" si="40"/>
        <v>n/a</v>
      </c>
      <c r="AB274" s="21">
        <f t="shared" si="43"/>
        <v>0</v>
      </c>
      <c r="AC274" s="19" t="str">
        <f t="shared" si="44"/>
        <v>Resueltos</v>
      </c>
    </row>
    <row r="275" spans="1:29" s="2" customFormat="1" ht="12.75" x14ac:dyDescent="0.2">
      <c r="A275" s="4" t="s">
        <v>20</v>
      </c>
      <c r="B275" s="4" t="s">
        <v>29</v>
      </c>
      <c r="C275" s="4" t="s">
        <v>1536</v>
      </c>
      <c r="D275" s="5">
        <v>44591</v>
      </c>
      <c r="E275" s="6" t="s">
        <v>1537</v>
      </c>
      <c r="F275" s="6" t="s">
        <v>21</v>
      </c>
      <c r="G275" s="6" t="s">
        <v>22</v>
      </c>
      <c r="H275" s="7">
        <v>42502.594953703709</v>
      </c>
      <c r="I275" s="7">
        <v>42503.436354166668</v>
      </c>
      <c r="J275" s="4" t="s">
        <v>23</v>
      </c>
      <c r="K275" s="8" t="s">
        <v>33</v>
      </c>
      <c r="L275" s="7">
        <v>42503.430555555555</v>
      </c>
      <c r="M275" s="9" t="s">
        <v>1538</v>
      </c>
      <c r="N275" s="8" t="s">
        <v>1539</v>
      </c>
      <c r="O275" s="8" t="s">
        <v>34</v>
      </c>
      <c r="P275" s="8" t="s">
        <v>1540</v>
      </c>
      <c r="Q275" s="4" t="s">
        <v>26</v>
      </c>
      <c r="R275" s="7">
        <v>42506.535833333328</v>
      </c>
      <c r="S275" s="8" t="s">
        <v>32</v>
      </c>
      <c r="T275" s="10" t="s">
        <v>36</v>
      </c>
      <c r="U275" s="26">
        <f t="shared" si="37"/>
        <v>0.375</v>
      </c>
      <c r="V275" s="26">
        <f t="shared" si="38"/>
        <v>0.75</v>
      </c>
      <c r="W275" s="23">
        <f t="shared" si="45"/>
        <v>0.21060185184614966</v>
      </c>
      <c r="X275" s="19">
        <f t="shared" si="39"/>
        <v>0.75</v>
      </c>
      <c r="Y275" s="19">
        <f t="shared" si="41"/>
        <v>0</v>
      </c>
      <c r="Z275" s="21">
        <f t="shared" si="42"/>
        <v>0</v>
      </c>
      <c r="AA275" s="21" t="str">
        <f t="shared" si="40"/>
        <v>n/a</v>
      </c>
      <c r="AB275" s="21">
        <f t="shared" si="43"/>
        <v>0</v>
      </c>
      <c r="AC275" s="19" t="str">
        <f t="shared" si="44"/>
        <v>Resueltos</v>
      </c>
    </row>
    <row r="276" spans="1:29" s="2" customFormat="1" ht="12.75" x14ac:dyDescent="0.2">
      <c r="A276" s="4" t="s">
        <v>20</v>
      </c>
      <c r="B276" s="4" t="s">
        <v>1541</v>
      </c>
      <c r="C276" s="4" t="s">
        <v>1542</v>
      </c>
      <c r="D276" s="5">
        <v>44597</v>
      </c>
      <c r="E276" s="6" t="s">
        <v>1543</v>
      </c>
      <c r="F276" s="6" t="s">
        <v>30</v>
      </c>
      <c r="G276" s="6" t="s">
        <v>31</v>
      </c>
      <c r="H276" s="7">
        <v>42502.631331018521</v>
      </c>
      <c r="I276" s="7">
        <v>42507.542349537034</v>
      </c>
      <c r="J276" s="4" t="s">
        <v>23</v>
      </c>
      <c r="K276" s="8" t="s">
        <v>24</v>
      </c>
      <c r="L276" s="7">
        <v>42507.53125</v>
      </c>
      <c r="M276" s="9" t="s">
        <v>1544</v>
      </c>
      <c r="N276" s="8" t="s">
        <v>1545</v>
      </c>
      <c r="O276" s="8" t="s">
        <v>25</v>
      </c>
      <c r="P276" s="8" t="s">
        <v>1546</v>
      </c>
      <c r="Q276" s="4" t="s">
        <v>26</v>
      </c>
      <c r="R276" s="7">
        <v>42508.463067129633</v>
      </c>
      <c r="S276" s="8" t="s">
        <v>27</v>
      </c>
      <c r="T276" s="10" t="s">
        <v>36</v>
      </c>
      <c r="U276" s="26">
        <f t="shared" si="37"/>
        <v>0.375</v>
      </c>
      <c r="V276" s="26">
        <f t="shared" si="38"/>
        <v>0.75</v>
      </c>
      <c r="W276" s="23">
        <f t="shared" si="45"/>
        <v>1.0249189814785495</v>
      </c>
      <c r="X276" s="19">
        <f t="shared" si="39"/>
        <v>0.75</v>
      </c>
      <c r="Y276" s="19">
        <f t="shared" si="41"/>
        <v>0.23325231481188285</v>
      </c>
      <c r="Z276" s="21">
        <f t="shared" si="42"/>
        <v>4</v>
      </c>
      <c r="AA276" s="21" t="str">
        <f t="shared" si="40"/>
        <v>n/a</v>
      </c>
      <c r="AB276" s="21">
        <f t="shared" si="43"/>
        <v>0</v>
      </c>
      <c r="AC276" s="19" t="str">
        <f t="shared" si="44"/>
        <v>Resueltos</v>
      </c>
    </row>
    <row r="277" spans="1:29" s="2" customFormat="1" ht="12.75" x14ac:dyDescent="0.2">
      <c r="A277" s="4" t="s">
        <v>20</v>
      </c>
      <c r="B277" s="4" t="s">
        <v>1547</v>
      </c>
      <c r="C277" s="4" t="s">
        <v>1548</v>
      </c>
      <c r="D277" s="5">
        <v>44598</v>
      </c>
      <c r="E277" s="6" t="s">
        <v>1543</v>
      </c>
      <c r="F277" s="6" t="s">
        <v>30</v>
      </c>
      <c r="G277" s="6" t="s">
        <v>31</v>
      </c>
      <c r="H277" s="7">
        <v>42502.631365740745</v>
      </c>
      <c r="I277" s="7">
        <v>42507.714282407411</v>
      </c>
      <c r="J277" s="4" t="s">
        <v>23</v>
      </c>
      <c r="K277" s="8" t="s">
        <v>33</v>
      </c>
      <c r="L277" s="7">
        <v>42507.53125</v>
      </c>
      <c r="M277" s="9" t="s">
        <v>1549</v>
      </c>
      <c r="N277" s="9" t="s">
        <v>1550</v>
      </c>
      <c r="O277" s="8" t="s">
        <v>34</v>
      </c>
      <c r="P277" s="8" t="s">
        <v>1551</v>
      </c>
      <c r="Q277" s="4" t="s">
        <v>26</v>
      </c>
      <c r="R277" s="7">
        <v>42508.445972222224</v>
      </c>
      <c r="S277" s="8" t="s">
        <v>27</v>
      </c>
      <c r="T277" s="10" t="s">
        <v>36</v>
      </c>
      <c r="U277" s="26">
        <f t="shared" si="37"/>
        <v>0.375</v>
      </c>
      <c r="V277" s="26">
        <f t="shared" si="38"/>
        <v>0.75</v>
      </c>
      <c r="W277" s="23">
        <f t="shared" si="45"/>
        <v>1.0248842592554865</v>
      </c>
      <c r="X277" s="19">
        <f t="shared" si="39"/>
        <v>0.75</v>
      </c>
      <c r="Y277" s="19">
        <f t="shared" si="41"/>
        <v>0.23321759258881986</v>
      </c>
      <c r="Z277" s="21">
        <f t="shared" si="42"/>
        <v>4</v>
      </c>
      <c r="AA277" s="21" t="str">
        <f t="shared" si="40"/>
        <v>n/a</v>
      </c>
      <c r="AB277" s="21">
        <f t="shared" si="43"/>
        <v>0</v>
      </c>
      <c r="AC277" s="19" t="str">
        <f t="shared" si="44"/>
        <v>Resueltos</v>
      </c>
    </row>
    <row r="278" spans="1:29" s="2" customFormat="1" ht="12.75" x14ac:dyDescent="0.2">
      <c r="A278" s="4" t="s">
        <v>20</v>
      </c>
      <c r="B278" s="4" t="s">
        <v>29</v>
      </c>
      <c r="C278" s="4" t="s">
        <v>1552</v>
      </c>
      <c r="D278" s="5">
        <v>44599</v>
      </c>
      <c r="E278" s="6" t="s">
        <v>1553</v>
      </c>
      <c r="F278" s="6" t="s">
        <v>21</v>
      </c>
      <c r="G278" s="6" t="s">
        <v>22</v>
      </c>
      <c r="H278" s="7">
        <v>42502.631504629629</v>
      </c>
      <c r="I278" s="7">
        <v>42507.460219907407</v>
      </c>
      <c r="J278" s="4" t="s">
        <v>23</v>
      </c>
      <c r="K278" s="8" t="s">
        <v>24</v>
      </c>
      <c r="L278" s="7">
        <v>42507.409722222219</v>
      </c>
      <c r="M278" s="9" t="s">
        <v>1554</v>
      </c>
      <c r="N278" s="8" t="s">
        <v>1555</v>
      </c>
      <c r="O278" s="8" t="s">
        <v>25</v>
      </c>
      <c r="P278" s="8" t="s">
        <v>1556</v>
      </c>
      <c r="Q278" s="4" t="s">
        <v>26</v>
      </c>
      <c r="R278" s="7">
        <v>42520.536990740744</v>
      </c>
      <c r="S278" s="8" t="s">
        <v>27</v>
      </c>
      <c r="T278" s="10" t="s">
        <v>28</v>
      </c>
      <c r="U278" s="26">
        <f t="shared" si="37"/>
        <v>0.375</v>
      </c>
      <c r="V278" s="26">
        <f t="shared" si="38"/>
        <v>0.75</v>
      </c>
      <c r="W278" s="23">
        <f t="shared" si="45"/>
        <v>0.90321759258949896</v>
      </c>
      <c r="X278" s="19">
        <f t="shared" si="39"/>
        <v>0.75</v>
      </c>
      <c r="Y278" s="19">
        <f t="shared" si="41"/>
        <v>0.11155092592283226</v>
      </c>
      <c r="Z278" s="21">
        <f t="shared" si="42"/>
        <v>4</v>
      </c>
      <c r="AA278" s="21" t="str">
        <f t="shared" si="40"/>
        <v>n/a</v>
      </c>
      <c r="AB278" s="21">
        <f t="shared" si="43"/>
        <v>0</v>
      </c>
      <c r="AC278" s="19" t="str">
        <f t="shared" si="44"/>
        <v>Resueltos</v>
      </c>
    </row>
    <row r="279" spans="1:29" s="2" customFormat="1" ht="12.75" x14ac:dyDescent="0.2">
      <c r="A279" s="4" t="s">
        <v>20</v>
      </c>
      <c r="B279" s="4" t="s">
        <v>1557</v>
      </c>
      <c r="C279" s="4" t="s">
        <v>1558</v>
      </c>
      <c r="D279" s="5">
        <v>44603</v>
      </c>
      <c r="E279" s="6" t="s">
        <v>1559</v>
      </c>
      <c r="F279" s="6" t="s">
        <v>21</v>
      </c>
      <c r="G279" s="6" t="s">
        <v>22</v>
      </c>
      <c r="H279" s="7">
        <v>42502.635694444441</v>
      </c>
      <c r="I279" s="7">
        <v>42507.509745370371</v>
      </c>
      <c r="J279" s="4" t="s">
        <v>23</v>
      </c>
      <c r="K279" s="8" t="s">
        <v>24</v>
      </c>
      <c r="L279" s="7">
        <v>42507.505555555559</v>
      </c>
      <c r="M279" s="9" t="s">
        <v>1560</v>
      </c>
      <c r="N279" s="8" t="s">
        <v>1561</v>
      </c>
      <c r="O279" s="8" t="s">
        <v>25</v>
      </c>
      <c r="P279" s="8" t="s">
        <v>207</v>
      </c>
      <c r="Q279" s="4" t="s">
        <v>26</v>
      </c>
      <c r="R279" s="7">
        <v>42508.539085648154</v>
      </c>
      <c r="S279" s="8" t="s">
        <v>27</v>
      </c>
      <c r="T279" s="10" t="s">
        <v>28</v>
      </c>
      <c r="U279" s="26">
        <f t="shared" si="37"/>
        <v>0.375</v>
      </c>
      <c r="V279" s="26">
        <f t="shared" si="38"/>
        <v>0.75</v>
      </c>
      <c r="W279" s="23">
        <f t="shared" si="45"/>
        <v>0.9948611111176433</v>
      </c>
      <c r="X279" s="19">
        <f t="shared" si="39"/>
        <v>0.75</v>
      </c>
      <c r="Y279" s="19">
        <f t="shared" si="41"/>
        <v>0.20319444445097662</v>
      </c>
      <c r="Z279" s="21">
        <f t="shared" si="42"/>
        <v>4</v>
      </c>
      <c r="AA279" s="21" t="str">
        <f t="shared" si="40"/>
        <v>n/a</v>
      </c>
      <c r="AB279" s="21">
        <f t="shared" si="43"/>
        <v>0</v>
      </c>
      <c r="AC279" s="19" t="str">
        <f t="shared" si="44"/>
        <v>Resueltos</v>
      </c>
    </row>
    <row r="280" spans="1:29" s="2" customFormat="1" ht="12.75" x14ac:dyDescent="0.2">
      <c r="A280" s="4" t="s">
        <v>20</v>
      </c>
      <c r="B280" s="4" t="s">
        <v>1562</v>
      </c>
      <c r="C280" s="4" t="s">
        <v>1563</v>
      </c>
      <c r="D280" s="5">
        <v>44604</v>
      </c>
      <c r="E280" s="6" t="s">
        <v>1564</v>
      </c>
      <c r="F280" s="6" t="s">
        <v>21</v>
      </c>
      <c r="G280" s="6" t="s">
        <v>22</v>
      </c>
      <c r="H280" s="7">
        <v>42502.637337962966</v>
      </c>
      <c r="I280" s="7">
        <v>42507.510914351849</v>
      </c>
      <c r="J280" s="4" t="s">
        <v>23</v>
      </c>
      <c r="K280" s="8" t="s">
        <v>24</v>
      </c>
      <c r="L280" s="7">
        <v>42507.506944444445</v>
      </c>
      <c r="M280" s="9" t="s">
        <v>1565</v>
      </c>
      <c r="N280" s="8" t="s">
        <v>1566</v>
      </c>
      <c r="O280" s="8" t="s">
        <v>25</v>
      </c>
      <c r="P280" s="8" t="s">
        <v>1567</v>
      </c>
      <c r="Q280" s="4" t="s">
        <v>26</v>
      </c>
      <c r="R280" s="7">
        <v>42508.558171296296</v>
      </c>
      <c r="S280" s="8" t="s">
        <v>27</v>
      </c>
      <c r="T280" s="10" t="s">
        <v>28</v>
      </c>
      <c r="U280" s="26">
        <f t="shared" si="37"/>
        <v>0.375</v>
      </c>
      <c r="V280" s="26">
        <f t="shared" si="38"/>
        <v>0.75</v>
      </c>
      <c r="W280" s="23">
        <f t="shared" si="45"/>
        <v>0.99460648147942265</v>
      </c>
      <c r="X280" s="19">
        <f t="shared" si="39"/>
        <v>0.75</v>
      </c>
      <c r="Y280" s="19">
        <f t="shared" si="41"/>
        <v>0.20293981481275597</v>
      </c>
      <c r="Z280" s="21">
        <f t="shared" si="42"/>
        <v>4</v>
      </c>
      <c r="AA280" s="21" t="str">
        <f t="shared" si="40"/>
        <v>n/a</v>
      </c>
      <c r="AB280" s="21">
        <f t="shared" si="43"/>
        <v>0</v>
      </c>
      <c r="AC280" s="19" t="str">
        <f t="shared" si="44"/>
        <v>Resueltos</v>
      </c>
    </row>
    <row r="281" spans="1:29" s="2" customFormat="1" ht="12.75" x14ac:dyDescent="0.2">
      <c r="A281" s="4" t="s">
        <v>20</v>
      </c>
      <c r="B281" s="4" t="s">
        <v>29</v>
      </c>
      <c r="C281" s="4" t="s">
        <v>1568</v>
      </c>
      <c r="D281" s="5">
        <v>44607</v>
      </c>
      <c r="E281" s="6" t="s">
        <v>1569</v>
      </c>
      <c r="F281" s="6" t="s">
        <v>21</v>
      </c>
      <c r="G281" s="6" t="s">
        <v>22</v>
      </c>
      <c r="H281" s="7">
        <v>42502.641388888893</v>
      </c>
      <c r="I281" s="7">
        <v>42502.662685185191</v>
      </c>
      <c r="J281" s="4" t="s">
        <v>23</v>
      </c>
      <c r="K281" s="8" t="s">
        <v>42</v>
      </c>
      <c r="L281" s="7">
        <v>42502.661805555559</v>
      </c>
      <c r="M281" s="9" t="s">
        <v>1570</v>
      </c>
      <c r="N281" s="9" t="s">
        <v>1571</v>
      </c>
      <c r="O281" s="8" t="s">
        <v>25</v>
      </c>
      <c r="P281" s="8" t="s">
        <v>140</v>
      </c>
      <c r="Q281" s="4" t="s">
        <v>26</v>
      </c>
      <c r="R281" s="7">
        <v>42502.662893518514</v>
      </c>
      <c r="S281" s="8" t="s">
        <v>27</v>
      </c>
      <c r="T281" s="10" t="s">
        <v>36</v>
      </c>
      <c r="U281" s="26">
        <f t="shared" si="37"/>
        <v>0.375</v>
      </c>
      <c r="V281" s="26">
        <f t="shared" si="38"/>
        <v>0.75</v>
      </c>
      <c r="W281" s="23">
        <f t="shared" si="45"/>
        <v>0.39541666666627862</v>
      </c>
      <c r="X281" s="19">
        <f t="shared" si="39"/>
        <v>0.75</v>
      </c>
      <c r="Y281" s="19">
        <f t="shared" si="41"/>
        <v>0</v>
      </c>
      <c r="Z281" s="21">
        <f t="shared" si="42"/>
        <v>-1</v>
      </c>
      <c r="AA281" s="21" t="str">
        <f t="shared" si="40"/>
        <v>n/a</v>
      </c>
      <c r="AB281" s="21">
        <f t="shared" si="43"/>
        <v>0</v>
      </c>
      <c r="AC281" s="19" t="str">
        <f t="shared" si="44"/>
        <v>Resueltos</v>
      </c>
    </row>
    <row r="282" spans="1:29" s="2" customFormat="1" ht="12.75" x14ac:dyDescent="0.2">
      <c r="A282" s="4" t="s">
        <v>20</v>
      </c>
      <c r="B282" s="4" t="s">
        <v>29</v>
      </c>
      <c r="C282" s="4" t="s">
        <v>1572</v>
      </c>
      <c r="D282" s="5">
        <v>44610</v>
      </c>
      <c r="E282" s="6" t="s">
        <v>1573</v>
      </c>
      <c r="F282" s="6" t="s">
        <v>21</v>
      </c>
      <c r="G282" s="6" t="s">
        <v>22</v>
      </c>
      <c r="H282" s="7">
        <v>42502.644085648149</v>
      </c>
      <c r="I282" s="7">
        <v>42502.758854166663</v>
      </c>
      <c r="J282" s="4" t="s">
        <v>23</v>
      </c>
      <c r="K282" s="8" t="s">
        <v>24</v>
      </c>
      <c r="L282" s="7">
        <v>42502.733333333337</v>
      </c>
      <c r="M282" s="9" t="s">
        <v>1574</v>
      </c>
      <c r="N282" s="9" t="s">
        <v>1575</v>
      </c>
      <c r="O282" s="8" t="s">
        <v>25</v>
      </c>
      <c r="P282" s="8" t="s">
        <v>114</v>
      </c>
      <c r="Q282" s="4" t="s">
        <v>26</v>
      </c>
      <c r="R282" s="7">
        <v>42503.402627314819</v>
      </c>
      <c r="S282" s="8" t="s">
        <v>32</v>
      </c>
      <c r="T282" s="10" t="s">
        <v>36</v>
      </c>
      <c r="U282" s="26">
        <f t="shared" si="37"/>
        <v>0.375</v>
      </c>
      <c r="V282" s="26">
        <f t="shared" si="38"/>
        <v>0.75</v>
      </c>
      <c r="W282" s="23">
        <f t="shared" si="45"/>
        <v>0.46424768518772908</v>
      </c>
      <c r="X282" s="19">
        <f t="shared" si="39"/>
        <v>0.75</v>
      </c>
      <c r="Y282" s="19">
        <f t="shared" si="41"/>
        <v>0</v>
      </c>
      <c r="Z282" s="21">
        <f t="shared" si="42"/>
        <v>-1</v>
      </c>
      <c r="AA282" s="21" t="str">
        <f t="shared" si="40"/>
        <v>n/a</v>
      </c>
      <c r="AB282" s="21">
        <f t="shared" si="43"/>
        <v>0</v>
      </c>
      <c r="AC282" s="19" t="str">
        <f t="shared" si="44"/>
        <v>Resueltos</v>
      </c>
    </row>
    <row r="283" spans="1:29" s="2" customFormat="1" ht="12.75" x14ac:dyDescent="0.2">
      <c r="A283" s="4" t="s">
        <v>20</v>
      </c>
      <c r="B283" s="4" t="s">
        <v>29</v>
      </c>
      <c r="C283" s="4" t="s">
        <v>215</v>
      </c>
      <c r="D283" s="5">
        <v>44614</v>
      </c>
      <c r="E283" s="6" t="s">
        <v>1576</v>
      </c>
      <c r="F283" s="6" t="s">
        <v>30</v>
      </c>
      <c r="G283" s="6" t="s">
        <v>31</v>
      </c>
      <c r="H283" s="7">
        <v>42502.656307870369</v>
      </c>
      <c r="I283" s="7">
        <v>42503.519907407404</v>
      </c>
      <c r="J283" s="4" t="s">
        <v>23</v>
      </c>
      <c r="K283" s="8" t="s">
        <v>24</v>
      </c>
      <c r="L283" s="7">
        <v>42503.506944444445</v>
      </c>
      <c r="M283" s="9" t="s">
        <v>1577</v>
      </c>
      <c r="N283" s="8" t="s">
        <v>1578</v>
      </c>
      <c r="O283" s="8" t="s">
        <v>25</v>
      </c>
      <c r="P283" s="8" t="s">
        <v>189</v>
      </c>
      <c r="Q283" s="4" t="s">
        <v>26</v>
      </c>
      <c r="R283" s="7">
        <v>42503.536261574074</v>
      </c>
      <c r="S283" s="8" t="s">
        <v>32</v>
      </c>
      <c r="T283" s="10" t="s">
        <v>36</v>
      </c>
      <c r="U283" s="26">
        <f t="shared" si="37"/>
        <v>0.375</v>
      </c>
      <c r="V283" s="26">
        <f t="shared" si="38"/>
        <v>0.75</v>
      </c>
      <c r="W283" s="23">
        <f t="shared" si="45"/>
        <v>0.22563657407590654</v>
      </c>
      <c r="X283" s="19">
        <f t="shared" si="39"/>
        <v>0.75</v>
      </c>
      <c r="Y283" s="19">
        <f t="shared" si="41"/>
        <v>0</v>
      </c>
      <c r="Z283" s="21">
        <f t="shared" si="42"/>
        <v>0</v>
      </c>
      <c r="AA283" s="21" t="str">
        <f t="shared" si="40"/>
        <v>n/a</v>
      </c>
      <c r="AB283" s="21">
        <f t="shared" si="43"/>
        <v>0</v>
      </c>
      <c r="AC283" s="19" t="str">
        <f t="shared" si="44"/>
        <v>Resueltos</v>
      </c>
    </row>
    <row r="284" spans="1:29" s="2" customFormat="1" ht="12.75" x14ac:dyDescent="0.2">
      <c r="A284" s="4" t="s">
        <v>20</v>
      </c>
      <c r="B284" s="4" t="s">
        <v>29</v>
      </c>
      <c r="C284" s="4" t="s">
        <v>1579</v>
      </c>
      <c r="D284" s="5">
        <v>44615</v>
      </c>
      <c r="E284" s="6" t="s">
        <v>1576</v>
      </c>
      <c r="F284" s="6" t="s">
        <v>30</v>
      </c>
      <c r="G284" s="6" t="s">
        <v>31</v>
      </c>
      <c r="H284" s="7">
        <v>42502.656342592592</v>
      </c>
      <c r="I284" s="7">
        <v>42503.515659722223</v>
      </c>
      <c r="J284" s="4" t="s">
        <v>23</v>
      </c>
      <c r="K284" s="8" t="s">
        <v>33</v>
      </c>
      <c r="L284" s="7">
        <v>42503.506944444445</v>
      </c>
      <c r="M284" s="9" t="s">
        <v>1580</v>
      </c>
      <c r="N284" s="8" t="s">
        <v>1581</v>
      </c>
      <c r="O284" s="8" t="s">
        <v>34</v>
      </c>
      <c r="P284" s="8" t="s">
        <v>190</v>
      </c>
      <c r="Q284" s="4" t="s">
        <v>26</v>
      </c>
      <c r="R284" s="7">
        <v>42503.537314814814</v>
      </c>
      <c r="S284" s="8" t="s">
        <v>32</v>
      </c>
      <c r="T284" s="10" t="s">
        <v>36</v>
      </c>
      <c r="U284" s="26">
        <f t="shared" si="37"/>
        <v>0.375</v>
      </c>
      <c r="V284" s="26">
        <f t="shared" si="38"/>
        <v>0.75</v>
      </c>
      <c r="W284" s="23">
        <f t="shared" si="45"/>
        <v>0.22560185185284354</v>
      </c>
      <c r="X284" s="19">
        <f t="shared" si="39"/>
        <v>0.75</v>
      </c>
      <c r="Y284" s="19">
        <f t="shared" si="41"/>
        <v>0</v>
      </c>
      <c r="Z284" s="21">
        <f t="shared" si="42"/>
        <v>0</v>
      </c>
      <c r="AA284" s="21" t="str">
        <f t="shared" si="40"/>
        <v>n/a</v>
      </c>
      <c r="AB284" s="21">
        <f t="shared" si="43"/>
        <v>0</v>
      </c>
      <c r="AC284" s="19" t="str">
        <f t="shared" si="44"/>
        <v>Resueltos</v>
      </c>
    </row>
    <row r="285" spans="1:29" s="2" customFormat="1" ht="12.75" x14ac:dyDescent="0.2">
      <c r="A285" s="4" t="s">
        <v>20</v>
      </c>
      <c r="B285" s="4" t="s">
        <v>29</v>
      </c>
      <c r="C285" s="4" t="s">
        <v>1582</v>
      </c>
      <c r="D285" s="5">
        <v>44617</v>
      </c>
      <c r="E285" s="6" t="s">
        <v>1583</v>
      </c>
      <c r="F285" s="6" t="s">
        <v>21</v>
      </c>
      <c r="G285" s="6" t="s">
        <v>22</v>
      </c>
      <c r="H285" s="7">
        <v>42502.66611111111</v>
      </c>
      <c r="I285" s="7">
        <v>42503.622407407413</v>
      </c>
      <c r="J285" s="4" t="s">
        <v>23</v>
      </c>
      <c r="K285" s="8" t="s">
        <v>24</v>
      </c>
      <c r="L285" s="7">
        <v>42503.611111111109</v>
      </c>
      <c r="M285" s="9" t="s">
        <v>1584</v>
      </c>
      <c r="N285" s="8" t="s">
        <v>1585</v>
      </c>
      <c r="O285" s="8" t="s">
        <v>25</v>
      </c>
      <c r="P285" s="8" t="s">
        <v>180</v>
      </c>
      <c r="Q285" s="4" t="s">
        <v>26</v>
      </c>
      <c r="R285" s="7">
        <v>42503.634699074071</v>
      </c>
      <c r="S285" s="8" t="s">
        <v>32</v>
      </c>
      <c r="T285" s="10" t="s">
        <v>36</v>
      </c>
      <c r="U285" s="26">
        <f t="shared" si="37"/>
        <v>0.375</v>
      </c>
      <c r="V285" s="26">
        <f t="shared" si="38"/>
        <v>0.75</v>
      </c>
      <c r="W285" s="23">
        <f t="shared" si="45"/>
        <v>0.31999999999970896</v>
      </c>
      <c r="X285" s="19">
        <f t="shared" si="39"/>
        <v>0.75</v>
      </c>
      <c r="Y285" s="19">
        <f t="shared" si="41"/>
        <v>0</v>
      </c>
      <c r="Z285" s="21">
        <f t="shared" si="42"/>
        <v>0</v>
      </c>
      <c r="AA285" s="21" t="str">
        <f t="shared" si="40"/>
        <v>n/a</v>
      </c>
      <c r="AB285" s="21">
        <f t="shared" si="43"/>
        <v>0</v>
      </c>
      <c r="AC285" s="19" t="str">
        <f t="shared" si="44"/>
        <v>Resueltos</v>
      </c>
    </row>
    <row r="286" spans="1:29" s="2" customFormat="1" ht="12.75" x14ac:dyDescent="0.2">
      <c r="A286" s="4" t="s">
        <v>20</v>
      </c>
      <c r="B286" s="4" t="s">
        <v>29</v>
      </c>
      <c r="C286" s="4" t="s">
        <v>1586</v>
      </c>
      <c r="D286" s="5">
        <v>44619</v>
      </c>
      <c r="E286" s="6" t="s">
        <v>1587</v>
      </c>
      <c r="F286" s="6" t="s">
        <v>21</v>
      </c>
      <c r="G286" s="6" t="s">
        <v>22</v>
      </c>
      <c r="H286" s="7">
        <v>42502.682743055557</v>
      </c>
      <c r="I286" s="7">
        <v>42503.631874999999</v>
      </c>
      <c r="J286" s="4" t="s">
        <v>23</v>
      </c>
      <c r="K286" s="8" t="s">
        <v>24</v>
      </c>
      <c r="L286" s="7">
        <v>42503.625</v>
      </c>
      <c r="M286" s="9" t="s">
        <v>1588</v>
      </c>
      <c r="N286" s="9" t="s">
        <v>1589</v>
      </c>
      <c r="O286" s="8" t="s">
        <v>25</v>
      </c>
      <c r="P286" s="8" t="s">
        <v>368</v>
      </c>
      <c r="Q286" s="4" t="s">
        <v>26</v>
      </c>
      <c r="R286" s="7">
        <v>42503.739733796298</v>
      </c>
      <c r="S286" s="8" t="s">
        <v>27</v>
      </c>
      <c r="T286" s="10" t="s">
        <v>36</v>
      </c>
      <c r="U286" s="26">
        <f t="shared" si="37"/>
        <v>0.375</v>
      </c>
      <c r="V286" s="26">
        <f t="shared" si="38"/>
        <v>0.75</v>
      </c>
      <c r="W286" s="23">
        <f t="shared" si="45"/>
        <v>0.31725694444321562</v>
      </c>
      <c r="X286" s="19">
        <f t="shared" si="39"/>
        <v>0.75</v>
      </c>
      <c r="Y286" s="19">
        <f t="shared" si="41"/>
        <v>0</v>
      </c>
      <c r="Z286" s="21">
        <f t="shared" si="42"/>
        <v>0</v>
      </c>
      <c r="AA286" s="21" t="str">
        <f t="shared" si="40"/>
        <v>n/a</v>
      </c>
      <c r="AB286" s="21">
        <f t="shared" si="43"/>
        <v>0</v>
      </c>
      <c r="AC286" s="19" t="str">
        <f t="shared" si="44"/>
        <v>Resueltos</v>
      </c>
    </row>
    <row r="287" spans="1:29" s="2" customFormat="1" ht="12.75" x14ac:dyDescent="0.2">
      <c r="A287" s="4" t="s">
        <v>20</v>
      </c>
      <c r="B287" s="4" t="s">
        <v>29</v>
      </c>
      <c r="C287" s="4" t="s">
        <v>1590</v>
      </c>
      <c r="D287" s="5">
        <v>44622</v>
      </c>
      <c r="E287" s="6" t="s">
        <v>1591</v>
      </c>
      <c r="F287" s="6" t="s">
        <v>21</v>
      </c>
      <c r="G287" s="6" t="s">
        <v>22</v>
      </c>
      <c r="H287" s="7">
        <v>42502.700821759259</v>
      </c>
      <c r="I287" s="7">
        <v>42503.632905092592</v>
      </c>
      <c r="J287" s="4" t="s">
        <v>23</v>
      </c>
      <c r="K287" s="8" t="s">
        <v>42</v>
      </c>
      <c r="L287" s="7">
        <v>42503.625</v>
      </c>
      <c r="M287" s="9" t="s">
        <v>1592</v>
      </c>
      <c r="N287" s="9" t="s">
        <v>1593</v>
      </c>
      <c r="O287" s="8" t="s">
        <v>25</v>
      </c>
      <c r="P287" s="8" t="s">
        <v>1594</v>
      </c>
      <c r="Q287" s="4" t="s">
        <v>26</v>
      </c>
      <c r="R287" s="7">
        <v>42506.57199074074</v>
      </c>
      <c r="S287" s="8" t="s">
        <v>27</v>
      </c>
      <c r="T287" s="10" t="s">
        <v>36</v>
      </c>
      <c r="U287" s="26">
        <f t="shared" si="37"/>
        <v>0.375</v>
      </c>
      <c r="V287" s="26">
        <f t="shared" si="38"/>
        <v>0.75</v>
      </c>
      <c r="W287" s="23">
        <f t="shared" si="45"/>
        <v>0.29917824074072996</v>
      </c>
      <c r="X287" s="19">
        <f t="shared" si="39"/>
        <v>0.75</v>
      </c>
      <c r="Y287" s="19">
        <f t="shared" si="41"/>
        <v>0</v>
      </c>
      <c r="Z287" s="21">
        <f t="shared" si="42"/>
        <v>0</v>
      </c>
      <c r="AA287" s="21" t="str">
        <f t="shared" si="40"/>
        <v>n/a</v>
      </c>
      <c r="AB287" s="21">
        <f t="shared" si="43"/>
        <v>0</v>
      </c>
      <c r="AC287" s="19" t="str">
        <f t="shared" si="44"/>
        <v>Resueltos</v>
      </c>
    </row>
    <row r="288" spans="1:29" s="2" customFormat="1" ht="12.75" x14ac:dyDescent="0.2">
      <c r="A288" s="4" t="s">
        <v>20</v>
      </c>
      <c r="B288" s="4" t="s">
        <v>29</v>
      </c>
      <c r="C288" s="4" t="s">
        <v>105</v>
      </c>
      <c r="D288" s="5">
        <v>44626</v>
      </c>
      <c r="E288" s="6" t="s">
        <v>1595</v>
      </c>
      <c r="F288" s="6" t="s">
        <v>21</v>
      </c>
      <c r="G288" s="6" t="s">
        <v>22</v>
      </c>
      <c r="H288" s="7">
        <v>42502.707013888888</v>
      </c>
      <c r="I288" s="7">
        <v>42506.533530092594</v>
      </c>
      <c r="J288" s="4" t="s">
        <v>23</v>
      </c>
      <c r="K288" s="8" t="s">
        <v>24</v>
      </c>
      <c r="L288" s="7">
        <v>42506.513888888891</v>
      </c>
      <c r="M288" s="9" t="s">
        <v>1596</v>
      </c>
      <c r="N288" s="9" t="s">
        <v>1597</v>
      </c>
      <c r="O288" s="8" t="s">
        <v>25</v>
      </c>
      <c r="P288" s="8" t="s">
        <v>1598</v>
      </c>
      <c r="Q288" s="4" t="s">
        <v>26</v>
      </c>
      <c r="R288" s="7">
        <v>42506.555405092593</v>
      </c>
      <c r="S288" s="8" t="s">
        <v>32</v>
      </c>
      <c r="T288" s="10" t="s">
        <v>36</v>
      </c>
      <c r="U288" s="26">
        <f t="shared" si="37"/>
        <v>0.375</v>
      </c>
      <c r="V288" s="26">
        <f t="shared" si="38"/>
        <v>0.75</v>
      </c>
      <c r="W288" s="23">
        <f t="shared" si="45"/>
        <v>0.55687500000203727</v>
      </c>
      <c r="X288" s="19">
        <f t="shared" si="39"/>
        <v>0.75</v>
      </c>
      <c r="Y288" s="19">
        <f t="shared" si="41"/>
        <v>0</v>
      </c>
      <c r="Z288" s="21">
        <f t="shared" si="42"/>
        <v>3</v>
      </c>
      <c r="AA288" s="21" t="str">
        <f t="shared" si="40"/>
        <v>n/a</v>
      </c>
      <c r="AB288" s="21">
        <f t="shared" si="43"/>
        <v>0</v>
      </c>
      <c r="AC288" s="19" t="str">
        <f t="shared" si="44"/>
        <v>Resueltos</v>
      </c>
    </row>
    <row r="289" spans="1:29" s="2" customFormat="1" ht="12.75" x14ac:dyDescent="0.2">
      <c r="A289" s="4" t="s">
        <v>20</v>
      </c>
      <c r="B289" s="4" t="s">
        <v>29</v>
      </c>
      <c r="C289" s="4" t="s">
        <v>1599</v>
      </c>
      <c r="D289" s="5">
        <v>44628</v>
      </c>
      <c r="E289" s="6" t="s">
        <v>1600</v>
      </c>
      <c r="F289" s="6" t="s">
        <v>21</v>
      </c>
      <c r="G289" s="6" t="s">
        <v>22</v>
      </c>
      <c r="H289" s="7">
        <v>42502.718923611115</v>
      </c>
      <c r="I289" s="7">
        <v>42503.666712962964</v>
      </c>
      <c r="J289" s="4" t="s">
        <v>23</v>
      </c>
      <c r="K289" s="8" t="s">
        <v>33</v>
      </c>
      <c r="L289" s="7">
        <v>42503.604166666672</v>
      </c>
      <c r="M289" s="9" t="s">
        <v>1601</v>
      </c>
      <c r="N289" s="8" t="s">
        <v>1602</v>
      </c>
      <c r="O289" s="8" t="s">
        <v>34</v>
      </c>
      <c r="P289" s="8" t="s">
        <v>1603</v>
      </c>
      <c r="Q289" s="4" t="s">
        <v>26</v>
      </c>
      <c r="R289" s="7">
        <v>42503.793587962966</v>
      </c>
      <c r="S289" s="8" t="s">
        <v>32</v>
      </c>
      <c r="T289" s="10" t="s">
        <v>36</v>
      </c>
      <c r="U289" s="26">
        <f t="shared" si="37"/>
        <v>0.375</v>
      </c>
      <c r="V289" s="26">
        <f t="shared" si="38"/>
        <v>0.75</v>
      </c>
      <c r="W289" s="23">
        <f t="shared" si="45"/>
        <v>0.26024305555620231</v>
      </c>
      <c r="X289" s="19">
        <f t="shared" si="39"/>
        <v>0.75</v>
      </c>
      <c r="Y289" s="19">
        <f t="shared" si="41"/>
        <v>0</v>
      </c>
      <c r="Z289" s="21">
        <f t="shared" si="42"/>
        <v>0</v>
      </c>
      <c r="AA289" s="21" t="str">
        <f t="shared" si="40"/>
        <v>n/a</v>
      </c>
      <c r="AB289" s="21">
        <f t="shared" si="43"/>
        <v>0</v>
      </c>
      <c r="AC289" s="19" t="str">
        <f t="shared" si="44"/>
        <v>Resueltos</v>
      </c>
    </row>
    <row r="290" spans="1:29" s="2" customFormat="1" ht="12.75" x14ac:dyDescent="0.2">
      <c r="A290" s="4" t="s">
        <v>20</v>
      </c>
      <c r="B290" s="4" t="s">
        <v>29</v>
      </c>
      <c r="C290" s="4" t="s">
        <v>1604</v>
      </c>
      <c r="D290" s="5">
        <v>44636</v>
      </c>
      <c r="E290" s="6" t="s">
        <v>1605</v>
      </c>
      <c r="F290" s="6" t="s">
        <v>21</v>
      </c>
      <c r="G290" s="6" t="s">
        <v>22</v>
      </c>
      <c r="H290" s="7">
        <v>42502.730104166665</v>
      </c>
      <c r="I290" s="7">
        <v>42508.505949074075</v>
      </c>
      <c r="J290" s="4" t="s">
        <v>23</v>
      </c>
      <c r="K290" s="8" t="s">
        <v>33</v>
      </c>
      <c r="L290" s="7">
        <v>42508.50277777778</v>
      </c>
      <c r="M290" s="9" t="s">
        <v>1606</v>
      </c>
      <c r="N290" s="8" t="s">
        <v>1607</v>
      </c>
      <c r="O290" s="8" t="s">
        <v>34</v>
      </c>
      <c r="P290" s="8" t="s">
        <v>1608</v>
      </c>
      <c r="Q290" s="4" t="s">
        <v>26</v>
      </c>
      <c r="R290" s="7">
        <v>42508.679189814815</v>
      </c>
      <c r="S290" s="8" t="s">
        <v>27</v>
      </c>
      <c r="T290" s="10" t="s">
        <v>28</v>
      </c>
      <c r="U290" s="26">
        <f t="shared" si="37"/>
        <v>0.375</v>
      </c>
      <c r="V290" s="26">
        <f t="shared" si="38"/>
        <v>0.75</v>
      </c>
      <c r="W290" s="23">
        <f t="shared" si="45"/>
        <v>1.2726736111144419</v>
      </c>
      <c r="X290" s="19">
        <f t="shared" si="39"/>
        <v>0.75</v>
      </c>
      <c r="Y290" s="19">
        <f t="shared" si="41"/>
        <v>0.4810069444477752</v>
      </c>
      <c r="Z290" s="21">
        <f t="shared" si="42"/>
        <v>5</v>
      </c>
      <c r="AA290" s="21" t="str">
        <f t="shared" si="40"/>
        <v>n/a</v>
      </c>
      <c r="AB290" s="21">
        <f t="shared" si="43"/>
        <v>0</v>
      </c>
      <c r="AC290" s="19" t="str">
        <f t="shared" si="44"/>
        <v>Resueltos</v>
      </c>
    </row>
    <row r="291" spans="1:29" s="2" customFormat="1" ht="12.75" x14ac:dyDescent="0.2">
      <c r="A291" s="4" t="s">
        <v>20</v>
      </c>
      <c r="B291" s="4" t="s">
        <v>29</v>
      </c>
      <c r="C291" s="4" t="s">
        <v>1609</v>
      </c>
      <c r="D291" s="5">
        <v>44646</v>
      </c>
      <c r="E291" s="6" t="s">
        <v>1610</v>
      </c>
      <c r="F291" s="6" t="s">
        <v>21</v>
      </c>
      <c r="G291" s="6" t="s">
        <v>22</v>
      </c>
      <c r="H291" s="7">
        <v>42502.753854166665</v>
      </c>
      <c r="I291" s="7">
        <v>42503.400243055556</v>
      </c>
      <c r="J291" s="4" t="s">
        <v>23</v>
      </c>
      <c r="K291" s="8" t="s">
        <v>39</v>
      </c>
      <c r="L291" s="7">
        <v>42503.388888888891</v>
      </c>
      <c r="M291" s="9" t="s">
        <v>1611</v>
      </c>
      <c r="N291" s="8" t="s">
        <v>1612</v>
      </c>
      <c r="O291" s="8" t="s">
        <v>40</v>
      </c>
      <c r="P291" s="8" t="s">
        <v>1613</v>
      </c>
      <c r="Q291" s="4" t="s">
        <v>26</v>
      </c>
      <c r="R291" s="7">
        <v>42506.505115740743</v>
      </c>
      <c r="S291" s="8" t="s">
        <v>27</v>
      </c>
      <c r="T291" s="10" t="s">
        <v>36</v>
      </c>
      <c r="U291" s="26">
        <f t="shared" si="37"/>
        <v>0.375</v>
      </c>
      <c r="V291" s="26">
        <f t="shared" si="38"/>
        <v>0.75</v>
      </c>
      <c r="W291" s="23">
        <f t="shared" si="45"/>
        <v>1.3888888890505768E-2</v>
      </c>
      <c r="X291" s="19">
        <f t="shared" si="39"/>
        <v>0.75</v>
      </c>
      <c r="Y291" s="19">
        <f t="shared" si="41"/>
        <v>0</v>
      </c>
      <c r="Z291" s="21">
        <f t="shared" si="42"/>
        <v>0</v>
      </c>
      <c r="AA291" s="21" t="str">
        <f t="shared" si="40"/>
        <v>n/a</v>
      </c>
      <c r="AB291" s="21">
        <f t="shared" si="43"/>
        <v>0</v>
      </c>
      <c r="AC291" s="19" t="str">
        <f t="shared" si="44"/>
        <v>Resueltos</v>
      </c>
    </row>
    <row r="292" spans="1:29" s="2" customFormat="1" ht="12.75" x14ac:dyDescent="0.2">
      <c r="A292" s="4" t="s">
        <v>20</v>
      </c>
      <c r="B292" s="4" t="s">
        <v>29</v>
      </c>
      <c r="C292" s="4" t="s">
        <v>1614</v>
      </c>
      <c r="D292" s="5">
        <v>44706</v>
      </c>
      <c r="E292" s="6" t="s">
        <v>1615</v>
      </c>
      <c r="F292" s="6" t="s">
        <v>21</v>
      </c>
      <c r="G292" s="6" t="s">
        <v>22</v>
      </c>
      <c r="H292" s="7">
        <v>42503.466979166667</v>
      </c>
      <c r="I292" s="7">
        <v>42503.683206018519</v>
      </c>
      <c r="J292" s="4" t="s">
        <v>23</v>
      </c>
      <c r="K292" s="8" t="s">
        <v>24</v>
      </c>
      <c r="L292" s="7">
        <v>42503.651388888888</v>
      </c>
      <c r="M292" s="9" t="s">
        <v>1616</v>
      </c>
      <c r="N292" s="8" t="s">
        <v>1617</v>
      </c>
      <c r="O292" s="8" t="s">
        <v>25</v>
      </c>
      <c r="P292" s="8" t="s">
        <v>1422</v>
      </c>
      <c r="Q292" s="4" t="s">
        <v>26</v>
      </c>
      <c r="R292" s="7">
        <v>42503.707766203705</v>
      </c>
      <c r="S292" s="8" t="s">
        <v>32</v>
      </c>
      <c r="T292" s="10" t="s">
        <v>36</v>
      </c>
      <c r="U292" s="26">
        <f t="shared" si="37"/>
        <v>0.375</v>
      </c>
      <c r="V292" s="26">
        <f t="shared" si="38"/>
        <v>0.75</v>
      </c>
      <c r="W292" s="23">
        <f t="shared" si="45"/>
        <v>0.55940972222015262</v>
      </c>
      <c r="X292" s="19">
        <f t="shared" si="39"/>
        <v>0.75</v>
      </c>
      <c r="Y292" s="19">
        <f t="shared" si="41"/>
        <v>0</v>
      </c>
      <c r="Z292" s="21">
        <f t="shared" si="42"/>
        <v>-1</v>
      </c>
      <c r="AA292" s="21" t="str">
        <f t="shared" si="40"/>
        <v>n/a</v>
      </c>
      <c r="AB292" s="21">
        <f t="shared" si="43"/>
        <v>0</v>
      </c>
      <c r="AC292" s="19" t="str">
        <f t="shared" si="44"/>
        <v>Resueltos</v>
      </c>
    </row>
    <row r="293" spans="1:29" s="2" customFormat="1" ht="12.75" x14ac:dyDescent="0.2">
      <c r="A293" s="4" t="s">
        <v>20</v>
      </c>
      <c r="B293" s="4" t="s">
        <v>29</v>
      </c>
      <c r="C293" s="4" t="s">
        <v>1618</v>
      </c>
      <c r="D293" s="5">
        <v>44736</v>
      </c>
      <c r="E293" s="6" t="s">
        <v>1619</v>
      </c>
      <c r="F293" s="6" t="s">
        <v>21</v>
      </c>
      <c r="G293" s="6" t="s">
        <v>31</v>
      </c>
      <c r="H293" s="7">
        <v>42503.518888888888</v>
      </c>
      <c r="I293" s="7">
        <v>42503.758576388893</v>
      </c>
      <c r="J293" s="4" t="s">
        <v>23</v>
      </c>
      <c r="K293" s="8" t="s">
        <v>24</v>
      </c>
      <c r="L293" s="7">
        <v>42503.739583333328</v>
      </c>
      <c r="M293" s="9" t="s">
        <v>1620</v>
      </c>
      <c r="N293" s="8" t="s">
        <v>1621</v>
      </c>
      <c r="O293" s="8" t="s">
        <v>25</v>
      </c>
      <c r="P293" s="8" t="s">
        <v>1622</v>
      </c>
      <c r="Q293" s="4" t="s">
        <v>26</v>
      </c>
      <c r="R293" s="7">
        <v>42503.791898148149</v>
      </c>
      <c r="S293" s="8" t="s">
        <v>32</v>
      </c>
      <c r="T293" s="10" t="s">
        <v>36</v>
      </c>
      <c r="U293" s="26">
        <f t="shared" si="37"/>
        <v>0.375</v>
      </c>
      <c r="V293" s="26">
        <f t="shared" si="38"/>
        <v>0.75</v>
      </c>
      <c r="W293" s="23">
        <f t="shared" si="45"/>
        <v>0.59569444444059627</v>
      </c>
      <c r="X293" s="19">
        <f t="shared" si="39"/>
        <v>0.75</v>
      </c>
      <c r="Y293" s="19">
        <f t="shared" si="41"/>
        <v>0</v>
      </c>
      <c r="Z293" s="21">
        <f t="shared" si="42"/>
        <v>-1</v>
      </c>
      <c r="AA293" s="21" t="str">
        <f t="shared" si="40"/>
        <v>n/a</v>
      </c>
      <c r="AB293" s="21">
        <f t="shared" si="43"/>
        <v>0</v>
      </c>
      <c r="AC293" s="19" t="str">
        <f t="shared" si="44"/>
        <v>Resueltos</v>
      </c>
    </row>
    <row r="294" spans="1:29" s="2" customFormat="1" ht="12.75" x14ac:dyDescent="0.2">
      <c r="A294" s="4" t="s">
        <v>20</v>
      </c>
      <c r="B294" s="4" t="s">
        <v>1623</v>
      </c>
      <c r="C294" s="4" t="s">
        <v>1624</v>
      </c>
      <c r="D294" s="5">
        <v>44759</v>
      </c>
      <c r="E294" s="6" t="s">
        <v>1625</v>
      </c>
      <c r="F294" s="6" t="s">
        <v>21</v>
      </c>
      <c r="G294" s="6" t="s">
        <v>22</v>
      </c>
      <c r="H294" s="7">
        <v>42503.55667824074</v>
      </c>
      <c r="I294" s="7">
        <v>42509.72520833333</v>
      </c>
      <c r="J294" s="4" t="s">
        <v>23</v>
      </c>
      <c r="K294" s="8" t="s">
        <v>39</v>
      </c>
      <c r="L294" s="7">
        <v>42509.6875</v>
      </c>
      <c r="M294" s="9" t="s">
        <v>1626</v>
      </c>
      <c r="N294" s="8" t="s">
        <v>172</v>
      </c>
      <c r="O294" s="8" t="s">
        <v>40</v>
      </c>
      <c r="P294" s="8" t="s">
        <v>1627</v>
      </c>
      <c r="Q294" s="4" t="s">
        <v>26</v>
      </c>
      <c r="R294" s="7">
        <v>42510.54582175926</v>
      </c>
      <c r="S294" s="8" t="s">
        <v>27</v>
      </c>
      <c r="T294" s="10" t="s">
        <v>28</v>
      </c>
      <c r="U294" s="26">
        <f t="shared" si="37"/>
        <v>0.375</v>
      </c>
      <c r="V294" s="26">
        <f t="shared" si="38"/>
        <v>0.75</v>
      </c>
      <c r="W294" s="23">
        <f t="shared" si="45"/>
        <v>1.6308217592595611</v>
      </c>
      <c r="X294" s="19">
        <f t="shared" si="39"/>
        <v>0.75</v>
      </c>
      <c r="Y294" s="19">
        <f t="shared" si="41"/>
        <v>0.83915509259289434</v>
      </c>
      <c r="Z294" s="21">
        <f t="shared" si="42"/>
        <v>5</v>
      </c>
      <c r="AA294" s="21" t="str">
        <f t="shared" si="40"/>
        <v>n/a</v>
      </c>
      <c r="AB294" s="21">
        <f t="shared" si="43"/>
        <v>0</v>
      </c>
      <c r="AC294" s="19" t="str">
        <f t="shared" si="44"/>
        <v>Resueltos</v>
      </c>
    </row>
    <row r="295" spans="1:29" s="2" customFormat="1" ht="12.75" x14ac:dyDescent="0.2">
      <c r="A295" s="4" t="s">
        <v>20</v>
      </c>
      <c r="B295" s="4" t="s">
        <v>29</v>
      </c>
      <c r="C295" s="4" t="s">
        <v>1628</v>
      </c>
      <c r="D295" s="5">
        <v>44766</v>
      </c>
      <c r="E295" s="6" t="s">
        <v>1629</v>
      </c>
      <c r="F295" s="6" t="s">
        <v>21</v>
      </c>
      <c r="G295" s="6" t="s">
        <v>22</v>
      </c>
      <c r="H295" s="7">
        <v>42503.577361111107</v>
      </c>
      <c r="I295" s="7">
        <v>42510.520925925928</v>
      </c>
      <c r="J295" s="4" t="s">
        <v>23</v>
      </c>
      <c r="K295" s="8" t="s">
        <v>24</v>
      </c>
      <c r="L295" s="7">
        <v>42511.520833333328</v>
      </c>
      <c r="M295" s="9" t="s">
        <v>1630</v>
      </c>
      <c r="N295" s="8" t="s">
        <v>1631</v>
      </c>
      <c r="O295" s="8" t="s">
        <v>25</v>
      </c>
      <c r="P295" s="8" t="s">
        <v>1632</v>
      </c>
      <c r="Q295" s="4" t="s">
        <v>26</v>
      </c>
      <c r="R295" s="7">
        <v>42513.448703703703</v>
      </c>
      <c r="S295" s="8" t="s">
        <v>27</v>
      </c>
      <c r="T295" s="10" t="s">
        <v>28</v>
      </c>
      <c r="U295" s="26">
        <f t="shared" si="37"/>
        <v>0.375</v>
      </c>
      <c r="V295" s="26">
        <f t="shared" si="38"/>
        <v>0.75</v>
      </c>
      <c r="W295" s="23">
        <f t="shared" si="45"/>
        <v>1.8184722222213168</v>
      </c>
      <c r="X295" s="19">
        <f t="shared" si="39"/>
        <v>0.75</v>
      </c>
      <c r="Y295" s="19">
        <f t="shared" si="41"/>
        <v>1.02680555555465</v>
      </c>
      <c r="Z295" s="21">
        <f t="shared" si="42"/>
        <v>7</v>
      </c>
      <c r="AA295" s="21" t="str">
        <f t="shared" si="40"/>
        <v>n/a</v>
      </c>
      <c r="AB295" s="21">
        <f t="shared" si="43"/>
        <v>0</v>
      </c>
      <c r="AC295" s="19" t="str">
        <f t="shared" si="44"/>
        <v>Resueltos</v>
      </c>
    </row>
    <row r="296" spans="1:29" s="2" customFormat="1" ht="12.75" x14ac:dyDescent="0.2">
      <c r="A296" s="4" t="s">
        <v>20</v>
      </c>
      <c r="B296" s="4" t="s">
        <v>29</v>
      </c>
      <c r="C296" s="4" t="s">
        <v>1633</v>
      </c>
      <c r="D296" s="5">
        <v>44768</v>
      </c>
      <c r="E296" s="6" t="s">
        <v>1634</v>
      </c>
      <c r="F296" s="6" t="s">
        <v>21</v>
      </c>
      <c r="G296" s="6" t="s">
        <v>22</v>
      </c>
      <c r="H296" s="7">
        <v>42503.594722222224</v>
      </c>
      <c r="I296" s="7">
        <v>42503.787997685184</v>
      </c>
      <c r="J296" s="4" t="s">
        <v>23</v>
      </c>
      <c r="K296" s="8" t="s">
        <v>24</v>
      </c>
      <c r="L296" s="7">
        <v>42503.694444444445</v>
      </c>
      <c r="M296" s="9" t="s">
        <v>1635</v>
      </c>
      <c r="N296" s="9" t="s">
        <v>1636</v>
      </c>
      <c r="O296" s="8" t="s">
        <v>25</v>
      </c>
      <c r="P296" s="8" t="s">
        <v>1637</v>
      </c>
      <c r="Q296" s="4" t="s">
        <v>26</v>
      </c>
      <c r="R296" s="7">
        <v>42510.51944444445</v>
      </c>
      <c r="S296" s="8" t="s">
        <v>27</v>
      </c>
      <c r="T296" s="10" t="s">
        <v>36</v>
      </c>
      <c r="U296" s="26">
        <f t="shared" si="37"/>
        <v>0.375</v>
      </c>
      <c r="V296" s="26">
        <f t="shared" si="38"/>
        <v>0.75</v>
      </c>
      <c r="W296" s="23">
        <f t="shared" si="45"/>
        <v>0.47472222222131677</v>
      </c>
      <c r="X296" s="19">
        <f t="shared" si="39"/>
        <v>0.75</v>
      </c>
      <c r="Y296" s="19">
        <f t="shared" si="41"/>
        <v>0</v>
      </c>
      <c r="Z296" s="21">
        <f t="shared" si="42"/>
        <v>-1</v>
      </c>
      <c r="AA296" s="21" t="str">
        <f t="shared" si="40"/>
        <v>n/a</v>
      </c>
      <c r="AB296" s="21">
        <f t="shared" si="43"/>
        <v>0</v>
      </c>
      <c r="AC296" s="19" t="str">
        <f t="shared" si="44"/>
        <v>Resueltos</v>
      </c>
    </row>
    <row r="297" spans="1:29" s="2" customFormat="1" ht="12.75" x14ac:dyDescent="0.2">
      <c r="A297" s="4" t="s">
        <v>20</v>
      </c>
      <c r="B297" s="4" t="s">
        <v>29</v>
      </c>
      <c r="C297" s="4" t="s">
        <v>1638</v>
      </c>
      <c r="D297" s="5">
        <v>44778</v>
      </c>
      <c r="E297" s="6" t="s">
        <v>1639</v>
      </c>
      <c r="F297" s="6" t="s">
        <v>21</v>
      </c>
      <c r="G297" s="6" t="s">
        <v>22</v>
      </c>
      <c r="H297" s="7">
        <v>42503.654421296298</v>
      </c>
      <c r="I297" s="7">
        <v>42506.574907407412</v>
      </c>
      <c r="J297" s="4" t="s">
        <v>23</v>
      </c>
      <c r="K297" s="8" t="s">
        <v>24</v>
      </c>
      <c r="L297" s="7">
        <v>42506.569444444445</v>
      </c>
      <c r="M297" s="9" t="s">
        <v>1640</v>
      </c>
      <c r="N297" s="8" t="s">
        <v>1641</v>
      </c>
      <c r="O297" s="8" t="s">
        <v>25</v>
      </c>
      <c r="P297" s="8" t="s">
        <v>1642</v>
      </c>
      <c r="Q297" s="4" t="s">
        <v>26</v>
      </c>
      <c r="R297" s="7">
        <v>42507.411157407405</v>
      </c>
      <c r="S297" s="8" t="s">
        <v>27</v>
      </c>
      <c r="T297" s="10" t="s">
        <v>36</v>
      </c>
      <c r="U297" s="26">
        <f t="shared" si="37"/>
        <v>0.375</v>
      </c>
      <c r="V297" s="26">
        <f t="shared" si="38"/>
        <v>0.75</v>
      </c>
      <c r="W297" s="23">
        <f t="shared" si="45"/>
        <v>0.29002314814715646</v>
      </c>
      <c r="X297" s="19">
        <f t="shared" si="39"/>
        <v>0.75</v>
      </c>
      <c r="Y297" s="19">
        <f t="shared" si="41"/>
        <v>0</v>
      </c>
      <c r="Z297" s="21">
        <f t="shared" si="42"/>
        <v>2</v>
      </c>
      <c r="AA297" s="21" t="str">
        <f t="shared" si="40"/>
        <v>n/a</v>
      </c>
      <c r="AB297" s="21">
        <f t="shared" si="43"/>
        <v>0</v>
      </c>
      <c r="AC297" s="19" t="str">
        <f t="shared" si="44"/>
        <v>Resueltos</v>
      </c>
    </row>
    <row r="298" spans="1:29" s="2" customFormat="1" ht="12.75" x14ac:dyDescent="0.2">
      <c r="A298" s="4" t="s">
        <v>20</v>
      </c>
      <c r="B298" s="4" t="s">
        <v>29</v>
      </c>
      <c r="C298" s="4" t="s">
        <v>1643</v>
      </c>
      <c r="D298" s="5">
        <v>44794</v>
      </c>
      <c r="E298" s="6" t="s">
        <v>1644</v>
      </c>
      <c r="F298" s="6" t="s">
        <v>21</v>
      </c>
      <c r="G298" s="6" t="s">
        <v>22</v>
      </c>
      <c r="H298" s="7">
        <v>42503.715532407412</v>
      </c>
      <c r="I298" s="7">
        <v>42507.514965277776</v>
      </c>
      <c r="J298" s="4" t="s">
        <v>23</v>
      </c>
      <c r="K298" s="8" t="s">
        <v>33</v>
      </c>
      <c r="L298" s="7">
        <v>42507.510416666672</v>
      </c>
      <c r="M298" s="9" t="s">
        <v>1645</v>
      </c>
      <c r="N298" s="8" t="s">
        <v>1646</v>
      </c>
      <c r="O298" s="8" t="s">
        <v>34</v>
      </c>
      <c r="P298" s="8" t="s">
        <v>1647</v>
      </c>
      <c r="Q298" s="4" t="s">
        <v>26</v>
      </c>
      <c r="R298" s="7">
        <v>42507.567812499998</v>
      </c>
      <c r="S298" s="8" t="s">
        <v>32</v>
      </c>
      <c r="T298" s="10" t="s">
        <v>36</v>
      </c>
      <c r="U298" s="26">
        <f t="shared" si="37"/>
        <v>0.375</v>
      </c>
      <c r="V298" s="26">
        <f t="shared" si="38"/>
        <v>0.75</v>
      </c>
      <c r="W298" s="23">
        <f t="shared" si="45"/>
        <v>0.54488425925956108</v>
      </c>
      <c r="X298" s="19">
        <f t="shared" si="39"/>
        <v>0.75</v>
      </c>
      <c r="Y298" s="19">
        <f t="shared" si="41"/>
        <v>0</v>
      </c>
      <c r="Z298" s="21">
        <f t="shared" si="42"/>
        <v>3</v>
      </c>
      <c r="AA298" s="21" t="str">
        <f t="shared" si="40"/>
        <v>n/a</v>
      </c>
      <c r="AB298" s="21">
        <f t="shared" si="43"/>
        <v>0</v>
      </c>
      <c r="AC298" s="19" t="str">
        <f t="shared" si="44"/>
        <v>Resueltos</v>
      </c>
    </row>
    <row r="299" spans="1:29" s="2" customFormat="1" ht="12.75" x14ac:dyDescent="0.2">
      <c r="A299" s="4" t="s">
        <v>20</v>
      </c>
      <c r="B299" s="4" t="s">
        <v>29</v>
      </c>
      <c r="C299" s="4" t="s">
        <v>1648</v>
      </c>
      <c r="D299" s="5">
        <v>44795</v>
      </c>
      <c r="E299" s="6" t="s">
        <v>1649</v>
      </c>
      <c r="F299" s="6" t="s">
        <v>21</v>
      </c>
      <c r="G299" s="6" t="s">
        <v>22</v>
      </c>
      <c r="H299" s="7">
        <v>42503.717326388884</v>
      </c>
      <c r="I299" s="7">
        <v>42507.422893518524</v>
      </c>
      <c r="J299" s="4" t="s">
        <v>23</v>
      </c>
      <c r="K299" s="8" t="s">
        <v>37</v>
      </c>
      <c r="L299" s="7">
        <v>42507.420833333337</v>
      </c>
      <c r="M299" s="9" t="s">
        <v>1650</v>
      </c>
      <c r="N299" s="9" t="s">
        <v>195</v>
      </c>
      <c r="O299" s="8" t="s">
        <v>25</v>
      </c>
      <c r="P299" s="8" t="s">
        <v>1651</v>
      </c>
      <c r="Q299" s="4" t="s">
        <v>26</v>
      </c>
      <c r="R299" s="7">
        <v>42508.784699074073</v>
      </c>
      <c r="S299" s="8" t="s">
        <v>27</v>
      </c>
      <c r="T299" s="10" t="s">
        <v>36</v>
      </c>
      <c r="U299" s="26">
        <f t="shared" si="37"/>
        <v>0.375</v>
      </c>
      <c r="V299" s="26">
        <f t="shared" si="38"/>
        <v>0.66666666666666663</v>
      </c>
      <c r="W299" s="23">
        <f t="shared" si="45"/>
        <v>0.33750000000388047</v>
      </c>
      <c r="X299" s="19">
        <f t="shared" si="39"/>
        <v>0.58333333333333337</v>
      </c>
      <c r="Y299" s="19">
        <f t="shared" si="41"/>
        <v>0</v>
      </c>
      <c r="Z299" s="21">
        <f t="shared" si="42"/>
        <v>3</v>
      </c>
      <c r="AA299" s="21" t="str">
        <f t="shared" si="40"/>
        <v>n/a</v>
      </c>
      <c r="AB299" s="21">
        <f t="shared" si="43"/>
        <v>0</v>
      </c>
      <c r="AC299" s="19" t="str">
        <f t="shared" si="44"/>
        <v>Resueltos</v>
      </c>
    </row>
    <row r="300" spans="1:29" s="2" customFormat="1" ht="12.75" x14ac:dyDescent="0.2">
      <c r="A300" s="4" t="s">
        <v>20</v>
      </c>
      <c r="B300" s="4" t="s">
        <v>29</v>
      </c>
      <c r="C300" s="4" t="s">
        <v>1652</v>
      </c>
      <c r="D300" s="5">
        <v>44797</v>
      </c>
      <c r="E300" s="6" t="s">
        <v>1653</v>
      </c>
      <c r="F300" s="6" t="s">
        <v>21</v>
      </c>
      <c r="G300" s="6" t="s">
        <v>22</v>
      </c>
      <c r="H300" s="7">
        <v>42503.723310185189</v>
      </c>
      <c r="I300" s="7">
        <v>42516.65587962963</v>
      </c>
      <c r="J300" s="4" t="s">
        <v>23</v>
      </c>
      <c r="K300" s="8" t="s">
        <v>39</v>
      </c>
      <c r="L300" s="7">
        <v>42516.625</v>
      </c>
      <c r="M300" s="9" t="s">
        <v>1654</v>
      </c>
      <c r="N300" s="8" t="s">
        <v>1655</v>
      </c>
      <c r="O300" s="8" t="s">
        <v>40</v>
      </c>
      <c r="P300" s="8" t="s">
        <v>1656</v>
      </c>
      <c r="Q300" s="4" t="s">
        <v>26</v>
      </c>
      <c r="R300" s="7">
        <v>42517.580520833333</v>
      </c>
      <c r="S300" s="8" t="s">
        <v>27</v>
      </c>
      <c r="T300" s="10" t="s">
        <v>28</v>
      </c>
      <c r="U300" s="26">
        <f t="shared" si="37"/>
        <v>0.375</v>
      </c>
      <c r="V300" s="26">
        <f t="shared" si="38"/>
        <v>0.75</v>
      </c>
      <c r="W300" s="23">
        <f t="shared" si="45"/>
        <v>3.2766898148111068</v>
      </c>
      <c r="X300" s="19">
        <f t="shared" si="39"/>
        <v>0.75</v>
      </c>
      <c r="Y300" s="19">
        <f t="shared" si="41"/>
        <v>2.4850231481444403</v>
      </c>
      <c r="Z300" s="21">
        <f t="shared" si="42"/>
        <v>12</v>
      </c>
      <c r="AA300" s="21" t="str">
        <f t="shared" si="40"/>
        <v>n/a</v>
      </c>
      <c r="AB300" s="21">
        <f t="shared" si="43"/>
        <v>0</v>
      </c>
      <c r="AC300" s="19" t="str">
        <f t="shared" si="44"/>
        <v>Resueltos</v>
      </c>
    </row>
    <row r="301" spans="1:29" s="2" customFormat="1" ht="12.75" x14ac:dyDescent="0.2">
      <c r="A301" s="4" t="s">
        <v>20</v>
      </c>
      <c r="B301" s="4" t="s">
        <v>29</v>
      </c>
      <c r="C301" s="4" t="s">
        <v>1657</v>
      </c>
      <c r="D301" s="5">
        <v>44806</v>
      </c>
      <c r="E301" s="6" t="s">
        <v>1658</v>
      </c>
      <c r="F301" s="6" t="s">
        <v>21</v>
      </c>
      <c r="G301" s="6" t="s">
        <v>22</v>
      </c>
      <c r="H301" s="7">
        <v>42503.741145833337</v>
      </c>
      <c r="I301" s="7">
        <v>42506.661875000005</v>
      </c>
      <c r="J301" s="4" t="s">
        <v>23</v>
      </c>
      <c r="K301" s="8" t="s">
        <v>24</v>
      </c>
      <c r="L301" s="7">
        <v>42506.638888888891</v>
      </c>
      <c r="M301" s="9" t="s">
        <v>1659</v>
      </c>
      <c r="N301" s="8" t="s">
        <v>1660</v>
      </c>
      <c r="O301" s="8" t="s">
        <v>25</v>
      </c>
      <c r="P301" s="8" t="s">
        <v>337</v>
      </c>
      <c r="Q301" s="4" t="s">
        <v>26</v>
      </c>
      <c r="R301" s="7">
        <v>42506.673518518517</v>
      </c>
      <c r="S301" s="8" t="s">
        <v>32</v>
      </c>
      <c r="T301" s="10" t="s">
        <v>36</v>
      </c>
      <c r="U301" s="26">
        <f t="shared" si="37"/>
        <v>0.375</v>
      </c>
      <c r="V301" s="26">
        <f t="shared" si="38"/>
        <v>0.75</v>
      </c>
      <c r="W301" s="23">
        <f t="shared" si="45"/>
        <v>0.27274305555329192</v>
      </c>
      <c r="X301" s="19">
        <f t="shared" si="39"/>
        <v>0.75</v>
      </c>
      <c r="Y301" s="19">
        <f t="shared" si="41"/>
        <v>0</v>
      </c>
      <c r="Z301" s="21">
        <f t="shared" si="42"/>
        <v>2</v>
      </c>
      <c r="AA301" s="21" t="str">
        <f t="shared" si="40"/>
        <v>n/a</v>
      </c>
      <c r="AB301" s="21">
        <f t="shared" si="43"/>
        <v>0</v>
      </c>
      <c r="AC301" s="19" t="str">
        <f t="shared" si="44"/>
        <v>Resueltos</v>
      </c>
    </row>
    <row r="302" spans="1:29" s="2" customFormat="1" ht="12.75" x14ac:dyDescent="0.2">
      <c r="A302" s="4" t="s">
        <v>20</v>
      </c>
      <c r="B302" s="4" t="s">
        <v>29</v>
      </c>
      <c r="C302" s="4" t="s">
        <v>1661</v>
      </c>
      <c r="D302" s="5">
        <v>44884</v>
      </c>
      <c r="E302" s="6" t="s">
        <v>1662</v>
      </c>
      <c r="F302" s="6" t="s">
        <v>21</v>
      </c>
      <c r="G302" s="6" t="s">
        <v>22</v>
      </c>
      <c r="H302" s="7">
        <v>42506.419166666667</v>
      </c>
      <c r="I302" s="7">
        <v>42509.532314814816</v>
      </c>
      <c r="J302" s="4" t="s">
        <v>23</v>
      </c>
      <c r="K302" s="8" t="s">
        <v>33</v>
      </c>
      <c r="L302" s="7">
        <v>42509.525694444441</v>
      </c>
      <c r="M302" s="9" t="s">
        <v>1663</v>
      </c>
      <c r="N302" s="8" t="s">
        <v>1664</v>
      </c>
      <c r="O302" s="8" t="s">
        <v>34</v>
      </c>
      <c r="P302" s="8" t="s">
        <v>364</v>
      </c>
      <c r="Q302" s="4" t="s">
        <v>26</v>
      </c>
      <c r="R302" s="7">
        <v>42510.516550925924</v>
      </c>
      <c r="S302" s="8" t="s">
        <v>27</v>
      </c>
      <c r="T302" s="10" t="s">
        <v>28</v>
      </c>
      <c r="U302" s="26">
        <f t="shared" si="37"/>
        <v>0.375</v>
      </c>
      <c r="V302" s="26">
        <f t="shared" si="38"/>
        <v>0.75</v>
      </c>
      <c r="W302" s="23">
        <f t="shared" si="45"/>
        <v>1.2315277777743177</v>
      </c>
      <c r="X302" s="19">
        <f t="shared" si="39"/>
        <v>0.75</v>
      </c>
      <c r="Y302" s="19">
        <f t="shared" si="41"/>
        <v>0.43986111110765097</v>
      </c>
      <c r="Z302" s="21">
        <f t="shared" si="42"/>
        <v>2</v>
      </c>
      <c r="AA302" s="21" t="str">
        <f t="shared" si="40"/>
        <v>n/a</v>
      </c>
      <c r="AB302" s="21">
        <f t="shared" si="43"/>
        <v>0</v>
      </c>
      <c r="AC302" s="19" t="str">
        <f t="shared" si="44"/>
        <v>Resueltos</v>
      </c>
    </row>
    <row r="303" spans="1:29" s="2" customFormat="1" ht="12.75" x14ac:dyDescent="0.2">
      <c r="A303" s="4" t="s">
        <v>20</v>
      </c>
      <c r="B303" s="4" t="s">
        <v>29</v>
      </c>
      <c r="C303" s="4" t="s">
        <v>1665</v>
      </c>
      <c r="D303" s="5">
        <v>44885</v>
      </c>
      <c r="E303" s="6" t="s">
        <v>1666</v>
      </c>
      <c r="F303" s="6" t="s">
        <v>21</v>
      </c>
      <c r="G303" s="6" t="s">
        <v>22</v>
      </c>
      <c r="H303" s="7">
        <v>42506.419641203705</v>
      </c>
      <c r="I303" s="7">
        <v>42507.739953703705</v>
      </c>
      <c r="J303" s="4" t="s">
        <v>23</v>
      </c>
      <c r="K303" s="8" t="s">
        <v>42</v>
      </c>
      <c r="L303" s="7">
        <v>42507.715277777781</v>
      </c>
      <c r="M303" s="9" t="s">
        <v>1667</v>
      </c>
      <c r="N303" s="8" t="s">
        <v>1668</v>
      </c>
      <c r="O303" s="8" t="s">
        <v>25</v>
      </c>
      <c r="P303" s="8" t="s">
        <v>1669</v>
      </c>
      <c r="Q303" s="4" t="s">
        <v>26</v>
      </c>
      <c r="R303" s="7">
        <v>42507.758159722223</v>
      </c>
      <c r="S303" s="8" t="s">
        <v>32</v>
      </c>
      <c r="T303" s="10" t="s">
        <v>36</v>
      </c>
      <c r="U303" s="26">
        <f t="shared" si="37"/>
        <v>0.375</v>
      </c>
      <c r="V303" s="26">
        <f t="shared" si="38"/>
        <v>0.75</v>
      </c>
      <c r="W303" s="23">
        <f t="shared" si="45"/>
        <v>0.6706365740756155</v>
      </c>
      <c r="X303" s="19">
        <f t="shared" si="39"/>
        <v>0.75</v>
      </c>
      <c r="Y303" s="19">
        <f t="shared" si="41"/>
        <v>0</v>
      </c>
      <c r="Z303" s="21">
        <f t="shared" si="42"/>
        <v>0</v>
      </c>
      <c r="AA303" s="21" t="str">
        <f t="shared" si="40"/>
        <v>n/a</v>
      </c>
      <c r="AB303" s="21">
        <f t="shared" si="43"/>
        <v>0</v>
      </c>
      <c r="AC303" s="19" t="str">
        <f t="shared" si="44"/>
        <v>Resueltos</v>
      </c>
    </row>
    <row r="304" spans="1:29" s="2" customFormat="1" ht="12.75" x14ac:dyDescent="0.2">
      <c r="A304" s="4" t="s">
        <v>20</v>
      </c>
      <c r="B304" s="4" t="s">
        <v>1670</v>
      </c>
      <c r="C304" s="4" t="s">
        <v>1671</v>
      </c>
      <c r="D304" s="5">
        <v>44913</v>
      </c>
      <c r="E304" s="6" t="s">
        <v>1672</v>
      </c>
      <c r="F304" s="6" t="s">
        <v>21</v>
      </c>
      <c r="G304" s="6" t="s">
        <v>22</v>
      </c>
      <c r="H304" s="7">
        <v>42506.457025462965</v>
      </c>
      <c r="I304" s="7">
        <v>42510.521099537036</v>
      </c>
      <c r="J304" s="4" t="s">
        <v>23</v>
      </c>
      <c r="K304" s="8" t="s">
        <v>42</v>
      </c>
      <c r="L304" s="7">
        <v>42510.5</v>
      </c>
      <c r="M304" s="9" t="s">
        <v>1673</v>
      </c>
      <c r="N304" s="8" t="s">
        <v>1674</v>
      </c>
      <c r="O304" s="8" t="s">
        <v>25</v>
      </c>
      <c r="P304" s="8" t="s">
        <v>1675</v>
      </c>
      <c r="Q304" s="4" t="s">
        <v>26</v>
      </c>
      <c r="R304" s="7">
        <v>42514.499432870369</v>
      </c>
      <c r="S304" s="8" t="s">
        <v>27</v>
      </c>
      <c r="T304" s="10" t="s">
        <v>28</v>
      </c>
      <c r="U304" s="26">
        <f t="shared" si="37"/>
        <v>0.375</v>
      </c>
      <c r="V304" s="26">
        <f t="shared" si="38"/>
        <v>0.75</v>
      </c>
      <c r="W304" s="23">
        <f t="shared" si="45"/>
        <v>1.5429745370347518</v>
      </c>
      <c r="X304" s="19">
        <f t="shared" si="39"/>
        <v>0.75</v>
      </c>
      <c r="Y304" s="19">
        <f t="shared" si="41"/>
        <v>0.75130787036808511</v>
      </c>
      <c r="Z304" s="21">
        <f t="shared" si="42"/>
        <v>3</v>
      </c>
      <c r="AA304" s="21" t="str">
        <f t="shared" si="40"/>
        <v>n/a</v>
      </c>
      <c r="AB304" s="21">
        <f t="shared" si="43"/>
        <v>0</v>
      </c>
      <c r="AC304" s="19" t="str">
        <f t="shared" si="44"/>
        <v>Resueltos</v>
      </c>
    </row>
    <row r="305" spans="1:29" s="2" customFormat="1" ht="12.75" x14ac:dyDescent="0.2">
      <c r="A305" s="4" t="s">
        <v>20</v>
      </c>
      <c r="B305" s="4" t="s">
        <v>29</v>
      </c>
      <c r="C305" s="4" t="s">
        <v>1676</v>
      </c>
      <c r="D305" s="5">
        <v>44933</v>
      </c>
      <c r="E305" s="6" t="s">
        <v>1677</v>
      </c>
      <c r="F305" s="6" t="s">
        <v>21</v>
      </c>
      <c r="G305" s="6" t="s">
        <v>22</v>
      </c>
      <c r="H305" s="7">
        <v>42506.477858796294</v>
      </c>
      <c r="I305" s="7">
        <v>42507.4997337963</v>
      </c>
      <c r="J305" s="4" t="s">
        <v>23</v>
      </c>
      <c r="K305" s="8" t="s">
        <v>37</v>
      </c>
      <c r="L305" s="7">
        <v>42507.482638888891</v>
      </c>
      <c r="M305" s="9" t="s">
        <v>1678</v>
      </c>
      <c r="N305" s="9" t="s">
        <v>1679</v>
      </c>
      <c r="O305" s="8" t="s">
        <v>25</v>
      </c>
      <c r="P305" s="8" t="s">
        <v>1680</v>
      </c>
      <c r="Q305" s="4" t="s">
        <v>26</v>
      </c>
      <c r="R305" s="7">
        <v>42510.497199074074</v>
      </c>
      <c r="S305" s="8" t="s">
        <v>27</v>
      </c>
      <c r="T305" s="10" t="s">
        <v>36</v>
      </c>
      <c r="U305" s="26">
        <f t="shared" si="37"/>
        <v>0.375</v>
      </c>
      <c r="V305" s="26">
        <f t="shared" si="38"/>
        <v>0.66666666666666663</v>
      </c>
      <c r="W305" s="23">
        <f t="shared" si="45"/>
        <v>0.29644675926344155</v>
      </c>
      <c r="X305" s="19">
        <f t="shared" si="39"/>
        <v>0.58333333333333337</v>
      </c>
      <c r="Y305" s="19">
        <f t="shared" si="41"/>
        <v>0</v>
      </c>
      <c r="Z305" s="21">
        <f t="shared" si="42"/>
        <v>0</v>
      </c>
      <c r="AA305" s="21" t="str">
        <f t="shared" si="40"/>
        <v>n/a</v>
      </c>
      <c r="AB305" s="21">
        <f t="shared" si="43"/>
        <v>0</v>
      </c>
      <c r="AC305" s="19" t="str">
        <f t="shared" si="44"/>
        <v>Resueltos</v>
      </c>
    </row>
    <row r="306" spans="1:29" s="2" customFormat="1" ht="12.75" x14ac:dyDescent="0.2">
      <c r="A306" s="4" t="s">
        <v>20</v>
      </c>
      <c r="B306" s="4" t="s">
        <v>29</v>
      </c>
      <c r="C306" s="4" t="s">
        <v>1681</v>
      </c>
      <c r="D306" s="5">
        <v>44938</v>
      </c>
      <c r="E306" s="6" t="s">
        <v>1682</v>
      </c>
      <c r="F306" s="6" t="s">
        <v>21</v>
      </c>
      <c r="G306" s="6" t="s">
        <v>22</v>
      </c>
      <c r="H306" s="7">
        <v>42506.48065972222</v>
      </c>
      <c r="I306" s="7">
        <v>42506.623182870375</v>
      </c>
      <c r="J306" s="4" t="s">
        <v>23</v>
      </c>
      <c r="K306" s="8" t="s">
        <v>37</v>
      </c>
      <c r="L306" s="7">
        <v>42506.618055555555</v>
      </c>
      <c r="M306" s="9" t="s">
        <v>1683</v>
      </c>
      <c r="N306" s="8" t="s">
        <v>1684</v>
      </c>
      <c r="O306" s="8" t="s">
        <v>25</v>
      </c>
      <c r="P306" s="8" t="s">
        <v>1685</v>
      </c>
      <c r="Q306" s="4" t="s">
        <v>26</v>
      </c>
      <c r="R306" s="7">
        <v>42507.479976851857</v>
      </c>
      <c r="S306" s="8" t="s">
        <v>27</v>
      </c>
      <c r="T306" s="10" t="s">
        <v>36</v>
      </c>
      <c r="U306" s="26">
        <f t="shared" si="37"/>
        <v>0.375</v>
      </c>
      <c r="V306" s="26">
        <f t="shared" si="38"/>
        <v>0.66666666666666663</v>
      </c>
      <c r="W306" s="23">
        <f t="shared" si="45"/>
        <v>0.42906250000184321</v>
      </c>
      <c r="X306" s="19">
        <f t="shared" si="39"/>
        <v>0.58333333333333337</v>
      </c>
      <c r="Y306" s="19">
        <f t="shared" si="41"/>
        <v>0</v>
      </c>
      <c r="Z306" s="21">
        <f t="shared" si="42"/>
        <v>-1</v>
      </c>
      <c r="AA306" s="21" t="str">
        <f t="shared" si="40"/>
        <v>n/a</v>
      </c>
      <c r="AB306" s="21">
        <f t="shared" si="43"/>
        <v>0</v>
      </c>
      <c r="AC306" s="19" t="str">
        <f t="shared" si="44"/>
        <v>Resueltos</v>
      </c>
    </row>
    <row r="307" spans="1:29" s="2" customFormat="1" ht="12.75" x14ac:dyDescent="0.2">
      <c r="A307" s="4" t="s">
        <v>20</v>
      </c>
      <c r="B307" s="4" t="s">
        <v>29</v>
      </c>
      <c r="C307" s="4" t="s">
        <v>1686</v>
      </c>
      <c r="D307" s="5">
        <v>44945</v>
      </c>
      <c r="E307" s="6" t="s">
        <v>1687</v>
      </c>
      <c r="F307" s="6" t="s">
        <v>21</v>
      </c>
      <c r="G307" s="6" t="s">
        <v>22</v>
      </c>
      <c r="H307" s="7">
        <v>42506.488935185189</v>
      </c>
      <c r="I307" s="7">
        <v>42506.593564814815</v>
      </c>
      <c r="J307" s="4" t="s">
        <v>23</v>
      </c>
      <c r="K307" s="8" t="s">
        <v>24</v>
      </c>
      <c r="L307" s="7">
        <v>42506.579166666663</v>
      </c>
      <c r="M307" s="9" t="s">
        <v>1688</v>
      </c>
      <c r="N307" s="8" t="s">
        <v>1689</v>
      </c>
      <c r="O307" s="8" t="s">
        <v>25</v>
      </c>
      <c r="P307" s="8" t="s">
        <v>1690</v>
      </c>
      <c r="Q307" s="4" t="s">
        <v>26</v>
      </c>
      <c r="R307" s="7">
        <v>42507.402418981481</v>
      </c>
      <c r="S307" s="8" t="s">
        <v>27</v>
      </c>
      <c r="T307" s="10" t="s">
        <v>36</v>
      </c>
      <c r="U307" s="26">
        <f t="shared" si="37"/>
        <v>0.375</v>
      </c>
      <c r="V307" s="26">
        <f t="shared" si="38"/>
        <v>0.75</v>
      </c>
      <c r="W307" s="23">
        <f t="shared" si="45"/>
        <v>0.46523148147389293</v>
      </c>
      <c r="X307" s="19">
        <f t="shared" si="39"/>
        <v>0.75</v>
      </c>
      <c r="Y307" s="19">
        <f t="shared" si="41"/>
        <v>0</v>
      </c>
      <c r="Z307" s="21">
        <f t="shared" si="42"/>
        <v>-1</v>
      </c>
      <c r="AA307" s="21" t="str">
        <f t="shared" si="40"/>
        <v>n/a</v>
      </c>
      <c r="AB307" s="21">
        <f t="shared" si="43"/>
        <v>0</v>
      </c>
      <c r="AC307" s="19" t="str">
        <f t="shared" si="44"/>
        <v>Resueltos</v>
      </c>
    </row>
    <row r="308" spans="1:29" s="2" customFormat="1" ht="12.75" x14ac:dyDescent="0.2">
      <c r="A308" s="4" t="s">
        <v>20</v>
      </c>
      <c r="B308" s="4" t="s">
        <v>29</v>
      </c>
      <c r="C308" s="4" t="s">
        <v>1691</v>
      </c>
      <c r="D308" s="5">
        <v>44947</v>
      </c>
      <c r="E308" s="6" t="s">
        <v>1692</v>
      </c>
      <c r="F308" s="6" t="s">
        <v>21</v>
      </c>
      <c r="G308" s="6" t="s">
        <v>22</v>
      </c>
      <c r="H308" s="7">
        <v>42506.490324074075</v>
      </c>
      <c r="I308" s="7">
        <v>42510.765625</v>
      </c>
      <c r="J308" s="4" t="s">
        <v>23</v>
      </c>
      <c r="K308" s="8" t="s">
        <v>50</v>
      </c>
      <c r="L308" s="7">
        <v>42510.604166666672</v>
      </c>
      <c r="M308" s="9" t="s">
        <v>1693</v>
      </c>
      <c r="N308" s="9" t="s">
        <v>1694</v>
      </c>
      <c r="O308" s="8" t="s">
        <v>40</v>
      </c>
      <c r="P308" s="8" t="s">
        <v>1695</v>
      </c>
      <c r="Q308" s="4" t="s">
        <v>26</v>
      </c>
      <c r="R308" s="7">
        <v>42513.504178240742</v>
      </c>
      <c r="S308" s="8" t="s">
        <v>27</v>
      </c>
      <c r="T308" s="10" t="s">
        <v>28</v>
      </c>
      <c r="U308" s="26">
        <f t="shared" si="37"/>
        <v>0.375</v>
      </c>
      <c r="V308" s="26">
        <f t="shared" si="38"/>
        <v>0.75</v>
      </c>
      <c r="W308" s="23">
        <f t="shared" si="45"/>
        <v>1.6138425925964839</v>
      </c>
      <c r="X308" s="19">
        <f t="shared" si="39"/>
        <v>0.75</v>
      </c>
      <c r="Y308" s="19">
        <f t="shared" si="41"/>
        <v>0.82217592592981714</v>
      </c>
      <c r="Z308" s="21">
        <f t="shared" si="42"/>
        <v>3</v>
      </c>
      <c r="AA308" s="21" t="str">
        <f t="shared" si="40"/>
        <v>n/a</v>
      </c>
      <c r="AB308" s="21">
        <f t="shared" si="43"/>
        <v>0</v>
      </c>
      <c r="AC308" s="19" t="str">
        <f t="shared" si="44"/>
        <v>Resueltos</v>
      </c>
    </row>
    <row r="309" spans="1:29" s="2" customFormat="1" ht="12.75" x14ac:dyDescent="0.2">
      <c r="A309" s="4" t="s">
        <v>20</v>
      </c>
      <c r="B309" s="4" t="s">
        <v>29</v>
      </c>
      <c r="C309" s="4" t="s">
        <v>1696</v>
      </c>
      <c r="D309" s="5">
        <v>44960</v>
      </c>
      <c r="E309" s="6" t="s">
        <v>1697</v>
      </c>
      <c r="F309" s="6" t="s">
        <v>21</v>
      </c>
      <c r="G309" s="6" t="s">
        <v>22</v>
      </c>
      <c r="H309" s="7">
        <v>42506.508043981477</v>
      </c>
      <c r="I309" s="7">
        <v>42507.67800925926</v>
      </c>
      <c r="J309" s="4" t="s">
        <v>23</v>
      </c>
      <c r="K309" s="8" t="s">
        <v>24</v>
      </c>
      <c r="L309" s="7">
        <v>42507.597222222219</v>
      </c>
      <c r="M309" s="9" t="s">
        <v>1698</v>
      </c>
      <c r="N309" s="8" t="s">
        <v>1699</v>
      </c>
      <c r="O309" s="8" t="s">
        <v>25</v>
      </c>
      <c r="P309" s="8" t="s">
        <v>1700</v>
      </c>
      <c r="Q309" s="4" t="s">
        <v>26</v>
      </c>
      <c r="R309" s="7">
        <v>42507.776886574073</v>
      </c>
      <c r="S309" s="8" t="s">
        <v>27</v>
      </c>
      <c r="T309" s="10" t="s">
        <v>36</v>
      </c>
      <c r="U309" s="26">
        <f t="shared" si="37"/>
        <v>0.375</v>
      </c>
      <c r="V309" s="26">
        <f t="shared" si="38"/>
        <v>0.75</v>
      </c>
      <c r="W309" s="23">
        <f t="shared" si="45"/>
        <v>0.46417824074160308</v>
      </c>
      <c r="X309" s="19">
        <f t="shared" si="39"/>
        <v>0.75</v>
      </c>
      <c r="Y309" s="19">
        <f t="shared" si="41"/>
        <v>0</v>
      </c>
      <c r="Z309" s="21">
        <f t="shared" si="42"/>
        <v>0</v>
      </c>
      <c r="AA309" s="21" t="str">
        <f t="shared" si="40"/>
        <v>n/a</v>
      </c>
      <c r="AB309" s="21">
        <f t="shared" si="43"/>
        <v>0</v>
      </c>
      <c r="AC309" s="19" t="str">
        <f t="shared" si="44"/>
        <v>Resueltos</v>
      </c>
    </row>
    <row r="310" spans="1:29" s="2" customFormat="1" ht="12.75" x14ac:dyDescent="0.2">
      <c r="A310" s="4" t="s">
        <v>20</v>
      </c>
      <c r="B310" s="4" t="s">
        <v>29</v>
      </c>
      <c r="C310" s="4" t="s">
        <v>1701</v>
      </c>
      <c r="D310" s="5">
        <v>44961</v>
      </c>
      <c r="E310" s="6" t="s">
        <v>1702</v>
      </c>
      <c r="F310" s="6" t="s">
        <v>21</v>
      </c>
      <c r="G310" s="6" t="s">
        <v>31</v>
      </c>
      <c r="H310" s="7">
        <v>42506.509201388893</v>
      </c>
      <c r="I310" s="7">
        <v>42506.770682870367</v>
      </c>
      <c r="J310" s="4" t="s">
        <v>23</v>
      </c>
      <c r="K310" s="8" t="s">
        <v>24</v>
      </c>
      <c r="L310" s="7">
        <v>42506.75</v>
      </c>
      <c r="M310" s="9" t="s">
        <v>1703</v>
      </c>
      <c r="N310" s="8" t="s">
        <v>1704</v>
      </c>
      <c r="O310" s="8" t="s">
        <v>25</v>
      </c>
      <c r="P310" s="8" t="s">
        <v>1705</v>
      </c>
      <c r="Q310" s="4" t="s">
        <v>26</v>
      </c>
      <c r="R310" s="7">
        <v>42507.405185185184</v>
      </c>
      <c r="S310" s="8" t="s">
        <v>32</v>
      </c>
      <c r="T310" s="10" t="s">
        <v>36</v>
      </c>
      <c r="U310" s="26">
        <f t="shared" si="37"/>
        <v>0.375</v>
      </c>
      <c r="V310" s="26">
        <f t="shared" si="38"/>
        <v>0.75</v>
      </c>
      <c r="W310" s="23">
        <f t="shared" si="45"/>
        <v>0.61579861110658385</v>
      </c>
      <c r="X310" s="19">
        <f t="shared" si="39"/>
        <v>0.75</v>
      </c>
      <c r="Y310" s="19">
        <f t="shared" si="41"/>
        <v>0</v>
      </c>
      <c r="Z310" s="21">
        <f t="shared" si="42"/>
        <v>-1</v>
      </c>
      <c r="AA310" s="21" t="str">
        <f t="shared" si="40"/>
        <v>n/a</v>
      </c>
      <c r="AB310" s="21">
        <f t="shared" si="43"/>
        <v>0</v>
      </c>
      <c r="AC310" s="19" t="str">
        <f t="shared" si="44"/>
        <v>Resueltos</v>
      </c>
    </row>
    <row r="311" spans="1:29" s="2" customFormat="1" ht="12.75" x14ac:dyDescent="0.2">
      <c r="A311" s="4" t="s">
        <v>20</v>
      </c>
      <c r="B311" s="4" t="s">
        <v>29</v>
      </c>
      <c r="C311" s="4" t="s">
        <v>1706</v>
      </c>
      <c r="D311" s="5">
        <v>44963</v>
      </c>
      <c r="E311" s="6" t="s">
        <v>1707</v>
      </c>
      <c r="F311" s="6" t="s">
        <v>21</v>
      </c>
      <c r="G311" s="6" t="s">
        <v>31</v>
      </c>
      <c r="H311" s="7">
        <v>42506.514722222222</v>
      </c>
      <c r="I311" s="7">
        <v>42506.773981481485</v>
      </c>
      <c r="J311" s="4" t="s">
        <v>23</v>
      </c>
      <c r="K311" s="8" t="s">
        <v>24</v>
      </c>
      <c r="L311" s="7">
        <v>42506.771527777775</v>
      </c>
      <c r="M311" s="9" t="s">
        <v>1708</v>
      </c>
      <c r="N311" s="8" t="s">
        <v>1709</v>
      </c>
      <c r="O311" s="8" t="s">
        <v>25</v>
      </c>
      <c r="P311" s="8" t="s">
        <v>1710</v>
      </c>
      <c r="Q311" s="4" t="s">
        <v>26</v>
      </c>
      <c r="R311" s="7">
        <v>42507.766944444447</v>
      </c>
      <c r="S311" s="8" t="s">
        <v>27</v>
      </c>
      <c r="T311" s="10" t="s">
        <v>36</v>
      </c>
      <c r="U311" s="26">
        <f t="shared" si="37"/>
        <v>0.375</v>
      </c>
      <c r="V311" s="26">
        <f t="shared" si="38"/>
        <v>0.75</v>
      </c>
      <c r="W311" s="23">
        <f t="shared" si="45"/>
        <v>0.63180555555300089</v>
      </c>
      <c r="X311" s="19">
        <f t="shared" si="39"/>
        <v>0.75</v>
      </c>
      <c r="Y311" s="19">
        <f t="shared" si="41"/>
        <v>0</v>
      </c>
      <c r="Z311" s="21">
        <f t="shared" si="42"/>
        <v>-1</v>
      </c>
      <c r="AA311" s="21" t="str">
        <f t="shared" si="40"/>
        <v>n/a</v>
      </c>
      <c r="AB311" s="21">
        <f t="shared" si="43"/>
        <v>0</v>
      </c>
      <c r="AC311" s="19" t="str">
        <f t="shared" si="44"/>
        <v>Resueltos</v>
      </c>
    </row>
    <row r="312" spans="1:29" s="2" customFormat="1" ht="12.75" x14ac:dyDescent="0.2">
      <c r="A312" s="4" t="s">
        <v>20</v>
      </c>
      <c r="B312" s="4" t="s">
        <v>29</v>
      </c>
      <c r="C312" s="4" t="s">
        <v>1711</v>
      </c>
      <c r="D312" s="5">
        <v>44976</v>
      </c>
      <c r="E312" s="6" t="s">
        <v>1712</v>
      </c>
      <c r="F312" s="6" t="s">
        <v>21</v>
      </c>
      <c r="G312" s="6" t="s">
        <v>22</v>
      </c>
      <c r="H312" s="7">
        <v>42506.526145833333</v>
      </c>
      <c r="I312" s="7">
        <v>42507.472870370373</v>
      </c>
      <c r="J312" s="4" t="s">
        <v>23</v>
      </c>
      <c r="K312" s="8" t="s">
        <v>42</v>
      </c>
      <c r="L312" s="7">
        <v>42507.465277777781</v>
      </c>
      <c r="M312" s="9" t="s">
        <v>1713</v>
      </c>
      <c r="N312" s="8" t="s">
        <v>1714</v>
      </c>
      <c r="O312" s="8" t="s">
        <v>25</v>
      </c>
      <c r="P312" s="8" t="s">
        <v>1715</v>
      </c>
      <c r="Q312" s="4" t="s">
        <v>26</v>
      </c>
      <c r="R312" s="7">
        <v>42507.527777777781</v>
      </c>
      <c r="S312" s="8" t="s">
        <v>32</v>
      </c>
      <c r="T312" s="10" t="s">
        <v>36</v>
      </c>
      <c r="U312" s="26">
        <f t="shared" si="37"/>
        <v>0.375</v>
      </c>
      <c r="V312" s="26">
        <f t="shared" si="38"/>
        <v>0.75</v>
      </c>
      <c r="W312" s="23">
        <f t="shared" si="45"/>
        <v>0.31413194444758119</v>
      </c>
      <c r="X312" s="19">
        <f t="shared" si="39"/>
        <v>0.75</v>
      </c>
      <c r="Y312" s="19">
        <f t="shared" si="41"/>
        <v>0</v>
      </c>
      <c r="Z312" s="21">
        <f t="shared" si="42"/>
        <v>0</v>
      </c>
      <c r="AA312" s="21" t="str">
        <f t="shared" si="40"/>
        <v>n/a</v>
      </c>
      <c r="AB312" s="21">
        <f t="shared" si="43"/>
        <v>0</v>
      </c>
      <c r="AC312" s="19" t="str">
        <f t="shared" si="44"/>
        <v>Resueltos</v>
      </c>
    </row>
    <row r="313" spans="1:29" s="2" customFormat="1" ht="12.75" x14ac:dyDescent="0.2">
      <c r="A313" s="4" t="s">
        <v>20</v>
      </c>
      <c r="B313" s="4" t="s">
        <v>29</v>
      </c>
      <c r="C313" s="4" t="s">
        <v>1716</v>
      </c>
      <c r="D313" s="5">
        <v>44985</v>
      </c>
      <c r="E313" s="6" t="s">
        <v>1717</v>
      </c>
      <c r="F313" s="6" t="s">
        <v>21</v>
      </c>
      <c r="G313" s="6" t="s">
        <v>22</v>
      </c>
      <c r="H313" s="7">
        <v>42506.53696759259</v>
      </c>
      <c r="I313" s="7">
        <v>42507.538553240738</v>
      </c>
      <c r="J313" s="4" t="s">
        <v>23</v>
      </c>
      <c r="K313" s="8" t="s">
        <v>37</v>
      </c>
      <c r="L313" s="7">
        <v>42507.4375</v>
      </c>
      <c r="M313" s="9" t="s">
        <v>1718</v>
      </c>
      <c r="N313" s="8" t="s">
        <v>1719</v>
      </c>
      <c r="O313" s="8" t="s">
        <v>25</v>
      </c>
      <c r="P313" s="8" t="s">
        <v>1720</v>
      </c>
      <c r="Q313" s="4" t="s">
        <v>26</v>
      </c>
      <c r="R313" s="7">
        <v>42507.63082175926</v>
      </c>
      <c r="S313" s="8" t="s">
        <v>27</v>
      </c>
      <c r="T313" s="10" t="s">
        <v>36</v>
      </c>
      <c r="U313" s="26">
        <f t="shared" si="37"/>
        <v>0.375</v>
      </c>
      <c r="V313" s="26">
        <f t="shared" si="38"/>
        <v>0.66666666666666663</v>
      </c>
      <c r="W313" s="23">
        <f t="shared" si="45"/>
        <v>0.19219907407629455</v>
      </c>
      <c r="X313" s="19">
        <f t="shared" si="39"/>
        <v>0.58333333333333337</v>
      </c>
      <c r="Y313" s="19">
        <f t="shared" si="41"/>
        <v>0</v>
      </c>
      <c r="Z313" s="21">
        <f t="shared" si="42"/>
        <v>0</v>
      </c>
      <c r="AA313" s="21" t="str">
        <f t="shared" si="40"/>
        <v>n/a</v>
      </c>
      <c r="AB313" s="21">
        <f t="shared" si="43"/>
        <v>0</v>
      </c>
      <c r="AC313" s="19" t="str">
        <f t="shared" si="44"/>
        <v>Resueltos</v>
      </c>
    </row>
    <row r="314" spans="1:29" s="2" customFormat="1" ht="12.75" x14ac:dyDescent="0.2">
      <c r="A314" s="4" t="s">
        <v>20</v>
      </c>
      <c r="B314" s="4" t="s">
        <v>1721</v>
      </c>
      <c r="C314" s="4" t="s">
        <v>1722</v>
      </c>
      <c r="D314" s="5">
        <v>44989</v>
      </c>
      <c r="E314" s="6" t="s">
        <v>1723</v>
      </c>
      <c r="F314" s="6" t="s">
        <v>21</v>
      </c>
      <c r="G314" s="6" t="s">
        <v>22</v>
      </c>
      <c r="H314" s="7">
        <v>42506.54996527778</v>
      </c>
      <c r="I314" s="7">
        <v>42508.526504629626</v>
      </c>
      <c r="J314" s="4" t="s">
        <v>23</v>
      </c>
      <c r="K314" s="8" t="s">
        <v>24</v>
      </c>
      <c r="L314" s="7">
        <v>42508.520833333328</v>
      </c>
      <c r="M314" s="9" t="s">
        <v>1724</v>
      </c>
      <c r="N314" s="9" t="s">
        <v>1725</v>
      </c>
      <c r="O314" s="8" t="s">
        <v>25</v>
      </c>
      <c r="P314" s="8" t="s">
        <v>1726</v>
      </c>
      <c r="Q314" s="4" t="s">
        <v>26</v>
      </c>
      <c r="R314" s="7">
        <v>42508.765555555554</v>
      </c>
      <c r="S314" s="8" t="s">
        <v>27</v>
      </c>
      <c r="T314" s="10" t="s">
        <v>36</v>
      </c>
      <c r="U314" s="26">
        <f t="shared" si="37"/>
        <v>0.375</v>
      </c>
      <c r="V314" s="26">
        <f t="shared" si="38"/>
        <v>0.75</v>
      </c>
      <c r="W314" s="23">
        <f t="shared" si="45"/>
        <v>0.72086805554863531</v>
      </c>
      <c r="X314" s="19">
        <f t="shared" si="39"/>
        <v>0.75</v>
      </c>
      <c r="Y314" s="19">
        <f t="shared" si="41"/>
        <v>0</v>
      </c>
      <c r="Z314" s="21">
        <f t="shared" si="42"/>
        <v>1</v>
      </c>
      <c r="AA314" s="21" t="str">
        <f t="shared" si="40"/>
        <v>n/a</v>
      </c>
      <c r="AB314" s="21">
        <f t="shared" si="43"/>
        <v>0</v>
      </c>
      <c r="AC314" s="19" t="str">
        <f t="shared" si="44"/>
        <v>Resueltos</v>
      </c>
    </row>
    <row r="315" spans="1:29" s="2" customFormat="1" ht="12.75" x14ac:dyDescent="0.2">
      <c r="A315" s="4" t="s">
        <v>20</v>
      </c>
      <c r="B315" s="4" t="s">
        <v>29</v>
      </c>
      <c r="C315" s="4" t="s">
        <v>1727</v>
      </c>
      <c r="D315" s="5">
        <v>44994</v>
      </c>
      <c r="E315" s="6" t="s">
        <v>1728</v>
      </c>
      <c r="F315" s="6" t="s">
        <v>21</v>
      </c>
      <c r="G315" s="6" t="s">
        <v>22</v>
      </c>
      <c r="H315" s="7">
        <v>42506.554247685184</v>
      </c>
      <c r="I315" s="7">
        <v>42507.589085648149</v>
      </c>
      <c r="J315" s="4" t="s">
        <v>23</v>
      </c>
      <c r="K315" s="8" t="s">
        <v>42</v>
      </c>
      <c r="L315" s="7">
        <v>42507.561805555553</v>
      </c>
      <c r="M315" s="9" t="s">
        <v>1729</v>
      </c>
      <c r="N315" s="8" t="s">
        <v>1730</v>
      </c>
      <c r="O315" s="8" t="s">
        <v>25</v>
      </c>
      <c r="P315" s="8" t="s">
        <v>1731</v>
      </c>
      <c r="Q315" s="4" t="s">
        <v>26</v>
      </c>
      <c r="R315" s="7">
        <v>42507.636331018519</v>
      </c>
      <c r="S315" s="8" t="s">
        <v>32</v>
      </c>
      <c r="T315" s="10" t="s">
        <v>36</v>
      </c>
      <c r="U315" s="26">
        <f t="shared" si="37"/>
        <v>0.375</v>
      </c>
      <c r="V315" s="26">
        <f t="shared" si="38"/>
        <v>0.75</v>
      </c>
      <c r="W315" s="23">
        <f t="shared" si="45"/>
        <v>0.38255787036905531</v>
      </c>
      <c r="X315" s="19">
        <f t="shared" si="39"/>
        <v>0.75</v>
      </c>
      <c r="Y315" s="19">
        <f t="shared" si="41"/>
        <v>0</v>
      </c>
      <c r="Z315" s="21">
        <f t="shared" si="42"/>
        <v>0</v>
      </c>
      <c r="AA315" s="21" t="str">
        <f t="shared" si="40"/>
        <v>n/a</v>
      </c>
      <c r="AB315" s="21">
        <f t="shared" si="43"/>
        <v>0</v>
      </c>
      <c r="AC315" s="19" t="str">
        <f t="shared" si="44"/>
        <v>Resueltos</v>
      </c>
    </row>
    <row r="316" spans="1:29" s="2" customFormat="1" ht="12.75" x14ac:dyDescent="0.2">
      <c r="A316" s="4" t="s">
        <v>20</v>
      </c>
      <c r="B316" s="4" t="s">
        <v>29</v>
      </c>
      <c r="C316" s="4" t="s">
        <v>1732</v>
      </c>
      <c r="D316" s="5">
        <v>45034</v>
      </c>
      <c r="E316" s="6" t="s">
        <v>1733</v>
      </c>
      <c r="F316" s="6" t="s">
        <v>21</v>
      </c>
      <c r="G316" s="6" t="s">
        <v>22</v>
      </c>
      <c r="H316" s="7">
        <v>42506.643425925926</v>
      </c>
      <c r="I316" s="7">
        <v>42507.558078703703</v>
      </c>
      <c r="J316" s="4" t="s">
        <v>23</v>
      </c>
      <c r="K316" s="8" t="s">
        <v>39</v>
      </c>
      <c r="L316" s="7">
        <v>42507.527777777781</v>
      </c>
      <c r="M316" s="9" t="s">
        <v>1734</v>
      </c>
      <c r="N316" s="8" t="s">
        <v>1735</v>
      </c>
      <c r="O316" s="8" t="s">
        <v>40</v>
      </c>
      <c r="P316" s="8" t="s">
        <v>57</v>
      </c>
      <c r="Q316" s="4" t="s">
        <v>26</v>
      </c>
      <c r="R316" s="7">
        <v>42507.594652777778</v>
      </c>
      <c r="S316" s="8" t="s">
        <v>32</v>
      </c>
      <c r="T316" s="10" t="s">
        <v>36</v>
      </c>
      <c r="U316" s="26">
        <f t="shared" si="37"/>
        <v>0.375</v>
      </c>
      <c r="V316" s="26">
        <f t="shared" si="38"/>
        <v>0.75</v>
      </c>
      <c r="W316" s="23">
        <f t="shared" si="45"/>
        <v>0.25935185185517184</v>
      </c>
      <c r="X316" s="19">
        <f t="shared" si="39"/>
        <v>0.75</v>
      </c>
      <c r="Y316" s="19">
        <f t="shared" si="41"/>
        <v>0</v>
      </c>
      <c r="Z316" s="21">
        <f t="shared" si="42"/>
        <v>0</v>
      </c>
      <c r="AA316" s="21" t="str">
        <f t="shared" si="40"/>
        <v>n/a</v>
      </c>
      <c r="AB316" s="21">
        <f t="shared" si="43"/>
        <v>0</v>
      </c>
      <c r="AC316" s="19" t="str">
        <f t="shared" si="44"/>
        <v>Resueltos</v>
      </c>
    </row>
    <row r="317" spans="1:29" s="2" customFormat="1" ht="12.75" x14ac:dyDescent="0.2">
      <c r="A317" s="4" t="s">
        <v>20</v>
      </c>
      <c r="B317" s="4" t="s">
        <v>29</v>
      </c>
      <c r="C317" s="4" t="s">
        <v>151</v>
      </c>
      <c r="D317" s="5">
        <v>45035</v>
      </c>
      <c r="E317" s="6" t="s">
        <v>1736</v>
      </c>
      <c r="F317" s="6" t="s">
        <v>21</v>
      </c>
      <c r="G317" s="6" t="s">
        <v>22</v>
      </c>
      <c r="H317" s="7">
        <v>42506.644837962958</v>
      </c>
      <c r="I317" s="7">
        <v>42506.794247685189</v>
      </c>
      <c r="J317" s="4" t="s">
        <v>23</v>
      </c>
      <c r="K317" s="8" t="s">
        <v>39</v>
      </c>
      <c r="L317" s="7">
        <v>42506.770833333328</v>
      </c>
      <c r="M317" s="9" t="s">
        <v>1737</v>
      </c>
      <c r="N317" s="8" t="s">
        <v>1738</v>
      </c>
      <c r="O317" s="8" t="s">
        <v>40</v>
      </c>
      <c r="P317" s="8" t="s">
        <v>432</v>
      </c>
      <c r="Q317" s="4" t="s">
        <v>26</v>
      </c>
      <c r="R317" s="7">
        <v>42507.411539351851</v>
      </c>
      <c r="S317" s="8" t="s">
        <v>32</v>
      </c>
      <c r="T317" s="10" t="s">
        <v>36</v>
      </c>
      <c r="U317" s="26">
        <f t="shared" si="37"/>
        <v>0.375</v>
      </c>
      <c r="V317" s="26">
        <f t="shared" si="38"/>
        <v>0.75</v>
      </c>
      <c r="W317" s="23">
        <f t="shared" si="45"/>
        <v>0.50099537037021946</v>
      </c>
      <c r="X317" s="19">
        <f t="shared" si="39"/>
        <v>0.75</v>
      </c>
      <c r="Y317" s="19">
        <f t="shared" si="41"/>
        <v>0</v>
      </c>
      <c r="Z317" s="21">
        <f t="shared" si="42"/>
        <v>-1</v>
      </c>
      <c r="AA317" s="21" t="str">
        <f t="shared" si="40"/>
        <v>n/a</v>
      </c>
      <c r="AB317" s="21">
        <f t="shared" si="43"/>
        <v>0</v>
      </c>
      <c r="AC317" s="19" t="str">
        <f t="shared" si="44"/>
        <v>Resueltos</v>
      </c>
    </row>
    <row r="318" spans="1:29" s="2" customFormat="1" ht="12.75" x14ac:dyDescent="0.2">
      <c r="A318" s="4" t="s">
        <v>20</v>
      </c>
      <c r="B318" s="4" t="s">
        <v>1739</v>
      </c>
      <c r="C318" s="4" t="s">
        <v>1740</v>
      </c>
      <c r="D318" s="5">
        <v>45044</v>
      </c>
      <c r="E318" s="6" t="s">
        <v>1741</v>
      </c>
      <c r="F318" s="6" t="s">
        <v>21</v>
      </c>
      <c r="G318" s="6" t="s">
        <v>22</v>
      </c>
      <c r="H318" s="7">
        <v>42506.668113425927</v>
      </c>
      <c r="I318" s="7">
        <v>42509.457349537042</v>
      </c>
      <c r="J318" s="4" t="s">
        <v>23</v>
      </c>
      <c r="K318" s="8" t="s">
        <v>33</v>
      </c>
      <c r="L318" s="7">
        <v>42509.416666666672</v>
      </c>
      <c r="M318" s="9" t="s">
        <v>1742</v>
      </c>
      <c r="N318" s="8" t="s">
        <v>1743</v>
      </c>
      <c r="O318" s="8" t="s">
        <v>34</v>
      </c>
      <c r="P318" s="8" t="s">
        <v>1744</v>
      </c>
      <c r="Q318" s="4" t="s">
        <v>26</v>
      </c>
      <c r="R318" s="7">
        <v>42510.648773148147</v>
      </c>
      <c r="S318" s="8" t="s">
        <v>27</v>
      </c>
      <c r="T318" s="10" t="s">
        <v>28</v>
      </c>
      <c r="U318" s="26">
        <f t="shared" si="37"/>
        <v>0.375</v>
      </c>
      <c r="V318" s="26">
        <f t="shared" si="38"/>
        <v>0.75</v>
      </c>
      <c r="W318" s="23">
        <f t="shared" si="45"/>
        <v>0.87355324074451346</v>
      </c>
      <c r="X318" s="19">
        <f t="shared" si="39"/>
        <v>0.75</v>
      </c>
      <c r="Y318" s="19">
        <f t="shared" si="41"/>
        <v>8.188657407784676E-2</v>
      </c>
      <c r="Z318" s="21">
        <f t="shared" si="42"/>
        <v>2</v>
      </c>
      <c r="AA318" s="21" t="str">
        <f t="shared" si="40"/>
        <v>n/a</v>
      </c>
      <c r="AB318" s="21">
        <f t="shared" si="43"/>
        <v>0</v>
      </c>
      <c r="AC318" s="19" t="str">
        <f t="shared" si="44"/>
        <v>Resueltos</v>
      </c>
    </row>
    <row r="319" spans="1:29" s="2" customFormat="1" ht="12.75" x14ac:dyDescent="0.2">
      <c r="A319" s="4" t="s">
        <v>20</v>
      </c>
      <c r="B319" s="4" t="s">
        <v>1745</v>
      </c>
      <c r="C319" s="4" t="s">
        <v>1746</v>
      </c>
      <c r="D319" s="5">
        <v>45045</v>
      </c>
      <c r="E319" s="6" t="s">
        <v>1747</v>
      </c>
      <c r="F319" s="6" t="s">
        <v>21</v>
      </c>
      <c r="G319" s="6" t="s">
        <v>22</v>
      </c>
      <c r="H319" s="7">
        <v>42506.669293981482</v>
      </c>
      <c r="I319" s="7">
        <v>42509.458148148144</v>
      </c>
      <c r="J319" s="4" t="s">
        <v>23</v>
      </c>
      <c r="K319" s="8" t="s">
        <v>33</v>
      </c>
      <c r="L319" s="7">
        <v>42509.416666666672</v>
      </c>
      <c r="M319" s="9" t="s">
        <v>1748</v>
      </c>
      <c r="N319" s="8" t="s">
        <v>1749</v>
      </c>
      <c r="O319" s="8" t="s">
        <v>34</v>
      </c>
      <c r="P319" s="8" t="s">
        <v>1750</v>
      </c>
      <c r="Q319" s="4" t="s">
        <v>26</v>
      </c>
      <c r="R319" s="7">
        <v>42510.644166666665</v>
      </c>
      <c r="S319" s="8" t="s">
        <v>27</v>
      </c>
      <c r="T319" s="10" t="s">
        <v>28</v>
      </c>
      <c r="U319" s="26">
        <f t="shared" si="37"/>
        <v>0.375</v>
      </c>
      <c r="V319" s="26">
        <f t="shared" si="38"/>
        <v>0.75</v>
      </c>
      <c r="W319" s="23">
        <f t="shared" si="45"/>
        <v>0.87237268518947531</v>
      </c>
      <c r="X319" s="19">
        <f t="shared" si="39"/>
        <v>0.75</v>
      </c>
      <c r="Y319" s="19">
        <f t="shared" si="41"/>
        <v>8.0706018522808606E-2</v>
      </c>
      <c r="Z319" s="21">
        <f t="shared" si="42"/>
        <v>2</v>
      </c>
      <c r="AA319" s="21" t="str">
        <f t="shared" si="40"/>
        <v>n/a</v>
      </c>
      <c r="AB319" s="21">
        <f t="shared" si="43"/>
        <v>0</v>
      </c>
      <c r="AC319" s="19" t="str">
        <f t="shared" si="44"/>
        <v>Resueltos</v>
      </c>
    </row>
    <row r="320" spans="1:29" s="2" customFormat="1" ht="12.75" x14ac:dyDescent="0.2">
      <c r="A320" s="4" t="s">
        <v>20</v>
      </c>
      <c r="B320" s="4" t="s">
        <v>29</v>
      </c>
      <c r="C320" s="4" t="s">
        <v>1751</v>
      </c>
      <c r="D320" s="5">
        <v>45046</v>
      </c>
      <c r="E320" s="6" t="s">
        <v>1752</v>
      </c>
      <c r="F320" s="6" t="s">
        <v>21</v>
      </c>
      <c r="G320" s="6" t="s">
        <v>22</v>
      </c>
      <c r="H320" s="7">
        <v>42506.670127314814</v>
      </c>
      <c r="I320" s="7">
        <v>42508.483680555553</v>
      </c>
      <c r="J320" s="4" t="s">
        <v>23</v>
      </c>
      <c r="K320" s="8" t="s">
        <v>24</v>
      </c>
      <c r="L320" s="7">
        <v>42508.479861111111</v>
      </c>
      <c r="M320" s="9" t="s">
        <v>1753</v>
      </c>
      <c r="N320" s="9" t="s">
        <v>1754</v>
      </c>
      <c r="O320" s="8" t="s">
        <v>25</v>
      </c>
      <c r="P320" s="8" t="s">
        <v>132</v>
      </c>
      <c r="Q320" s="4" t="s">
        <v>26</v>
      </c>
      <c r="R320" s="7">
        <v>42508.793113425927</v>
      </c>
      <c r="S320" s="8" t="s">
        <v>27</v>
      </c>
      <c r="T320" s="10" t="s">
        <v>36</v>
      </c>
      <c r="U320" s="26">
        <f t="shared" si="37"/>
        <v>0.375</v>
      </c>
      <c r="V320" s="26">
        <f t="shared" si="38"/>
        <v>0.75</v>
      </c>
      <c r="W320" s="23">
        <f t="shared" si="45"/>
        <v>0.55973379629722331</v>
      </c>
      <c r="X320" s="19">
        <f t="shared" si="39"/>
        <v>0.75</v>
      </c>
      <c r="Y320" s="19">
        <f t="shared" si="41"/>
        <v>0</v>
      </c>
      <c r="Z320" s="21">
        <f t="shared" si="42"/>
        <v>1</v>
      </c>
      <c r="AA320" s="21" t="str">
        <f t="shared" si="40"/>
        <v>n/a</v>
      </c>
      <c r="AB320" s="21">
        <f t="shared" si="43"/>
        <v>0</v>
      </c>
      <c r="AC320" s="19" t="str">
        <f t="shared" si="44"/>
        <v>Resueltos</v>
      </c>
    </row>
    <row r="321" spans="1:29" s="2" customFormat="1" ht="12.75" x14ac:dyDescent="0.2">
      <c r="A321" s="4" t="s">
        <v>20</v>
      </c>
      <c r="B321" s="4" t="s">
        <v>29</v>
      </c>
      <c r="C321" s="4" t="s">
        <v>1755</v>
      </c>
      <c r="D321" s="5">
        <v>45055</v>
      </c>
      <c r="E321" s="6" t="s">
        <v>1756</v>
      </c>
      <c r="F321" s="6" t="s">
        <v>21</v>
      </c>
      <c r="G321" s="6" t="s">
        <v>22</v>
      </c>
      <c r="H321" s="7">
        <v>42506.706157407403</v>
      </c>
      <c r="I321" s="7">
        <v>42507.646157407406</v>
      </c>
      <c r="J321" s="4" t="s">
        <v>23</v>
      </c>
      <c r="K321" s="8" t="s">
        <v>39</v>
      </c>
      <c r="L321" s="7">
        <v>42507.59375</v>
      </c>
      <c r="M321" s="9" t="s">
        <v>1757</v>
      </c>
      <c r="N321" s="8" t="s">
        <v>1758</v>
      </c>
      <c r="O321" s="8" t="s">
        <v>40</v>
      </c>
      <c r="P321" s="8" t="s">
        <v>1759</v>
      </c>
      <c r="Q321" s="4" t="s">
        <v>26</v>
      </c>
      <c r="R321" s="7">
        <v>42513.514062499999</v>
      </c>
      <c r="S321" s="8" t="s">
        <v>27</v>
      </c>
      <c r="T321" s="10" t="s">
        <v>36</v>
      </c>
      <c r="U321" s="26">
        <f t="shared" si="37"/>
        <v>0.375</v>
      </c>
      <c r="V321" s="26">
        <f t="shared" si="38"/>
        <v>0.75</v>
      </c>
      <c r="W321" s="23">
        <f t="shared" si="45"/>
        <v>0.26259259259677492</v>
      </c>
      <c r="X321" s="19">
        <f t="shared" si="39"/>
        <v>0.75</v>
      </c>
      <c r="Y321" s="19">
        <f t="shared" si="41"/>
        <v>0</v>
      </c>
      <c r="Z321" s="21">
        <f t="shared" si="42"/>
        <v>0</v>
      </c>
      <c r="AA321" s="21" t="str">
        <f t="shared" si="40"/>
        <v>n/a</v>
      </c>
      <c r="AB321" s="21">
        <f t="shared" si="43"/>
        <v>0</v>
      </c>
      <c r="AC321" s="19" t="str">
        <f t="shared" si="44"/>
        <v>Resueltos</v>
      </c>
    </row>
    <row r="322" spans="1:29" s="2" customFormat="1" ht="12.75" x14ac:dyDescent="0.2">
      <c r="A322" s="4" t="s">
        <v>20</v>
      </c>
      <c r="B322" s="4" t="s">
        <v>1760</v>
      </c>
      <c r="C322" s="4" t="s">
        <v>1761</v>
      </c>
      <c r="D322" s="5">
        <v>45072</v>
      </c>
      <c r="E322" s="6" t="s">
        <v>1762</v>
      </c>
      <c r="F322" s="6" t="s">
        <v>21</v>
      </c>
      <c r="G322" s="6" t="s">
        <v>22</v>
      </c>
      <c r="H322" s="7">
        <v>42506.769837962958</v>
      </c>
      <c r="I322" s="7">
        <v>42510.488634259258</v>
      </c>
      <c r="J322" s="4" t="s">
        <v>23</v>
      </c>
      <c r="K322" s="8" t="s">
        <v>33</v>
      </c>
      <c r="L322" s="7">
        <v>42510.491666666669</v>
      </c>
      <c r="M322" s="9" t="s">
        <v>1763</v>
      </c>
      <c r="N322" s="9" t="s">
        <v>1764</v>
      </c>
      <c r="O322" s="8" t="s">
        <v>34</v>
      </c>
      <c r="P322" s="8" t="s">
        <v>1765</v>
      </c>
      <c r="Q322" s="4" t="s">
        <v>26</v>
      </c>
      <c r="R322" s="7">
        <v>42510.650335648148</v>
      </c>
      <c r="S322" s="8" t="s">
        <v>27</v>
      </c>
      <c r="T322" s="10" t="s">
        <v>28</v>
      </c>
      <c r="U322" s="26">
        <f t="shared" ref="U322:U385" si="46">VLOOKUP(K322,horarios,2,FALSE)</f>
        <v>0.375</v>
      </c>
      <c r="V322" s="26">
        <f t="shared" ref="V322:V385" si="47">VLOOKUP(K322,horarios,3,FALSE)</f>
        <v>0.75</v>
      </c>
      <c r="W322" s="23">
        <f t="shared" si="45"/>
        <v>1.2416666666686069</v>
      </c>
      <c r="X322" s="19">
        <f t="shared" ref="X322:X385" si="48">IFERROR(VLOOKUP(F322&amp;K322,sla_horas,5,FALSE),"n/a")</f>
        <v>0.75</v>
      </c>
      <c r="Y322" s="19">
        <f t="shared" si="41"/>
        <v>0.45000000000194024</v>
      </c>
      <c r="Z322" s="21">
        <f t="shared" si="42"/>
        <v>3</v>
      </c>
      <c r="AA322" s="21" t="str">
        <f t="shared" ref="AA322:AA385" si="49">IFERROR(VLOOKUP(F322&amp;K322,sla_dias,5,FALSE),"n/a")</f>
        <v>n/a</v>
      </c>
      <c r="AB322" s="21">
        <f t="shared" si="43"/>
        <v>0</v>
      </c>
      <c r="AC322" s="19" t="str">
        <f t="shared" si="44"/>
        <v>Resueltos</v>
      </c>
    </row>
    <row r="323" spans="1:29" s="2" customFormat="1" ht="12.75" x14ac:dyDescent="0.2">
      <c r="A323" s="4" t="s">
        <v>20</v>
      </c>
      <c r="B323" s="4" t="s">
        <v>29</v>
      </c>
      <c r="C323" s="4" t="s">
        <v>1766</v>
      </c>
      <c r="D323" s="5">
        <v>45075</v>
      </c>
      <c r="E323" s="6" t="s">
        <v>1767</v>
      </c>
      <c r="F323" s="6" t="s">
        <v>30</v>
      </c>
      <c r="G323" s="6" t="s">
        <v>31</v>
      </c>
      <c r="H323" s="7">
        <v>42506.820636574077</v>
      </c>
      <c r="I323" s="7">
        <v>42507.633298611108</v>
      </c>
      <c r="J323" s="4" t="s">
        <v>23</v>
      </c>
      <c r="K323" s="8" t="s">
        <v>24</v>
      </c>
      <c r="L323" s="7">
        <v>42507.604166666672</v>
      </c>
      <c r="M323" s="9" t="s">
        <v>1768</v>
      </c>
      <c r="N323" s="9" t="s">
        <v>1769</v>
      </c>
      <c r="O323" s="8" t="s">
        <v>25</v>
      </c>
      <c r="P323" s="8" t="s">
        <v>86</v>
      </c>
      <c r="Q323" s="4" t="s">
        <v>26</v>
      </c>
      <c r="R323" s="7">
        <v>42507.651666666672</v>
      </c>
      <c r="S323" s="8" t="s">
        <v>32</v>
      </c>
      <c r="T323" s="10" t="s">
        <v>36</v>
      </c>
      <c r="U323" s="26">
        <f t="shared" si="46"/>
        <v>0.375</v>
      </c>
      <c r="V323" s="26">
        <f t="shared" si="47"/>
        <v>0.75</v>
      </c>
      <c r="W323" s="23">
        <f t="shared" si="45"/>
        <v>0.22916666667151731</v>
      </c>
      <c r="X323" s="19">
        <f t="shared" si="48"/>
        <v>0.75</v>
      </c>
      <c r="Y323" s="19">
        <f t="shared" ref="Y323:Y386" si="50">IF(W323&lt;X323,0,(W323-X323)-0.0416666666666667)</f>
        <v>0</v>
      </c>
      <c r="Z323" s="21">
        <f t="shared" ref="Z323:Z386" si="51">ROUND(L323-H323,0)-1</f>
        <v>0</v>
      </c>
      <c r="AA323" s="21" t="str">
        <f t="shared" si="49"/>
        <v>n/a</v>
      </c>
      <c r="AB323" s="21">
        <f t="shared" ref="AB323:AB386" si="52">IF(Z323&lt;AA323,0,Z323-AA323)</f>
        <v>0</v>
      </c>
      <c r="AC323" s="19" t="str">
        <f t="shared" ref="AC323:AC386" si="53">IF(MONTH(H323)=MONTH(L323),"Resueltos","No resuelto")</f>
        <v>Resueltos</v>
      </c>
    </row>
    <row r="324" spans="1:29" s="2" customFormat="1" ht="12.75" x14ac:dyDescent="0.2">
      <c r="A324" s="4" t="s">
        <v>20</v>
      </c>
      <c r="B324" s="4" t="s">
        <v>29</v>
      </c>
      <c r="C324" s="4" t="s">
        <v>178</v>
      </c>
      <c r="D324" s="5">
        <v>45076</v>
      </c>
      <c r="E324" s="6" t="s">
        <v>1767</v>
      </c>
      <c r="F324" s="6" t="s">
        <v>30</v>
      </c>
      <c r="G324" s="6" t="s">
        <v>31</v>
      </c>
      <c r="H324" s="7">
        <v>42506.82068287037</v>
      </c>
      <c r="I324" s="7">
        <v>42507.62945601852</v>
      </c>
      <c r="J324" s="4" t="s">
        <v>23</v>
      </c>
      <c r="K324" s="8" t="s">
        <v>33</v>
      </c>
      <c r="L324" s="7">
        <v>42507.604166666672</v>
      </c>
      <c r="M324" s="9" t="s">
        <v>1770</v>
      </c>
      <c r="N324" s="8" t="s">
        <v>1771</v>
      </c>
      <c r="O324" s="8" t="s">
        <v>34</v>
      </c>
      <c r="P324" s="8" t="s">
        <v>1772</v>
      </c>
      <c r="Q324" s="4" t="s">
        <v>26</v>
      </c>
      <c r="R324" s="7">
        <v>42507.638553240744</v>
      </c>
      <c r="S324" s="8" t="s">
        <v>32</v>
      </c>
      <c r="T324" s="10" t="s">
        <v>36</v>
      </c>
      <c r="U324" s="26">
        <f t="shared" si="46"/>
        <v>0.375</v>
      </c>
      <c r="V324" s="26">
        <f t="shared" si="47"/>
        <v>0.75</v>
      </c>
      <c r="W324" s="23">
        <f t="shared" si="45"/>
        <v>0.22916666667151731</v>
      </c>
      <c r="X324" s="19">
        <f t="shared" si="48"/>
        <v>0.75</v>
      </c>
      <c r="Y324" s="19">
        <f t="shared" si="50"/>
        <v>0</v>
      </c>
      <c r="Z324" s="21">
        <f t="shared" si="51"/>
        <v>0</v>
      </c>
      <c r="AA324" s="21" t="str">
        <f t="shared" si="49"/>
        <v>n/a</v>
      </c>
      <c r="AB324" s="21">
        <f t="shared" si="52"/>
        <v>0</v>
      </c>
      <c r="AC324" s="19" t="str">
        <f t="shared" si="53"/>
        <v>Resueltos</v>
      </c>
    </row>
    <row r="325" spans="1:29" s="2" customFormat="1" ht="12.75" x14ac:dyDescent="0.2">
      <c r="A325" s="4" t="s">
        <v>20</v>
      </c>
      <c r="B325" s="4" t="s">
        <v>29</v>
      </c>
      <c r="C325" s="4" t="s">
        <v>1773</v>
      </c>
      <c r="D325" s="5">
        <v>45082</v>
      </c>
      <c r="E325" s="6" t="s">
        <v>1774</v>
      </c>
      <c r="F325" s="6" t="s">
        <v>21</v>
      </c>
      <c r="G325" s="6" t="s">
        <v>22</v>
      </c>
      <c r="H325" s="7">
        <v>42507.394363425927</v>
      </c>
      <c r="I325" s="7">
        <v>42507.648726851854</v>
      </c>
      <c r="J325" s="4" t="s">
        <v>23</v>
      </c>
      <c r="K325" s="8" t="s">
        <v>42</v>
      </c>
      <c r="L325" s="7">
        <v>42507.631944444445</v>
      </c>
      <c r="M325" s="9" t="s">
        <v>1775</v>
      </c>
      <c r="N325" s="8" t="s">
        <v>1776</v>
      </c>
      <c r="O325" s="8" t="s">
        <v>25</v>
      </c>
      <c r="P325" s="8" t="s">
        <v>97</v>
      </c>
      <c r="Q325" s="4" t="s">
        <v>26</v>
      </c>
      <c r="R325" s="7">
        <v>42508.419930555552</v>
      </c>
      <c r="S325" s="8" t="s">
        <v>27</v>
      </c>
      <c r="T325" s="10" t="s">
        <v>36</v>
      </c>
      <c r="U325" s="26">
        <f t="shared" si="46"/>
        <v>0.375</v>
      </c>
      <c r="V325" s="26">
        <f t="shared" si="47"/>
        <v>0.75</v>
      </c>
      <c r="W325" s="23">
        <f t="shared" ref="W325:W388" si="54">(IF(NETWORKDAYS(H325,L325)&gt;=2,NETWORKDAYS(H325,L325)-2,0) * (V325-U325))+IF(MOD(H325,1)&gt;V325,0,V325-MOD(H325,1)) + IF(MOD(L325,1)&lt;U325,0,MOD(L325,1) - U325)</f>
        <v>0.61258101851854008</v>
      </c>
      <c r="X325" s="19">
        <f t="shared" si="48"/>
        <v>0.75</v>
      </c>
      <c r="Y325" s="19">
        <f t="shared" si="50"/>
        <v>0</v>
      </c>
      <c r="Z325" s="21">
        <f t="shared" si="51"/>
        <v>-1</v>
      </c>
      <c r="AA325" s="21" t="str">
        <f t="shared" si="49"/>
        <v>n/a</v>
      </c>
      <c r="AB325" s="21">
        <f t="shared" si="52"/>
        <v>0</v>
      </c>
      <c r="AC325" s="19" t="str">
        <f t="shared" si="53"/>
        <v>Resueltos</v>
      </c>
    </row>
    <row r="326" spans="1:29" s="2" customFormat="1" ht="12.75" x14ac:dyDescent="0.2">
      <c r="A326" s="4" t="s">
        <v>20</v>
      </c>
      <c r="B326" s="4" t="s">
        <v>1777</v>
      </c>
      <c r="C326" s="4" t="s">
        <v>1778</v>
      </c>
      <c r="D326" s="5">
        <v>45110</v>
      </c>
      <c r="E326" s="6" t="s">
        <v>1779</v>
      </c>
      <c r="F326" s="6" t="s">
        <v>21</v>
      </c>
      <c r="G326" s="6" t="s">
        <v>22</v>
      </c>
      <c r="H326" s="7">
        <v>42507.426851851851</v>
      </c>
      <c r="I326" s="7">
        <v>42508.581597222219</v>
      </c>
      <c r="J326" s="4" t="s">
        <v>23</v>
      </c>
      <c r="K326" s="8" t="s">
        <v>24</v>
      </c>
      <c r="L326" s="7">
        <v>42508.565972222219</v>
      </c>
      <c r="M326" s="9" t="s">
        <v>1780</v>
      </c>
      <c r="N326" s="8" t="s">
        <v>1781</v>
      </c>
      <c r="O326" s="8" t="s">
        <v>25</v>
      </c>
      <c r="P326" s="8" t="s">
        <v>128</v>
      </c>
      <c r="Q326" s="4" t="s">
        <v>26</v>
      </c>
      <c r="R326" s="7">
        <v>42508.588472222225</v>
      </c>
      <c r="S326" s="8" t="s">
        <v>32</v>
      </c>
      <c r="T326" s="10" t="s">
        <v>36</v>
      </c>
      <c r="U326" s="26">
        <f t="shared" si="46"/>
        <v>0.375</v>
      </c>
      <c r="V326" s="26">
        <f t="shared" si="47"/>
        <v>0.75</v>
      </c>
      <c r="W326" s="23">
        <f t="shared" si="54"/>
        <v>0.51412037036789116</v>
      </c>
      <c r="X326" s="19">
        <f t="shared" si="48"/>
        <v>0.75</v>
      </c>
      <c r="Y326" s="19">
        <f t="shared" si="50"/>
        <v>0</v>
      </c>
      <c r="Z326" s="21">
        <f t="shared" si="51"/>
        <v>0</v>
      </c>
      <c r="AA326" s="21" t="str">
        <f t="shared" si="49"/>
        <v>n/a</v>
      </c>
      <c r="AB326" s="21">
        <f t="shared" si="52"/>
        <v>0</v>
      </c>
      <c r="AC326" s="19" t="str">
        <f t="shared" si="53"/>
        <v>Resueltos</v>
      </c>
    </row>
    <row r="327" spans="1:29" s="2" customFormat="1" ht="12.75" x14ac:dyDescent="0.2">
      <c r="A327" s="4" t="s">
        <v>20</v>
      </c>
      <c r="B327" s="4" t="s">
        <v>29</v>
      </c>
      <c r="C327" s="4" t="s">
        <v>1782</v>
      </c>
      <c r="D327" s="5">
        <v>45121</v>
      </c>
      <c r="E327" s="6" t="s">
        <v>1783</v>
      </c>
      <c r="F327" s="6" t="s">
        <v>21</v>
      </c>
      <c r="G327" s="6" t="s">
        <v>22</v>
      </c>
      <c r="H327" s="7">
        <v>42507.444155092591</v>
      </c>
      <c r="I327" s="7">
        <v>42509.679201388892</v>
      </c>
      <c r="J327" s="4" t="s">
        <v>23</v>
      </c>
      <c r="K327" s="8" t="s">
        <v>39</v>
      </c>
      <c r="L327" s="7">
        <v>42509.652777777781</v>
      </c>
      <c r="M327" s="9" t="s">
        <v>1784</v>
      </c>
      <c r="N327" s="8" t="s">
        <v>1785</v>
      </c>
      <c r="O327" s="8" t="s">
        <v>40</v>
      </c>
      <c r="P327" s="8" t="s">
        <v>1786</v>
      </c>
      <c r="Q327" s="4" t="s">
        <v>26</v>
      </c>
      <c r="R327" s="7">
        <v>42510.54822916667</v>
      </c>
      <c r="S327" s="8" t="s">
        <v>27</v>
      </c>
      <c r="T327" s="10" t="s">
        <v>36</v>
      </c>
      <c r="U327" s="26">
        <f t="shared" si="46"/>
        <v>0.375</v>
      </c>
      <c r="V327" s="26">
        <f t="shared" si="47"/>
        <v>0.75</v>
      </c>
      <c r="W327" s="23">
        <f t="shared" si="54"/>
        <v>0.95862268518976634</v>
      </c>
      <c r="X327" s="19">
        <f t="shared" si="48"/>
        <v>0.75</v>
      </c>
      <c r="Y327" s="19">
        <f t="shared" si="50"/>
        <v>0.16695601852309966</v>
      </c>
      <c r="Z327" s="21">
        <f t="shared" si="51"/>
        <v>1</v>
      </c>
      <c r="AA327" s="21" t="str">
        <f t="shared" si="49"/>
        <v>n/a</v>
      </c>
      <c r="AB327" s="21">
        <f t="shared" si="52"/>
        <v>0</v>
      </c>
      <c r="AC327" s="19" t="str">
        <f t="shared" si="53"/>
        <v>Resueltos</v>
      </c>
    </row>
    <row r="328" spans="1:29" s="2" customFormat="1" ht="12.75" x14ac:dyDescent="0.2">
      <c r="A328" s="4" t="s">
        <v>20</v>
      </c>
      <c r="B328" s="4" t="s">
        <v>29</v>
      </c>
      <c r="C328" s="4" t="s">
        <v>1787</v>
      </c>
      <c r="D328" s="5">
        <v>45148</v>
      </c>
      <c r="E328" s="6" t="s">
        <v>1788</v>
      </c>
      <c r="F328" s="6" t="s">
        <v>21</v>
      </c>
      <c r="G328" s="6" t="s">
        <v>22</v>
      </c>
      <c r="H328" s="7">
        <v>42507.487546296295</v>
      </c>
      <c r="I328" s="7">
        <v>42507.673900462964</v>
      </c>
      <c r="J328" s="4" t="s">
        <v>23</v>
      </c>
      <c r="K328" s="8" t="s">
        <v>24</v>
      </c>
      <c r="L328" s="7">
        <v>42507.645833333328</v>
      </c>
      <c r="M328" s="9" t="s">
        <v>1789</v>
      </c>
      <c r="N328" s="8" t="s">
        <v>1790</v>
      </c>
      <c r="O328" s="8" t="s">
        <v>25</v>
      </c>
      <c r="P328" s="8" t="s">
        <v>163</v>
      </c>
      <c r="Q328" s="4" t="s">
        <v>26</v>
      </c>
      <c r="R328" s="7">
        <v>42507.692118055551</v>
      </c>
      <c r="S328" s="8" t="s">
        <v>32</v>
      </c>
      <c r="T328" s="10" t="s">
        <v>36</v>
      </c>
      <c r="U328" s="26">
        <f t="shared" si="46"/>
        <v>0.375</v>
      </c>
      <c r="V328" s="26">
        <f t="shared" si="47"/>
        <v>0.75</v>
      </c>
      <c r="W328" s="23">
        <f t="shared" si="54"/>
        <v>0.53328703703300562</v>
      </c>
      <c r="X328" s="19">
        <f t="shared" si="48"/>
        <v>0.75</v>
      </c>
      <c r="Y328" s="19">
        <f t="shared" si="50"/>
        <v>0</v>
      </c>
      <c r="Z328" s="21">
        <f t="shared" si="51"/>
        <v>-1</v>
      </c>
      <c r="AA328" s="21" t="str">
        <f t="shared" si="49"/>
        <v>n/a</v>
      </c>
      <c r="AB328" s="21">
        <f t="shared" si="52"/>
        <v>0</v>
      </c>
      <c r="AC328" s="19" t="str">
        <f t="shared" si="53"/>
        <v>Resueltos</v>
      </c>
    </row>
    <row r="329" spans="1:29" s="2" customFormat="1" ht="12.75" x14ac:dyDescent="0.2">
      <c r="A329" s="4" t="s">
        <v>20</v>
      </c>
      <c r="B329" s="4" t="s">
        <v>29</v>
      </c>
      <c r="C329" s="4" t="s">
        <v>1791</v>
      </c>
      <c r="D329" s="5">
        <v>45167</v>
      </c>
      <c r="E329" s="6" t="s">
        <v>1792</v>
      </c>
      <c r="F329" s="6" t="s">
        <v>21</v>
      </c>
      <c r="G329" s="6" t="s">
        <v>22</v>
      </c>
      <c r="H329" s="7">
        <v>42507.51163194445</v>
      </c>
      <c r="I329" s="7">
        <v>42508.615428240737</v>
      </c>
      <c r="J329" s="4" t="s">
        <v>23</v>
      </c>
      <c r="K329" s="8" t="s">
        <v>33</v>
      </c>
      <c r="L329" s="7">
        <v>42508.5</v>
      </c>
      <c r="M329" s="9" t="s">
        <v>1793</v>
      </c>
      <c r="N329" s="8" t="s">
        <v>1794</v>
      </c>
      <c r="O329" s="8" t="s">
        <v>34</v>
      </c>
      <c r="P329" s="8" t="s">
        <v>1795</v>
      </c>
      <c r="Q329" s="4" t="s">
        <v>26</v>
      </c>
      <c r="R329" s="7">
        <v>42508.626446759255</v>
      </c>
      <c r="S329" s="8" t="s">
        <v>32</v>
      </c>
      <c r="T329" s="10" t="s">
        <v>36</v>
      </c>
      <c r="U329" s="26">
        <f t="shared" si="46"/>
        <v>0.375</v>
      </c>
      <c r="V329" s="26">
        <f t="shared" si="47"/>
        <v>0.75</v>
      </c>
      <c r="W329" s="23">
        <f t="shared" si="54"/>
        <v>0.36336805555038154</v>
      </c>
      <c r="X329" s="19">
        <f t="shared" si="48"/>
        <v>0.75</v>
      </c>
      <c r="Y329" s="19">
        <f t="shared" si="50"/>
        <v>0</v>
      </c>
      <c r="Z329" s="21">
        <f t="shared" si="51"/>
        <v>0</v>
      </c>
      <c r="AA329" s="21" t="str">
        <f t="shared" si="49"/>
        <v>n/a</v>
      </c>
      <c r="AB329" s="21">
        <f t="shared" si="52"/>
        <v>0</v>
      </c>
      <c r="AC329" s="19" t="str">
        <f t="shared" si="53"/>
        <v>Resueltos</v>
      </c>
    </row>
    <row r="330" spans="1:29" s="2" customFormat="1" ht="12.75" x14ac:dyDescent="0.2">
      <c r="A330" s="4" t="s">
        <v>20</v>
      </c>
      <c r="B330" s="4" t="s">
        <v>29</v>
      </c>
      <c r="C330" s="4" t="s">
        <v>1796</v>
      </c>
      <c r="D330" s="5">
        <v>45175</v>
      </c>
      <c r="E330" s="6" t="s">
        <v>1797</v>
      </c>
      <c r="F330" s="6" t="s">
        <v>21</v>
      </c>
      <c r="G330" s="6" t="s">
        <v>22</v>
      </c>
      <c r="H330" s="7">
        <v>42507.527650462958</v>
      </c>
      <c r="I330" s="7">
        <v>42507.745879629627</v>
      </c>
      <c r="J330" s="4" t="s">
        <v>23</v>
      </c>
      <c r="K330" s="8" t="s">
        <v>33</v>
      </c>
      <c r="L330" s="7">
        <v>42507.736111111109</v>
      </c>
      <c r="M330" s="9" t="s">
        <v>1798</v>
      </c>
      <c r="N330" s="8" t="s">
        <v>1799</v>
      </c>
      <c r="O330" s="8" t="s">
        <v>34</v>
      </c>
      <c r="P330" s="8" t="s">
        <v>1800</v>
      </c>
      <c r="Q330" s="4" t="s">
        <v>26</v>
      </c>
      <c r="R330" s="7">
        <v>42507.760659722218</v>
      </c>
      <c r="S330" s="8" t="s">
        <v>32</v>
      </c>
      <c r="T330" s="10" t="s">
        <v>36</v>
      </c>
      <c r="U330" s="26">
        <f t="shared" si="46"/>
        <v>0.375</v>
      </c>
      <c r="V330" s="26">
        <f t="shared" si="47"/>
        <v>0.75</v>
      </c>
      <c r="W330" s="23">
        <f t="shared" si="54"/>
        <v>0.583460648151231</v>
      </c>
      <c r="X330" s="19">
        <f t="shared" si="48"/>
        <v>0.75</v>
      </c>
      <c r="Y330" s="19">
        <f t="shared" si="50"/>
        <v>0</v>
      </c>
      <c r="Z330" s="21">
        <f t="shared" si="51"/>
        <v>-1</v>
      </c>
      <c r="AA330" s="21" t="str">
        <f t="shared" si="49"/>
        <v>n/a</v>
      </c>
      <c r="AB330" s="21">
        <f t="shared" si="52"/>
        <v>0</v>
      </c>
      <c r="AC330" s="19" t="str">
        <f t="shared" si="53"/>
        <v>Resueltos</v>
      </c>
    </row>
    <row r="331" spans="1:29" s="2" customFormat="1" ht="12.75" x14ac:dyDescent="0.2">
      <c r="A331" s="4" t="s">
        <v>20</v>
      </c>
      <c r="B331" s="4" t="s">
        <v>29</v>
      </c>
      <c r="C331" s="4" t="s">
        <v>1801</v>
      </c>
      <c r="D331" s="5">
        <v>45180</v>
      </c>
      <c r="E331" s="6" t="s">
        <v>1802</v>
      </c>
      <c r="F331" s="6" t="s">
        <v>21</v>
      </c>
      <c r="G331" s="6" t="s">
        <v>22</v>
      </c>
      <c r="H331" s="7">
        <v>42507.537326388891</v>
      </c>
      <c r="I331" s="7">
        <v>42507.618564814809</v>
      </c>
      <c r="J331" s="4" t="s">
        <v>23</v>
      </c>
      <c r="K331" s="8" t="s">
        <v>24</v>
      </c>
      <c r="L331" s="7">
        <v>42507.583333333328</v>
      </c>
      <c r="M331" s="9" t="s">
        <v>1803</v>
      </c>
      <c r="N331" s="8" t="s">
        <v>1804</v>
      </c>
      <c r="O331" s="8" t="s">
        <v>25</v>
      </c>
      <c r="P331" s="8" t="s">
        <v>88</v>
      </c>
      <c r="Q331" s="4" t="s">
        <v>26</v>
      </c>
      <c r="R331" s="7">
        <v>42510.537094907406</v>
      </c>
      <c r="S331" s="8" t="s">
        <v>27</v>
      </c>
      <c r="T331" s="10" t="s">
        <v>36</v>
      </c>
      <c r="U331" s="26">
        <f t="shared" si="46"/>
        <v>0.375</v>
      </c>
      <c r="V331" s="26">
        <f t="shared" si="47"/>
        <v>0.75</v>
      </c>
      <c r="W331" s="23">
        <f t="shared" si="54"/>
        <v>0.42100694443797693</v>
      </c>
      <c r="X331" s="19">
        <f t="shared" si="48"/>
        <v>0.75</v>
      </c>
      <c r="Y331" s="19">
        <f t="shared" si="50"/>
        <v>0</v>
      </c>
      <c r="Z331" s="21">
        <f t="shared" si="51"/>
        <v>-1</v>
      </c>
      <c r="AA331" s="21" t="str">
        <f t="shared" si="49"/>
        <v>n/a</v>
      </c>
      <c r="AB331" s="21">
        <f t="shared" si="52"/>
        <v>0</v>
      </c>
      <c r="AC331" s="19" t="str">
        <f t="shared" si="53"/>
        <v>Resueltos</v>
      </c>
    </row>
    <row r="332" spans="1:29" s="2" customFormat="1" ht="12.75" x14ac:dyDescent="0.2">
      <c r="A332" s="4" t="s">
        <v>20</v>
      </c>
      <c r="B332" s="4" t="s">
        <v>29</v>
      </c>
      <c r="C332" s="4" t="s">
        <v>110</v>
      </c>
      <c r="D332" s="5">
        <v>45188</v>
      </c>
      <c r="E332" s="6" t="s">
        <v>1805</v>
      </c>
      <c r="F332" s="6" t="s">
        <v>30</v>
      </c>
      <c r="G332" s="6" t="s">
        <v>31</v>
      </c>
      <c r="H332" s="7">
        <v>42507.557696759264</v>
      </c>
      <c r="I332" s="7">
        <v>42508.576342592598</v>
      </c>
      <c r="J332" s="4" t="s">
        <v>23</v>
      </c>
      <c r="K332" s="8" t="s">
        <v>39</v>
      </c>
      <c r="L332" s="7">
        <v>42508.5625</v>
      </c>
      <c r="M332" s="9" t="s">
        <v>1806</v>
      </c>
      <c r="N332" s="8" t="s">
        <v>1807</v>
      </c>
      <c r="O332" s="8" t="s">
        <v>40</v>
      </c>
      <c r="P332" s="8" t="s">
        <v>109</v>
      </c>
      <c r="Q332" s="4" t="s">
        <v>26</v>
      </c>
      <c r="R332" s="7">
        <v>42508.581469907411</v>
      </c>
      <c r="S332" s="8" t="s">
        <v>32</v>
      </c>
      <c r="T332" s="10" t="s">
        <v>36</v>
      </c>
      <c r="U332" s="26">
        <f t="shared" si="46"/>
        <v>0.375</v>
      </c>
      <c r="V332" s="26">
        <f t="shared" si="47"/>
        <v>0.75</v>
      </c>
      <c r="W332" s="23">
        <f t="shared" si="54"/>
        <v>0.37980324073578231</v>
      </c>
      <c r="X332" s="19">
        <f t="shared" si="48"/>
        <v>0.75</v>
      </c>
      <c r="Y332" s="19">
        <f t="shared" si="50"/>
        <v>0</v>
      </c>
      <c r="Z332" s="21">
        <f t="shared" si="51"/>
        <v>0</v>
      </c>
      <c r="AA332" s="21" t="str">
        <f t="shared" si="49"/>
        <v>n/a</v>
      </c>
      <c r="AB332" s="21">
        <f t="shared" si="52"/>
        <v>0</v>
      </c>
      <c r="AC332" s="19" t="str">
        <f t="shared" si="53"/>
        <v>Resueltos</v>
      </c>
    </row>
    <row r="333" spans="1:29" s="2" customFormat="1" ht="12.75" x14ac:dyDescent="0.2">
      <c r="A333" s="4" t="s">
        <v>20</v>
      </c>
      <c r="B333" s="4" t="s">
        <v>29</v>
      </c>
      <c r="C333" s="4" t="s">
        <v>1808</v>
      </c>
      <c r="D333" s="5">
        <v>45189</v>
      </c>
      <c r="E333" s="6" t="s">
        <v>1809</v>
      </c>
      <c r="F333" s="6" t="s">
        <v>21</v>
      </c>
      <c r="G333" s="6" t="s">
        <v>22</v>
      </c>
      <c r="H333" s="7">
        <v>42507.561296296291</v>
      </c>
      <c r="I333" s="7">
        <v>42507.7887962963</v>
      </c>
      <c r="J333" s="4" t="s">
        <v>23</v>
      </c>
      <c r="K333" s="8" t="s">
        <v>24</v>
      </c>
      <c r="L333" s="7">
        <v>42507.666666666672</v>
      </c>
      <c r="M333" s="9" t="s">
        <v>1810</v>
      </c>
      <c r="N333" s="8" t="s">
        <v>1811</v>
      </c>
      <c r="O333" s="8" t="s">
        <v>25</v>
      </c>
      <c r="P333" s="8" t="s">
        <v>363</v>
      </c>
      <c r="Q333" s="4" t="s">
        <v>26</v>
      </c>
      <c r="R333" s="7">
        <v>42510.460729166662</v>
      </c>
      <c r="S333" s="8" t="s">
        <v>27</v>
      </c>
      <c r="T333" s="10" t="s">
        <v>36</v>
      </c>
      <c r="U333" s="26">
        <f t="shared" si="46"/>
        <v>0.375</v>
      </c>
      <c r="V333" s="26">
        <f t="shared" si="47"/>
        <v>0.75</v>
      </c>
      <c r="W333" s="23">
        <f t="shared" si="54"/>
        <v>0.48037037038011476</v>
      </c>
      <c r="X333" s="19">
        <f t="shared" si="48"/>
        <v>0.75</v>
      </c>
      <c r="Y333" s="19">
        <f t="shared" si="50"/>
        <v>0</v>
      </c>
      <c r="Z333" s="21">
        <f t="shared" si="51"/>
        <v>-1</v>
      </c>
      <c r="AA333" s="21" t="str">
        <f t="shared" si="49"/>
        <v>n/a</v>
      </c>
      <c r="AB333" s="21">
        <f t="shared" si="52"/>
        <v>0</v>
      </c>
      <c r="AC333" s="19" t="str">
        <f t="shared" si="53"/>
        <v>Resueltos</v>
      </c>
    </row>
    <row r="334" spans="1:29" s="2" customFormat="1" ht="12.75" x14ac:dyDescent="0.2">
      <c r="A334" s="4" t="s">
        <v>20</v>
      </c>
      <c r="B334" s="4" t="s">
        <v>29</v>
      </c>
      <c r="C334" s="4" t="s">
        <v>1812</v>
      </c>
      <c r="D334" s="5">
        <v>45195</v>
      </c>
      <c r="E334" s="6" t="s">
        <v>1813</v>
      </c>
      <c r="F334" s="6" t="s">
        <v>21</v>
      </c>
      <c r="G334" s="6" t="s">
        <v>22</v>
      </c>
      <c r="H334" s="7">
        <v>42507.57032407407</v>
      </c>
      <c r="I334" s="7">
        <v>42509.597557870366</v>
      </c>
      <c r="J334" s="4" t="s">
        <v>23</v>
      </c>
      <c r="K334" s="8" t="s">
        <v>33</v>
      </c>
      <c r="L334" s="7">
        <v>42509.555555555555</v>
      </c>
      <c r="M334" s="9" t="s">
        <v>1814</v>
      </c>
      <c r="N334" s="8" t="s">
        <v>1815</v>
      </c>
      <c r="O334" s="8" t="s">
        <v>34</v>
      </c>
      <c r="P334" s="8" t="s">
        <v>1816</v>
      </c>
      <c r="Q334" s="4" t="s">
        <v>26</v>
      </c>
      <c r="R334" s="7">
        <v>42509.727337962962</v>
      </c>
      <c r="S334" s="8" t="s">
        <v>32</v>
      </c>
      <c r="T334" s="10" t="s">
        <v>28</v>
      </c>
      <c r="U334" s="26">
        <f t="shared" si="46"/>
        <v>0.375</v>
      </c>
      <c r="V334" s="26">
        <f t="shared" si="47"/>
        <v>0.75</v>
      </c>
      <c r="W334" s="23">
        <f t="shared" si="54"/>
        <v>0.73523148148524342</v>
      </c>
      <c r="X334" s="19">
        <f t="shared" si="48"/>
        <v>0.75</v>
      </c>
      <c r="Y334" s="19">
        <f t="shared" si="50"/>
        <v>0</v>
      </c>
      <c r="Z334" s="21">
        <f t="shared" si="51"/>
        <v>1</v>
      </c>
      <c r="AA334" s="21" t="str">
        <f t="shared" si="49"/>
        <v>n/a</v>
      </c>
      <c r="AB334" s="21">
        <f t="shared" si="52"/>
        <v>0</v>
      </c>
      <c r="AC334" s="19" t="str">
        <f t="shared" si="53"/>
        <v>Resueltos</v>
      </c>
    </row>
    <row r="335" spans="1:29" s="2" customFormat="1" ht="12.75" x14ac:dyDescent="0.2">
      <c r="A335" s="4" t="s">
        <v>20</v>
      </c>
      <c r="B335" s="4" t="s">
        <v>29</v>
      </c>
      <c r="C335" s="4" t="s">
        <v>1817</v>
      </c>
      <c r="D335" s="5">
        <v>45209</v>
      </c>
      <c r="E335" s="6" t="s">
        <v>1733</v>
      </c>
      <c r="F335" s="6" t="s">
        <v>21</v>
      </c>
      <c r="G335" s="6" t="s">
        <v>22</v>
      </c>
      <c r="H335" s="7">
        <v>42507.579363425924</v>
      </c>
      <c r="I335" s="7">
        <v>42508.532187500001</v>
      </c>
      <c r="J335" s="4" t="s">
        <v>23</v>
      </c>
      <c r="K335" s="8" t="s">
        <v>39</v>
      </c>
      <c r="L335" s="7">
        <v>42508.520833333328</v>
      </c>
      <c r="M335" s="9" t="s">
        <v>1818</v>
      </c>
      <c r="N335" s="8" t="s">
        <v>1819</v>
      </c>
      <c r="O335" s="8" t="s">
        <v>40</v>
      </c>
      <c r="P335" s="8" t="s">
        <v>57</v>
      </c>
      <c r="Q335" s="4" t="s">
        <v>26</v>
      </c>
      <c r="R335" s="7">
        <v>42508.541539351849</v>
      </c>
      <c r="S335" s="8" t="s">
        <v>32</v>
      </c>
      <c r="T335" s="10" t="s">
        <v>36</v>
      </c>
      <c r="U335" s="26">
        <f t="shared" si="46"/>
        <v>0.375</v>
      </c>
      <c r="V335" s="26">
        <f t="shared" si="47"/>
        <v>0.75</v>
      </c>
      <c r="W335" s="23">
        <f t="shared" si="54"/>
        <v>0.31646990740409819</v>
      </c>
      <c r="X335" s="19">
        <f t="shared" si="48"/>
        <v>0.75</v>
      </c>
      <c r="Y335" s="19">
        <f t="shared" si="50"/>
        <v>0</v>
      </c>
      <c r="Z335" s="21">
        <f t="shared" si="51"/>
        <v>0</v>
      </c>
      <c r="AA335" s="21" t="str">
        <f t="shared" si="49"/>
        <v>n/a</v>
      </c>
      <c r="AB335" s="21">
        <f t="shared" si="52"/>
        <v>0</v>
      </c>
      <c r="AC335" s="19" t="str">
        <f t="shared" si="53"/>
        <v>Resueltos</v>
      </c>
    </row>
    <row r="336" spans="1:29" s="2" customFormat="1" ht="12.75" x14ac:dyDescent="0.2">
      <c r="A336" s="4" t="s">
        <v>20</v>
      </c>
      <c r="B336" s="4" t="s">
        <v>29</v>
      </c>
      <c r="C336" s="4" t="s">
        <v>1820</v>
      </c>
      <c r="D336" s="5">
        <v>45210</v>
      </c>
      <c r="E336" s="6" t="s">
        <v>1821</v>
      </c>
      <c r="F336" s="6" t="s">
        <v>21</v>
      </c>
      <c r="G336" s="6" t="s">
        <v>31</v>
      </c>
      <c r="H336" s="7">
        <v>42507.580497685187</v>
      </c>
      <c r="I336" s="7">
        <v>42507.595266203702</v>
      </c>
      <c r="J336" s="4" t="s">
        <v>23</v>
      </c>
      <c r="K336" s="8" t="s">
        <v>39</v>
      </c>
      <c r="L336" s="7">
        <v>42507.593055555553</v>
      </c>
      <c r="M336" s="9" t="s">
        <v>1822</v>
      </c>
      <c r="N336" s="9" t="s">
        <v>1823</v>
      </c>
      <c r="O336" s="8" t="s">
        <v>40</v>
      </c>
      <c r="P336" s="8" t="s">
        <v>1824</v>
      </c>
      <c r="Q336" s="4" t="s">
        <v>26</v>
      </c>
      <c r="R336" s="7">
        <v>42507.595590277779</v>
      </c>
      <c r="S336" s="8" t="s">
        <v>32</v>
      </c>
      <c r="T336" s="10" t="s">
        <v>36</v>
      </c>
      <c r="U336" s="26">
        <f t="shared" si="46"/>
        <v>0.375</v>
      </c>
      <c r="V336" s="26">
        <f t="shared" si="47"/>
        <v>0.75</v>
      </c>
      <c r="W336" s="23">
        <f t="shared" si="54"/>
        <v>0.38755787036643596</v>
      </c>
      <c r="X336" s="19">
        <f t="shared" si="48"/>
        <v>0.75</v>
      </c>
      <c r="Y336" s="19">
        <f t="shared" si="50"/>
        <v>0</v>
      </c>
      <c r="Z336" s="21">
        <f t="shared" si="51"/>
        <v>-1</v>
      </c>
      <c r="AA336" s="21" t="str">
        <f t="shared" si="49"/>
        <v>n/a</v>
      </c>
      <c r="AB336" s="21">
        <f t="shared" si="52"/>
        <v>0</v>
      </c>
      <c r="AC336" s="19" t="str">
        <f t="shared" si="53"/>
        <v>Resueltos</v>
      </c>
    </row>
    <row r="337" spans="1:29" s="2" customFormat="1" ht="12.75" x14ac:dyDescent="0.2">
      <c r="A337" s="4" t="s">
        <v>20</v>
      </c>
      <c r="B337" s="4" t="s">
        <v>29</v>
      </c>
      <c r="C337" s="4" t="s">
        <v>1825</v>
      </c>
      <c r="D337" s="5">
        <v>45211</v>
      </c>
      <c r="E337" s="6" t="s">
        <v>1821</v>
      </c>
      <c r="F337" s="6" t="s">
        <v>21</v>
      </c>
      <c r="G337" s="6" t="s">
        <v>22</v>
      </c>
      <c r="H337" s="7">
        <v>42507.583541666667</v>
      </c>
      <c r="I337" s="7">
        <v>42508.785810185189</v>
      </c>
      <c r="J337" s="4" t="s">
        <v>23</v>
      </c>
      <c r="K337" s="8" t="s">
        <v>39</v>
      </c>
      <c r="L337" s="7">
        <v>42508.777777777781</v>
      </c>
      <c r="M337" s="9" t="s">
        <v>1826</v>
      </c>
      <c r="N337" s="8" t="s">
        <v>1827</v>
      </c>
      <c r="O337" s="8" t="s">
        <v>40</v>
      </c>
      <c r="P337" s="8" t="s">
        <v>1824</v>
      </c>
      <c r="Q337" s="4" t="s">
        <v>26</v>
      </c>
      <c r="R337" s="7">
        <v>42509.398460648154</v>
      </c>
      <c r="S337" s="8" t="s">
        <v>32</v>
      </c>
      <c r="T337" s="10" t="s">
        <v>36</v>
      </c>
      <c r="U337" s="26">
        <f t="shared" si="46"/>
        <v>0.375</v>
      </c>
      <c r="V337" s="26">
        <f t="shared" si="47"/>
        <v>0.75</v>
      </c>
      <c r="W337" s="23">
        <f t="shared" si="54"/>
        <v>0.56923611111415084</v>
      </c>
      <c r="X337" s="19">
        <f t="shared" si="48"/>
        <v>0.75</v>
      </c>
      <c r="Y337" s="19">
        <f t="shared" si="50"/>
        <v>0</v>
      </c>
      <c r="Z337" s="21">
        <f t="shared" si="51"/>
        <v>0</v>
      </c>
      <c r="AA337" s="21" t="str">
        <f t="shared" si="49"/>
        <v>n/a</v>
      </c>
      <c r="AB337" s="21">
        <f t="shared" si="52"/>
        <v>0</v>
      </c>
      <c r="AC337" s="19" t="str">
        <f t="shared" si="53"/>
        <v>Resueltos</v>
      </c>
    </row>
    <row r="338" spans="1:29" s="2" customFormat="1" ht="12.75" x14ac:dyDescent="0.2">
      <c r="A338" s="4" t="s">
        <v>20</v>
      </c>
      <c r="B338" s="4" t="s">
        <v>29</v>
      </c>
      <c r="C338" s="4" t="s">
        <v>1828</v>
      </c>
      <c r="D338" s="5">
        <v>45227</v>
      </c>
      <c r="E338" s="6" t="s">
        <v>1829</v>
      </c>
      <c r="F338" s="6" t="s">
        <v>30</v>
      </c>
      <c r="G338" s="6" t="s">
        <v>31</v>
      </c>
      <c r="H338" s="7">
        <v>42507.599293981482</v>
      </c>
      <c r="I338" s="7">
        <v>42508.745428240742</v>
      </c>
      <c r="J338" s="4" t="s">
        <v>23</v>
      </c>
      <c r="K338" s="8" t="s">
        <v>50</v>
      </c>
      <c r="L338" s="7">
        <v>42508.736111111109</v>
      </c>
      <c r="M338" s="9" t="s">
        <v>1830</v>
      </c>
      <c r="N338" s="8" t="s">
        <v>1831</v>
      </c>
      <c r="O338" s="8" t="s">
        <v>40</v>
      </c>
      <c r="P338" s="8" t="s">
        <v>1832</v>
      </c>
      <c r="Q338" s="4" t="s">
        <v>26</v>
      </c>
      <c r="R338" s="7">
        <v>42508.75472222222</v>
      </c>
      <c r="S338" s="8" t="s">
        <v>32</v>
      </c>
      <c r="T338" s="10" t="s">
        <v>36</v>
      </c>
      <c r="U338" s="26">
        <f t="shared" si="46"/>
        <v>0.375</v>
      </c>
      <c r="V338" s="26">
        <f t="shared" si="47"/>
        <v>0.75</v>
      </c>
      <c r="W338" s="23">
        <f t="shared" si="54"/>
        <v>0.51181712962716119</v>
      </c>
      <c r="X338" s="19">
        <f t="shared" si="48"/>
        <v>0.75</v>
      </c>
      <c r="Y338" s="19">
        <f t="shared" si="50"/>
        <v>0</v>
      </c>
      <c r="Z338" s="21">
        <f t="shared" si="51"/>
        <v>0</v>
      </c>
      <c r="AA338" s="21" t="str">
        <f t="shared" si="49"/>
        <v>n/a</v>
      </c>
      <c r="AB338" s="21">
        <f t="shared" si="52"/>
        <v>0</v>
      </c>
      <c r="AC338" s="19" t="str">
        <f t="shared" si="53"/>
        <v>Resueltos</v>
      </c>
    </row>
    <row r="339" spans="1:29" s="2" customFormat="1" ht="12.75" x14ac:dyDescent="0.2">
      <c r="A339" s="4" t="s">
        <v>20</v>
      </c>
      <c r="B339" s="4" t="s">
        <v>29</v>
      </c>
      <c r="C339" s="4" t="s">
        <v>1833</v>
      </c>
      <c r="D339" s="5">
        <v>45232</v>
      </c>
      <c r="E339" s="6" t="s">
        <v>1834</v>
      </c>
      <c r="F339" s="6" t="s">
        <v>21</v>
      </c>
      <c r="G339" s="6" t="s">
        <v>22</v>
      </c>
      <c r="H339" s="7">
        <v>42507.606967592597</v>
      </c>
      <c r="I339" s="7">
        <v>42507.650983796295</v>
      </c>
      <c r="J339" s="4" t="s">
        <v>23</v>
      </c>
      <c r="K339" s="8" t="s">
        <v>42</v>
      </c>
      <c r="L339" s="7">
        <v>42507.645833333328</v>
      </c>
      <c r="M339" s="9" t="s">
        <v>1835</v>
      </c>
      <c r="N339" s="9" t="s">
        <v>1836</v>
      </c>
      <c r="O339" s="8" t="s">
        <v>25</v>
      </c>
      <c r="P339" s="8" t="s">
        <v>1837</v>
      </c>
      <c r="Q339" s="4" t="s">
        <v>26</v>
      </c>
      <c r="R339" s="7">
        <v>42508.774050925931</v>
      </c>
      <c r="S339" s="8" t="s">
        <v>27</v>
      </c>
      <c r="T339" s="10" t="s">
        <v>36</v>
      </c>
      <c r="U339" s="26">
        <f t="shared" si="46"/>
        <v>0.375</v>
      </c>
      <c r="V339" s="26">
        <f t="shared" si="47"/>
        <v>0.75</v>
      </c>
      <c r="W339" s="23">
        <f t="shared" si="54"/>
        <v>0.4138657407311257</v>
      </c>
      <c r="X339" s="19">
        <f t="shared" si="48"/>
        <v>0.75</v>
      </c>
      <c r="Y339" s="19">
        <f t="shared" si="50"/>
        <v>0</v>
      </c>
      <c r="Z339" s="21">
        <f t="shared" si="51"/>
        <v>-1</v>
      </c>
      <c r="AA339" s="21" t="str">
        <f t="shared" si="49"/>
        <v>n/a</v>
      </c>
      <c r="AB339" s="21">
        <f t="shared" si="52"/>
        <v>0</v>
      </c>
      <c r="AC339" s="19" t="str">
        <f t="shared" si="53"/>
        <v>Resueltos</v>
      </c>
    </row>
    <row r="340" spans="1:29" s="2" customFormat="1" ht="12.75" x14ac:dyDescent="0.2">
      <c r="A340" s="4" t="s">
        <v>20</v>
      </c>
      <c r="B340" s="4" t="s">
        <v>29</v>
      </c>
      <c r="C340" s="4" t="s">
        <v>1838</v>
      </c>
      <c r="D340" s="5">
        <v>45235</v>
      </c>
      <c r="E340" s="6" t="s">
        <v>1839</v>
      </c>
      <c r="F340" s="6" t="s">
        <v>21</v>
      </c>
      <c r="G340" s="6" t="s">
        <v>31</v>
      </c>
      <c r="H340" s="7">
        <v>42507.611643518518</v>
      </c>
      <c r="I340" s="7">
        <v>42508.717777777776</v>
      </c>
      <c r="J340" s="4" t="s">
        <v>23</v>
      </c>
      <c r="K340" s="8" t="s">
        <v>24</v>
      </c>
      <c r="L340" s="7">
        <v>42508.527777777781</v>
      </c>
      <c r="M340" s="9" t="s">
        <v>1840</v>
      </c>
      <c r="N340" s="9" t="s">
        <v>1841</v>
      </c>
      <c r="O340" s="8" t="s">
        <v>25</v>
      </c>
      <c r="P340" s="8" t="s">
        <v>1842</v>
      </c>
      <c r="Q340" s="4" t="s">
        <v>26</v>
      </c>
      <c r="R340" s="7">
        <v>42509.460486111115</v>
      </c>
      <c r="S340" s="8" t="s">
        <v>27</v>
      </c>
      <c r="T340" s="10" t="s">
        <v>36</v>
      </c>
      <c r="U340" s="26">
        <f t="shared" si="46"/>
        <v>0.375</v>
      </c>
      <c r="V340" s="26">
        <f t="shared" si="47"/>
        <v>0.75</v>
      </c>
      <c r="W340" s="23">
        <f t="shared" si="54"/>
        <v>0.29113425926334457</v>
      </c>
      <c r="X340" s="19">
        <f t="shared" si="48"/>
        <v>0.75</v>
      </c>
      <c r="Y340" s="19">
        <f t="shared" si="50"/>
        <v>0</v>
      </c>
      <c r="Z340" s="21">
        <f t="shared" si="51"/>
        <v>0</v>
      </c>
      <c r="AA340" s="21" t="str">
        <f t="shared" si="49"/>
        <v>n/a</v>
      </c>
      <c r="AB340" s="21">
        <f t="shared" si="52"/>
        <v>0</v>
      </c>
      <c r="AC340" s="19" t="str">
        <f t="shared" si="53"/>
        <v>Resueltos</v>
      </c>
    </row>
    <row r="341" spans="1:29" s="2" customFormat="1" ht="12.75" x14ac:dyDescent="0.2">
      <c r="A341" s="4" t="s">
        <v>20</v>
      </c>
      <c r="B341" s="4" t="s">
        <v>29</v>
      </c>
      <c r="C341" s="4" t="s">
        <v>1843</v>
      </c>
      <c r="D341" s="5">
        <v>45237</v>
      </c>
      <c r="E341" s="6" t="s">
        <v>1844</v>
      </c>
      <c r="F341" s="6" t="s">
        <v>21</v>
      </c>
      <c r="G341" s="6" t="s">
        <v>31</v>
      </c>
      <c r="H341" s="7">
        <v>42507.615775462968</v>
      </c>
      <c r="I341" s="7">
        <v>42507.642974537041</v>
      </c>
      <c r="J341" s="4" t="s">
        <v>23</v>
      </c>
      <c r="K341" s="8" t="s">
        <v>24</v>
      </c>
      <c r="L341" s="7">
        <v>42507.640277777777</v>
      </c>
      <c r="M341" s="9" t="s">
        <v>1845</v>
      </c>
      <c r="N341" s="8" t="s">
        <v>1846</v>
      </c>
      <c r="O341" s="8" t="s">
        <v>25</v>
      </c>
      <c r="P341" s="8" t="s">
        <v>1847</v>
      </c>
      <c r="Q341" s="4" t="s">
        <v>26</v>
      </c>
      <c r="R341" s="7">
        <v>42507.643159722225</v>
      </c>
      <c r="S341" s="8" t="s">
        <v>27</v>
      </c>
      <c r="T341" s="10" t="s">
        <v>36</v>
      </c>
      <c r="U341" s="26">
        <f t="shared" si="46"/>
        <v>0.375</v>
      </c>
      <c r="V341" s="26">
        <f t="shared" si="47"/>
        <v>0.75</v>
      </c>
      <c r="W341" s="23">
        <f t="shared" si="54"/>
        <v>0.3995023148090695</v>
      </c>
      <c r="X341" s="19">
        <f t="shared" si="48"/>
        <v>0.75</v>
      </c>
      <c r="Y341" s="19">
        <f t="shared" si="50"/>
        <v>0</v>
      </c>
      <c r="Z341" s="21">
        <f t="shared" si="51"/>
        <v>-1</v>
      </c>
      <c r="AA341" s="21" t="str">
        <f t="shared" si="49"/>
        <v>n/a</v>
      </c>
      <c r="AB341" s="21">
        <f t="shared" si="52"/>
        <v>0</v>
      </c>
      <c r="AC341" s="19" t="str">
        <f t="shared" si="53"/>
        <v>Resueltos</v>
      </c>
    </row>
    <row r="342" spans="1:29" s="2" customFormat="1" ht="12.75" x14ac:dyDescent="0.2">
      <c r="A342" s="4" t="s">
        <v>20</v>
      </c>
      <c r="B342" s="4" t="s">
        <v>29</v>
      </c>
      <c r="C342" s="4" t="s">
        <v>1848</v>
      </c>
      <c r="D342" s="5">
        <v>45238</v>
      </c>
      <c r="E342" s="6" t="s">
        <v>1849</v>
      </c>
      <c r="F342" s="6" t="s">
        <v>30</v>
      </c>
      <c r="G342" s="6" t="s">
        <v>31</v>
      </c>
      <c r="H342" s="7">
        <v>42507.617673611108</v>
      </c>
      <c r="I342" s="7">
        <v>42509.471550925926</v>
      </c>
      <c r="J342" s="4" t="s">
        <v>23</v>
      </c>
      <c r="K342" s="8" t="s">
        <v>50</v>
      </c>
      <c r="L342" s="7">
        <v>42509.45</v>
      </c>
      <c r="M342" s="9" t="s">
        <v>1850</v>
      </c>
      <c r="N342" s="8" t="s">
        <v>1851</v>
      </c>
      <c r="O342" s="8" t="s">
        <v>40</v>
      </c>
      <c r="P342" s="8" t="s">
        <v>58</v>
      </c>
      <c r="Q342" s="4" t="s">
        <v>26</v>
      </c>
      <c r="R342" s="7">
        <v>42509.481354166666</v>
      </c>
      <c r="S342" s="8" t="s">
        <v>32</v>
      </c>
      <c r="T342" s="10" t="s">
        <v>36</v>
      </c>
      <c r="U342" s="26">
        <f t="shared" si="46"/>
        <v>0.375</v>
      </c>
      <c r="V342" s="26">
        <f t="shared" si="47"/>
        <v>0.75</v>
      </c>
      <c r="W342" s="23">
        <f t="shared" si="54"/>
        <v>0.58232638888875954</v>
      </c>
      <c r="X342" s="19">
        <f t="shared" si="48"/>
        <v>0.75</v>
      </c>
      <c r="Y342" s="19">
        <f t="shared" si="50"/>
        <v>0</v>
      </c>
      <c r="Z342" s="21">
        <f t="shared" si="51"/>
        <v>1</v>
      </c>
      <c r="AA342" s="21" t="str">
        <f t="shared" si="49"/>
        <v>n/a</v>
      </c>
      <c r="AB342" s="21">
        <f t="shared" si="52"/>
        <v>0</v>
      </c>
      <c r="AC342" s="19" t="str">
        <f t="shared" si="53"/>
        <v>Resueltos</v>
      </c>
    </row>
    <row r="343" spans="1:29" s="2" customFormat="1" ht="12.75" x14ac:dyDescent="0.2">
      <c r="A343" s="4" t="s">
        <v>20</v>
      </c>
      <c r="B343" s="4" t="s">
        <v>29</v>
      </c>
      <c r="C343" s="4" t="s">
        <v>1852</v>
      </c>
      <c r="D343" s="5">
        <v>45244</v>
      </c>
      <c r="E343" s="6" t="s">
        <v>1844</v>
      </c>
      <c r="F343" s="6" t="s">
        <v>21</v>
      </c>
      <c r="G343" s="6" t="s">
        <v>22</v>
      </c>
      <c r="H343" s="7">
        <v>42507.626469907409</v>
      </c>
      <c r="I343" s="7">
        <v>42508.386516203704</v>
      </c>
      <c r="J343" s="4" t="s">
        <v>23</v>
      </c>
      <c r="K343" s="8" t="s">
        <v>24</v>
      </c>
      <c r="L343" s="7">
        <v>42507.8125</v>
      </c>
      <c r="M343" s="9" t="s">
        <v>1853</v>
      </c>
      <c r="N343" s="9" t="s">
        <v>1854</v>
      </c>
      <c r="O343" s="8" t="s">
        <v>25</v>
      </c>
      <c r="P343" s="8" t="s">
        <v>1847</v>
      </c>
      <c r="Q343" s="4" t="s">
        <v>26</v>
      </c>
      <c r="R343" s="7">
        <v>42508.536840277782</v>
      </c>
      <c r="S343" s="8" t="s">
        <v>27</v>
      </c>
      <c r="T343" s="10" t="s">
        <v>36</v>
      </c>
      <c r="U343" s="26">
        <f t="shared" si="46"/>
        <v>0.375</v>
      </c>
      <c r="V343" s="26">
        <f t="shared" si="47"/>
        <v>0.75</v>
      </c>
      <c r="W343" s="23">
        <f t="shared" si="54"/>
        <v>0.56103009259095415</v>
      </c>
      <c r="X343" s="19">
        <f t="shared" si="48"/>
        <v>0.75</v>
      </c>
      <c r="Y343" s="19">
        <f t="shared" si="50"/>
        <v>0</v>
      </c>
      <c r="Z343" s="21">
        <f t="shared" si="51"/>
        <v>-1</v>
      </c>
      <c r="AA343" s="21" t="str">
        <f t="shared" si="49"/>
        <v>n/a</v>
      </c>
      <c r="AB343" s="21">
        <f t="shared" si="52"/>
        <v>0</v>
      </c>
      <c r="AC343" s="19" t="str">
        <f t="shared" si="53"/>
        <v>Resueltos</v>
      </c>
    </row>
    <row r="344" spans="1:29" s="2" customFormat="1" ht="12.75" x14ac:dyDescent="0.2">
      <c r="A344" s="4" t="s">
        <v>20</v>
      </c>
      <c r="B344" s="4" t="s">
        <v>29</v>
      </c>
      <c r="C344" s="4" t="s">
        <v>1855</v>
      </c>
      <c r="D344" s="5">
        <v>45245</v>
      </c>
      <c r="E344" s="6" t="s">
        <v>1856</v>
      </c>
      <c r="F344" s="6" t="s">
        <v>21</v>
      </c>
      <c r="G344" s="6" t="s">
        <v>22</v>
      </c>
      <c r="H344" s="7">
        <v>42507.628472222219</v>
      </c>
      <c r="I344" s="7">
        <v>42508.753645833334</v>
      </c>
      <c r="J344" s="4" t="s">
        <v>23</v>
      </c>
      <c r="K344" s="8" t="s">
        <v>24</v>
      </c>
      <c r="L344" s="7">
        <v>42508.722222222219</v>
      </c>
      <c r="M344" s="9" t="s">
        <v>1857</v>
      </c>
      <c r="N344" s="8" t="s">
        <v>1858</v>
      </c>
      <c r="O344" s="8" t="s">
        <v>25</v>
      </c>
      <c r="P344" s="8" t="s">
        <v>1859</v>
      </c>
      <c r="Q344" s="4" t="s">
        <v>26</v>
      </c>
      <c r="R344" s="7">
        <v>42508.774756944447</v>
      </c>
      <c r="S344" s="8" t="s">
        <v>32</v>
      </c>
      <c r="T344" s="10" t="s">
        <v>36</v>
      </c>
      <c r="U344" s="26">
        <f t="shared" si="46"/>
        <v>0.375</v>
      </c>
      <c r="V344" s="26">
        <f t="shared" si="47"/>
        <v>0.75</v>
      </c>
      <c r="W344" s="23">
        <f t="shared" si="54"/>
        <v>0.46875</v>
      </c>
      <c r="X344" s="19">
        <f t="shared" si="48"/>
        <v>0.75</v>
      </c>
      <c r="Y344" s="19">
        <f t="shared" si="50"/>
        <v>0</v>
      </c>
      <c r="Z344" s="21">
        <f t="shared" si="51"/>
        <v>0</v>
      </c>
      <c r="AA344" s="21" t="str">
        <f t="shared" si="49"/>
        <v>n/a</v>
      </c>
      <c r="AB344" s="21">
        <f t="shared" si="52"/>
        <v>0</v>
      </c>
      <c r="AC344" s="19" t="str">
        <f t="shared" si="53"/>
        <v>Resueltos</v>
      </c>
    </row>
    <row r="345" spans="1:29" s="2" customFormat="1" ht="12.75" x14ac:dyDescent="0.2">
      <c r="A345" s="4" t="s">
        <v>20</v>
      </c>
      <c r="B345" s="4" t="s">
        <v>1860</v>
      </c>
      <c r="C345" s="4" t="s">
        <v>1861</v>
      </c>
      <c r="D345" s="5">
        <v>45246</v>
      </c>
      <c r="E345" s="6" t="s">
        <v>1862</v>
      </c>
      <c r="F345" s="6" t="s">
        <v>30</v>
      </c>
      <c r="G345" s="6" t="s">
        <v>31</v>
      </c>
      <c r="H345" s="7">
        <v>42507.629942129628</v>
      </c>
      <c r="I345" s="7">
        <v>42513.526377314818</v>
      </c>
      <c r="J345" s="4" t="s">
        <v>23</v>
      </c>
      <c r="K345" s="8" t="s">
        <v>39</v>
      </c>
      <c r="L345" s="7">
        <v>42513.525000000001</v>
      </c>
      <c r="M345" s="9" t="s">
        <v>1863</v>
      </c>
      <c r="N345" s="8" t="s">
        <v>1864</v>
      </c>
      <c r="O345" s="8" t="s">
        <v>40</v>
      </c>
      <c r="P345" s="8" t="s">
        <v>350</v>
      </c>
      <c r="Q345" s="4" t="s">
        <v>26</v>
      </c>
      <c r="R345" s="7">
        <v>42513.784363425926</v>
      </c>
      <c r="S345" s="8" t="s">
        <v>27</v>
      </c>
      <c r="T345" s="10" t="s">
        <v>36</v>
      </c>
      <c r="U345" s="26">
        <f t="shared" si="46"/>
        <v>0.375</v>
      </c>
      <c r="V345" s="26">
        <f t="shared" si="47"/>
        <v>0.75</v>
      </c>
      <c r="W345" s="23">
        <f t="shared" si="54"/>
        <v>1.3950578703734209</v>
      </c>
      <c r="X345" s="19">
        <f t="shared" si="48"/>
        <v>0.75</v>
      </c>
      <c r="Y345" s="19">
        <f t="shared" si="50"/>
        <v>0.60339120370675414</v>
      </c>
      <c r="Z345" s="21">
        <f t="shared" si="51"/>
        <v>5</v>
      </c>
      <c r="AA345" s="21" t="str">
        <f t="shared" si="49"/>
        <v>n/a</v>
      </c>
      <c r="AB345" s="21">
        <f t="shared" si="52"/>
        <v>0</v>
      </c>
      <c r="AC345" s="19" t="str">
        <f t="shared" si="53"/>
        <v>Resueltos</v>
      </c>
    </row>
    <row r="346" spans="1:29" s="2" customFormat="1" ht="12.75" x14ac:dyDescent="0.2">
      <c r="A346" s="4" t="s">
        <v>20</v>
      </c>
      <c r="B346" s="4" t="s">
        <v>29</v>
      </c>
      <c r="C346" s="4" t="s">
        <v>1865</v>
      </c>
      <c r="D346" s="5">
        <v>45253</v>
      </c>
      <c r="E346" s="6" t="s">
        <v>1866</v>
      </c>
      <c r="F346" s="6" t="s">
        <v>21</v>
      </c>
      <c r="G346" s="6" t="s">
        <v>22</v>
      </c>
      <c r="H346" s="7">
        <v>42507.645625000005</v>
      </c>
      <c r="I346" s="7">
        <v>42515.789895833332</v>
      </c>
      <c r="J346" s="4" t="s">
        <v>23</v>
      </c>
      <c r="K346" s="8" t="s">
        <v>42</v>
      </c>
      <c r="L346" s="7">
        <v>42515.5</v>
      </c>
      <c r="M346" s="9" t="s">
        <v>1867</v>
      </c>
      <c r="N346" s="8" t="s">
        <v>1868</v>
      </c>
      <c r="O346" s="8" t="s">
        <v>25</v>
      </c>
      <c r="P346" s="8" t="s">
        <v>1869</v>
      </c>
      <c r="Q346" s="4" t="s">
        <v>26</v>
      </c>
      <c r="R346" s="7">
        <v>42516.64744212963</v>
      </c>
      <c r="S346" s="8" t="s">
        <v>27</v>
      </c>
      <c r="T346" s="10" t="s">
        <v>28</v>
      </c>
      <c r="U346" s="26">
        <f t="shared" si="46"/>
        <v>0.375</v>
      </c>
      <c r="V346" s="26">
        <f t="shared" si="47"/>
        <v>0.75</v>
      </c>
      <c r="W346" s="23">
        <f t="shared" si="54"/>
        <v>2.1043749999953434</v>
      </c>
      <c r="X346" s="19">
        <f t="shared" si="48"/>
        <v>0.75</v>
      </c>
      <c r="Y346" s="19">
        <f t="shared" si="50"/>
        <v>1.3127083333286766</v>
      </c>
      <c r="Z346" s="21">
        <f t="shared" si="51"/>
        <v>7</v>
      </c>
      <c r="AA346" s="21" t="str">
        <f t="shared" si="49"/>
        <v>n/a</v>
      </c>
      <c r="AB346" s="21">
        <f t="shared" si="52"/>
        <v>0</v>
      </c>
      <c r="AC346" s="19" t="str">
        <f t="shared" si="53"/>
        <v>Resueltos</v>
      </c>
    </row>
    <row r="347" spans="1:29" s="2" customFormat="1" ht="12.75" x14ac:dyDescent="0.2">
      <c r="A347" s="4" t="s">
        <v>20</v>
      </c>
      <c r="B347" s="4" t="s">
        <v>29</v>
      </c>
      <c r="C347" s="4" t="s">
        <v>1870</v>
      </c>
      <c r="D347" s="5">
        <v>45254</v>
      </c>
      <c r="E347" s="6" t="s">
        <v>1871</v>
      </c>
      <c r="F347" s="6" t="s">
        <v>21</v>
      </c>
      <c r="G347" s="6" t="s">
        <v>22</v>
      </c>
      <c r="H347" s="7">
        <v>42507.64743055556</v>
      </c>
      <c r="I347" s="7">
        <v>42508.621435185181</v>
      </c>
      <c r="J347" s="4" t="s">
        <v>23</v>
      </c>
      <c r="K347" s="8" t="s">
        <v>24</v>
      </c>
      <c r="L347" s="7">
        <v>42508.555555555555</v>
      </c>
      <c r="M347" s="9" t="s">
        <v>1872</v>
      </c>
      <c r="N347" s="8" t="s">
        <v>1873</v>
      </c>
      <c r="O347" s="8" t="s">
        <v>25</v>
      </c>
      <c r="P347" s="8" t="s">
        <v>1874</v>
      </c>
      <c r="Q347" s="4" t="s">
        <v>26</v>
      </c>
      <c r="R347" s="7">
        <v>42508.662164351852</v>
      </c>
      <c r="S347" s="8" t="s">
        <v>32</v>
      </c>
      <c r="T347" s="10" t="s">
        <v>36</v>
      </c>
      <c r="U347" s="26">
        <f t="shared" si="46"/>
        <v>0.375</v>
      </c>
      <c r="V347" s="26">
        <f t="shared" si="47"/>
        <v>0.75</v>
      </c>
      <c r="W347" s="23">
        <f t="shared" si="54"/>
        <v>0.28312499999447027</v>
      </c>
      <c r="X347" s="19">
        <f t="shared" si="48"/>
        <v>0.75</v>
      </c>
      <c r="Y347" s="19">
        <f t="shared" si="50"/>
        <v>0</v>
      </c>
      <c r="Z347" s="21">
        <f t="shared" si="51"/>
        <v>0</v>
      </c>
      <c r="AA347" s="21" t="str">
        <f t="shared" si="49"/>
        <v>n/a</v>
      </c>
      <c r="AB347" s="21">
        <f t="shared" si="52"/>
        <v>0</v>
      </c>
      <c r="AC347" s="19" t="str">
        <f t="shared" si="53"/>
        <v>Resueltos</v>
      </c>
    </row>
    <row r="348" spans="1:29" s="2" customFormat="1" ht="12.75" x14ac:dyDescent="0.2">
      <c r="A348" s="4" t="s">
        <v>20</v>
      </c>
      <c r="B348" s="4" t="s">
        <v>29</v>
      </c>
      <c r="C348" s="4" t="s">
        <v>1875</v>
      </c>
      <c r="D348" s="5">
        <v>45256</v>
      </c>
      <c r="E348" s="6" t="s">
        <v>1876</v>
      </c>
      <c r="F348" s="6" t="s">
        <v>30</v>
      </c>
      <c r="G348" s="6" t="s">
        <v>31</v>
      </c>
      <c r="H348" s="7">
        <v>42507.655358796299</v>
      </c>
      <c r="I348" s="7">
        <v>42508.604976851857</v>
      </c>
      <c r="J348" s="4" t="s">
        <v>23</v>
      </c>
      <c r="K348" s="8" t="s">
        <v>39</v>
      </c>
      <c r="L348" s="7">
        <v>42508.604166666672</v>
      </c>
      <c r="M348" s="9" t="s">
        <v>1877</v>
      </c>
      <c r="N348" s="8" t="s">
        <v>1878</v>
      </c>
      <c r="O348" s="8" t="s">
        <v>40</v>
      </c>
      <c r="P348" s="8" t="s">
        <v>351</v>
      </c>
      <c r="Q348" s="4" t="s">
        <v>26</v>
      </c>
      <c r="R348" s="7">
        <v>42509.590266203704</v>
      </c>
      <c r="S348" s="8" t="s">
        <v>27</v>
      </c>
      <c r="T348" s="10" t="s">
        <v>36</v>
      </c>
      <c r="U348" s="26">
        <f t="shared" si="46"/>
        <v>0.375</v>
      </c>
      <c r="V348" s="26">
        <f t="shared" si="47"/>
        <v>0.75</v>
      </c>
      <c r="W348" s="23">
        <f t="shared" si="54"/>
        <v>0.32380787037254777</v>
      </c>
      <c r="X348" s="19">
        <f t="shared" si="48"/>
        <v>0.75</v>
      </c>
      <c r="Y348" s="19">
        <f t="shared" si="50"/>
        <v>0</v>
      </c>
      <c r="Z348" s="21">
        <f t="shared" si="51"/>
        <v>0</v>
      </c>
      <c r="AA348" s="21" t="str">
        <f t="shared" si="49"/>
        <v>n/a</v>
      </c>
      <c r="AB348" s="21">
        <f t="shared" si="52"/>
        <v>0</v>
      </c>
      <c r="AC348" s="19" t="str">
        <f t="shared" si="53"/>
        <v>Resueltos</v>
      </c>
    </row>
    <row r="349" spans="1:29" s="2" customFormat="1" ht="12.75" x14ac:dyDescent="0.2">
      <c r="A349" s="4" t="s">
        <v>20</v>
      </c>
      <c r="B349" s="4" t="s">
        <v>29</v>
      </c>
      <c r="C349" s="4" t="s">
        <v>208</v>
      </c>
      <c r="D349" s="5">
        <v>45259</v>
      </c>
      <c r="E349" s="6" t="s">
        <v>1879</v>
      </c>
      <c r="F349" s="6" t="s">
        <v>21</v>
      </c>
      <c r="G349" s="6" t="s">
        <v>31</v>
      </c>
      <c r="H349" s="7">
        <v>42507.676238425927</v>
      </c>
      <c r="I349" s="7">
        <v>42508.688194444447</v>
      </c>
      <c r="J349" s="4" t="s">
        <v>23</v>
      </c>
      <c r="K349" s="8" t="s">
        <v>24</v>
      </c>
      <c r="L349" s="7">
        <v>42508.677083333328</v>
      </c>
      <c r="M349" s="9" t="s">
        <v>1880</v>
      </c>
      <c r="N349" s="9" t="s">
        <v>1881</v>
      </c>
      <c r="O349" s="8" t="s">
        <v>25</v>
      </c>
      <c r="P349" s="8" t="s">
        <v>1882</v>
      </c>
      <c r="Q349" s="4" t="s">
        <v>26</v>
      </c>
      <c r="R349" s="7">
        <v>42509.521516203706</v>
      </c>
      <c r="S349" s="8" t="s">
        <v>27</v>
      </c>
      <c r="T349" s="10" t="s">
        <v>36</v>
      </c>
      <c r="U349" s="26">
        <f t="shared" si="46"/>
        <v>0.375</v>
      </c>
      <c r="V349" s="26">
        <f t="shared" si="47"/>
        <v>0.75</v>
      </c>
      <c r="W349" s="23">
        <f t="shared" si="54"/>
        <v>0.37584490740118781</v>
      </c>
      <c r="X349" s="19">
        <f t="shared" si="48"/>
        <v>0.75</v>
      </c>
      <c r="Y349" s="19">
        <f t="shared" si="50"/>
        <v>0</v>
      </c>
      <c r="Z349" s="21">
        <f t="shared" si="51"/>
        <v>0</v>
      </c>
      <c r="AA349" s="21" t="str">
        <f t="shared" si="49"/>
        <v>n/a</v>
      </c>
      <c r="AB349" s="21">
        <f t="shared" si="52"/>
        <v>0</v>
      </c>
      <c r="AC349" s="19" t="str">
        <f t="shared" si="53"/>
        <v>Resueltos</v>
      </c>
    </row>
    <row r="350" spans="1:29" s="2" customFormat="1" ht="12.75" x14ac:dyDescent="0.2">
      <c r="A350" s="4" t="s">
        <v>20</v>
      </c>
      <c r="B350" s="4" t="s">
        <v>29</v>
      </c>
      <c r="C350" s="4" t="s">
        <v>1883</v>
      </c>
      <c r="D350" s="5">
        <v>45264</v>
      </c>
      <c r="E350" s="6" t="s">
        <v>1884</v>
      </c>
      <c r="F350" s="6" t="s">
        <v>21</v>
      </c>
      <c r="G350" s="6" t="s">
        <v>31</v>
      </c>
      <c r="H350" s="7">
        <v>42507.70175925926</v>
      </c>
      <c r="I350" s="7">
        <v>42508.500960648147</v>
      </c>
      <c r="J350" s="4" t="s">
        <v>23</v>
      </c>
      <c r="K350" s="8" t="s">
        <v>24</v>
      </c>
      <c r="L350" s="7">
        <v>42508.46875</v>
      </c>
      <c r="M350" s="9" t="s">
        <v>1885</v>
      </c>
      <c r="N350" s="8" t="s">
        <v>1886</v>
      </c>
      <c r="O350" s="8" t="s">
        <v>25</v>
      </c>
      <c r="P350" s="8" t="s">
        <v>1887</v>
      </c>
      <c r="Q350" s="4" t="s">
        <v>26</v>
      </c>
      <c r="R350" s="7">
        <v>42509.45685185185</v>
      </c>
      <c r="S350" s="8" t="s">
        <v>27</v>
      </c>
      <c r="T350" s="10" t="s">
        <v>36</v>
      </c>
      <c r="U350" s="26">
        <f t="shared" si="46"/>
        <v>0.375</v>
      </c>
      <c r="V350" s="26">
        <f t="shared" si="47"/>
        <v>0.75</v>
      </c>
      <c r="W350" s="23">
        <f t="shared" si="54"/>
        <v>0.14199074073985685</v>
      </c>
      <c r="X350" s="19">
        <f t="shared" si="48"/>
        <v>0.75</v>
      </c>
      <c r="Y350" s="19">
        <f t="shared" si="50"/>
        <v>0</v>
      </c>
      <c r="Z350" s="21">
        <f t="shared" si="51"/>
        <v>0</v>
      </c>
      <c r="AA350" s="21" t="str">
        <f t="shared" si="49"/>
        <v>n/a</v>
      </c>
      <c r="AB350" s="21">
        <f t="shared" si="52"/>
        <v>0</v>
      </c>
      <c r="AC350" s="19" t="str">
        <f t="shared" si="53"/>
        <v>Resueltos</v>
      </c>
    </row>
    <row r="351" spans="1:29" s="2" customFormat="1" ht="12.75" x14ac:dyDescent="0.2">
      <c r="A351" s="4" t="s">
        <v>20</v>
      </c>
      <c r="B351" s="4" t="s">
        <v>29</v>
      </c>
      <c r="C351" s="4" t="s">
        <v>1888</v>
      </c>
      <c r="D351" s="5">
        <v>45265</v>
      </c>
      <c r="E351" s="6" t="s">
        <v>1889</v>
      </c>
      <c r="F351" s="6" t="s">
        <v>21</v>
      </c>
      <c r="G351" s="6" t="s">
        <v>22</v>
      </c>
      <c r="H351" s="7">
        <v>42507.702604166669</v>
      </c>
      <c r="I351" s="7">
        <v>42510.735289351855</v>
      </c>
      <c r="J351" s="4" t="s">
        <v>23</v>
      </c>
      <c r="K351" s="8" t="s">
        <v>39</v>
      </c>
      <c r="L351" s="7">
        <v>42510.694444444445</v>
      </c>
      <c r="M351" s="9" t="s">
        <v>1890</v>
      </c>
      <c r="N351" s="8" t="s">
        <v>1891</v>
      </c>
      <c r="O351" s="8" t="s">
        <v>40</v>
      </c>
      <c r="P351" s="8" t="s">
        <v>1892</v>
      </c>
      <c r="Q351" s="4" t="s">
        <v>26</v>
      </c>
      <c r="R351" s="7">
        <v>42513.490312499998</v>
      </c>
      <c r="S351" s="8" t="s">
        <v>27</v>
      </c>
      <c r="T351" s="10" t="s">
        <v>28</v>
      </c>
      <c r="U351" s="26">
        <f t="shared" si="46"/>
        <v>0.375</v>
      </c>
      <c r="V351" s="26">
        <f t="shared" si="47"/>
        <v>0.75</v>
      </c>
      <c r="W351" s="23">
        <f t="shared" si="54"/>
        <v>1.116840277776646</v>
      </c>
      <c r="X351" s="19">
        <f t="shared" si="48"/>
        <v>0.75</v>
      </c>
      <c r="Y351" s="19">
        <f t="shared" si="50"/>
        <v>0.32517361110997928</v>
      </c>
      <c r="Z351" s="21">
        <f t="shared" si="51"/>
        <v>2</v>
      </c>
      <c r="AA351" s="21" t="str">
        <f t="shared" si="49"/>
        <v>n/a</v>
      </c>
      <c r="AB351" s="21">
        <f t="shared" si="52"/>
        <v>0</v>
      </c>
      <c r="AC351" s="19" t="str">
        <f t="shared" si="53"/>
        <v>Resueltos</v>
      </c>
    </row>
    <row r="352" spans="1:29" s="2" customFormat="1" ht="12.75" x14ac:dyDescent="0.2">
      <c r="A352" s="4" t="s">
        <v>20</v>
      </c>
      <c r="B352" s="4" t="s">
        <v>29</v>
      </c>
      <c r="C352" s="4" t="s">
        <v>1893</v>
      </c>
      <c r="D352" s="5">
        <v>45275</v>
      </c>
      <c r="E352" s="6" t="s">
        <v>1894</v>
      </c>
      <c r="F352" s="6" t="s">
        <v>21</v>
      </c>
      <c r="G352" s="6" t="s">
        <v>22</v>
      </c>
      <c r="H352" s="7">
        <v>42507.734236111108</v>
      </c>
      <c r="I352" s="7">
        <v>42508.714733796296</v>
      </c>
      <c r="J352" s="4" t="s">
        <v>23</v>
      </c>
      <c r="K352" s="8" t="s">
        <v>42</v>
      </c>
      <c r="L352" s="7">
        <v>42508.458333333328</v>
      </c>
      <c r="M352" s="9" t="s">
        <v>1895</v>
      </c>
      <c r="N352" s="9" t="s">
        <v>1896</v>
      </c>
      <c r="O352" s="8" t="s">
        <v>25</v>
      </c>
      <c r="P352" s="8" t="s">
        <v>216</v>
      </c>
      <c r="Q352" s="4" t="s">
        <v>26</v>
      </c>
      <c r="R352" s="7">
        <v>42509.422199074077</v>
      </c>
      <c r="S352" s="8" t="s">
        <v>27</v>
      </c>
      <c r="T352" s="10" t="s">
        <v>36</v>
      </c>
      <c r="U352" s="26">
        <f t="shared" si="46"/>
        <v>0.375</v>
      </c>
      <c r="V352" s="26">
        <f t="shared" si="47"/>
        <v>0.75</v>
      </c>
      <c r="W352" s="23">
        <f t="shared" si="54"/>
        <v>9.9097222220734693E-2</v>
      </c>
      <c r="X352" s="19">
        <f t="shared" si="48"/>
        <v>0.75</v>
      </c>
      <c r="Y352" s="19">
        <f t="shared" si="50"/>
        <v>0</v>
      </c>
      <c r="Z352" s="21">
        <f t="shared" si="51"/>
        <v>0</v>
      </c>
      <c r="AA352" s="21" t="str">
        <f t="shared" si="49"/>
        <v>n/a</v>
      </c>
      <c r="AB352" s="21">
        <f t="shared" si="52"/>
        <v>0</v>
      </c>
      <c r="AC352" s="19" t="str">
        <f t="shared" si="53"/>
        <v>Resueltos</v>
      </c>
    </row>
    <row r="353" spans="1:29" s="2" customFormat="1" ht="12.75" x14ac:dyDescent="0.2">
      <c r="A353" s="4" t="s">
        <v>20</v>
      </c>
      <c r="B353" s="4" t="s">
        <v>29</v>
      </c>
      <c r="C353" s="4" t="s">
        <v>1897</v>
      </c>
      <c r="D353" s="5">
        <v>45282</v>
      </c>
      <c r="E353" s="6" t="s">
        <v>1898</v>
      </c>
      <c r="F353" s="6" t="s">
        <v>21</v>
      </c>
      <c r="G353" s="6" t="s">
        <v>22</v>
      </c>
      <c r="H353" s="7">
        <v>42507.758668981478</v>
      </c>
      <c r="I353" s="7">
        <v>42515.389745370368</v>
      </c>
      <c r="J353" s="4" t="s">
        <v>23</v>
      </c>
      <c r="K353" s="8" t="s">
        <v>39</v>
      </c>
      <c r="L353" s="7">
        <v>42515.340277777781</v>
      </c>
      <c r="M353" s="9" t="s">
        <v>1899</v>
      </c>
      <c r="N353" s="9" t="s">
        <v>1900</v>
      </c>
      <c r="O353" s="8" t="s">
        <v>40</v>
      </c>
      <c r="P353" s="8" t="s">
        <v>1901</v>
      </c>
      <c r="Q353" s="4" t="s">
        <v>26</v>
      </c>
      <c r="R353" s="7">
        <v>42517.557951388888</v>
      </c>
      <c r="S353" s="8" t="s">
        <v>27</v>
      </c>
      <c r="T353" s="10" t="s">
        <v>28</v>
      </c>
      <c r="U353" s="26">
        <f t="shared" si="46"/>
        <v>0.375</v>
      </c>
      <c r="V353" s="26">
        <f t="shared" si="47"/>
        <v>0.75</v>
      </c>
      <c r="W353" s="23">
        <f t="shared" si="54"/>
        <v>1.875</v>
      </c>
      <c r="X353" s="19">
        <f t="shared" si="48"/>
        <v>0.75</v>
      </c>
      <c r="Y353" s="19">
        <f t="shared" si="50"/>
        <v>1.0833333333333333</v>
      </c>
      <c r="Z353" s="21">
        <f t="shared" si="51"/>
        <v>7</v>
      </c>
      <c r="AA353" s="21" t="str">
        <f t="shared" si="49"/>
        <v>n/a</v>
      </c>
      <c r="AB353" s="21">
        <f t="shared" si="52"/>
        <v>0</v>
      </c>
      <c r="AC353" s="19" t="str">
        <f t="shared" si="53"/>
        <v>Resueltos</v>
      </c>
    </row>
    <row r="354" spans="1:29" s="2" customFormat="1" ht="12.75" x14ac:dyDescent="0.2">
      <c r="A354" s="4" t="s">
        <v>20</v>
      </c>
      <c r="B354" s="4" t="s">
        <v>29</v>
      </c>
      <c r="C354" s="4" t="s">
        <v>1902</v>
      </c>
      <c r="D354" s="5">
        <v>45329</v>
      </c>
      <c r="E354" s="6" t="s">
        <v>1903</v>
      </c>
      <c r="F354" s="6" t="s">
        <v>21</v>
      </c>
      <c r="G354" s="6" t="s">
        <v>22</v>
      </c>
      <c r="H354" s="7">
        <v>42508.393680555557</v>
      </c>
      <c r="I354" s="7">
        <v>42510.679305555561</v>
      </c>
      <c r="J354" s="4" t="s">
        <v>23</v>
      </c>
      <c r="K354" s="8" t="s">
        <v>24</v>
      </c>
      <c r="L354" s="7">
        <v>42510.697916666672</v>
      </c>
      <c r="M354" s="9" t="s">
        <v>1904</v>
      </c>
      <c r="N354" s="8" t="s">
        <v>1412</v>
      </c>
      <c r="O354" s="8" t="s">
        <v>25</v>
      </c>
      <c r="P354" s="8" t="s">
        <v>1905</v>
      </c>
      <c r="Q354" s="4" t="s">
        <v>26</v>
      </c>
      <c r="R354" s="7">
        <v>42520.493888888886</v>
      </c>
      <c r="S354" s="8" t="s">
        <v>27</v>
      </c>
      <c r="T354" s="10" t="s">
        <v>28</v>
      </c>
      <c r="U354" s="26">
        <f t="shared" si="46"/>
        <v>0.375</v>
      </c>
      <c r="V354" s="26">
        <f t="shared" si="47"/>
        <v>0.75</v>
      </c>
      <c r="W354" s="23">
        <f t="shared" si="54"/>
        <v>1.0542361111147329</v>
      </c>
      <c r="X354" s="19">
        <f t="shared" si="48"/>
        <v>0.75</v>
      </c>
      <c r="Y354" s="19">
        <f t="shared" si="50"/>
        <v>0.26256944444806624</v>
      </c>
      <c r="Z354" s="21">
        <f t="shared" si="51"/>
        <v>1</v>
      </c>
      <c r="AA354" s="21" t="str">
        <f t="shared" si="49"/>
        <v>n/a</v>
      </c>
      <c r="AB354" s="21">
        <f t="shared" si="52"/>
        <v>0</v>
      </c>
      <c r="AC354" s="19" t="str">
        <f t="shared" si="53"/>
        <v>Resueltos</v>
      </c>
    </row>
    <row r="355" spans="1:29" s="2" customFormat="1" ht="12.75" x14ac:dyDescent="0.2">
      <c r="A355" s="4" t="s">
        <v>20</v>
      </c>
      <c r="B355" s="4" t="s">
        <v>29</v>
      </c>
      <c r="C355" s="4" t="s">
        <v>1906</v>
      </c>
      <c r="D355" s="5">
        <v>45337</v>
      </c>
      <c r="E355" s="6" t="s">
        <v>1907</v>
      </c>
      <c r="F355" s="6" t="s">
        <v>21</v>
      </c>
      <c r="G355" s="6" t="s">
        <v>22</v>
      </c>
      <c r="H355" s="7">
        <v>42508.406053240746</v>
      </c>
      <c r="I355" s="7">
        <v>42515.676655092597</v>
      </c>
      <c r="J355" s="4" t="s">
        <v>23</v>
      </c>
      <c r="K355" s="8" t="s">
        <v>35</v>
      </c>
      <c r="L355" s="7">
        <v>42515.708333333328</v>
      </c>
      <c r="M355" s="9" t="s">
        <v>1908</v>
      </c>
      <c r="N355" s="8" t="s">
        <v>1909</v>
      </c>
      <c r="O355" s="8" t="s">
        <v>45</v>
      </c>
      <c r="P355" s="8" t="s">
        <v>1910</v>
      </c>
      <c r="Q355" s="4" t="s">
        <v>26</v>
      </c>
      <c r="R355" s="7">
        <v>42516.54824074074</v>
      </c>
      <c r="S355" s="8" t="s">
        <v>27</v>
      </c>
      <c r="T355" s="10" t="s">
        <v>28</v>
      </c>
      <c r="U355" s="26">
        <f t="shared" si="46"/>
        <v>0.375</v>
      </c>
      <c r="V355" s="26">
        <f t="shared" si="47"/>
        <v>0.75</v>
      </c>
      <c r="W355" s="23">
        <f t="shared" si="54"/>
        <v>2.1772800925828051</v>
      </c>
      <c r="X355" s="19">
        <f t="shared" si="48"/>
        <v>0.75</v>
      </c>
      <c r="Y355" s="19">
        <f t="shared" si="50"/>
        <v>1.3856134259161383</v>
      </c>
      <c r="Z355" s="21">
        <f t="shared" si="51"/>
        <v>6</v>
      </c>
      <c r="AA355" s="21" t="str">
        <f t="shared" si="49"/>
        <v>n/a</v>
      </c>
      <c r="AB355" s="21">
        <f t="shared" si="52"/>
        <v>0</v>
      </c>
      <c r="AC355" s="19" t="str">
        <f t="shared" si="53"/>
        <v>Resueltos</v>
      </c>
    </row>
    <row r="356" spans="1:29" s="2" customFormat="1" ht="12.75" x14ac:dyDescent="0.2">
      <c r="A356" s="4" t="s">
        <v>20</v>
      </c>
      <c r="B356" s="4" t="s">
        <v>29</v>
      </c>
      <c r="C356" s="4" t="s">
        <v>1911</v>
      </c>
      <c r="D356" s="5">
        <v>45339</v>
      </c>
      <c r="E356" s="6" t="s">
        <v>1912</v>
      </c>
      <c r="F356" s="6" t="s">
        <v>21</v>
      </c>
      <c r="G356" s="6" t="s">
        <v>22</v>
      </c>
      <c r="H356" s="7">
        <v>42508.414027777777</v>
      </c>
      <c r="I356" s="7">
        <v>42508.47142361111</v>
      </c>
      <c r="J356" s="4" t="s">
        <v>23</v>
      </c>
      <c r="K356" s="8" t="s">
        <v>24</v>
      </c>
      <c r="L356" s="7">
        <v>42508.458333333328</v>
      </c>
      <c r="M356" s="9" t="s">
        <v>1913</v>
      </c>
      <c r="N356" s="8" t="s">
        <v>1914</v>
      </c>
      <c r="O356" s="8" t="s">
        <v>25</v>
      </c>
      <c r="P356" s="8" t="s">
        <v>156</v>
      </c>
      <c r="Q356" s="4" t="s">
        <v>26</v>
      </c>
      <c r="R356" s="7">
        <v>42508.549178240741</v>
      </c>
      <c r="S356" s="8" t="s">
        <v>32</v>
      </c>
      <c r="T356" s="10" t="s">
        <v>36</v>
      </c>
      <c r="U356" s="26">
        <f t="shared" si="46"/>
        <v>0.375</v>
      </c>
      <c r="V356" s="26">
        <f t="shared" si="47"/>
        <v>0.75</v>
      </c>
      <c r="W356" s="23">
        <f t="shared" si="54"/>
        <v>0.41930555555154569</v>
      </c>
      <c r="X356" s="19">
        <f t="shared" si="48"/>
        <v>0.75</v>
      </c>
      <c r="Y356" s="19">
        <f t="shared" si="50"/>
        <v>0</v>
      </c>
      <c r="Z356" s="21">
        <f t="shared" si="51"/>
        <v>-1</v>
      </c>
      <c r="AA356" s="21" t="str">
        <f t="shared" si="49"/>
        <v>n/a</v>
      </c>
      <c r="AB356" s="21">
        <f t="shared" si="52"/>
        <v>0</v>
      </c>
      <c r="AC356" s="19" t="str">
        <f t="shared" si="53"/>
        <v>Resueltos</v>
      </c>
    </row>
    <row r="357" spans="1:29" s="2" customFormat="1" ht="12.75" x14ac:dyDescent="0.2">
      <c r="A357" s="4" t="s">
        <v>20</v>
      </c>
      <c r="B357" s="4" t="s">
        <v>29</v>
      </c>
      <c r="C357" s="4" t="s">
        <v>1915</v>
      </c>
      <c r="D357" s="5">
        <v>45345</v>
      </c>
      <c r="E357" s="6" t="s">
        <v>1916</v>
      </c>
      <c r="F357" s="6" t="s">
        <v>21</v>
      </c>
      <c r="G357" s="6" t="s">
        <v>22</v>
      </c>
      <c r="H357" s="7">
        <v>42508.423796296294</v>
      </c>
      <c r="I357" s="7">
        <v>42509.596064814818</v>
      </c>
      <c r="J357" s="4" t="s">
        <v>23</v>
      </c>
      <c r="K357" s="8" t="s">
        <v>24</v>
      </c>
      <c r="L357" s="7">
        <v>42509.583333333328</v>
      </c>
      <c r="M357" s="9" t="s">
        <v>1917</v>
      </c>
      <c r="N357" s="8" t="s">
        <v>1918</v>
      </c>
      <c r="O357" s="8" t="s">
        <v>25</v>
      </c>
      <c r="P357" s="8" t="s">
        <v>1919</v>
      </c>
      <c r="Q357" s="4" t="s">
        <v>26</v>
      </c>
      <c r="R357" s="7">
        <v>42510.468946759254</v>
      </c>
      <c r="S357" s="8" t="s">
        <v>27</v>
      </c>
      <c r="T357" s="10" t="s">
        <v>36</v>
      </c>
      <c r="U357" s="26">
        <f t="shared" si="46"/>
        <v>0.375</v>
      </c>
      <c r="V357" s="26">
        <f t="shared" si="47"/>
        <v>0.75</v>
      </c>
      <c r="W357" s="23">
        <f t="shared" si="54"/>
        <v>0.53453703703416977</v>
      </c>
      <c r="X357" s="19">
        <f t="shared" si="48"/>
        <v>0.75</v>
      </c>
      <c r="Y357" s="19">
        <f t="shared" si="50"/>
        <v>0</v>
      </c>
      <c r="Z357" s="21">
        <f t="shared" si="51"/>
        <v>0</v>
      </c>
      <c r="AA357" s="21" t="str">
        <f t="shared" si="49"/>
        <v>n/a</v>
      </c>
      <c r="AB357" s="21">
        <f t="shared" si="52"/>
        <v>0</v>
      </c>
      <c r="AC357" s="19" t="str">
        <f t="shared" si="53"/>
        <v>Resueltos</v>
      </c>
    </row>
    <row r="358" spans="1:29" s="2" customFormat="1" ht="12.75" x14ac:dyDescent="0.2">
      <c r="A358" s="4" t="s">
        <v>20</v>
      </c>
      <c r="B358" s="4" t="s">
        <v>29</v>
      </c>
      <c r="C358" s="4" t="s">
        <v>1920</v>
      </c>
      <c r="D358" s="5">
        <v>45358</v>
      </c>
      <c r="E358" s="6" t="s">
        <v>1921</v>
      </c>
      <c r="F358" s="6" t="s">
        <v>21</v>
      </c>
      <c r="G358" s="6" t="s">
        <v>22</v>
      </c>
      <c r="H358" s="7">
        <v>42508.450208333335</v>
      </c>
      <c r="I358" s="7">
        <v>42508.488912037035</v>
      </c>
      <c r="J358" s="4" t="s">
        <v>23</v>
      </c>
      <c r="K358" s="8" t="s">
        <v>24</v>
      </c>
      <c r="L358" s="7">
        <v>42508.482638888891</v>
      </c>
      <c r="M358" s="9" t="s">
        <v>1922</v>
      </c>
      <c r="N358" s="8" t="s">
        <v>1923</v>
      </c>
      <c r="O358" s="8" t="s">
        <v>25</v>
      </c>
      <c r="P358" s="8" t="s">
        <v>1924</v>
      </c>
      <c r="Q358" s="4" t="s">
        <v>26</v>
      </c>
      <c r="R358" s="7">
        <v>42508.527337962965</v>
      </c>
      <c r="S358" s="8" t="s">
        <v>32</v>
      </c>
      <c r="T358" s="10" t="s">
        <v>36</v>
      </c>
      <c r="U358" s="26">
        <f t="shared" si="46"/>
        <v>0.375</v>
      </c>
      <c r="V358" s="26">
        <f t="shared" si="47"/>
        <v>0.75</v>
      </c>
      <c r="W358" s="23">
        <f t="shared" si="54"/>
        <v>0.40743055555503815</v>
      </c>
      <c r="X358" s="19">
        <f t="shared" si="48"/>
        <v>0.75</v>
      </c>
      <c r="Y358" s="19">
        <f t="shared" si="50"/>
        <v>0</v>
      </c>
      <c r="Z358" s="21">
        <f t="shared" si="51"/>
        <v>-1</v>
      </c>
      <c r="AA358" s="21" t="str">
        <f t="shared" si="49"/>
        <v>n/a</v>
      </c>
      <c r="AB358" s="21">
        <f t="shared" si="52"/>
        <v>0</v>
      </c>
      <c r="AC358" s="19" t="str">
        <f t="shared" si="53"/>
        <v>Resueltos</v>
      </c>
    </row>
    <row r="359" spans="1:29" s="2" customFormat="1" ht="12.75" x14ac:dyDescent="0.2">
      <c r="A359" s="4" t="s">
        <v>20</v>
      </c>
      <c r="B359" s="4" t="s">
        <v>29</v>
      </c>
      <c r="C359" s="4" t="s">
        <v>1925</v>
      </c>
      <c r="D359" s="5">
        <v>45362</v>
      </c>
      <c r="E359" s="6" t="s">
        <v>1926</v>
      </c>
      <c r="F359" s="6" t="s">
        <v>49</v>
      </c>
      <c r="G359" s="6" t="s">
        <v>31</v>
      </c>
      <c r="H359" s="7">
        <v>42508.462361111116</v>
      </c>
      <c r="I359" s="7">
        <v>42508.754270833335</v>
      </c>
      <c r="J359" s="4" t="s">
        <v>23</v>
      </c>
      <c r="K359" s="8" t="s">
        <v>24</v>
      </c>
      <c r="L359" s="7">
        <v>42508.748611111107</v>
      </c>
      <c r="M359" s="9" t="s">
        <v>1927</v>
      </c>
      <c r="N359" s="8" t="s">
        <v>1928</v>
      </c>
      <c r="O359" s="8" t="s">
        <v>25</v>
      </c>
      <c r="P359" s="8" t="s">
        <v>1929</v>
      </c>
      <c r="Q359" s="4" t="s">
        <v>26</v>
      </c>
      <c r="R359" s="7">
        <v>42508.754618055551</v>
      </c>
      <c r="S359" s="8" t="s">
        <v>32</v>
      </c>
      <c r="T359" s="10" t="s">
        <v>36</v>
      </c>
      <c r="U359" s="26">
        <f t="shared" si="46"/>
        <v>0.375</v>
      </c>
      <c r="V359" s="26">
        <f t="shared" si="47"/>
        <v>0.75</v>
      </c>
      <c r="W359" s="23">
        <f t="shared" si="54"/>
        <v>0.6612499999901047</v>
      </c>
      <c r="X359" s="19" t="str">
        <f t="shared" si="48"/>
        <v>n/a</v>
      </c>
      <c r="Y359" s="19">
        <f t="shared" si="50"/>
        <v>0</v>
      </c>
      <c r="Z359" s="21">
        <f t="shared" si="51"/>
        <v>-1</v>
      </c>
      <c r="AA359" s="21" t="str">
        <f t="shared" si="49"/>
        <v>n/a</v>
      </c>
      <c r="AB359" s="21">
        <f t="shared" si="52"/>
        <v>0</v>
      </c>
      <c r="AC359" s="19" t="str">
        <f t="shared" si="53"/>
        <v>Resueltos</v>
      </c>
    </row>
    <row r="360" spans="1:29" s="2" customFormat="1" ht="12.75" x14ac:dyDescent="0.2">
      <c r="A360" s="4" t="s">
        <v>20</v>
      </c>
      <c r="B360" s="4" t="s">
        <v>29</v>
      </c>
      <c r="C360" s="4" t="s">
        <v>1930</v>
      </c>
      <c r="D360" s="5">
        <v>45366</v>
      </c>
      <c r="E360" s="6" t="s">
        <v>1926</v>
      </c>
      <c r="F360" s="6" t="s">
        <v>49</v>
      </c>
      <c r="G360" s="6" t="s">
        <v>31</v>
      </c>
      <c r="H360" s="7">
        <v>42508.467164351852</v>
      </c>
      <c r="I360" s="7">
        <v>42508.752152777779</v>
      </c>
      <c r="J360" s="4" t="s">
        <v>23</v>
      </c>
      <c r="K360" s="8" t="s">
        <v>33</v>
      </c>
      <c r="L360" s="7">
        <v>42508.74722222222</v>
      </c>
      <c r="M360" s="9" t="s">
        <v>1931</v>
      </c>
      <c r="N360" s="8" t="s">
        <v>1932</v>
      </c>
      <c r="O360" s="8" t="s">
        <v>34</v>
      </c>
      <c r="P360" s="8" t="s">
        <v>1933</v>
      </c>
      <c r="Q360" s="4" t="s">
        <v>26</v>
      </c>
      <c r="R360" s="7">
        <v>42508.752407407403</v>
      </c>
      <c r="S360" s="8" t="s">
        <v>32</v>
      </c>
      <c r="T360" s="10" t="s">
        <v>36</v>
      </c>
      <c r="U360" s="26">
        <f t="shared" si="46"/>
        <v>0.375</v>
      </c>
      <c r="V360" s="26">
        <f t="shared" si="47"/>
        <v>0.75</v>
      </c>
      <c r="W360" s="23">
        <f t="shared" si="54"/>
        <v>0.65505787036818219</v>
      </c>
      <c r="X360" s="19" t="str">
        <f t="shared" si="48"/>
        <v>n/a</v>
      </c>
      <c r="Y360" s="19">
        <f t="shared" si="50"/>
        <v>0</v>
      </c>
      <c r="Z360" s="21">
        <f t="shared" si="51"/>
        <v>-1</v>
      </c>
      <c r="AA360" s="21" t="str">
        <f t="shared" si="49"/>
        <v>n/a</v>
      </c>
      <c r="AB360" s="21">
        <f t="shared" si="52"/>
        <v>0</v>
      </c>
      <c r="AC360" s="19" t="str">
        <f t="shared" si="53"/>
        <v>Resueltos</v>
      </c>
    </row>
    <row r="361" spans="1:29" s="2" customFormat="1" ht="12.75" x14ac:dyDescent="0.2">
      <c r="A361" s="4" t="s">
        <v>20</v>
      </c>
      <c r="B361" s="4" t="s">
        <v>29</v>
      </c>
      <c r="C361" s="4" t="s">
        <v>1934</v>
      </c>
      <c r="D361" s="5">
        <v>45369</v>
      </c>
      <c r="E361" s="6" t="s">
        <v>1935</v>
      </c>
      <c r="F361" s="6" t="s">
        <v>21</v>
      </c>
      <c r="G361" s="6" t="s">
        <v>22</v>
      </c>
      <c r="H361" s="7">
        <v>42508.471817129626</v>
      </c>
      <c r="I361" s="7">
        <v>42509.386377314819</v>
      </c>
      <c r="J361" s="4" t="s">
        <v>23</v>
      </c>
      <c r="K361" s="8" t="s">
        <v>42</v>
      </c>
      <c r="L361" s="7">
        <v>42508.836805555555</v>
      </c>
      <c r="M361" s="9" t="s">
        <v>1936</v>
      </c>
      <c r="N361" s="9" t="s">
        <v>1937</v>
      </c>
      <c r="O361" s="8" t="s">
        <v>25</v>
      </c>
      <c r="P361" s="8" t="s">
        <v>339</v>
      </c>
      <c r="Q361" s="4" t="s">
        <v>26</v>
      </c>
      <c r="R361" s="7">
        <v>42509.40420138889</v>
      </c>
      <c r="S361" s="8" t="s">
        <v>32</v>
      </c>
      <c r="T361" s="10" t="s">
        <v>36</v>
      </c>
      <c r="U361" s="26">
        <f t="shared" si="46"/>
        <v>0.375</v>
      </c>
      <c r="V361" s="26">
        <f t="shared" si="47"/>
        <v>0.75</v>
      </c>
      <c r="W361" s="23">
        <f t="shared" si="54"/>
        <v>0.73998842592845904</v>
      </c>
      <c r="X361" s="19">
        <f t="shared" si="48"/>
        <v>0.75</v>
      </c>
      <c r="Y361" s="19">
        <f t="shared" si="50"/>
        <v>0</v>
      </c>
      <c r="Z361" s="21">
        <f t="shared" si="51"/>
        <v>-1</v>
      </c>
      <c r="AA361" s="21" t="str">
        <f t="shared" si="49"/>
        <v>n/a</v>
      </c>
      <c r="AB361" s="21">
        <f t="shared" si="52"/>
        <v>0</v>
      </c>
      <c r="AC361" s="19" t="str">
        <f t="shared" si="53"/>
        <v>Resueltos</v>
      </c>
    </row>
    <row r="362" spans="1:29" s="2" customFormat="1" ht="12.75" x14ac:dyDescent="0.2">
      <c r="A362" s="4" t="s">
        <v>20</v>
      </c>
      <c r="B362" s="4" t="s">
        <v>29</v>
      </c>
      <c r="C362" s="4" t="s">
        <v>187</v>
      </c>
      <c r="D362" s="5">
        <v>45372</v>
      </c>
      <c r="E362" s="6" t="s">
        <v>1938</v>
      </c>
      <c r="F362" s="6" t="s">
        <v>21</v>
      </c>
      <c r="G362" s="6" t="s">
        <v>31</v>
      </c>
      <c r="H362" s="7">
        <v>42508.475624999999</v>
      </c>
      <c r="I362" s="7">
        <v>42509.455451388887</v>
      </c>
      <c r="J362" s="4" t="s">
        <v>23</v>
      </c>
      <c r="K362" s="8" t="s">
        <v>24</v>
      </c>
      <c r="L362" s="7">
        <v>42509.4375</v>
      </c>
      <c r="M362" s="9" t="s">
        <v>1939</v>
      </c>
      <c r="N362" s="9" t="s">
        <v>1940</v>
      </c>
      <c r="O362" s="8" t="s">
        <v>25</v>
      </c>
      <c r="P362" s="8" t="s">
        <v>1941</v>
      </c>
      <c r="Q362" s="4" t="s">
        <v>26</v>
      </c>
      <c r="R362" s="7">
        <v>42509.748622685191</v>
      </c>
      <c r="S362" s="8" t="s">
        <v>27</v>
      </c>
      <c r="T362" s="10" t="s">
        <v>36</v>
      </c>
      <c r="U362" s="26">
        <f t="shared" si="46"/>
        <v>0.375</v>
      </c>
      <c r="V362" s="26">
        <f t="shared" si="47"/>
        <v>0.75</v>
      </c>
      <c r="W362" s="23">
        <f t="shared" si="54"/>
        <v>0.33687500000087311</v>
      </c>
      <c r="X362" s="19">
        <f t="shared" si="48"/>
        <v>0.75</v>
      </c>
      <c r="Y362" s="19">
        <f t="shared" si="50"/>
        <v>0</v>
      </c>
      <c r="Z362" s="21">
        <f t="shared" si="51"/>
        <v>0</v>
      </c>
      <c r="AA362" s="21" t="str">
        <f t="shared" si="49"/>
        <v>n/a</v>
      </c>
      <c r="AB362" s="21">
        <f t="shared" si="52"/>
        <v>0</v>
      </c>
      <c r="AC362" s="19" t="str">
        <f t="shared" si="53"/>
        <v>Resueltos</v>
      </c>
    </row>
    <row r="363" spans="1:29" s="2" customFormat="1" ht="12.75" x14ac:dyDescent="0.2">
      <c r="A363" s="4" t="s">
        <v>20</v>
      </c>
      <c r="B363" s="4" t="s">
        <v>1942</v>
      </c>
      <c r="C363" s="4" t="s">
        <v>1943</v>
      </c>
      <c r="D363" s="5">
        <v>45376</v>
      </c>
      <c r="E363" s="6" t="s">
        <v>1944</v>
      </c>
      <c r="F363" s="6" t="s">
        <v>21</v>
      </c>
      <c r="G363" s="6" t="s">
        <v>22</v>
      </c>
      <c r="H363" s="7">
        <v>42508.486851851849</v>
      </c>
      <c r="I363" s="7">
        <v>42509.463553240741</v>
      </c>
      <c r="J363" s="4" t="s">
        <v>23</v>
      </c>
      <c r="K363" s="8" t="s">
        <v>42</v>
      </c>
      <c r="L363" s="7">
        <v>42509.461805555555</v>
      </c>
      <c r="M363" s="9" t="s">
        <v>1945</v>
      </c>
      <c r="N363" s="8" t="s">
        <v>1946</v>
      </c>
      <c r="O363" s="8" t="s">
        <v>25</v>
      </c>
      <c r="P363" s="8" t="s">
        <v>1947</v>
      </c>
      <c r="Q363" s="4" t="s">
        <v>26</v>
      </c>
      <c r="R363" s="7">
        <v>42510.463877314818</v>
      </c>
      <c r="S363" s="8" t="s">
        <v>27</v>
      </c>
      <c r="T363" s="10" t="s">
        <v>36</v>
      </c>
      <c r="U363" s="26">
        <f t="shared" si="46"/>
        <v>0.375</v>
      </c>
      <c r="V363" s="26">
        <f t="shared" si="47"/>
        <v>0.75</v>
      </c>
      <c r="W363" s="23">
        <f t="shared" si="54"/>
        <v>0.34995370370597811</v>
      </c>
      <c r="X363" s="19">
        <f t="shared" si="48"/>
        <v>0.75</v>
      </c>
      <c r="Y363" s="19">
        <f t="shared" si="50"/>
        <v>0</v>
      </c>
      <c r="Z363" s="21">
        <f t="shared" si="51"/>
        <v>0</v>
      </c>
      <c r="AA363" s="21" t="str">
        <f t="shared" si="49"/>
        <v>n/a</v>
      </c>
      <c r="AB363" s="21">
        <f t="shared" si="52"/>
        <v>0</v>
      </c>
      <c r="AC363" s="19" t="str">
        <f t="shared" si="53"/>
        <v>Resueltos</v>
      </c>
    </row>
    <row r="364" spans="1:29" s="2" customFormat="1" ht="12.75" x14ac:dyDescent="0.2">
      <c r="A364" s="4" t="s">
        <v>20</v>
      </c>
      <c r="B364" s="4" t="s">
        <v>1948</v>
      </c>
      <c r="C364" s="4" t="s">
        <v>1949</v>
      </c>
      <c r="D364" s="5">
        <v>45412</v>
      </c>
      <c r="E364" s="6" t="s">
        <v>1950</v>
      </c>
      <c r="F364" s="6" t="s">
        <v>30</v>
      </c>
      <c r="G364" s="6" t="s">
        <v>31</v>
      </c>
      <c r="H364" s="7">
        <v>42508.531307870369</v>
      </c>
      <c r="I364" s="7">
        <v>42510.815462962964</v>
      </c>
      <c r="J364" s="4" t="s">
        <v>23</v>
      </c>
      <c r="K364" s="8" t="s">
        <v>39</v>
      </c>
      <c r="L364" s="7">
        <v>42510.604861111111</v>
      </c>
      <c r="M364" s="9" t="s">
        <v>1951</v>
      </c>
      <c r="N364" s="8" t="s">
        <v>1952</v>
      </c>
      <c r="O364" s="8" t="s">
        <v>40</v>
      </c>
      <c r="P364" s="8" t="s">
        <v>1953</v>
      </c>
      <c r="Q364" s="4" t="s">
        <v>26</v>
      </c>
      <c r="R364" s="7">
        <v>42520.496215277773</v>
      </c>
      <c r="S364" s="8" t="s">
        <v>27</v>
      </c>
      <c r="T364" s="10" t="s">
        <v>36</v>
      </c>
      <c r="U364" s="26">
        <f t="shared" si="46"/>
        <v>0.375</v>
      </c>
      <c r="V364" s="26">
        <f t="shared" si="47"/>
        <v>0.75</v>
      </c>
      <c r="W364" s="23">
        <f t="shared" si="54"/>
        <v>0.82355324074160308</v>
      </c>
      <c r="X364" s="19">
        <f t="shared" si="48"/>
        <v>0.75</v>
      </c>
      <c r="Y364" s="19">
        <f t="shared" si="50"/>
        <v>3.1886574074936377E-2</v>
      </c>
      <c r="Z364" s="21">
        <f t="shared" si="51"/>
        <v>1</v>
      </c>
      <c r="AA364" s="21" t="str">
        <f t="shared" si="49"/>
        <v>n/a</v>
      </c>
      <c r="AB364" s="21">
        <f t="shared" si="52"/>
        <v>0</v>
      </c>
      <c r="AC364" s="19" t="str">
        <f t="shared" si="53"/>
        <v>Resueltos</v>
      </c>
    </row>
    <row r="365" spans="1:29" s="2" customFormat="1" ht="12.75" x14ac:dyDescent="0.2">
      <c r="A365" s="4" t="s">
        <v>20</v>
      </c>
      <c r="B365" s="4" t="s">
        <v>29</v>
      </c>
      <c r="C365" s="4" t="s">
        <v>1954</v>
      </c>
      <c r="D365" s="5">
        <v>45416</v>
      </c>
      <c r="E365" s="6" t="s">
        <v>1955</v>
      </c>
      <c r="F365" s="6" t="s">
        <v>21</v>
      </c>
      <c r="G365" s="6" t="s">
        <v>22</v>
      </c>
      <c r="H365" s="7">
        <v>42508.539976851855</v>
      </c>
      <c r="I365" s="7">
        <v>42509.573865740742</v>
      </c>
      <c r="J365" s="4" t="s">
        <v>23</v>
      </c>
      <c r="K365" s="8" t="s">
        <v>24</v>
      </c>
      <c r="L365" s="7">
        <v>42509.569444444445</v>
      </c>
      <c r="M365" s="9" t="s">
        <v>1956</v>
      </c>
      <c r="N365" s="9" t="s">
        <v>1957</v>
      </c>
      <c r="O365" s="8" t="s">
        <v>25</v>
      </c>
      <c r="P365" s="8" t="s">
        <v>85</v>
      </c>
      <c r="Q365" s="4" t="s">
        <v>26</v>
      </c>
      <c r="R365" s="7">
        <v>42509.671249999999</v>
      </c>
      <c r="S365" s="8" t="s">
        <v>27</v>
      </c>
      <c r="T365" s="10" t="s">
        <v>36</v>
      </c>
      <c r="U365" s="26">
        <f t="shared" si="46"/>
        <v>0.375</v>
      </c>
      <c r="V365" s="26">
        <f t="shared" si="47"/>
        <v>0.75</v>
      </c>
      <c r="W365" s="23">
        <f t="shared" si="54"/>
        <v>0.40446759259066312</v>
      </c>
      <c r="X365" s="19">
        <f t="shared" si="48"/>
        <v>0.75</v>
      </c>
      <c r="Y365" s="19">
        <f t="shared" si="50"/>
        <v>0</v>
      </c>
      <c r="Z365" s="21">
        <f t="shared" si="51"/>
        <v>0</v>
      </c>
      <c r="AA365" s="21" t="str">
        <f t="shared" si="49"/>
        <v>n/a</v>
      </c>
      <c r="AB365" s="21">
        <f t="shared" si="52"/>
        <v>0</v>
      </c>
      <c r="AC365" s="19" t="str">
        <f t="shared" si="53"/>
        <v>Resueltos</v>
      </c>
    </row>
    <row r="366" spans="1:29" s="2" customFormat="1" ht="12.75" x14ac:dyDescent="0.2">
      <c r="A366" s="4" t="s">
        <v>20</v>
      </c>
      <c r="B366" s="4" t="s">
        <v>29</v>
      </c>
      <c r="C366" s="4" t="s">
        <v>1958</v>
      </c>
      <c r="D366" s="5">
        <v>45422</v>
      </c>
      <c r="E366" s="6" t="s">
        <v>1959</v>
      </c>
      <c r="F366" s="6" t="s">
        <v>21</v>
      </c>
      <c r="G366" s="6" t="s">
        <v>22</v>
      </c>
      <c r="H366" s="7">
        <v>42508.546377314815</v>
      </c>
      <c r="I366" s="7">
        <v>42513.653275462959</v>
      </c>
      <c r="J366" s="4" t="s">
        <v>23</v>
      </c>
      <c r="K366" s="8" t="s">
        <v>24</v>
      </c>
      <c r="L366" s="7">
        <v>42513.625</v>
      </c>
      <c r="M366" s="9" t="s">
        <v>1960</v>
      </c>
      <c r="N366" s="8" t="s">
        <v>1961</v>
      </c>
      <c r="O366" s="8" t="s">
        <v>25</v>
      </c>
      <c r="P366" s="8" t="s">
        <v>1962</v>
      </c>
      <c r="Q366" s="4" t="s">
        <v>26</v>
      </c>
      <c r="R366" s="7">
        <v>42516.432800925926</v>
      </c>
      <c r="S366" s="8" t="s">
        <v>27</v>
      </c>
      <c r="T366" s="10" t="s">
        <v>28</v>
      </c>
      <c r="U366" s="26">
        <f t="shared" si="46"/>
        <v>0.375</v>
      </c>
      <c r="V366" s="26">
        <f t="shared" si="47"/>
        <v>0.75</v>
      </c>
      <c r="W366" s="23">
        <f t="shared" si="54"/>
        <v>1.2036226851851097</v>
      </c>
      <c r="X366" s="19">
        <f t="shared" si="48"/>
        <v>0.75</v>
      </c>
      <c r="Y366" s="19">
        <f t="shared" si="50"/>
        <v>0.41195601851844305</v>
      </c>
      <c r="Z366" s="21">
        <f t="shared" si="51"/>
        <v>4</v>
      </c>
      <c r="AA366" s="21" t="str">
        <f t="shared" si="49"/>
        <v>n/a</v>
      </c>
      <c r="AB366" s="21">
        <f t="shared" si="52"/>
        <v>0</v>
      </c>
      <c r="AC366" s="19" t="str">
        <f t="shared" si="53"/>
        <v>Resueltos</v>
      </c>
    </row>
    <row r="367" spans="1:29" s="2" customFormat="1" ht="12.75" x14ac:dyDescent="0.2">
      <c r="A367" s="4" t="s">
        <v>20</v>
      </c>
      <c r="B367" s="4" t="s">
        <v>29</v>
      </c>
      <c r="C367" s="4" t="s">
        <v>1963</v>
      </c>
      <c r="D367" s="5">
        <v>45426</v>
      </c>
      <c r="E367" s="6" t="s">
        <v>1964</v>
      </c>
      <c r="F367" s="6" t="s">
        <v>21</v>
      </c>
      <c r="G367" s="6" t="s">
        <v>22</v>
      </c>
      <c r="H367" s="7">
        <v>42508.551388888889</v>
      </c>
      <c r="I367" s="7">
        <v>42508.699918981481</v>
      </c>
      <c r="J367" s="4" t="s">
        <v>23</v>
      </c>
      <c r="K367" s="8" t="s">
        <v>24</v>
      </c>
      <c r="L367" s="7">
        <v>42508.666666666672</v>
      </c>
      <c r="M367" s="9" t="s">
        <v>1965</v>
      </c>
      <c r="N367" s="8" t="s">
        <v>1966</v>
      </c>
      <c r="O367" s="8" t="s">
        <v>25</v>
      </c>
      <c r="P367" s="8" t="s">
        <v>1967</v>
      </c>
      <c r="Q367" s="4" t="s">
        <v>26</v>
      </c>
      <c r="R367" s="7">
        <v>42509.402245370366</v>
      </c>
      <c r="S367" s="8" t="s">
        <v>27</v>
      </c>
      <c r="T367" s="10" t="s">
        <v>36</v>
      </c>
      <c r="U367" s="26">
        <f t="shared" si="46"/>
        <v>0.375</v>
      </c>
      <c r="V367" s="26">
        <f t="shared" si="47"/>
        <v>0.75</v>
      </c>
      <c r="W367" s="23">
        <f t="shared" si="54"/>
        <v>0.49027777778246673</v>
      </c>
      <c r="X367" s="19">
        <f t="shared" si="48"/>
        <v>0.75</v>
      </c>
      <c r="Y367" s="19">
        <f t="shared" si="50"/>
        <v>0</v>
      </c>
      <c r="Z367" s="21">
        <f t="shared" si="51"/>
        <v>-1</v>
      </c>
      <c r="AA367" s="21" t="str">
        <f t="shared" si="49"/>
        <v>n/a</v>
      </c>
      <c r="AB367" s="21">
        <f t="shared" si="52"/>
        <v>0</v>
      </c>
      <c r="AC367" s="19" t="str">
        <f t="shared" si="53"/>
        <v>Resueltos</v>
      </c>
    </row>
    <row r="368" spans="1:29" s="2" customFormat="1" ht="12.75" x14ac:dyDescent="0.2">
      <c r="A368" s="4" t="s">
        <v>20</v>
      </c>
      <c r="B368" s="4" t="s">
        <v>29</v>
      </c>
      <c r="C368" s="4" t="s">
        <v>1968</v>
      </c>
      <c r="D368" s="5">
        <v>45427</v>
      </c>
      <c r="E368" s="6" t="s">
        <v>1969</v>
      </c>
      <c r="F368" s="6" t="s">
        <v>21</v>
      </c>
      <c r="G368" s="6" t="s">
        <v>22</v>
      </c>
      <c r="H368" s="7">
        <v>42508.560706018514</v>
      </c>
      <c r="I368" s="7">
        <v>42513.684270833328</v>
      </c>
      <c r="J368" s="4" t="s">
        <v>23</v>
      </c>
      <c r="K368" s="8" t="s">
        <v>42</v>
      </c>
      <c r="L368" s="7">
        <v>42513.65625</v>
      </c>
      <c r="M368" s="9" t="s">
        <v>1970</v>
      </c>
      <c r="N368" s="9" t="s">
        <v>1971</v>
      </c>
      <c r="O368" s="8" t="s">
        <v>25</v>
      </c>
      <c r="P368" s="8" t="s">
        <v>1972</v>
      </c>
      <c r="Q368" s="4" t="s">
        <v>26</v>
      </c>
      <c r="R368" s="7">
        <v>42515.505497685182</v>
      </c>
      <c r="S368" s="8" t="s">
        <v>27</v>
      </c>
      <c r="T368" s="10" t="s">
        <v>28</v>
      </c>
      <c r="U368" s="26">
        <f t="shared" si="46"/>
        <v>0.375</v>
      </c>
      <c r="V368" s="26">
        <f t="shared" si="47"/>
        <v>0.75</v>
      </c>
      <c r="W368" s="23">
        <f t="shared" si="54"/>
        <v>1.2205439814861165</v>
      </c>
      <c r="X368" s="19">
        <f t="shared" si="48"/>
        <v>0.75</v>
      </c>
      <c r="Y368" s="19">
        <f t="shared" si="50"/>
        <v>0.42887731481944985</v>
      </c>
      <c r="Z368" s="21">
        <f t="shared" si="51"/>
        <v>4</v>
      </c>
      <c r="AA368" s="21" t="str">
        <f t="shared" si="49"/>
        <v>n/a</v>
      </c>
      <c r="AB368" s="21">
        <f t="shared" si="52"/>
        <v>0</v>
      </c>
      <c r="AC368" s="19" t="str">
        <f t="shared" si="53"/>
        <v>Resueltos</v>
      </c>
    </row>
    <row r="369" spans="1:29" s="2" customFormat="1" ht="12.75" x14ac:dyDescent="0.2">
      <c r="A369" s="4" t="s">
        <v>20</v>
      </c>
      <c r="B369" s="4" t="s">
        <v>29</v>
      </c>
      <c r="C369" s="4" t="s">
        <v>1973</v>
      </c>
      <c r="D369" s="5">
        <v>45429</v>
      </c>
      <c r="E369" s="6" t="s">
        <v>1974</v>
      </c>
      <c r="F369" s="6" t="s">
        <v>21</v>
      </c>
      <c r="G369" s="6" t="s">
        <v>22</v>
      </c>
      <c r="H369" s="7">
        <v>42508.562326388885</v>
      </c>
      <c r="I369" s="7">
        <v>42509.683437500003</v>
      </c>
      <c r="J369" s="4" t="s">
        <v>23</v>
      </c>
      <c r="K369" s="8" t="s">
        <v>24</v>
      </c>
      <c r="L369" s="7">
        <v>42509.597222222219</v>
      </c>
      <c r="M369" s="9" t="s">
        <v>1975</v>
      </c>
      <c r="N369" s="8" t="s">
        <v>1976</v>
      </c>
      <c r="O369" s="8" t="s">
        <v>25</v>
      </c>
      <c r="P369" s="8" t="s">
        <v>1710</v>
      </c>
      <c r="Q369" s="4" t="s">
        <v>26</v>
      </c>
      <c r="R369" s="7">
        <v>42510.54686342593</v>
      </c>
      <c r="S369" s="8" t="s">
        <v>27</v>
      </c>
      <c r="T369" s="10" t="s">
        <v>36</v>
      </c>
      <c r="U369" s="26">
        <f t="shared" si="46"/>
        <v>0.375</v>
      </c>
      <c r="V369" s="26">
        <f t="shared" si="47"/>
        <v>0.75</v>
      </c>
      <c r="W369" s="23">
        <f t="shared" si="54"/>
        <v>0.40989583333430346</v>
      </c>
      <c r="X369" s="19">
        <f t="shared" si="48"/>
        <v>0.75</v>
      </c>
      <c r="Y369" s="19">
        <f t="shared" si="50"/>
        <v>0</v>
      </c>
      <c r="Z369" s="21">
        <f t="shared" si="51"/>
        <v>0</v>
      </c>
      <c r="AA369" s="21" t="str">
        <f t="shared" si="49"/>
        <v>n/a</v>
      </c>
      <c r="AB369" s="21">
        <f t="shared" si="52"/>
        <v>0</v>
      </c>
      <c r="AC369" s="19" t="str">
        <f t="shared" si="53"/>
        <v>Resueltos</v>
      </c>
    </row>
    <row r="370" spans="1:29" s="2" customFormat="1" ht="12.75" x14ac:dyDescent="0.2">
      <c r="A370" s="4" t="s">
        <v>20</v>
      </c>
      <c r="B370" s="4" t="s">
        <v>29</v>
      </c>
      <c r="C370" s="4" t="s">
        <v>1977</v>
      </c>
      <c r="D370" s="5">
        <v>45431</v>
      </c>
      <c r="E370" s="6" t="s">
        <v>1978</v>
      </c>
      <c r="F370" s="6" t="s">
        <v>21</v>
      </c>
      <c r="G370" s="6" t="s">
        <v>31</v>
      </c>
      <c r="H370" s="7">
        <v>42508.566134259258</v>
      </c>
      <c r="I370" s="7">
        <v>42508.717708333337</v>
      </c>
      <c r="J370" s="4" t="s">
        <v>23</v>
      </c>
      <c r="K370" s="8" t="s">
        <v>42</v>
      </c>
      <c r="L370" s="7">
        <v>42508.708333333328</v>
      </c>
      <c r="M370" s="9" t="s">
        <v>1979</v>
      </c>
      <c r="N370" s="9" t="s">
        <v>1980</v>
      </c>
      <c r="O370" s="8" t="s">
        <v>25</v>
      </c>
      <c r="P370" s="8" t="s">
        <v>1981</v>
      </c>
      <c r="Q370" s="4" t="s">
        <v>26</v>
      </c>
      <c r="R370" s="7">
        <v>42508.729675925926</v>
      </c>
      <c r="S370" s="8" t="s">
        <v>32</v>
      </c>
      <c r="T370" s="10" t="s">
        <v>36</v>
      </c>
      <c r="U370" s="26">
        <f t="shared" si="46"/>
        <v>0.375</v>
      </c>
      <c r="V370" s="26">
        <f t="shared" si="47"/>
        <v>0.75</v>
      </c>
      <c r="W370" s="23">
        <f t="shared" si="54"/>
        <v>0.51719907407095889</v>
      </c>
      <c r="X370" s="19">
        <f t="shared" si="48"/>
        <v>0.75</v>
      </c>
      <c r="Y370" s="19">
        <f t="shared" si="50"/>
        <v>0</v>
      </c>
      <c r="Z370" s="21">
        <f t="shared" si="51"/>
        <v>-1</v>
      </c>
      <c r="AA370" s="21" t="str">
        <f t="shared" si="49"/>
        <v>n/a</v>
      </c>
      <c r="AB370" s="21">
        <f t="shared" si="52"/>
        <v>0</v>
      </c>
      <c r="AC370" s="19" t="str">
        <f t="shared" si="53"/>
        <v>Resueltos</v>
      </c>
    </row>
    <row r="371" spans="1:29" s="2" customFormat="1" ht="12.75" x14ac:dyDescent="0.2">
      <c r="A371" s="4" t="s">
        <v>20</v>
      </c>
      <c r="B371" s="4" t="s">
        <v>29</v>
      </c>
      <c r="C371" s="4" t="s">
        <v>1982</v>
      </c>
      <c r="D371" s="5">
        <v>45434</v>
      </c>
      <c r="E371" s="6" t="s">
        <v>1983</v>
      </c>
      <c r="F371" s="6" t="s">
        <v>30</v>
      </c>
      <c r="G371" s="6" t="s">
        <v>31</v>
      </c>
      <c r="H371" s="7">
        <v>42508.579768518517</v>
      </c>
      <c r="I371" s="7">
        <v>42508.770289351851</v>
      </c>
      <c r="J371" s="4" t="s">
        <v>23</v>
      </c>
      <c r="K371" s="8" t="s">
        <v>24</v>
      </c>
      <c r="L371" s="7">
        <v>42508.743055555555</v>
      </c>
      <c r="M371" s="9" t="s">
        <v>1984</v>
      </c>
      <c r="N371" s="8" t="s">
        <v>1985</v>
      </c>
      <c r="O371" s="8" t="s">
        <v>25</v>
      </c>
      <c r="P371" s="8" t="s">
        <v>1986</v>
      </c>
      <c r="Q371" s="4" t="s">
        <v>26</v>
      </c>
      <c r="R371" s="7">
        <v>42508.791331018518</v>
      </c>
      <c r="S371" s="8" t="s">
        <v>32</v>
      </c>
      <c r="T371" s="10" t="s">
        <v>36</v>
      </c>
      <c r="U371" s="26">
        <f t="shared" si="46"/>
        <v>0.375</v>
      </c>
      <c r="V371" s="26">
        <f t="shared" si="47"/>
        <v>0.75</v>
      </c>
      <c r="W371" s="23">
        <f t="shared" si="54"/>
        <v>0.53828703703766223</v>
      </c>
      <c r="X371" s="19">
        <f t="shared" si="48"/>
        <v>0.75</v>
      </c>
      <c r="Y371" s="19">
        <f t="shared" si="50"/>
        <v>0</v>
      </c>
      <c r="Z371" s="21">
        <f t="shared" si="51"/>
        <v>-1</v>
      </c>
      <c r="AA371" s="21" t="str">
        <f t="shared" si="49"/>
        <v>n/a</v>
      </c>
      <c r="AB371" s="21">
        <f t="shared" si="52"/>
        <v>0</v>
      </c>
      <c r="AC371" s="19" t="str">
        <f t="shared" si="53"/>
        <v>Resueltos</v>
      </c>
    </row>
    <row r="372" spans="1:29" s="2" customFormat="1" ht="12.75" x14ac:dyDescent="0.2">
      <c r="A372" s="4" t="s">
        <v>20</v>
      </c>
      <c r="B372" s="4" t="s">
        <v>29</v>
      </c>
      <c r="C372" s="4" t="s">
        <v>1987</v>
      </c>
      <c r="D372" s="5">
        <v>45435</v>
      </c>
      <c r="E372" s="6" t="s">
        <v>1983</v>
      </c>
      <c r="F372" s="6" t="s">
        <v>30</v>
      </c>
      <c r="G372" s="6" t="s">
        <v>31</v>
      </c>
      <c r="H372" s="7">
        <v>42508.579942129625</v>
      </c>
      <c r="I372" s="7">
        <v>42508.767048611116</v>
      </c>
      <c r="J372" s="4" t="s">
        <v>23</v>
      </c>
      <c r="K372" s="8" t="s">
        <v>33</v>
      </c>
      <c r="L372" s="7">
        <v>42508.75</v>
      </c>
      <c r="M372" s="9" t="s">
        <v>1988</v>
      </c>
      <c r="N372" s="8" t="s">
        <v>1989</v>
      </c>
      <c r="O372" s="8" t="s">
        <v>34</v>
      </c>
      <c r="P372" s="8" t="s">
        <v>1990</v>
      </c>
      <c r="Q372" s="4" t="s">
        <v>26</v>
      </c>
      <c r="R372" s="7">
        <v>42508.790601851855</v>
      </c>
      <c r="S372" s="8" t="s">
        <v>32</v>
      </c>
      <c r="T372" s="10" t="s">
        <v>36</v>
      </c>
      <c r="U372" s="26">
        <f t="shared" si="46"/>
        <v>0.375</v>
      </c>
      <c r="V372" s="26">
        <f t="shared" si="47"/>
        <v>0.75</v>
      </c>
      <c r="W372" s="23">
        <f t="shared" si="54"/>
        <v>0.54505787037487607</v>
      </c>
      <c r="X372" s="19">
        <f t="shared" si="48"/>
        <v>0.75</v>
      </c>
      <c r="Y372" s="19">
        <f t="shared" si="50"/>
        <v>0</v>
      </c>
      <c r="Z372" s="21">
        <f t="shared" si="51"/>
        <v>-1</v>
      </c>
      <c r="AA372" s="21" t="str">
        <f t="shared" si="49"/>
        <v>n/a</v>
      </c>
      <c r="AB372" s="21">
        <f t="shared" si="52"/>
        <v>0</v>
      </c>
      <c r="AC372" s="19" t="str">
        <f t="shared" si="53"/>
        <v>Resueltos</v>
      </c>
    </row>
    <row r="373" spans="1:29" s="2" customFormat="1" ht="12.75" x14ac:dyDescent="0.2">
      <c r="A373" s="4" t="s">
        <v>20</v>
      </c>
      <c r="B373" s="4" t="s">
        <v>29</v>
      </c>
      <c r="C373" s="4" t="s">
        <v>1991</v>
      </c>
      <c r="D373" s="5">
        <v>45437</v>
      </c>
      <c r="E373" s="6" t="s">
        <v>1992</v>
      </c>
      <c r="F373" s="6" t="s">
        <v>21</v>
      </c>
      <c r="G373" s="6" t="s">
        <v>22</v>
      </c>
      <c r="H373" s="7">
        <v>42508.590474537035</v>
      </c>
      <c r="I373" s="7">
        <v>42509.654537037037</v>
      </c>
      <c r="J373" s="4" t="s">
        <v>23</v>
      </c>
      <c r="K373" s="8" t="s">
        <v>42</v>
      </c>
      <c r="L373" s="7">
        <v>42510.652777777781</v>
      </c>
      <c r="M373" s="9" t="s">
        <v>1993</v>
      </c>
      <c r="N373" s="8" t="s">
        <v>1994</v>
      </c>
      <c r="O373" s="8" t="s">
        <v>25</v>
      </c>
      <c r="P373" s="8" t="s">
        <v>1995</v>
      </c>
      <c r="Q373" s="4" t="s">
        <v>26</v>
      </c>
      <c r="R373" s="7">
        <v>42510.769247685181</v>
      </c>
      <c r="S373" s="8" t="s">
        <v>27</v>
      </c>
      <c r="T373" s="10" t="s">
        <v>36</v>
      </c>
      <c r="U373" s="26">
        <f t="shared" si="46"/>
        <v>0.375</v>
      </c>
      <c r="V373" s="26">
        <f t="shared" si="47"/>
        <v>0.75</v>
      </c>
      <c r="W373" s="23">
        <f t="shared" si="54"/>
        <v>0.81230324074567761</v>
      </c>
      <c r="X373" s="19">
        <f t="shared" si="48"/>
        <v>0.75</v>
      </c>
      <c r="Y373" s="19">
        <f t="shared" si="50"/>
        <v>2.0636574079010914E-2</v>
      </c>
      <c r="Z373" s="21">
        <f t="shared" si="51"/>
        <v>1</v>
      </c>
      <c r="AA373" s="21" t="str">
        <f t="shared" si="49"/>
        <v>n/a</v>
      </c>
      <c r="AB373" s="21">
        <f t="shared" si="52"/>
        <v>0</v>
      </c>
      <c r="AC373" s="19" t="str">
        <f t="shared" si="53"/>
        <v>Resueltos</v>
      </c>
    </row>
    <row r="374" spans="1:29" s="2" customFormat="1" ht="12.75" x14ac:dyDescent="0.2">
      <c r="A374" s="4" t="s">
        <v>20</v>
      </c>
      <c r="B374" s="4" t="s">
        <v>29</v>
      </c>
      <c r="C374" s="4" t="s">
        <v>1996</v>
      </c>
      <c r="D374" s="5">
        <v>45438</v>
      </c>
      <c r="E374" s="6" t="s">
        <v>1997</v>
      </c>
      <c r="F374" s="6" t="s">
        <v>30</v>
      </c>
      <c r="G374" s="6" t="s">
        <v>31</v>
      </c>
      <c r="H374" s="7">
        <v>42508.594791666663</v>
      </c>
      <c r="I374" s="7">
        <v>42508.751840277779</v>
      </c>
      <c r="J374" s="4" t="s">
        <v>23</v>
      </c>
      <c r="K374" s="8" t="s">
        <v>39</v>
      </c>
      <c r="L374" s="7">
        <v>42508.708333333328</v>
      </c>
      <c r="M374" s="9" t="s">
        <v>1998</v>
      </c>
      <c r="N374" s="8" t="s">
        <v>1999</v>
      </c>
      <c r="O374" s="8" t="s">
        <v>40</v>
      </c>
      <c r="P374" s="8" t="s">
        <v>1432</v>
      </c>
      <c r="Q374" s="4" t="s">
        <v>26</v>
      </c>
      <c r="R374" s="7">
        <v>42508.759756944448</v>
      </c>
      <c r="S374" s="8" t="s">
        <v>32</v>
      </c>
      <c r="T374" s="10" t="s">
        <v>36</v>
      </c>
      <c r="U374" s="26">
        <f t="shared" si="46"/>
        <v>0.375</v>
      </c>
      <c r="V374" s="26">
        <f t="shared" si="47"/>
        <v>0.75</v>
      </c>
      <c r="W374" s="23">
        <f t="shared" si="54"/>
        <v>0.48854166666569654</v>
      </c>
      <c r="X374" s="19">
        <f t="shared" si="48"/>
        <v>0.75</v>
      </c>
      <c r="Y374" s="19">
        <f t="shared" si="50"/>
        <v>0</v>
      </c>
      <c r="Z374" s="21">
        <f t="shared" si="51"/>
        <v>-1</v>
      </c>
      <c r="AA374" s="21" t="str">
        <f t="shared" si="49"/>
        <v>n/a</v>
      </c>
      <c r="AB374" s="21">
        <f t="shared" si="52"/>
        <v>0</v>
      </c>
      <c r="AC374" s="19" t="str">
        <f t="shared" si="53"/>
        <v>Resueltos</v>
      </c>
    </row>
    <row r="375" spans="1:29" s="2" customFormat="1" ht="12.75" x14ac:dyDescent="0.2">
      <c r="A375" s="4" t="s">
        <v>20</v>
      </c>
      <c r="B375" s="4" t="s">
        <v>2000</v>
      </c>
      <c r="C375" s="4" t="s">
        <v>2001</v>
      </c>
      <c r="D375" s="5">
        <v>45440</v>
      </c>
      <c r="E375" s="6" t="s">
        <v>2002</v>
      </c>
      <c r="F375" s="6" t="s">
        <v>30</v>
      </c>
      <c r="G375" s="6" t="s">
        <v>31</v>
      </c>
      <c r="H375" s="7">
        <v>42508.59883101852</v>
      </c>
      <c r="I375" s="7">
        <v>42516.628055555557</v>
      </c>
      <c r="J375" s="4" t="s">
        <v>23</v>
      </c>
      <c r="K375" s="8" t="s">
        <v>39</v>
      </c>
      <c r="L375" s="7">
        <v>42516.569444444445</v>
      </c>
      <c r="M375" s="9" t="s">
        <v>2003</v>
      </c>
      <c r="N375" s="9" t="s">
        <v>2004</v>
      </c>
      <c r="O375" s="8" t="s">
        <v>40</v>
      </c>
      <c r="P375" s="8" t="s">
        <v>2005</v>
      </c>
      <c r="Q375" s="4" t="s">
        <v>26</v>
      </c>
      <c r="R375" s="7">
        <v>42517.410995370374</v>
      </c>
      <c r="S375" s="8" t="s">
        <v>27</v>
      </c>
      <c r="T375" s="10" t="s">
        <v>36</v>
      </c>
      <c r="U375" s="26">
        <f t="shared" si="46"/>
        <v>0.375</v>
      </c>
      <c r="V375" s="26">
        <f t="shared" si="47"/>
        <v>0.75</v>
      </c>
      <c r="W375" s="23">
        <f t="shared" si="54"/>
        <v>2.2206134259249666</v>
      </c>
      <c r="X375" s="19">
        <f t="shared" si="48"/>
        <v>0.75</v>
      </c>
      <c r="Y375" s="19">
        <f t="shared" si="50"/>
        <v>1.4289467592582998</v>
      </c>
      <c r="Z375" s="21">
        <f t="shared" si="51"/>
        <v>7</v>
      </c>
      <c r="AA375" s="21" t="str">
        <f t="shared" si="49"/>
        <v>n/a</v>
      </c>
      <c r="AB375" s="21">
        <f t="shared" si="52"/>
        <v>0</v>
      </c>
      <c r="AC375" s="19" t="str">
        <f t="shared" si="53"/>
        <v>Resueltos</v>
      </c>
    </row>
    <row r="376" spans="1:29" s="2" customFormat="1" ht="12.75" x14ac:dyDescent="0.2">
      <c r="A376" s="4" t="s">
        <v>20</v>
      </c>
      <c r="B376" s="4" t="s">
        <v>29</v>
      </c>
      <c r="C376" s="4" t="s">
        <v>2006</v>
      </c>
      <c r="D376" s="5">
        <v>45453</v>
      </c>
      <c r="E376" s="6" t="s">
        <v>2007</v>
      </c>
      <c r="F376" s="6" t="s">
        <v>21</v>
      </c>
      <c r="G376" s="6" t="s">
        <v>22</v>
      </c>
      <c r="H376" s="7">
        <v>42508.631701388891</v>
      </c>
      <c r="I376" s="7">
        <v>42508.72384259259</v>
      </c>
      <c r="J376" s="4" t="s">
        <v>23</v>
      </c>
      <c r="K376" s="8" t="s">
        <v>24</v>
      </c>
      <c r="L376" s="7">
        <v>42508.704861111109</v>
      </c>
      <c r="M376" s="9" t="s">
        <v>2008</v>
      </c>
      <c r="N376" s="8" t="s">
        <v>2009</v>
      </c>
      <c r="O376" s="8" t="s">
        <v>25</v>
      </c>
      <c r="P376" s="8" t="s">
        <v>2010</v>
      </c>
      <c r="Q376" s="4" t="s">
        <v>26</v>
      </c>
      <c r="R376" s="7">
        <v>42509.443194444444</v>
      </c>
      <c r="S376" s="8" t="s">
        <v>27</v>
      </c>
      <c r="T376" s="10" t="s">
        <v>36</v>
      </c>
      <c r="U376" s="26">
        <f t="shared" si="46"/>
        <v>0.375</v>
      </c>
      <c r="V376" s="26">
        <f t="shared" si="47"/>
        <v>0.75</v>
      </c>
      <c r="W376" s="23">
        <f t="shared" si="54"/>
        <v>0.44815972221840639</v>
      </c>
      <c r="X376" s="19">
        <f t="shared" si="48"/>
        <v>0.75</v>
      </c>
      <c r="Y376" s="19">
        <f t="shared" si="50"/>
        <v>0</v>
      </c>
      <c r="Z376" s="21">
        <f t="shared" si="51"/>
        <v>-1</v>
      </c>
      <c r="AA376" s="21" t="str">
        <f t="shared" si="49"/>
        <v>n/a</v>
      </c>
      <c r="AB376" s="21">
        <f t="shared" si="52"/>
        <v>0</v>
      </c>
      <c r="AC376" s="19" t="str">
        <f t="shared" si="53"/>
        <v>Resueltos</v>
      </c>
    </row>
    <row r="377" spans="1:29" s="2" customFormat="1" ht="12.75" x14ac:dyDescent="0.2">
      <c r="A377" s="4" t="s">
        <v>20</v>
      </c>
      <c r="B377" s="4" t="s">
        <v>29</v>
      </c>
      <c r="C377" s="4" t="s">
        <v>2011</v>
      </c>
      <c r="D377" s="5">
        <v>45455</v>
      </c>
      <c r="E377" s="6" t="s">
        <v>2012</v>
      </c>
      <c r="F377" s="6" t="s">
        <v>21</v>
      </c>
      <c r="G377" s="6" t="s">
        <v>22</v>
      </c>
      <c r="H377" s="7">
        <v>42508.645428240736</v>
      </c>
      <c r="I377" s="7">
        <v>42509.486296296294</v>
      </c>
      <c r="J377" s="4" t="s">
        <v>23</v>
      </c>
      <c r="K377" s="8" t="s">
        <v>24</v>
      </c>
      <c r="L377" s="7">
        <v>42509.481944444444</v>
      </c>
      <c r="M377" s="9" t="s">
        <v>2013</v>
      </c>
      <c r="N377" s="9" t="s">
        <v>2014</v>
      </c>
      <c r="O377" s="8" t="s">
        <v>25</v>
      </c>
      <c r="P377" s="8" t="s">
        <v>62</v>
      </c>
      <c r="Q377" s="4" t="s">
        <v>26</v>
      </c>
      <c r="R377" s="7">
        <v>42510.434907407413</v>
      </c>
      <c r="S377" s="8" t="s">
        <v>27</v>
      </c>
      <c r="T377" s="10" t="s">
        <v>36</v>
      </c>
      <c r="U377" s="26">
        <f t="shared" si="46"/>
        <v>0.375</v>
      </c>
      <c r="V377" s="26">
        <f t="shared" si="47"/>
        <v>0.75</v>
      </c>
      <c r="W377" s="23">
        <f t="shared" si="54"/>
        <v>0.21151620370801538</v>
      </c>
      <c r="X377" s="19">
        <f t="shared" si="48"/>
        <v>0.75</v>
      </c>
      <c r="Y377" s="19">
        <f t="shared" si="50"/>
        <v>0</v>
      </c>
      <c r="Z377" s="21">
        <f t="shared" si="51"/>
        <v>0</v>
      </c>
      <c r="AA377" s="21" t="str">
        <f t="shared" si="49"/>
        <v>n/a</v>
      </c>
      <c r="AB377" s="21">
        <f t="shared" si="52"/>
        <v>0</v>
      </c>
      <c r="AC377" s="19" t="str">
        <f t="shared" si="53"/>
        <v>Resueltos</v>
      </c>
    </row>
    <row r="378" spans="1:29" s="2" customFormat="1" ht="12.75" x14ac:dyDescent="0.2">
      <c r="A378" s="4" t="s">
        <v>20</v>
      </c>
      <c r="B378" s="4" t="s">
        <v>2015</v>
      </c>
      <c r="C378" s="4" t="s">
        <v>2016</v>
      </c>
      <c r="D378" s="5">
        <v>45457</v>
      </c>
      <c r="E378" s="6" t="s">
        <v>2017</v>
      </c>
      <c r="F378" s="6" t="s">
        <v>21</v>
      </c>
      <c r="G378" s="6" t="s">
        <v>22</v>
      </c>
      <c r="H378" s="7">
        <v>42508.651006944448</v>
      </c>
      <c r="I378" s="7">
        <v>42515.40623842593</v>
      </c>
      <c r="J378" s="4" t="s">
        <v>23</v>
      </c>
      <c r="K378" s="8" t="s">
        <v>39</v>
      </c>
      <c r="L378" s="7">
        <v>42515.395833333328</v>
      </c>
      <c r="M378" s="9" t="s">
        <v>2018</v>
      </c>
      <c r="N378" s="8" t="s">
        <v>2019</v>
      </c>
      <c r="O378" s="8" t="s">
        <v>40</v>
      </c>
      <c r="P378" s="8" t="s">
        <v>124</v>
      </c>
      <c r="Q378" s="4" t="s">
        <v>26</v>
      </c>
      <c r="R378" s="7">
        <v>42515.6325462963</v>
      </c>
      <c r="S378" s="8" t="s">
        <v>27</v>
      </c>
      <c r="T378" s="10" t="s">
        <v>28</v>
      </c>
      <c r="U378" s="26">
        <f t="shared" si="46"/>
        <v>0.375</v>
      </c>
      <c r="V378" s="26">
        <f t="shared" si="47"/>
        <v>0.75</v>
      </c>
      <c r="W378" s="23">
        <f t="shared" si="54"/>
        <v>1.6198263888800284</v>
      </c>
      <c r="X378" s="19">
        <f t="shared" si="48"/>
        <v>0.75</v>
      </c>
      <c r="Y378" s="19">
        <f t="shared" si="50"/>
        <v>0.82815972221336165</v>
      </c>
      <c r="Z378" s="21">
        <f t="shared" si="51"/>
        <v>6</v>
      </c>
      <c r="AA378" s="21" t="str">
        <f t="shared" si="49"/>
        <v>n/a</v>
      </c>
      <c r="AB378" s="21">
        <f t="shared" si="52"/>
        <v>0</v>
      </c>
      <c r="AC378" s="19" t="str">
        <f t="shared" si="53"/>
        <v>Resueltos</v>
      </c>
    </row>
    <row r="379" spans="1:29" s="2" customFormat="1" ht="12.75" x14ac:dyDescent="0.2">
      <c r="A379" s="4" t="s">
        <v>20</v>
      </c>
      <c r="B379" s="4" t="s">
        <v>29</v>
      </c>
      <c r="C379" s="4" t="s">
        <v>2020</v>
      </c>
      <c r="D379" s="5">
        <v>45458</v>
      </c>
      <c r="E379" s="6" t="s">
        <v>2021</v>
      </c>
      <c r="F379" s="6" t="s">
        <v>21</v>
      </c>
      <c r="G379" s="6" t="s">
        <v>22</v>
      </c>
      <c r="H379" s="7">
        <v>42508.654942129629</v>
      </c>
      <c r="I379" s="7">
        <v>42509.54078703704</v>
      </c>
      <c r="J379" s="4" t="s">
        <v>23</v>
      </c>
      <c r="K379" s="8" t="s">
        <v>39</v>
      </c>
      <c r="L379" s="7">
        <v>42509.541666666672</v>
      </c>
      <c r="M379" s="9" t="s">
        <v>2022</v>
      </c>
      <c r="N379" s="9" t="s">
        <v>2023</v>
      </c>
      <c r="O379" s="8" t="s">
        <v>40</v>
      </c>
      <c r="P379" s="8" t="s">
        <v>87</v>
      </c>
      <c r="Q379" s="4" t="s">
        <v>26</v>
      </c>
      <c r="R379" s="7">
        <v>42509.651203703703</v>
      </c>
      <c r="S379" s="8" t="s">
        <v>27</v>
      </c>
      <c r="T379" s="10" t="s">
        <v>36</v>
      </c>
      <c r="U379" s="26">
        <f t="shared" si="46"/>
        <v>0.375</v>
      </c>
      <c r="V379" s="26">
        <f t="shared" si="47"/>
        <v>0.75</v>
      </c>
      <c r="W379" s="23">
        <f t="shared" si="54"/>
        <v>0.26172453704202781</v>
      </c>
      <c r="X379" s="19">
        <f t="shared" si="48"/>
        <v>0.75</v>
      </c>
      <c r="Y379" s="19">
        <f t="shared" si="50"/>
        <v>0</v>
      </c>
      <c r="Z379" s="21">
        <f t="shared" si="51"/>
        <v>0</v>
      </c>
      <c r="AA379" s="21" t="str">
        <f t="shared" si="49"/>
        <v>n/a</v>
      </c>
      <c r="AB379" s="21">
        <f t="shared" si="52"/>
        <v>0</v>
      </c>
      <c r="AC379" s="19" t="str">
        <f t="shared" si="53"/>
        <v>Resueltos</v>
      </c>
    </row>
    <row r="380" spans="1:29" s="2" customFormat="1" ht="12.75" x14ac:dyDescent="0.2">
      <c r="A380" s="4" t="s">
        <v>20</v>
      </c>
      <c r="B380" s="4" t="s">
        <v>29</v>
      </c>
      <c r="C380" s="4" t="s">
        <v>2024</v>
      </c>
      <c r="D380" s="5">
        <v>45470</v>
      </c>
      <c r="E380" s="6" t="s">
        <v>2025</v>
      </c>
      <c r="F380" s="6" t="s">
        <v>30</v>
      </c>
      <c r="G380" s="6" t="s">
        <v>31</v>
      </c>
      <c r="H380" s="7">
        <v>42508.700810185182</v>
      </c>
      <c r="I380" s="7">
        <v>42510.487280092595</v>
      </c>
      <c r="J380" s="4" t="s">
        <v>23</v>
      </c>
      <c r="K380" s="8" t="s">
        <v>33</v>
      </c>
      <c r="L380" s="7">
        <v>42510.472222222219</v>
      </c>
      <c r="M380" s="9" t="s">
        <v>2026</v>
      </c>
      <c r="N380" s="9" t="s">
        <v>188</v>
      </c>
      <c r="O380" s="8" t="s">
        <v>34</v>
      </c>
      <c r="P380" s="8" t="s">
        <v>2027</v>
      </c>
      <c r="Q380" s="4" t="s">
        <v>26</v>
      </c>
      <c r="R380" s="7">
        <v>42510.563252314816</v>
      </c>
      <c r="S380" s="8" t="s">
        <v>27</v>
      </c>
      <c r="T380" s="10" t="s">
        <v>36</v>
      </c>
      <c r="U380" s="26">
        <f t="shared" si="46"/>
        <v>0.375</v>
      </c>
      <c r="V380" s="26">
        <f t="shared" si="47"/>
        <v>0.75</v>
      </c>
      <c r="W380" s="23">
        <f t="shared" si="54"/>
        <v>0.52141203703649808</v>
      </c>
      <c r="X380" s="19">
        <f t="shared" si="48"/>
        <v>0.75</v>
      </c>
      <c r="Y380" s="19">
        <f t="shared" si="50"/>
        <v>0</v>
      </c>
      <c r="Z380" s="21">
        <f t="shared" si="51"/>
        <v>1</v>
      </c>
      <c r="AA380" s="21" t="str">
        <f t="shared" si="49"/>
        <v>n/a</v>
      </c>
      <c r="AB380" s="21">
        <f t="shared" si="52"/>
        <v>0</v>
      </c>
      <c r="AC380" s="19" t="str">
        <f t="shared" si="53"/>
        <v>Resueltos</v>
      </c>
    </row>
    <row r="381" spans="1:29" s="2" customFormat="1" ht="12.75" x14ac:dyDescent="0.2">
      <c r="A381" s="4" t="s">
        <v>20</v>
      </c>
      <c r="B381" s="4" t="s">
        <v>29</v>
      </c>
      <c r="C381" s="4" t="s">
        <v>2028</v>
      </c>
      <c r="D381" s="5">
        <v>45471</v>
      </c>
      <c r="E381" s="6" t="s">
        <v>2025</v>
      </c>
      <c r="F381" s="6" t="s">
        <v>30</v>
      </c>
      <c r="G381" s="6" t="s">
        <v>31</v>
      </c>
      <c r="H381" s="7">
        <v>42508.700844907406</v>
      </c>
      <c r="I381" s="7">
        <v>42510.487523148149</v>
      </c>
      <c r="J381" s="4" t="s">
        <v>23</v>
      </c>
      <c r="K381" s="8" t="s">
        <v>24</v>
      </c>
      <c r="L381" s="7">
        <v>42510.475694444445</v>
      </c>
      <c r="M381" s="9" t="s">
        <v>2029</v>
      </c>
      <c r="N381" s="8" t="s">
        <v>188</v>
      </c>
      <c r="O381" s="8" t="s">
        <v>25</v>
      </c>
      <c r="P381" s="8" t="s">
        <v>2030</v>
      </c>
      <c r="Q381" s="4" t="s">
        <v>26</v>
      </c>
      <c r="R381" s="7">
        <v>42510.56413194444</v>
      </c>
      <c r="S381" s="8" t="s">
        <v>27</v>
      </c>
      <c r="T381" s="10" t="s">
        <v>36</v>
      </c>
      <c r="U381" s="26">
        <f t="shared" si="46"/>
        <v>0.375</v>
      </c>
      <c r="V381" s="26">
        <f t="shared" si="47"/>
        <v>0.75</v>
      </c>
      <c r="W381" s="23">
        <f t="shared" si="54"/>
        <v>0.5248495370396995</v>
      </c>
      <c r="X381" s="19">
        <f t="shared" si="48"/>
        <v>0.75</v>
      </c>
      <c r="Y381" s="19">
        <f t="shared" si="50"/>
        <v>0</v>
      </c>
      <c r="Z381" s="21">
        <f t="shared" si="51"/>
        <v>1</v>
      </c>
      <c r="AA381" s="21" t="str">
        <f t="shared" si="49"/>
        <v>n/a</v>
      </c>
      <c r="AB381" s="21">
        <f t="shared" si="52"/>
        <v>0</v>
      </c>
      <c r="AC381" s="19" t="str">
        <f t="shared" si="53"/>
        <v>Resueltos</v>
      </c>
    </row>
    <row r="382" spans="1:29" s="2" customFormat="1" ht="12.75" x14ac:dyDescent="0.2">
      <c r="A382" s="4" t="s">
        <v>20</v>
      </c>
      <c r="B382" s="4" t="s">
        <v>29</v>
      </c>
      <c r="C382" s="4" t="s">
        <v>2031</v>
      </c>
      <c r="D382" s="5">
        <v>45472</v>
      </c>
      <c r="E382" s="6" t="s">
        <v>2032</v>
      </c>
      <c r="F382" s="6" t="s">
        <v>21</v>
      </c>
      <c r="G382" s="6" t="s">
        <v>22</v>
      </c>
      <c r="H382" s="7">
        <v>42508.70820601852</v>
      </c>
      <c r="I382" s="7">
        <v>42509.557557870372</v>
      </c>
      <c r="J382" s="4" t="s">
        <v>23</v>
      </c>
      <c r="K382" s="8" t="s">
        <v>24</v>
      </c>
      <c r="L382" s="7">
        <v>42509.534722222219</v>
      </c>
      <c r="M382" s="9" t="s">
        <v>2033</v>
      </c>
      <c r="N382" s="8" t="s">
        <v>2034</v>
      </c>
      <c r="O382" s="8" t="s">
        <v>25</v>
      </c>
      <c r="P382" s="8" t="s">
        <v>2035</v>
      </c>
      <c r="Q382" s="4" t="s">
        <v>26</v>
      </c>
      <c r="R382" s="7">
        <v>42510.491215277776</v>
      </c>
      <c r="S382" s="8" t="s">
        <v>27</v>
      </c>
      <c r="T382" s="10" t="s">
        <v>36</v>
      </c>
      <c r="U382" s="26">
        <f t="shared" si="46"/>
        <v>0.375</v>
      </c>
      <c r="V382" s="26">
        <f t="shared" si="47"/>
        <v>0.75</v>
      </c>
      <c r="W382" s="23">
        <f t="shared" si="54"/>
        <v>0.20151620369870216</v>
      </c>
      <c r="X382" s="19">
        <f t="shared" si="48"/>
        <v>0.75</v>
      </c>
      <c r="Y382" s="19">
        <f t="shared" si="50"/>
        <v>0</v>
      </c>
      <c r="Z382" s="21">
        <f t="shared" si="51"/>
        <v>0</v>
      </c>
      <c r="AA382" s="21" t="str">
        <f t="shared" si="49"/>
        <v>n/a</v>
      </c>
      <c r="AB382" s="21">
        <f t="shared" si="52"/>
        <v>0</v>
      </c>
      <c r="AC382" s="19" t="str">
        <f t="shared" si="53"/>
        <v>Resueltos</v>
      </c>
    </row>
    <row r="383" spans="1:29" s="2" customFormat="1" ht="12.75" x14ac:dyDescent="0.2">
      <c r="A383" s="4" t="s">
        <v>20</v>
      </c>
      <c r="B383" s="4" t="s">
        <v>29</v>
      </c>
      <c r="C383" s="4" t="s">
        <v>2036</v>
      </c>
      <c r="D383" s="5">
        <v>45477</v>
      </c>
      <c r="E383" s="6" t="s">
        <v>2037</v>
      </c>
      <c r="F383" s="6" t="s">
        <v>21</v>
      </c>
      <c r="G383" s="6" t="s">
        <v>22</v>
      </c>
      <c r="H383" s="7">
        <v>42508.742523148147</v>
      </c>
      <c r="I383" s="7">
        <v>42509.443703703699</v>
      </c>
      <c r="J383" s="4" t="s">
        <v>23</v>
      </c>
      <c r="K383" s="8" t="s">
        <v>50</v>
      </c>
      <c r="L383" s="7">
        <v>42509.46875</v>
      </c>
      <c r="M383" s="9" t="s">
        <v>2038</v>
      </c>
      <c r="N383" s="8" t="s">
        <v>2039</v>
      </c>
      <c r="O383" s="8" t="s">
        <v>40</v>
      </c>
      <c r="P383" s="8" t="s">
        <v>2040</v>
      </c>
      <c r="Q383" s="4" t="s">
        <v>26</v>
      </c>
      <c r="R383" s="7">
        <v>42510.553287037037</v>
      </c>
      <c r="S383" s="8" t="s">
        <v>27</v>
      </c>
      <c r="T383" s="10" t="s">
        <v>36</v>
      </c>
      <c r="U383" s="26">
        <f t="shared" si="46"/>
        <v>0.375</v>
      </c>
      <c r="V383" s="26">
        <f t="shared" si="47"/>
        <v>0.75</v>
      </c>
      <c r="W383" s="23">
        <f t="shared" si="54"/>
        <v>0.10122685185342561</v>
      </c>
      <c r="X383" s="19">
        <f t="shared" si="48"/>
        <v>0.75</v>
      </c>
      <c r="Y383" s="19">
        <f t="shared" si="50"/>
        <v>0</v>
      </c>
      <c r="Z383" s="21">
        <f t="shared" si="51"/>
        <v>0</v>
      </c>
      <c r="AA383" s="21" t="str">
        <f t="shared" si="49"/>
        <v>n/a</v>
      </c>
      <c r="AB383" s="21">
        <f t="shared" si="52"/>
        <v>0</v>
      </c>
      <c r="AC383" s="19" t="str">
        <f t="shared" si="53"/>
        <v>Resueltos</v>
      </c>
    </row>
    <row r="384" spans="1:29" s="2" customFormat="1" ht="12.75" x14ac:dyDescent="0.2">
      <c r="A384" s="4" t="s">
        <v>20</v>
      </c>
      <c r="B384" s="4" t="s">
        <v>29</v>
      </c>
      <c r="C384" s="4" t="s">
        <v>2041</v>
      </c>
      <c r="D384" s="5">
        <v>45483</v>
      </c>
      <c r="E384" s="6" t="s">
        <v>2042</v>
      </c>
      <c r="F384" s="6" t="s">
        <v>30</v>
      </c>
      <c r="G384" s="6" t="s">
        <v>31</v>
      </c>
      <c r="H384" s="7">
        <v>42508.744259259256</v>
      </c>
      <c r="I384" s="7">
        <v>42509.618483796294</v>
      </c>
      <c r="J384" s="4" t="s">
        <v>23</v>
      </c>
      <c r="K384" s="8" t="s">
        <v>33</v>
      </c>
      <c r="L384" s="7">
        <v>42509.583333333328</v>
      </c>
      <c r="M384" s="9" t="s">
        <v>2043</v>
      </c>
      <c r="N384" s="8" t="s">
        <v>2044</v>
      </c>
      <c r="O384" s="8" t="s">
        <v>34</v>
      </c>
      <c r="P384" s="8" t="s">
        <v>2045</v>
      </c>
      <c r="Q384" s="4" t="s">
        <v>26</v>
      </c>
      <c r="R384" s="7">
        <v>42509.661875000005</v>
      </c>
      <c r="S384" s="8" t="s">
        <v>32</v>
      </c>
      <c r="T384" s="10" t="s">
        <v>36</v>
      </c>
      <c r="U384" s="26">
        <f t="shared" si="46"/>
        <v>0.375</v>
      </c>
      <c r="V384" s="26">
        <f t="shared" si="47"/>
        <v>0.75</v>
      </c>
      <c r="W384" s="23">
        <f t="shared" si="54"/>
        <v>0.21407407407241408</v>
      </c>
      <c r="X384" s="19">
        <f t="shared" si="48"/>
        <v>0.75</v>
      </c>
      <c r="Y384" s="19">
        <f t="shared" si="50"/>
        <v>0</v>
      </c>
      <c r="Z384" s="21">
        <f t="shared" si="51"/>
        <v>0</v>
      </c>
      <c r="AA384" s="21" t="str">
        <f t="shared" si="49"/>
        <v>n/a</v>
      </c>
      <c r="AB384" s="21">
        <f t="shared" si="52"/>
        <v>0</v>
      </c>
      <c r="AC384" s="19" t="str">
        <f t="shared" si="53"/>
        <v>Resueltos</v>
      </c>
    </row>
    <row r="385" spans="1:29" s="2" customFormat="1" ht="12.75" x14ac:dyDescent="0.2">
      <c r="A385" s="4" t="s">
        <v>20</v>
      </c>
      <c r="B385" s="4" t="s">
        <v>29</v>
      </c>
      <c r="C385" s="4" t="s">
        <v>2046</v>
      </c>
      <c r="D385" s="5">
        <v>45484</v>
      </c>
      <c r="E385" s="6" t="s">
        <v>2042</v>
      </c>
      <c r="F385" s="6" t="s">
        <v>30</v>
      </c>
      <c r="G385" s="6" t="s">
        <v>31</v>
      </c>
      <c r="H385" s="7">
        <v>42508.74428240741</v>
      </c>
      <c r="I385" s="7">
        <v>42509.616053240738</v>
      </c>
      <c r="J385" s="4" t="s">
        <v>23</v>
      </c>
      <c r="K385" s="8" t="s">
        <v>42</v>
      </c>
      <c r="L385" s="7">
        <v>42509.583333333328</v>
      </c>
      <c r="M385" s="9" t="s">
        <v>2047</v>
      </c>
      <c r="N385" s="8" t="s">
        <v>2048</v>
      </c>
      <c r="O385" s="8" t="s">
        <v>25</v>
      </c>
      <c r="P385" s="8" t="s">
        <v>1981</v>
      </c>
      <c r="Q385" s="4" t="s">
        <v>26</v>
      </c>
      <c r="R385" s="7">
        <v>42509.657835648148</v>
      </c>
      <c r="S385" s="8" t="s">
        <v>32</v>
      </c>
      <c r="T385" s="10" t="s">
        <v>36</v>
      </c>
      <c r="U385" s="26">
        <f t="shared" si="46"/>
        <v>0.375</v>
      </c>
      <c r="V385" s="26">
        <f t="shared" si="47"/>
        <v>0.75</v>
      </c>
      <c r="W385" s="23">
        <f t="shared" si="54"/>
        <v>0.21405092591885477</v>
      </c>
      <c r="X385" s="19">
        <f t="shared" si="48"/>
        <v>0.75</v>
      </c>
      <c r="Y385" s="19">
        <f t="shared" si="50"/>
        <v>0</v>
      </c>
      <c r="Z385" s="21">
        <f t="shared" si="51"/>
        <v>0</v>
      </c>
      <c r="AA385" s="21" t="str">
        <f t="shared" si="49"/>
        <v>n/a</v>
      </c>
      <c r="AB385" s="21">
        <f t="shared" si="52"/>
        <v>0</v>
      </c>
      <c r="AC385" s="19" t="str">
        <f t="shared" si="53"/>
        <v>Resueltos</v>
      </c>
    </row>
    <row r="386" spans="1:29" s="2" customFormat="1" ht="12.75" x14ac:dyDescent="0.2">
      <c r="A386" s="4" t="s">
        <v>20</v>
      </c>
      <c r="B386" s="4" t="s">
        <v>29</v>
      </c>
      <c r="C386" s="4" t="s">
        <v>2049</v>
      </c>
      <c r="D386" s="5">
        <v>45485</v>
      </c>
      <c r="E386" s="6" t="s">
        <v>2050</v>
      </c>
      <c r="F386" s="6" t="s">
        <v>21</v>
      </c>
      <c r="G386" s="6" t="s">
        <v>22</v>
      </c>
      <c r="H386" s="7">
        <v>42508.748067129629</v>
      </c>
      <c r="I386" s="7">
        <v>42509.47246527778</v>
      </c>
      <c r="J386" s="4" t="s">
        <v>23</v>
      </c>
      <c r="K386" s="8" t="s">
        <v>50</v>
      </c>
      <c r="L386" s="7">
        <v>42509.470138888893</v>
      </c>
      <c r="M386" s="9" t="s">
        <v>2051</v>
      </c>
      <c r="N386" s="8" t="s">
        <v>2052</v>
      </c>
      <c r="O386" s="8" t="s">
        <v>40</v>
      </c>
      <c r="P386" s="8" t="s">
        <v>2053</v>
      </c>
      <c r="Q386" s="4" t="s">
        <v>26</v>
      </c>
      <c r="R386" s="7">
        <v>42510.553912037038</v>
      </c>
      <c r="S386" s="8" t="s">
        <v>27</v>
      </c>
      <c r="T386" s="10" t="s">
        <v>36</v>
      </c>
      <c r="U386" s="26">
        <f t="shared" ref="U386:U449" si="55">VLOOKUP(K386,horarios,2,FALSE)</f>
        <v>0.375</v>
      </c>
      <c r="V386" s="26">
        <f t="shared" ref="V386:V449" si="56">VLOOKUP(K386,horarios,3,FALSE)</f>
        <v>0.75</v>
      </c>
      <c r="W386" s="23">
        <f t="shared" si="54"/>
        <v>9.7071759264508728E-2</v>
      </c>
      <c r="X386" s="19">
        <f t="shared" ref="X386:X449" si="57">IFERROR(VLOOKUP(F386&amp;K386,sla_horas,5,FALSE),"n/a")</f>
        <v>0.75</v>
      </c>
      <c r="Y386" s="19">
        <f t="shared" si="50"/>
        <v>0</v>
      </c>
      <c r="Z386" s="21">
        <f t="shared" si="51"/>
        <v>0</v>
      </c>
      <c r="AA386" s="21" t="str">
        <f t="shared" ref="AA386:AA449" si="58">IFERROR(VLOOKUP(F386&amp;K386,sla_dias,5,FALSE),"n/a")</f>
        <v>n/a</v>
      </c>
      <c r="AB386" s="21">
        <f t="shared" si="52"/>
        <v>0</v>
      </c>
      <c r="AC386" s="19" t="str">
        <f t="shared" si="53"/>
        <v>Resueltos</v>
      </c>
    </row>
    <row r="387" spans="1:29" s="2" customFormat="1" ht="12.75" x14ac:dyDescent="0.2">
      <c r="A387" s="4" t="s">
        <v>20</v>
      </c>
      <c r="B387" s="4" t="s">
        <v>29</v>
      </c>
      <c r="C387" s="4" t="s">
        <v>2054</v>
      </c>
      <c r="D387" s="5">
        <v>45495</v>
      </c>
      <c r="E387" s="6" t="s">
        <v>2055</v>
      </c>
      <c r="F387" s="6" t="s">
        <v>21</v>
      </c>
      <c r="G387" s="6" t="s">
        <v>22</v>
      </c>
      <c r="H387" s="7">
        <v>42508.772962962961</v>
      </c>
      <c r="I387" s="7">
        <v>42509.611342592594</v>
      </c>
      <c r="J387" s="4" t="s">
        <v>23</v>
      </c>
      <c r="K387" s="8" t="s">
        <v>39</v>
      </c>
      <c r="L387" s="7">
        <v>42509.597222222219</v>
      </c>
      <c r="M387" s="9" t="s">
        <v>2056</v>
      </c>
      <c r="N387" s="8" t="s">
        <v>2057</v>
      </c>
      <c r="O387" s="8" t="s">
        <v>40</v>
      </c>
      <c r="P387" s="8" t="s">
        <v>2058</v>
      </c>
      <c r="Q387" s="4" t="s">
        <v>26</v>
      </c>
      <c r="R387" s="7">
        <v>42509.656307870369</v>
      </c>
      <c r="S387" s="8" t="s">
        <v>32</v>
      </c>
      <c r="T387" s="10" t="s">
        <v>36</v>
      </c>
      <c r="U387" s="26">
        <f t="shared" si="55"/>
        <v>0.375</v>
      </c>
      <c r="V387" s="26">
        <f t="shared" si="56"/>
        <v>0.75</v>
      </c>
      <c r="W387" s="23">
        <f t="shared" si="54"/>
        <v>0.22222222221898846</v>
      </c>
      <c r="X387" s="19">
        <f t="shared" si="57"/>
        <v>0.75</v>
      </c>
      <c r="Y387" s="19">
        <f t="shared" ref="Y387:Y450" si="59">IF(W387&lt;X387,0,(W387-X387)-0.0416666666666667)</f>
        <v>0</v>
      </c>
      <c r="Z387" s="21">
        <f t="shared" ref="Z387:Z450" si="60">ROUND(L387-H387,0)-1</f>
        <v>0</v>
      </c>
      <c r="AA387" s="21" t="str">
        <f t="shared" si="58"/>
        <v>n/a</v>
      </c>
      <c r="AB387" s="21">
        <f t="shared" ref="AB387:AB450" si="61">IF(Z387&lt;AA387,0,Z387-AA387)</f>
        <v>0</v>
      </c>
      <c r="AC387" s="19" t="str">
        <f t="shared" ref="AC387:AC450" si="62">IF(MONTH(H387)=MONTH(L387),"Resueltos","No resuelto")</f>
        <v>Resueltos</v>
      </c>
    </row>
    <row r="388" spans="1:29" s="2" customFormat="1" ht="12.75" x14ac:dyDescent="0.2">
      <c r="A388" s="4" t="s">
        <v>20</v>
      </c>
      <c r="B388" s="4" t="s">
        <v>29</v>
      </c>
      <c r="C388" s="4" t="s">
        <v>2059</v>
      </c>
      <c r="D388" s="5">
        <v>45496</v>
      </c>
      <c r="E388" s="6" t="s">
        <v>2060</v>
      </c>
      <c r="F388" s="6" t="s">
        <v>21</v>
      </c>
      <c r="G388" s="6" t="s">
        <v>22</v>
      </c>
      <c r="H388" s="7">
        <v>42508.776273148149</v>
      </c>
      <c r="I388" s="7">
        <v>42514.706516203703</v>
      </c>
      <c r="J388" s="4" t="s">
        <v>23</v>
      </c>
      <c r="K388" s="8" t="s">
        <v>50</v>
      </c>
      <c r="L388" s="7">
        <v>42514.6875</v>
      </c>
      <c r="M388" s="9" t="s">
        <v>2061</v>
      </c>
      <c r="N388" s="8" t="s">
        <v>2062</v>
      </c>
      <c r="O388" s="8" t="s">
        <v>40</v>
      </c>
      <c r="P388" s="8" t="s">
        <v>98</v>
      </c>
      <c r="Q388" s="4" t="s">
        <v>26</v>
      </c>
      <c r="R388" s="7">
        <v>42515.460995370369</v>
      </c>
      <c r="S388" s="8" t="s">
        <v>27</v>
      </c>
      <c r="T388" s="10" t="s">
        <v>28</v>
      </c>
      <c r="U388" s="26">
        <f t="shared" si="55"/>
        <v>0.375</v>
      </c>
      <c r="V388" s="26">
        <f t="shared" si="56"/>
        <v>0.75</v>
      </c>
      <c r="W388" s="23">
        <f t="shared" si="54"/>
        <v>1.4375</v>
      </c>
      <c r="X388" s="19">
        <f t="shared" si="57"/>
        <v>0.75</v>
      </c>
      <c r="Y388" s="19">
        <f t="shared" si="59"/>
        <v>0.64583333333333326</v>
      </c>
      <c r="Z388" s="21">
        <f t="shared" si="60"/>
        <v>5</v>
      </c>
      <c r="AA388" s="21" t="str">
        <f t="shared" si="58"/>
        <v>n/a</v>
      </c>
      <c r="AB388" s="21">
        <f t="shared" si="61"/>
        <v>0</v>
      </c>
      <c r="AC388" s="19" t="str">
        <f t="shared" si="62"/>
        <v>Resueltos</v>
      </c>
    </row>
    <row r="389" spans="1:29" s="2" customFormat="1" ht="12.75" x14ac:dyDescent="0.2">
      <c r="A389" s="4" t="s">
        <v>20</v>
      </c>
      <c r="B389" s="4" t="s">
        <v>29</v>
      </c>
      <c r="C389" s="4" t="s">
        <v>2063</v>
      </c>
      <c r="D389" s="5">
        <v>45497</v>
      </c>
      <c r="E389" s="6" t="s">
        <v>2064</v>
      </c>
      <c r="F389" s="6" t="s">
        <v>21</v>
      </c>
      <c r="G389" s="6" t="s">
        <v>22</v>
      </c>
      <c r="H389" s="7">
        <v>42509.388553240744</v>
      </c>
      <c r="I389" s="7">
        <v>42510.483611111107</v>
      </c>
      <c r="J389" s="4" t="s">
        <v>23</v>
      </c>
      <c r="K389" s="8" t="s">
        <v>39</v>
      </c>
      <c r="L389" s="7">
        <v>42510.472222222219</v>
      </c>
      <c r="M389" s="9" t="s">
        <v>2065</v>
      </c>
      <c r="N389" s="8" t="s">
        <v>2066</v>
      </c>
      <c r="O389" s="8" t="s">
        <v>40</v>
      </c>
      <c r="P389" s="8" t="s">
        <v>122</v>
      </c>
      <c r="Q389" s="4" t="s">
        <v>26</v>
      </c>
      <c r="R389" s="7">
        <v>42510.747615740736</v>
      </c>
      <c r="S389" s="8" t="s">
        <v>27</v>
      </c>
      <c r="T389" s="10" t="s">
        <v>36</v>
      </c>
      <c r="U389" s="26">
        <f t="shared" si="55"/>
        <v>0.375</v>
      </c>
      <c r="V389" s="26">
        <f t="shared" si="56"/>
        <v>0.75</v>
      </c>
      <c r="W389" s="23">
        <f t="shared" ref="W389:W452" si="63">(IF(NETWORKDAYS(H389,L389)&gt;=2,NETWORKDAYS(H389,L389)-2,0) * (V389-U389))+IF(MOD(H389,1)&gt;V389,0,V389-MOD(H389,1)) + IF(MOD(L389,1)&lt;U389,0,MOD(L389,1) - U389)</f>
        <v>0.45866898147505708</v>
      </c>
      <c r="X389" s="19">
        <f t="shared" si="57"/>
        <v>0.75</v>
      </c>
      <c r="Y389" s="19">
        <f t="shared" si="59"/>
        <v>0</v>
      </c>
      <c r="Z389" s="21">
        <f t="shared" si="60"/>
        <v>0</v>
      </c>
      <c r="AA389" s="21" t="str">
        <f t="shared" si="58"/>
        <v>n/a</v>
      </c>
      <c r="AB389" s="21">
        <f t="shared" si="61"/>
        <v>0</v>
      </c>
      <c r="AC389" s="19" t="str">
        <f t="shared" si="62"/>
        <v>Resueltos</v>
      </c>
    </row>
    <row r="390" spans="1:29" s="2" customFormat="1" ht="12.75" x14ac:dyDescent="0.2">
      <c r="A390" s="4" t="s">
        <v>20</v>
      </c>
      <c r="B390" s="4" t="s">
        <v>29</v>
      </c>
      <c r="C390" s="4" t="s">
        <v>2067</v>
      </c>
      <c r="D390" s="5">
        <v>45502</v>
      </c>
      <c r="E390" s="6" t="s">
        <v>2068</v>
      </c>
      <c r="F390" s="6" t="s">
        <v>21</v>
      </c>
      <c r="G390" s="6" t="s">
        <v>22</v>
      </c>
      <c r="H390" s="7">
        <v>42509.407268518524</v>
      </c>
      <c r="I390" s="7">
        <v>42509.549432870372</v>
      </c>
      <c r="J390" s="4" t="s">
        <v>23</v>
      </c>
      <c r="K390" s="8" t="s">
        <v>37</v>
      </c>
      <c r="L390" s="7">
        <v>42509.531944444447</v>
      </c>
      <c r="M390" s="9" t="s">
        <v>2069</v>
      </c>
      <c r="N390" s="8" t="s">
        <v>2070</v>
      </c>
      <c r="O390" s="8" t="s">
        <v>25</v>
      </c>
      <c r="P390" s="8" t="s">
        <v>2071</v>
      </c>
      <c r="Q390" s="4" t="s">
        <v>26</v>
      </c>
      <c r="R390" s="7">
        <v>42509.572372685187</v>
      </c>
      <c r="S390" s="8" t="s">
        <v>32</v>
      </c>
      <c r="T390" s="10" t="s">
        <v>36</v>
      </c>
      <c r="U390" s="26">
        <f t="shared" si="55"/>
        <v>0.375</v>
      </c>
      <c r="V390" s="26">
        <f t="shared" si="56"/>
        <v>0.66666666666666663</v>
      </c>
      <c r="W390" s="23">
        <f t="shared" si="63"/>
        <v>0.41634259258959594</v>
      </c>
      <c r="X390" s="19">
        <f t="shared" si="57"/>
        <v>0.58333333333333337</v>
      </c>
      <c r="Y390" s="19">
        <f t="shared" si="59"/>
        <v>0</v>
      </c>
      <c r="Z390" s="21">
        <f t="shared" si="60"/>
        <v>-1</v>
      </c>
      <c r="AA390" s="21" t="str">
        <f t="shared" si="58"/>
        <v>n/a</v>
      </c>
      <c r="AB390" s="21">
        <f t="shared" si="61"/>
        <v>0</v>
      </c>
      <c r="AC390" s="19" t="str">
        <f t="shared" si="62"/>
        <v>Resueltos</v>
      </c>
    </row>
    <row r="391" spans="1:29" s="2" customFormat="1" ht="12.75" x14ac:dyDescent="0.2">
      <c r="A391" s="4" t="s">
        <v>20</v>
      </c>
      <c r="B391" s="4" t="s">
        <v>29</v>
      </c>
      <c r="C391" s="4" t="s">
        <v>137</v>
      </c>
      <c r="D391" s="5">
        <v>45504</v>
      </c>
      <c r="E391" s="6" t="s">
        <v>2072</v>
      </c>
      <c r="F391" s="6" t="s">
        <v>30</v>
      </c>
      <c r="G391" s="6" t="s">
        <v>31</v>
      </c>
      <c r="H391" s="7">
        <v>42509.411458333328</v>
      </c>
      <c r="I391" s="7">
        <v>42510.618321759262</v>
      </c>
      <c r="J391" s="4" t="s">
        <v>23</v>
      </c>
      <c r="K391" s="8" t="s">
        <v>24</v>
      </c>
      <c r="L391" s="7">
        <v>42510.583333333328</v>
      </c>
      <c r="M391" s="9" t="s">
        <v>2073</v>
      </c>
      <c r="N391" s="8" t="s">
        <v>2074</v>
      </c>
      <c r="O391" s="8" t="s">
        <v>25</v>
      </c>
      <c r="P391" s="8" t="s">
        <v>2075</v>
      </c>
      <c r="Q391" s="4" t="s">
        <v>26</v>
      </c>
      <c r="R391" s="7">
        <v>42510.748043981483</v>
      </c>
      <c r="S391" s="8" t="s">
        <v>27</v>
      </c>
      <c r="T391" s="10" t="s">
        <v>36</v>
      </c>
      <c r="U391" s="26">
        <f t="shared" si="55"/>
        <v>0.375</v>
      </c>
      <c r="V391" s="26">
        <f t="shared" si="56"/>
        <v>0.75</v>
      </c>
      <c r="W391" s="23">
        <f t="shared" si="63"/>
        <v>0.546875</v>
      </c>
      <c r="X391" s="19">
        <f t="shared" si="57"/>
        <v>0.75</v>
      </c>
      <c r="Y391" s="19">
        <f t="shared" si="59"/>
        <v>0</v>
      </c>
      <c r="Z391" s="21">
        <f t="shared" si="60"/>
        <v>0</v>
      </c>
      <c r="AA391" s="21" t="str">
        <f t="shared" si="58"/>
        <v>n/a</v>
      </c>
      <c r="AB391" s="21">
        <f t="shared" si="61"/>
        <v>0</v>
      </c>
      <c r="AC391" s="19" t="str">
        <f t="shared" si="62"/>
        <v>Resueltos</v>
      </c>
    </row>
    <row r="392" spans="1:29" s="2" customFormat="1" ht="12.75" x14ac:dyDescent="0.2">
      <c r="A392" s="4" t="s">
        <v>20</v>
      </c>
      <c r="B392" s="4" t="s">
        <v>29</v>
      </c>
      <c r="C392" s="4" t="s">
        <v>2076</v>
      </c>
      <c r="D392" s="5">
        <v>45505</v>
      </c>
      <c r="E392" s="6" t="s">
        <v>2072</v>
      </c>
      <c r="F392" s="6" t="s">
        <v>30</v>
      </c>
      <c r="G392" s="6" t="s">
        <v>31</v>
      </c>
      <c r="H392" s="7">
        <v>42509.411516203705</v>
      </c>
      <c r="I392" s="7">
        <v>42509.737777777773</v>
      </c>
      <c r="J392" s="4" t="s">
        <v>23</v>
      </c>
      <c r="K392" s="8" t="s">
        <v>33</v>
      </c>
      <c r="L392" s="7">
        <v>42509.666666666672</v>
      </c>
      <c r="M392" s="9" t="s">
        <v>2077</v>
      </c>
      <c r="N392" s="8" t="s">
        <v>2078</v>
      </c>
      <c r="O392" s="8" t="s">
        <v>34</v>
      </c>
      <c r="P392" s="8" t="s">
        <v>2079</v>
      </c>
      <c r="Q392" s="4" t="s">
        <v>26</v>
      </c>
      <c r="R392" s="7">
        <v>42509.772870370369</v>
      </c>
      <c r="S392" s="8" t="s">
        <v>27</v>
      </c>
      <c r="T392" s="10" t="s">
        <v>36</v>
      </c>
      <c r="U392" s="26">
        <f t="shared" si="55"/>
        <v>0.375</v>
      </c>
      <c r="V392" s="26">
        <f t="shared" si="56"/>
        <v>0.75</v>
      </c>
      <c r="W392" s="23">
        <f t="shared" si="63"/>
        <v>0.63015046296641231</v>
      </c>
      <c r="X392" s="19">
        <f t="shared" si="57"/>
        <v>0.75</v>
      </c>
      <c r="Y392" s="19">
        <f t="shared" si="59"/>
        <v>0</v>
      </c>
      <c r="Z392" s="21">
        <f t="shared" si="60"/>
        <v>-1</v>
      </c>
      <c r="AA392" s="21" t="str">
        <f t="shared" si="58"/>
        <v>n/a</v>
      </c>
      <c r="AB392" s="21">
        <f t="shared" si="61"/>
        <v>0</v>
      </c>
      <c r="AC392" s="19" t="str">
        <f t="shared" si="62"/>
        <v>Resueltos</v>
      </c>
    </row>
    <row r="393" spans="1:29" s="2" customFormat="1" ht="12.75" x14ac:dyDescent="0.2">
      <c r="A393" s="4" t="s">
        <v>20</v>
      </c>
      <c r="B393" s="4" t="s">
        <v>29</v>
      </c>
      <c r="C393" s="4" t="s">
        <v>2080</v>
      </c>
      <c r="D393" s="5">
        <v>45509</v>
      </c>
      <c r="E393" s="6" t="s">
        <v>2081</v>
      </c>
      <c r="F393" s="6" t="s">
        <v>21</v>
      </c>
      <c r="G393" s="6" t="s">
        <v>22</v>
      </c>
      <c r="H393" s="7">
        <v>42509.419895833329</v>
      </c>
      <c r="I393" s="7">
        <v>42509.552893518514</v>
      </c>
      <c r="J393" s="4" t="s">
        <v>23</v>
      </c>
      <c r="K393" s="8" t="s">
        <v>37</v>
      </c>
      <c r="L393" s="7">
        <v>42509.538888888885</v>
      </c>
      <c r="M393" s="9" t="s">
        <v>2082</v>
      </c>
      <c r="N393" s="8" t="s">
        <v>2083</v>
      </c>
      <c r="O393" s="8" t="s">
        <v>25</v>
      </c>
      <c r="P393" s="8" t="s">
        <v>153</v>
      </c>
      <c r="Q393" s="4" t="s">
        <v>26</v>
      </c>
      <c r="R393" s="7">
        <v>42509.575289351851</v>
      </c>
      <c r="S393" s="8" t="s">
        <v>32</v>
      </c>
      <c r="T393" s="10" t="s">
        <v>36</v>
      </c>
      <c r="U393" s="26">
        <f t="shared" si="55"/>
        <v>0.375</v>
      </c>
      <c r="V393" s="26">
        <f t="shared" si="56"/>
        <v>0.66666666666666663</v>
      </c>
      <c r="W393" s="23">
        <f t="shared" si="63"/>
        <v>0.41065972222228686</v>
      </c>
      <c r="X393" s="19">
        <f t="shared" si="57"/>
        <v>0.58333333333333337</v>
      </c>
      <c r="Y393" s="19">
        <f t="shared" si="59"/>
        <v>0</v>
      </c>
      <c r="Z393" s="21">
        <f t="shared" si="60"/>
        <v>-1</v>
      </c>
      <c r="AA393" s="21" t="str">
        <f t="shared" si="58"/>
        <v>n/a</v>
      </c>
      <c r="AB393" s="21">
        <f t="shared" si="61"/>
        <v>0</v>
      </c>
      <c r="AC393" s="19" t="str">
        <f t="shared" si="62"/>
        <v>Resueltos</v>
      </c>
    </row>
    <row r="394" spans="1:29" s="2" customFormat="1" ht="12.75" x14ac:dyDescent="0.2">
      <c r="A394" s="4" t="s">
        <v>20</v>
      </c>
      <c r="B394" s="4" t="s">
        <v>29</v>
      </c>
      <c r="C394" s="4" t="s">
        <v>2084</v>
      </c>
      <c r="D394" s="5">
        <v>45517</v>
      </c>
      <c r="E394" s="6" t="s">
        <v>2085</v>
      </c>
      <c r="F394" s="6" t="s">
        <v>21</v>
      </c>
      <c r="G394" s="6" t="s">
        <v>22</v>
      </c>
      <c r="H394" s="7">
        <v>42509.4371875</v>
      </c>
      <c r="I394" s="7">
        <v>42509.544444444444</v>
      </c>
      <c r="J394" s="4" t="s">
        <v>23</v>
      </c>
      <c r="K394" s="8" t="s">
        <v>39</v>
      </c>
      <c r="L394" s="7">
        <v>42509.499305555553</v>
      </c>
      <c r="M394" s="9" t="s">
        <v>2086</v>
      </c>
      <c r="N394" s="8" t="s">
        <v>2087</v>
      </c>
      <c r="O394" s="8" t="s">
        <v>40</v>
      </c>
      <c r="P394" s="8" t="s">
        <v>2088</v>
      </c>
      <c r="Q394" s="4" t="s">
        <v>26</v>
      </c>
      <c r="R394" s="7">
        <v>42520.533310185187</v>
      </c>
      <c r="S394" s="8" t="s">
        <v>32</v>
      </c>
      <c r="T394" s="10" t="s">
        <v>36</v>
      </c>
      <c r="U394" s="26">
        <f t="shared" si="55"/>
        <v>0.375</v>
      </c>
      <c r="V394" s="26">
        <f t="shared" si="56"/>
        <v>0.75</v>
      </c>
      <c r="W394" s="23">
        <f t="shared" si="63"/>
        <v>0.43711805555358296</v>
      </c>
      <c r="X394" s="19">
        <f t="shared" si="57"/>
        <v>0.75</v>
      </c>
      <c r="Y394" s="19">
        <f t="shared" si="59"/>
        <v>0</v>
      </c>
      <c r="Z394" s="21">
        <f t="shared" si="60"/>
        <v>-1</v>
      </c>
      <c r="AA394" s="21" t="str">
        <f t="shared" si="58"/>
        <v>n/a</v>
      </c>
      <c r="AB394" s="21">
        <f t="shared" si="61"/>
        <v>0</v>
      </c>
      <c r="AC394" s="19" t="str">
        <f t="shared" si="62"/>
        <v>Resueltos</v>
      </c>
    </row>
    <row r="395" spans="1:29" s="2" customFormat="1" ht="12.75" x14ac:dyDescent="0.2">
      <c r="A395" s="4" t="s">
        <v>20</v>
      </c>
      <c r="B395" s="4" t="s">
        <v>2089</v>
      </c>
      <c r="C395" s="4" t="s">
        <v>2090</v>
      </c>
      <c r="D395" s="5">
        <v>45524</v>
      </c>
      <c r="E395" s="6" t="s">
        <v>2091</v>
      </c>
      <c r="F395" s="6" t="s">
        <v>21</v>
      </c>
      <c r="G395" s="6" t="s">
        <v>22</v>
      </c>
      <c r="H395" s="7">
        <v>42509.444155092591</v>
      </c>
      <c r="I395" s="7">
        <v>42514.457557870366</v>
      </c>
      <c r="J395" s="4" t="s">
        <v>23</v>
      </c>
      <c r="K395" s="8" t="s">
        <v>39</v>
      </c>
      <c r="L395" s="7">
        <v>42514.458333333328</v>
      </c>
      <c r="M395" s="9" t="s">
        <v>2092</v>
      </c>
      <c r="N395" s="8" t="s">
        <v>199</v>
      </c>
      <c r="O395" s="8" t="s">
        <v>40</v>
      </c>
      <c r="P395" s="8" t="s">
        <v>141</v>
      </c>
      <c r="Q395" s="4" t="s">
        <v>26</v>
      </c>
      <c r="R395" s="7">
        <v>42514.745763888888</v>
      </c>
      <c r="S395" s="8" t="s">
        <v>27</v>
      </c>
      <c r="T395" s="10" t="s">
        <v>28</v>
      </c>
      <c r="U395" s="26">
        <f t="shared" si="55"/>
        <v>0.375</v>
      </c>
      <c r="V395" s="26">
        <f t="shared" si="56"/>
        <v>0.75</v>
      </c>
      <c r="W395" s="23">
        <f t="shared" si="63"/>
        <v>1.1391782407372375</v>
      </c>
      <c r="X395" s="19">
        <f t="shared" si="57"/>
        <v>0.75</v>
      </c>
      <c r="Y395" s="19">
        <f t="shared" si="59"/>
        <v>0.34751157407057082</v>
      </c>
      <c r="Z395" s="21">
        <f t="shared" si="60"/>
        <v>4</v>
      </c>
      <c r="AA395" s="21" t="str">
        <f t="shared" si="58"/>
        <v>n/a</v>
      </c>
      <c r="AB395" s="21">
        <f t="shared" si="61"/>
        <v>0</v>
      </c>
      <c r="AC395" s="19" t="str">
        <f t="shared" si="62"/>
        <v>Resueltos</v>
      </c>
    </row>
    <row r="396" spans="1:29" s="2" customFormat="1" ht="12.75" x14ac:dyDescent="0.2">
      <c r="A396" s="4" t="s">
        <v>20</v>
      </c>
      <c r="B396" s="4" t="s">
        <v>29</v>
      </c>
      <c r="C396" s="4" t="s">
        <v>2093</v>
      </c>
      <c r="D396" s="5">
        <v>45530</v>
      </c>
      <c r="E396" s="6" t="s">
        <v>2094</v>
      </c>
      <c r="F396" s="6" t="s">
        <v>21</v>
      </c>
      <c r="G396" s="6" t="s">
        <v>22</v>
      </c>
      <c r="H396" s="7">
        <v>42509.454305555555</v>
      </c>
      <c r="I396" s="7">
        <v>42509.539212962962</v>
      </c>
      <c r="J396" s="4" t="s">
        <v>23</v>
      </c>
      <c r="K396" s="8" t="s">
        <v>50</v>
      </c>
      <c r="L396" s="7">
        <v>42509.531944444447</v>
      </c>
      <c r="M396" s="9" t="s">
        <v>2095</v>
      </c>
      <c r="N396" s="9" t="s">
        <v>2096</v>
      </c>
      <c r="O396" s="8" t="s">
        <v>40</v>
      </c>
      <c r="P396" s="8" t="s">
        <v>2097</v>
      </c>
      <c r="Q396" s="4" t="s">
        <v>26</v>
      </c>
      <c r="R396" s="7">
        <v>42510.561643518522</v>
      </c>
      <c r="S396" s="8" t="s">
        <v>27</v>
      </c>
      <c r="T396" s="10" t="s">
        <v>36</v>
      </c>
      <c r="U396" s="26">
        <f t="shared" si="55"/>
        <v>0.375</v>
      </c>
      <c r="V396" s="26">
        <f t="shared" si="56"/>
        <v>0.75</v>
      </c>
      <c r="W396" s="23">
        <f t="shared" si="63"/>
        <v>0.45263888889166992</v>
      </c>
      <c r="X396" s="19">
        <f t="shared" si="57"/>
        <v>0.75</v>
      </c>
      <c r="Y396" s="19">
        <f t="shared" si="59"/>
        <v>0</v>
      </c>
      <c r="Z396" s="21">
        <f t="shared" si="60"/>
        <v>-1</v>
      </c>
      <c r="AA396" s="21" t="str">
        <f t="shared" si="58"/>
        <v>n/a</v>
      </c>
      <c r="AB396" s="21">
        <f t="shared" si="61"/>
        <v>0</v>
      </c>
      <c r="AC396" s="19" t="str">
        <f t="shared" si="62"/>
        <v>Resueltos</v>
      </c>
    </row>
    <row r="397" spans="1:29" s="2" customFormat="1" ht="12.75" x14ac:dyDescent="0.2">
      <c r="A397" s="4" t="s">
        <v>20</v>
      </c>
      <c r="B397" s="4" t="s">
        <v>29</v>
      </c>
      <c r="C397" s="4" t="s">
        <v>2098</v>
      </c>
      <c r="D397" s="5">
        <v>45554</v>
      </c>
      <c r="E397" s="6" t="s">
        <v>2099</v>
      </c>
      <c r="F397" s="6" t="s">
        <v>21</v>
      </c>
      <c r="G397" s="6" t="s">
        <v>22</v>
      </c>
      <c r="H397" s="7">
        <v>42509.467650462961</v>
      </c>
      <c r="I397" s="7">
        <v>42509.640219907407</v>
      </c>
      <c r="J397" s="4" t="s">
        <v>23</v>
      </c>
      <c r="K397" s="8" t="s">
        <v>24</v>
      </c>
      <c r="L397" s="7">
        <v>42509.554166666669</v>
      </c>
      <c r="M397" s="9" t="s">
        <v>2100</v>
      </c>
      <c r="N397" s="9" t="s">
        <v>2101</v>
      </c>
      <c r="O397" s="8" t="s">
        <v>25</v>
      </c>
      <c r="P397" s="8" t="s">
        <v>2102</v>
      </c>
      <c r="Q397" s="4" t="s">
        <v>26</v>
      </c>
      <c r="R397" s="7">
        <v>42510.7105787037</v>
      </c>
      <c r="S397" s="8" t="s">
        <v>27</v>
      </c>
      <c r="T397" s="10" t="s">
        <v>36</v>
      </c>
      <c r="U397" s="26">
        <f t="shared" si="55"/>
        <v>0.375</v>
      </c>
      <c r="V397" s="26">
        <f t="shared" si="56"/>
        <v>0.75</v>
      </c>
      <c r="W397" s="23">
        <f t="shared" si="63"/>
        <v>0.46151620370801538</v>
      </c>
      <c r="X397" s="19">
        <f t="shared" si="57"/>
        <v>0.75</v>
      </c>
      <c r="Y397" s="19">
        <f t="shared" si="59"/>
        <v>0</v>
      </c>
      <c r="Z397" s="21">
        <f t="shared" si="60"/>
        <v>-1</v>
      </c>
      <c r="AA397" s="21" t="str">
        <f t="shared" si="58"/>
        <v>n/a</v>
      </c>
      <c r="AB397" s="21">
        <f t="shared" si="61"/>
        <v>0</v>
      </c>
      <c r="AC397" s="19" t="str">
        <f t="shared" si="62"/>
        <v>Resueltos</v>
      </c>
    </row>
    <row r="398" spans="1:29" s="2" customFormat="1" ht="12.75" x14ac:dyDescent="0.2">
      <c r="A398" s="4" t="s">
        <v>20</v>
      </c>
      <c r="B398" s="4" t="s">
        <v>2103</v>
      </c>
      <c r="C398" s="4" t="s">
        <v>2104</v>
      </c>
      <c r="D398" s="5">
        <v>45556</v>
      </c>
      <c r="E398" s="6" t="s">
        <v>2105</v>
      </c>
      <c r="F398" s="6" t="s">
        <v>21</v>
      </c>
      <c r="G398" s="6" t="s">
        <v>22</v>
      </c>
      <c r="H398" s="7">
        <v>42509.46876157407</v>
      </c>
      <c r="I398" s="7">
        <v>42510.530023148152</v>
      </c>
      <c r="J398" s="4" t="s">
        <v>23</v>
      </c>
      <c r="K398" s="8" t="s">
        <v>37</v>
      </c>
      <c r="L398" s="7">
        <v>42510.520833333328</v>
      </c>
      <c r="M398" s="9" t="s">
        <v>2106</v>
      </c>
      <c r="N398" s="8" t="s">
        <v>2107</v>
      </c>
      <c r="O398" s="8" t="s">
        <v>25</v>
      </c>
      <c r="P398" s="8" t="s">
        <v>2108</v>
      </c>
      <c r="Q398" s="4" t="s">
        <v>26</v>
      </c>
      <c r="R398" s="7">
        <v>42510.573680555557</v>
      </c>
      <c r="S398" s="8" t="s">
        <v>32</v>
      </c>
      <c r="T398" s="10" t="s">
        <v>36</v>
      </c>
      <c r="U398" s="26">
        <f t="shared" si="55"/>
        <v>0.375</v>
      </c>
      <c r="V398" s="26">
        <f t="shared" si="56"/>
        <v>0.66666666666666663</v>
      </c>
      <c r="W398" s="23">
        <f t="shared" si="63"/>
        <v>0.34373842592564563</v>
      </c>
      <c r="X398" s="19">
        <f t="shared" si="57"/>
        <v>0.58333333333333337</v>
      </c>
      <c r="Y398" s="19">
        <f t="shared" si="59"/>
        <v>0</v>
      </c>
      <c r="Z398" s="21">
        <f t="shared" si="60"/>
        <v>0</v>
      </c>
      <c r="AA398" s="21" t="str">
        <f t="shared" si="58"/>
        <v>n/a</v>
      </c>
      <c r="AB398" s="21">
        <f t="shared" si="61"/>
        <v>0</v>
      </c>
      <c r="AC398" s="19" t="str">
        <f t="shared" si="62"/>
        <v>Resueltos</v>
      </c>
    </row>
    <row r="399" spans="1:29" s="2" customFormat="1" ht="12.75" x14ac:dyDescent="0.2">
      <c r="A399" s="4" t="s">
        <v>20</v>
      </c>
      <c r="B399" s="4" t="s">
        <v>29</v>
      </c>
      <c r="C399" s="4" t="s">
        <v>2109</v>
      </c>
      <c r="D399" s="5">
        <v>45561</v>
      </c>
      <c r="E399" s="6" t="s">
        <v>2110</v>
      </c>
      <c r="F399" s="6" t="s">
        <v>30</v>
      </c>
      <c r="G399" s="6" t="s">
        <v>31</v>
      </c>
      <c r="H399" s="7">
        <v>42509.479756944449</v>
      </c>
      <c r="I399" s="7">
        <v>42509.546631944446</v>
      </c>
      <c r="J399" s="4" t="s">
        <v>23</v>
      </c>
      <c r="K399" s="8" t="s">
        <v>39</v>
      </c>
      <c r="L399" s="7">
        <v>42509.53125</v>
      </c>
      <c r="M399" s="9" t="s">
        <v>2111</v>
      </c>
      <c r="N399" s="8" t="s">
        <v>2112</v>
      </c>
      <c r="O399" s="8" t="s">
        <v>40</v>
      </c>
      <c r="P399" s="8" t="s">
        <v>179</v>
      </c>
      <c r="Q399" s="4" t="s">
        <v>26</v>
      </c>
      <c r="R399" s="7">
        <v>42509.579351851848</v>
      </c>
      <c r="S399" s="8" t="s">
        <v>32</v>
      </c>
      <c r="T399" s="10" t="s">
        <v>36</v>
      </c>
      <c r="U399" s="26">
        <f t="shared" si="55"/>
        <v>0.375</v>
      </c>
      <c r="V399" s="26">
        <f t="shared" si="56"/>
        <v>0.75</v>
      </c>
      <c r="W399" s="23">
        <f t="shared" si="63"/>
        <v>0.42649305555096362</v>
      </c>
      <c r="X399" s="19">
        <f t="shared" si="57"/>
        <v>0.75</v>
      </c>
      <c r="Y399" s="19">
        <f t="shared" si="59"/>
        <v>0</v>
      </c>
      <c r="Z399" s="21">
        <f t="shared" si="60"/>
        <v>-1</v>
      </c>
      <c r="AA399" s="21" t="str">
        <f t="shared" si="58"/>
        <v>n/a</v>
      </c>
      <c r="AB399" s="21">
        <f t="shared" si="61"/>
        <v>0</v>
      </c>
      <c r="AC399" s="19" t="str">
        <f t="shared" si="62"/>
        <v>Resueltos</v>
      </c>
    </row>
    <row r="400" spans="1:29" s="2" customFormat="1" ht="12.75" x14ac:dyDescent="0.2">
      <c r="A400" s="4" t="s">
        <v>20</v>
      </c>
      <c r="B400" s="4" t="s">
        <v>29</v>
      </c>
      <c r="C400" s="4" t="s">
        <v>3024</v>
      </c>
      <c r="D400" s="5">
        <v>45564</v>
      </c>
      <c r="E400" s="6" t="s">
        <v>3025</v>
      </c>
      <c r="F400" s="6" t="s">
        <v>21</v>
      </c>
      <c r="G400" s="6" t="s">
        <v>22</v>
      </c>
      <c r="H400" s="7">
        <v>42509.487824074073</v>
      </c>
      <c r="I400" s="7">
        <v>42520.667071759264</v>
      </c>
      <c r="J400" s="4" t="s">
        <v>23</v>
      </c>
      <c r="K400" s="8" t="s">
        <v>42</v>
      </c>
      <c r="L400" s="7">
        <v>42520.479166666672</v>
      </c>
      <c r="M400" s="9" t="s">
        <v>3026</v>
      </c>
      <c r="N400" s="8" t="s">
        <v>3027</v>
      </c>
      <c r="O400" s="8" t="s">
        <v>25</v>
      </c>
      <c r="P400" s="8" t="s">
        <v>3028</v>
      </c>
      <c r="Q400" s="4" t="s">
        <v>3023</v>
      </c>
      <c r="R400" s="7"/>
      <c r="S400" s="8" t="s">
        <v>3029</v>
      </c>
      <c r="T400" s="10" t="s">
        <v>28</v>
      </c>
      <c r="U400" s="26">
        <f t="shared" si="55"/>
        <v>0.375</v>
      </c>
      <c r="V400" s="26">
        <f t="shared" si="56"/>
        <v>0.75</v>
      </c>
      <c r="W400" s="23">
        <f t="shared" si="63"/>
        <v>2.6163425925988122</v>
      </c>
      <c r="X400" s="19">
        <f t="shared" si="57"/>
        <v>0.75</v>
      </c>
      <c r="Y400" s="19">
        <f t="shared" si="59"/>
        <v>1.8246759259321454</v>
      </c>
      <c r="Z400" s="21">
        <f t="shared" si="60"/>
        <v>10</v>
      </c>
      <c r="AA400" s="21" t="str">
        <f t="shared" si="58"/>
        <v>n/a</v>
      </c>
      <c r="AB400" s="21">
        <f t="shared" si="61"/>
        <v>0</v>
      </c>
      <c r="AC400" s="19" t="str">
        <f t="shared" si="62"/>
        <v>Resueltos</v>
      </c>
    </row>
    <row r="401" spans="1:29" s="2" customFormat="1" ht="12.75" x14ac:dyDescent="0.2">
      <c r="A401" s="4" t="s">
        <v>20</v>
      </c>
      <c r="B401" s="4" t="s">
        <v>29</v>
      </c>
      <c r="C401" s="4" t="s">
        <v>2113</v>
      </c>
      <c r="D401" s="5">
        <v>45569</v>
      </c>
      <c r="E401" s="6" t="s">
        <v>2114</v>
      </c>
      <c r="F401" s="6" t="s">
        <v>21</v>
      </c>
      <c r="G401" s="6" t="s">
        <v>31</v>
      </c>
      <c r="H401" s="7">
        <v>42509.49355324074</v>
      </c>
      <c r="I401" s="7">
        <v>42509.710821759261</v>
      </c>
      <c r="J401" s="4" t="s">
        <v>23</v>
      </c>
      <c r="K401" s="8" t="s">
        <v>24</v>
      </c>
      <c r="L401" s="7">
        <v>42509.625</v>
      </c>
      <c r="M401" s="9" t="s">
        <v>2115</v>
      </c>
      <c r="N401" s="8" t="s">
        <v>2116</v>
      </c>
      <c r="O401" s="8" t="s">
        <v>25</v>
      </c>
      <c r="P401" s="8" t="s">
        <v>148</v>
      </c>
      <c r="Q401" s="4" t="s">
        <v>26</v>
      </c>
      <c r="R401" s="7">
        <v>42509.753159722226</v>
      </c>
      <c r="S401" s="8" t="s">
        <v>27</v>
      </c>
      <c r="T401" s="10" t="s">
        <v>36</v>
      </c>
      <c r="U401" s="26">
        <f t="shared" si="55"/>
        <v>0.375</v>
      </c>
      <c r="V401" s="26">
        <f t="shared" si="56"/>
        <v>0.75</v>
      </c>
      <c r="W401" s="23">
        <f t="shared" si="63"/>
        <v>0.50644675926014315</v>
      </c>
      <c r="X401" s="19">
        <f t="shared" si="57"/>
        <v>0.75</v>
      </c>
      <c r="Y401" s="19">
        <f t="shared" si="59"/>
        <v>0</v>
      </c>
      <c r="Z401" s="21">
        <f t="shared" si="60"/>
        <v>-1</v>
      </c>
      <c r="AA401" s="21" t="str">
        <f t="shared" si="58"/>
        <v>n/a</v>
      </c>
      <c r="AB401" s="21">
        <f t="shared" si="61"/>
        <v>0</v>
      </c>
      <c r="AC401" s="19" t="str">
        <f t="shared" si="62"/>
        <v>Resueltos</v>
      </c>
    </row>
    <row r="402" spans="1:29" s="2" customFormat="1" ht="12.75" x14ac:dyDescent="0.2">
      <c r="A402" s="4" t="s">
        <v>20</v>
      </c>
      <c r="B402" s="4" t="s">
        <v>29</v>
      </c>
      <c r="C402" s="4" t="s">
        <v>2117</v>
      </c>
      <c r="D402" s="5">
        <v>45573</v>
      </c>
      <c r="E402" s="6" t="s">
        <v>2118</v>
      </c>
      <c r="F402" s="6" t="s">
        <v>21</v>
      </c>
      <c r="G402" s="6" t="s">
        <v>22</v>
      </c>
      <c r="H402" s="7">
        <v>42509.498692129629</v>
      </c>
      <c r="I402" s="7">
        <v>42509.752060185187</v>
      </c>
      <c r="J402" s="4" t="s">
        <v>23</v>
      </c>
      <c r="K402" s="8" t="s">
        <v>39</v>
      </c>
      <c r="L402" s="7">
        <v>42509.569444444445</v>
      </c>
      <c r="M402" s="9" t="s">
        <v>2119</v>
      </c>
      <c r="N402" s="9" t="s">
        <v>2120</v>
      </c>
      <c r="O402" s="8" t="s">
        <v>40</v>
      </c>
      <c r="P402" s="8" t="s">
        <v>2121</v>
      </c>
      <c r="Q402" s="4" t="s">
        <v>26</v>
      </c>
      <c r="R402" s="7">
        <v>42509.763541666667</v>
      </c>
      <c r="S402" s="8" t="s">
        <v>27</v>
      </c>
      <c r="T402" s="10" t="s">
        <v>36</v>
      </c>
      <c r="U402" s="26">
        <f t="shared" si="55"/>
        <v>0.375</v>
      </c>
      <c r="V402" s="26">
        <f t="shared" si="56"/>
        <v>0.75</v>
      </c>
      <c r="W402" s="23">
        <f t="shared" si="63"/>
        <v>0.44575231481576338</v>
      </c>
      <c r="X402" s="19">
        <f t="shared" si="57"/>
        <v>0.75</v>
      </c>
      <c r="Y402" s="19">
        <f t="shared" si="59"/>
        <v>0</v>
      </c>
      <c r="Z402" s="21">
        <f t="shared" si="60"/>
        <v>-1</v>
      </c>
      <c r="AA402" s="21" t="str">
        <f t="shared" si="58"/>
        <v>n/a</v>
      </c>
      <c r="AB402" s="21">
        <f t="shared" si="61"/>
        <v>0</v>
      </c>
      <c r="AC402" s="19" t="str">
        <f t="shared" si="62"/>
        <v>Resueltos</v>
      </c>
    </row>
    <row r="403" spans="1:29" s="2" customFormat="1" ht="12.75" x14ac:dyDescent="0.2">
      <c r="A403" s="4" t="s">
        <v>20</v>
      </c>
      <c r="B403" s="4" t="s">
        <v>29</v>
      </c>
      <c r="C403" s="4" t="s">
        <v>2122</v>
      </c>
      <c r="D403" s="5">
        <v>45587</v>
      </c>
      <c r="E403" s="6" t="s">
        <v>2123</v>
      </c>
      <c r="F403" s="6" t="s">
        <v>21</v>
      </c>
      <c r="G403" s="6" t="s">
        <v>22</v>
      </c>
      <c r="H403" s="7">
        <v>42509.51798611111</v>
      </c>
      <c r="I403" s="7">
        <v>42510.520289351851</v>
      </c>
      <c r="J403" s="4" t="s">
        <v>23</v>
      </c>
      <c r="K403" s="8" t="s">
        <v>24</v>
      </c>
      <c r="L403" s="7">
        <v>42510.514583333337</v>
      </c>
      <c r="M403" s="9" t="s">
        <v>2124</v>
      </c>
      <c r="N403" s="9" t="s">
        <v>2125</v>
      </c>
      <c r="O403" s="8" t="s">
        <v>25</v>
      </c>
      <c r="P403" s="8" t="s">
        <v>2126</v>
      </c>
      <c r="Q403" s="4" t="s">
        <v>26</v>
      </c>
      <c r="R403" s="7">
        <v>42514.529652777783</v>
      </c>
      <c r="S403" s="8" t="s">
        <v>27</v>
      </c>
      <c r="T403" s="10" t="s">
        <v>36</v>
      </c>
      <c r="U403" s="26">
        <f t="shared" si="55"/>
        <v>0.375</v>
      </c>
      <c r="V403" s="26">
        <f t="shared" si="56"/>
        <v>0.75</v>
      </c>
      <c r="W403" s="23">
        <f t="shared" si="63"/>
        <v>0.37159722222713754</v>
      </c>
      <c r="X403" s="19">
        <f t="shared" si="57"/>
        <v>0.75</v>
      </c>
      <c r="Y403" s="19">
        <f t="shared" si="59"/>
        <v>0</v>
      </c>
      <c r="Z403" s="21">
        <f t="shared" si="60"/>
        <v>0</v>
      </c>
      <c r="AA403" s="21" t="str">
        <f t="shared" si="58"/>
        <v>n/a</v>
      </c>
      <c r="AB403" s="21">
        <f t="shared" si="61"/>
        <v>0</v>
      </c>
      <c r="AC403" s="19" t="str">
        <f t="shared" si="62"/>
        <v>Resueltos</v>
      </c>
    </row>
    <row r="404" spans="1:29" s="2" customFormat="1" ht="12.75" x14ac:dyDescent="0.2">
      <c r="A404" s="4" t="s">
        <v>20</v>
      </c>
      <c r="B404" s="4" t="s">
        <v>29</v>
      </c>
      <c r="C404" s="4" t="s">
        <v>2127</v>
      </c>
      <c r="D404" s="5">
        <v>45595</v>
      </c>
      <c r="E404" s="6" t="s">
        <v>2128</v>
      </c>
      <c r="F404" s="6" t="s">
        <v>21</v>
      </c>
      <c r="G404" s="6" t="s">
        <v>31</v>
      </c>
      <c r="H404" s="7">
        <v>42509.526770833334</v>
      </c>
      <c r="I404" s="7">
        <v>42510.716516203705</v>
      </c>
      <c r="J404" s="4" t="s">
        <v>23</v>
      </c>
      <c r="K404" s="8" t="s">
        <v>24</v>
      </c>
      <c r="L404" s="7">
        <v>42510.69930555555</v>
      </c>
      <c r="M404" s="9" t="s">
        <v>2129</v>
      </c>
      <c r="N404" s="8" t="s">
        <v>2130</v>
      </c>
      <c r="O404" s="8" t="s">
        <v>25</v>
      </c>
      <c r="P404" s="8" t="s">
        <v>2131</v>
      </c>
      <c r="Q404" s="4" t="s">
        <v>26</v>
      </c>
      <c r="R404" s="7">
        <v>42513.454537037032</v>
      </c>
      <c r="S404" s="8" t="s">
        <v>27</v>
      </c>
      <c r="T404" s="10" t="s">
        <v>36</v>
      </c>
      <c r="U404" s="26">
        <f t="shared" si="55"/>
        <v>0.375</v>
      </c>
      <c r="V404" s="26">
        <f t="shared" si="56"/>
        <v>0.75</v>
      </c>
      <c r="W404" s="23">
        <f t="shared" si="63"/>
        <v>0.54753472221636912</v>
      </c>
      <c r="X404" s="19">
        <f t="shared" si="57"/>
        <v>0.75</v>
      </c>
      <c r="Y404" s="19">
        <f t="shared" si="59"/>
        <v>0</v>
      </c>
      <c r="Z404" s="21">
        <f t="shared" si="60"/>
        <v>0</v>
      </c>
      <c r="AA404" s="21" t="str">
        <f t="shared" si="58"/>
        <v>n/a</v>
      </c>
      <c r="AB404" s="21">
        <f t="shared" si="61"/>
        <v>0</v>
      </c>
      <c r="AC404" s="19" t="str">
        <f t="shared" si="62"/>
        <v>Resueltos</v>
      </c>
    </row>
    <row r="405" spans="1:29" s="2" customFormat="1" ht="12.75" x14ac:dyDescent="0.2">
      <c r="A405" s="4" t="s">
        <v>20</v>
      </c>
      <c r="B405" s="4" t="s">
        <v>29</v>
      </c>
      <c r="C405" s="4" t="s">
        <v>2132</v>
      </c>
      <c r="D405" s="5">
        <v>45600</v>
      </c>
      <c r="E405" s="6" t="s">
        <v>2133</v>
      </c>
      <c r="F405" s="6" t="s">
        <v>21</v>
      </c>
      <c r="G405" s="6" t="s">
        <v>22</v>
      </c>
      <c r="H405" s="7">
        <v>42509.533136574071</v>
      </c>
      <c r="I405" s="7">
        <v>42509.613506944443</v>
      </c>
      <c r="J405" s="4" t="s">
        <v>23</v>
      </c>
      <c r="K405" s="8" t="s">
        <v>24</v>
      </c>
      <c r="L405" s="7">
        <v>42509.590277777781</v>
      </c>
      <c r="M405" s="9" t="s">
        <v>2134</v>
      </c>
      <c r="N405" s="8" t="s">
        <v>2135</v>
      </c>
      <c r="O405" s="8" t="s">
        <v>25</v>
      </c>
      <c r="P405" s="8" t="s">
        <v>2136</v>
      </c>
      <c r="Q405" s="4" t="s">
        <v>26</v>
      </c>
      <c r="R405" s="7">
        <v>42509.657361111109</v>
      </c>
      <c r="S405" s="8" t="s">
        <v>32</v>
      </c>
      <c r="T405" s="10" t="s">
        <v>36</v>
      </c>
      <c r="U405" s="26">
        <f t="shared" si="55"/>
        <v>0.375</v>
      </c>
      <c r="V405" s="26">
        <f t="shared" si="56"/>
        <v>0.75</v>
      </c>
      <c r="W405" s="23">
        <f t="shared" si="63"/>
        <v>0.43214120370976161</v>
      </c>
      <c r="X405" s="19">
        <f t="shared" si="57"/>
        <v>0.75</v>
      </c>
      <c r="Y405" s="19">
        <f t="shared" si="59"/>
        <v>0</v>
      </c>
      <c r="Z405" s="21">
        <f t="shared" si="60"/>
        <v>-1</v>
      </c>
      <c r="AA405" s="21" t="str">
        <f t="shared" si="58"/>
        <v>n/a</v>
      </c>
      <c r="AB405" s="21">
        <f t="shared" si="61"/>
        <v>0</v>
      </c>
      <c r="AC405" s="19" t="str">
        <f t="shared" si="62"/>
        <v>Resueltos</v>
      </c>
    </row>
    <row r="406" spans="1:29" s="2" customFormat="1" ht="12.75" x14ac:dyDescent="0.2">
      <c r="A406" s="4" t="s">
        <v>20</v>
      </c>
      <c r="B406" s="4" t="s">
        <v>29</v>
      </c>
      <c r="C406" s="4" t="s">
        <v>2137</v>
      </c>
      <c r="D406" s="5">
        <v>45603</v>
      </c>
      <c r="E406" s="6" t="s">
        <v>2138</v>
      </c>
      <c r="F406" s="6" t="s">
        <v>21</v>
      </c>
      <c r="G406" s="6" t="s">
        <v>31</v>
      </c>
      <c r="H406" s="7">
        <v>42509.53533564815</v>
      </c>
      <c r="I406" s="7">
        <v>42510.80736111111</v>
      </c>
      <c r="J406" s="4" t="s">
        <v>23</v>
      </c>
      <c r="K406" s="8" t="s">
        <v>24</v>
      </c>
      <c r="L406" s="7">
        <v>42510.784722222219</v>
      </c>
      <c r="M406" s="9" t="s">
        <v>2139</v>
      </c>
      <c r="N406" s="8" t="s">
        <v>2140</v>
      </c>
      <c r="O406" s="8" t="s">
        <v>25</v>
      </c>
      <c r="P406" s="8" t="s">
        <v>2141</v>
      </c>
      <c r="Q406" s="4" t="s">
        <v>26</v>
      </c>
      <c r="R406" s="7">
        <v>42513.523738425924</v>
      </c>
      <c r="S406" s="8" t="s">
        <v>27</v>
      </c>
      <c r="T406" s="10" t="s">
        <v>36</v>
      </c>
      <c r="U406" s="26">
        <f t="shared" si="55"/>
        <v>0.375</v>
      </c>
      <c r="V406" s="26">
        <f t="shared" si="56"/>
        <v>0.75</v>
      </c>
      <c r="W406" s="23">
        <f t="shared" si="63"/>
        <v>0.62438657406892162</v>
      </c>
      <c r="X406" s="19">
        <f t="shared" si="57"/>
        <v>0.75</v>
      </c>
      <c r="Y406" s="19">
        <f t="shared" si="59"/>
        <v>0</v>
      </c>
      <c r="Z406" s="21">
        <f t="shared" si="60"/>
        <v>0</v>
      </c>
      <c r="AA406" s="21" t="str">
        <f t="shared" si="58"/>
        <v>n/a</v>
      </c>
      <c r="AB406" s="21">
        <f t="shared" si="61"/>
        <v>0</v>
      </c>
      <c r="AC406" s="19" t="str">
        <f t="shared" si="62"/>
        <v>Resueltos</v>
      </c>
    </row>
    <row r="407" spans="1:29" s="2" customFormat="1" ht="12.75" x14ac:dyDescent="0.2">
      <c r="A407" s="4" t="s">
        <v>20</v>
      </c>
      <c r="B407" s="4" t="s">
        <v>2142</v>
      </c>
      <c r="C407" s="4" t="s">
        <v>2143</v>
      </c>
      <c r="D407" s="5">
        <v>45631</v>
      </c>
      <c r="E407" s="6" t="s">
        <v>2144</v>
      </c>
      <c r="F407" s="6" t="s">
        <v>21</v>
      </c>
      <c r="G407" s="6" t="s">
        <v>22</v>
      </c>
      <c r="H407" s="7">
        <v>42509.602696759262</v>
      </c>
      <c r="I407" s="7">
        <v>42513.501250000001</v>
      </c>
      <c r="J407" s="4" t="s">
        <v>23</v>
      </c>
      <c r="K407" s="8" t="s">
        <v>24</v>
      </c>
      <c r="L407" s="7">
        <v>42513.5</v>
      </c>
      <c r="M407" s="9" t="s">
        <v>2145</v>
      </c>
      <c r="N407" s="8" t="s">
        <v>2146</v>
      </c>
      <c r="O407" s="8" t="s">
        <v>25</v>
      </c>
      <c r="P407" s="8" t="s">
        <v>194</v>
      </c>
      <c r="Q407" s="4" t="s">
        <v>26</v>
      </c>
      <c r="R407" s="7">
        <v>42515.487141203703</v>
      </c>
      <c r="S407" s="8" t="s">
        <v>27</v>
      </c>
      <c r="T407" s="10" t="s">
        <v>36</v>
      </c>
      <c r="U407" s="26">
        <f t="shared" si="55"/>
        <v>0.375</v>
      </c>
      <c r="V407" s="26">
        <f t="shared" si="56"/>
        <v>0.75</v>
      </c>
      <c r="W407" s="23">
        <f t="shared" si="63"/>
        <v>0.64730324073752854</v>
      </c>
      <c r="X407" s="19">
        <f t="shared" si="57"/>
        <v>0.75</v>
      </c>
      <c r="Y407" s="19">
        <f t="shared" si="59"/>
        <v>0</v>
      </c>
      <c r="Z407" s="21">
        <f t="shared" si="60"/>
        <v>3</v>
      </c>
      <c r="AA407" s="21" t="str">
        <f t="shared" si="58"/>
        <v>n/a</v>
      </c>
      <c r="AB407" s="21">
        <f t="shared" si="61"/>
        <v>0</v>
      </c>
      <c r="AC407" s="19" t="str">
        <f t="shared" si="62"/>
        <v>Resueltos</v>
      </c>
    </row>
    <row r="408" spans="1:29" s="2" customFormat="1" ht="12.75" x14ac:dyDescent="0.2">
      <c r="A408" s="4" t="s">
        <v>20</v>
      </c>
      <c r="B408" s="4" t="s">
        <v>2147</v>
      </c>
      <c r="C408" s="4" t="s">
        <v>2148</v>
      </c>
      <c r="D408" s="5">
        <v>45634</v>
      </c>
      <c r="E408" s="6" t="s">
        <v>2149</v>
      </c>
      <c r="F408" s="6" t="s">
        <v>21</v>
      </c>
      <c r="G408" s="6" t="s">
        <v>22</v>
      </c>
      <c r="H408" s="7">
        <v>42509.607337962967</v>
      </c>
      <c r="I408" s="7">
        <v>42514.520034722227</v>
      </c>
      <c r="J408" s="4" t="s">
        <v>23</v>
      </c>
      <c r="K408" s="8" t="s">
        <v>42</v>
      </c>
      <c r="L408" s="7">
        <v>42514.434027777781</v>
      </c>
      <c r="M408" s="9" t="s">
        <v>2150</v>
      </c>
      <c r="N408" s="8" t="s">
        <v>2151</v>
      </c>
      <c r="O408" s="8" t="s">
        <v>25</v>
      </c>
      <c r="P408" s="8" t="s">
        <v>192</v>
      </c>
      <c r="Q408" s="4" t="s">
        <v>26</v>
      </c>
      <c r="R408" s="7">
        <v>42515.477974537032</v>
      </c>
      <c r="S408" s="8" t="s">
        <v>27</v>
      </c>
      <c r="T408" s="10" t="s">
        <v>28</v>
      </c>
      <c r="U408" s="26">
        <f t="shared" si="55"/>
        <v>0.375</v>
      </c>
      <c r="V408" s="26">
        <f t="shared" si="56"/>
        <v>0.75</v>
      </c>
      <c r="W408" s="23">
        <f t="shared" si="63"/>
        <v>0.95168981481401715</v>
      </c>
      <c r="X408" s="19">
        <f t="shared" si="57"/>
        <v>0.75</v>
      </c>
      <c r="Y408" s="19">
        <f t="shared" si="59"/>
        <v>0.16002314814735047</v>
      </c>
      <c r="Z408" s="21">
        <f t="shared" si="60"/>
        <v>4</v>
      </c>
      <c r="AA408" s="21" t="str">
        <f t="shared" si="58"/>
        <v>n/a</v>
      </c>
      <c r="AB408" s="21">
        <f t="shared" si="61"/>
        <v>0</v>
      </c>
      <c r="AC408" s="19" t="str">
        <f t="shared" si="62"/>
        <v>Resueltos</v>
      </c>
    </row>
    <row r="409" spans="1:29" s="2" customFormat="1" ht="12.75" x14ac:dyDescent="0.2">
      <c r="A409" s="4" t="s">
        <v>20</v>
      </c>
      <c r="B409" s="4" t="s">
        <v>29</v>
      </c>
      <c r="C409" s="4" t="s">
        <v>2152</v>
      </c>
      <c r="D409" s="5">
        <v>45646</v>
      </c>
      <c r="E409" s="6" t="s">
        <v>2153</v>
      </c>
      <c r="F409" s="6" t="s">
        <v>21</v>
      </c>
      <c r="G409" s="6" t="s">
        <v>31</v>
      </c>
      <c r="H409" s="7">
        <v>42509.662256944444</v>
      </c>
      <c r="I409" s="7">
        <v>42513.5471412037</v>
      </c>
      <c r="J409" s="4" t="s">
        <v>23</v>
      </c>
      <c r="K409" s="8" t="s">
        <v>24</v>
      </c>
      <c r="L409" s="7">
        <v>42513.534722222219</v>
      </c>
      <c r="M409" s="9" t="s">
        <v>2154</v>
      </c>
      <c r="N409" s="8" t="s">
        <v>2155</v>
      </c>
      <c r="O409" s="8" t="s">
        <v>25</v>
      </c>
      <c r="P409" s="8" t="s">
        <v>2156</v>
      </c>
      <c r="Q409" s="4" t="s">
        <v>26</v>
      </c>
      <c r="R409" s="7">
        <v>42513.582037037035</v>
      </c>
      <c r="S409" s="8" t="s">
        <v>32</v>
      </c>
      <c r="T409" s="10" t="s">
        <v>36</v>
      </c>
      <c r="U409" s="26">
        <f t="shared" si="55"/>
        <v>0.375</v>
      </c>
      <c r="V409" s="26">
        <f t="shared" si="56"/>
        <v>0.75</v>
      </c>
      <c r="W409" s="23">
        <f t="shared" si="63"/>
        <v>0.62246527777460869</v>
      </c>
      <c r="X409" s="19">
        <f t="shared" si="57"/>
        <v>0.75</v>
      </c>
      <c r="Y409" s="19">
        <f t="shared" si="59"/>
        <v>0</v>
      </c>
      <c r="Z409" s="21">
        <f t="shared" si="60"/>
        <v>3</v>
      </c>
      <c r="AA409" s="21" t="str">
        <f t="shared" si="58"/>
        <v>n/a</v>
      </c>
      <c r="AB409" s="21">
        <f t="shared" si="61"/>
        <v>0</v>
      </c>
      <c r="AC409" s="19" t="str">
        <f t="shared" si="62"/>
        <v>Resueltos</v>
      </c>
    </row>
    <row r="410" spans="1:29" s="2" customFormat="1" ht="12.75" x14ac:dyDescent="0.2">
      <c r="A410" s="4" t="s">
        <v>20</v>
      </c>
      <c r="B410" s="4" t="s">
        <v>29</v>
      </c>
      <c r="C410" s="4" t="s">
        <v>2157</v>
      </c>
      <c r="D410" s="5">
        <v>45648</v>
      </c>
      <c r="E410" s="6" t="s">
        <v>2158</v>
      </c>
      <c r="F410" s="6" t="s">
        <v>21</v>
      </c>
      <c r="G410" s="6" t="s">
        <v>31</v>
      </c>
      <c r="H410" s="7">
        <v>42509.664259259254</v>
      </c>
      <c r="I410" s="7">
        <v>42510.58525462963</v>
      </c>
      <c r="J410" s="4" t="s">
        <v>23</v>
      </c>
      <c r="K410" s="8" t="s">
        <v>24</v>
      </c>
      <c r="L410" s="7">
        <v>42510.506944444445</v>
      </c>
      <c r="M410" s="9" t="s">
        <v>2159</v>
      </c>
      <c r="N410" s="9" t="s">
        <v>2160</v>
      </c>
      <c r="O410" s="8" t="s">
        <v>25</v>
      </c>
      <c r="P410" s="8" t="s">
        <v>2161</v>
      </c>
      <c r="Q410" s="4" t="s">
        <v>26</v>
      </c>
      <c r="R410" s="7">
        <v>42513.494212962964</v>
      </c>
      <c r="S410" s="8" t="s">
        <v>27</v>
      </c>
      <c r="T410" s="10" t="s">
        <v>36</v>
      </c>
      <c r="U410" s="26">
        <f t="shared" si="55"/>
        <v>0.375</v>
      </c>
      <c r="V410" s="26">
        <f t="shared" si="56"/>
        <v>0.75</v>
      </c>
      <c r="W410" s="23">
        <f t="shared" si="63"/>
        <v>0.2176851851909305</v>
      </c>
      <c r="X410" s="19">
        <f t="shared" si="57"/>
        <v>0.75</v>
      </c>
      <c r="Y410" s="19">
        <f t="shared" si="59"/>
        <v>0</v>
      </c>
      <c r="Z410" s="21">
        <f t="shared" si="60"/>
        <v>0</v>
      </c>
      <c r="AA410" s="21" t="str">
        <f t="shared" si="58"/>
        <v>n/a</v>
      </c>
      <c r="AB410" s="21">
        <f t="shared" si="61"/>
        <v>0</v>
      </c>
      <c r="AC410" s="19" t="str">
        <f t="shared" si="62"/>
        <v>Resueltos</v>
      </c>
    </row>
    <row r="411" spans="1:29" s="2" customFormat="1" ht="12.75" x14ac:dyDescent="0.2">
      <c r="A411" s="4" t="s">
        <v>20</v>
      </c>
      <c r="B411" s="4" t="s">
        <v>29</v>
      </c>
      <c r="C411" s="4" t="s">
        <v>2162</v>
      </c>
      <c r="D411" s="5">
        <v>45649</v>
      </c>
      <c r="E411" s="6" t="s">
        <v>2163</v>
      </c>
      <c r="F411" s="6" t="s">
        <v>21</v>
      </c>
      <c r="G411" s="6" t="s">
        <v>22</v>
      </c>
      <c r="H411" s="7">
        <v>42509.667893518519</v>
      </c>
      <c r="I411" s="7">
        <v>42509.77208333333</v>
      </c>
      <c r="J411" s="4" t="s">
        <v>23</v>
      </c>
      <c r="K411" s="8" t="s">
        <v>24</v>
      </c>
      <c r="L411" s="7">
        <v>42509.763888888891</v>
      </c>
      <c r="M411" s="9" t="s">
        <v>2164</v>
      </c>
      <c r="N411" s="8" t="s">
        <v>2165</v>
      </c>
      <c r="O411" s="8" t="s">
        <v>25</v>
      </c>
      <c r="P411" s="8" t="s">
        <v>2166</v>
      </c>
      <c r="Q411" s="4" t="s">
        <v>26</v>
      </c>
      <c r="R411" s="7">
        <v>42509.780972222223</v>
      </c>
      <c r="S411" s="8" t="s">
        <v>32</v>
      </c>
      <c r="T411" s="10" t="s">
        <v>36</v>
      </c>
      <c r="U411" s="26">
        <f t="shared" si="55"/>
        <v>0.375</v>
      </c>
      <c r="V411" s="26">
        <f t="shared" si="56"/>
        <v>0.75</v>
      </c>
      <c r="W411" s="23">
        <f t="shared" si="63"/>
        <v>0.47099537037138361</v>
      </c>
      <c r="X411" s="19">
        <f t="shared" si="57"/>
        <v>0.75</v>
      </c>
      <c r="Y411" s="19">
        <f t="shared" si="59"/>
        <v>0</v>
      </c>
      <c r="Z411" s="21">
        <f t="shared" si="60"/>
        <v>-1</v>
      </c>
      <c r="AA411" s="21" t="str">
        <f t="shared" si="58"/>
        <v>n/a</v>
      </c>
      <c r="AB411" s="21">
        <f t="shared" si="61"/>
        <v>0</v>
      </c>
      <c r="AC411" s="19" t="str">
        <f t="shared" si="62"/>
        <v>Resueltos</v>
      </c>
    </row>
    <row r="412" spans="1:29" s="2" customFormat="1" ht="12.75" x14ac:dyDescent="0.2">
      <c r="A412" s="4" t="s">
        <v>20</v>
      </c>
      <c r="B412" s="4" t="s">
        <v>29</v>
      </c>
      <c r="C412" s="4" t="s">
        <v>2167</v>
      </c>
      <c r="D412" s="5">
        <v>45657</v>
      </c>
      <c r="E412" s="6" t="s">
        <v>2168</v>
      </c>
      <c r="F412" s="6" t="s">
        <v>21</v>
      </c>
      <c r="G412" s="6" t="s">
        <v>22</v>
      </c>
      <c r="H412" s="7">
        <v>42509.710138888884</v>
      </c>
      <c r="I412" s="7">
        <v>42515.700833333336</v>
      </c>
      <c r="J412" s="4" t="s">
        <v>23</v>
      </c>
      <c r="K412" s="8" t="s">
        <v>42</v>
      </c>
      <c r="L412" s="7">
        <v>42517.618055555555</v>
      </c>
      <c r="M412" s="9" t="s">
        <v>2169</v>
      </c>
      <c r="N412" s="8" t="s">
        <v>2170</v>
      </c>
      <c r="O412" s="8" t="s">
        <v>25</v>
      </c>
      <c r="P412" s="8" t="s">
        <v>2171</v>
      </c>
      <c r="Q412" s="4" t="s">
        <v>26</v>
      </c>
      <c r="R412" s="7">
        <v>42517.73336805556</v>
      </c>
      <c r="S412" s="8" t="s">
        <v>27</v>
      </c>
      <c r="T412" s="10" t="s">
        <v>28</v>
      </c>
      <c r="U412" s="26">
        <f t="shared" si="55"/>
        <v>0.375</v>
      </c>
      <c r="V412" s="26">
        <f t="shared" si="56"/>
        <v>0.75</v>
      </c>
      <c r="W412" s="23">
        <f t="shared" si="63"/>
        <v>2.1579166666706442</v>
      </c>
      <c r="X412" s="19">
        <f t="shared" si="57"/>
        <v>0.75</v>
      </c>
      <c r="Y412" s="19">
        <f t="shared" si="59"/>
        <v>1.3662500000039774</v>
      </c>
      <c r="Z412" s="21">
        <f t="shared" si="60"/>
        <v>7</v>
      </c>
      <c r="AA412" s="21" t="str">
        <f t="shared" si="58"/>
        <v>n/a</v>
      </c>
      <c r="AB412" s="21">
        <f t="shared" si="61"/>
        <v>0</v>
      </c>
      <c r="AC412" s="19" t="str">
        <f t="shared" si="62"/>
        <v>Resueltos</v>
      </c>
    </row>
    <row r="413" spans="1:29" s="2" customFormat="1" ht="12.75" x14ac:dyDescent="0.2">
      <c r="A413" s="4" t="s">
        <v>20</v>
      </c>
      <c r="B413" s="4" t="s">
        <v>29</v>
      </c>
      <c r="C413" s="4" t="s">
        <v>2172</v>
      </c>
      <c r="D413" s="5">
        <v>45661</v>
      </c>
      <c r="E413" s="6" t="s">
        <v>2173</v>
      </c>
      <c r="F413" s="6" t="s">
        <v>21</v>
      </c>
      <c r="G413" s="6" t="s">
        <v>22</v>
      </c>
      <c r="H413" s="7">
        <v>42509.753634259258</v>
      </c>
      <c r="I413" s="7">
        <v>42515.675000000003</v>
      </c>
      <c r="J413" s="4" t="s">
        <v>23</v>
      </c>
      <c r="K413" s="8" t="s">
        <v>24</v>
      </c>
      <c r="L413" s="7">
        <v>42515.604166666672</v>
      </c>
      <c r="M413" s="9" t="s">
        <v>2174</v>
      </c>
      <c r="N413" s="9" t="s">
        <v>2175</v>
      </c>
      <c r="O413" s="8" t="s">
        <v>25</v>
      </c>
      <c r="P413" s="8" t="s">
        <v>2176</v>
      </c>
      <c r="Q413" s="4" t="s">
        <v>26</v>
      </c>
      <c r="R413" s="7">
        <v>42517.476643518516</v>
      </c>
      <c r="S413" s="8" t="s">
        <v>27</v>
      </c>
      <c r="T413" s="10" t="s">
        <v>28</v>
      </c>
      <c r="U413" s="26">
        <f t="shared" si="55"/>
        <v>0.375</v>
      </c>
      <c r="V413" s="26">
        <f t="shared" si="56"/>
        <v>0.75</v>
      </c>
      <c r="W413" s="23">
        <f t="shared" si="63"/>
        <v>1.3541666666715173</v>
      </c>
      <c r="X413" s="19">
        <f t="shared" si="57"/>
        <v>0.75</v>
      </c>
      <c r="Y413" s="19">
        <f t="shared" si="59"/>
        <v>0.56250000000485056</v>
      </c>
      <c r="Z413" s="21">
        <f t="shared" si="60"/>
        <v>5</v>
      </c>
      <c r="AA413" s="21" t="str">
        <f t="shared" si="58"/>
        <v>n/a</v>
      </c>
      <c r="AB413" s="21">
        <f t="shared" si="61"/>
        <v>0</v>
      </c>
      <c r="AC413" s="19" t="str">
        <f t="shared" si="62"/>
        <v>Resueltos</v>
      </c>
    </row>
    <row r="414" spans="1:29" s="2" customFormat="1" ht="12.75" x14ac:dyDescent="0.2">
      <c r="A414" s="4" t="s">
        <v>20</v>
      </c>
      <c r="B414" s="4" t="s">
        <v>2177</v>
      </c>
      <c r="C414" s="4" t="s">
        <v>2178</v>
      </c>
      <c r="D414" s="5">
        <v>45663</v>
      </c>
      <c r="E414" s="6" t="s">
        <v>2179</v>
      </c>
      <c r="F414" s="6" t="s">
        <v>21</v>
      </c>
      <c r="G414" s="6" t="s">
        <v>22</v>
      </c>
      <c r="H414" s="7">
        <v>42509.759016203709</v>
      </c>
      <c r="I414" s="7">
        <v>42513.56521990741</v>
      </c>
      <c r="J414" s="4" t="s">
        <v>23</v>
      </c>
      <c r="K414" s="8" t="s">
        <v>24</v>
      </c>
      <c r="L414" s="7">
        <v>42513.5625</v>
      </c>
      <c r="M414" s="9" t="s">
        <v>2180</v>
      </c>
      <c r="N414" s="8" t="s">
        <v>2181</v>
      </c>
      <c r="O414" s="8" t="s">
        <v>25</v>
      </c>
      <c r="P414" s="8" t="s">
        <v>2182</v>
      </c>
      <c r="Q414" s="4" t="s">
        <v>26</v>
      </c>
      <c r="R414" s="7">
        <v>42514.527997685189</v>
      </c>
      <c r="S414" s="8" t="s">
        <v>27</v>
      </c>
      <c r="T414" s="10" t="s">
        <v>36</v>
      </c>
      <c r="U414" s="26">
        <f t="shared" si="55"/>
        <v>0.375</v>
      </c>
      <c r="V414" s="26">
        <f t="shared" si="56"/>
        <v>0.75</v>
      </c>
      <c r="W414" s="23">
        <f t="shared" si="63"/>
        <v>0.5625</v>
      </c>
      <c r="X414" s="19">
        <f t="shared" si="57"/>
        <v>0.75</v>
      </c>
      <c r="Y414" s="19">
        <f t="shared" si="59"/>
        <v>0</v>
      </c>
      <c r="Z414" s="21">
        <f t="shared" si="60"/>
        <v>3</v>
      </c>
      <c r="AA414" s="21" t="str">
        <f t="shared" si="58"/>
        <v>n/a</v>
      </c>
      <c r="AB414" s="21">
        <f t="shared" si="61"/>
        <v>0</v>
      </c>
      <c r="AC414" s="19" t="str">
        <f t="shared" si="62"/>
        <v>Resueltos</v>
      </c>
    </row>
    <row r="415" spans="1:29" s="2" customFormat="1" ht="12.75" x14ac:dyDescent="0.2">
      <c r="A415" s="4" t="s">
        <v>20</v>
      </c>
      <c r="B415" s="4" t="s">
        <v>29</v>
      </c>
      <c r="C415" s="4" t="s">
        <v>2183</v>
      </c>
      <c r="D415" s="5">
        <v>45665</v>
      </c>
      <c r="E415" s="6" t="s">
        <v>2184</v>
      </c>
      <c r="F415" s="6" t="s">
        <v>21</v>
      </c>
      <c r="G415" s="6" t="s">
        <v>22</v>
      </c>
      <c r="H415" s="7">
        <v>42509.762256944443</v>
      </c>
      <c r="I415" s="7">
        <v>42510.533854166672</v>
      </c>
      <c r="J415" s="4" t="s">
        <v>23</v>
      </c>
      <c r="K415" s="8" t="s">
        <v>24</v>
      </c>
      <c r="L415" s="7">
        <v>42510.510416666672</v>
      </c>
      <c r="M415" s="9" t="s">
        <v>2134</v>
      </c>
      <c r="N415" s="9" t="s">
        <v>2185</v>
      </c>
      <c r="O415" s="8" t="s">
        <v>25</v>
      </c>
      <c r="P415" s="8" t="s">
        <v>2136</v>
      </c>
      <c r="Q415" s="4" t="s">
        <v>26</v>
      </c>
      <c r="R415" s="7">
        <v>42513.446909722217</v>
      </c>
      <c r="S415" s="8" t="s">
        <v>32</v>
      </c>
      <c r="T415" s="10" t="s">
        <v>36</v>
      </c>
      <c r="U415" s="26">
        <f t="shared" si="55"/>
        <v>0.375</v>
      </c>
      <c r="V415" s="26">
        <f t="shared" si="56"/>
        <v>0.75</v>
      </c>
      <c r="W415" s="23">
        <f t="shared" si="63"/>
        <v>0.13541666667151731</v>
      </c>
      <c r="X415" s="19">
        <f t="shared" si="57"/>
        <v>0.75</v>
      </c>
      <c r="Y415" s="19">
        <f t="shared" si="59"/>
        <v>0</v>
      </c>
      <c r="Z415" s="21">
        <f t="shared" si="60"/>
        <v>0</v>
      </c>
      <c r="AA415" s="21" t="str">
        <f t="shared" si="58"/>
        <v>n/a</v>
      </c>
      <c r="AB415" s="21">
        <f t="shared" si="61"/>
        <v>0</v>
      </c>
      <c r="AC415" s="19" t="str">
        <f t="shared" si="62"/>
        <v>Resueltos</v>
      </c>
    </row>
    <row r="416" spans="1:29" s="2" customFormat="1" ht="12.75" x14ac:dyDescent="0.2">
      <c r="A416" s="4" t="s">
        <v>20</v>
      </c>
      <c r="B416" s="4" t="s">
        <v>29</v>
      </c>
      <c r="C416" s="4" t="s">
        <v>2186</v>
      </c>
      <c r="D416" s="5">
        <v>45667</v>
      </c>
      <c r="E416" s="6" t="s">
        <v>2187</v>
      </c>
      <c r="F416" s="6" t="s">
        <v>21</v>
      </c>
      <c r="G416" s="6" t="s">
        <v>22</v>
      </c>
      <c r="H416" s="7">
        <v>42509.766956018517</v>
      </c>
      <c r="I416" s="7">
        <v>42515.677557870367</v>
      </c>
      <c r="J416" s="4" t="s">
        <v>23</v>
      </c>
      <c r="K416" s="8" t="s">
        <v>33</v>
      </c>
      <c r="L416" s="7">
        <v>42515.6875</v>
      </c>
      <c r="M416" s="9" t="s">
        <v>2188</v>
      </c>
      <c r="N416" s="8" t="s">
        <v>2189</v>
      </c>
      <c r="O416" s="8" t="s">
        <v>34</v>
      </c>
      <c r="P416" s="8" t="s">
        <v>2190</v>
      </c>
      <c r="Q416" s="4" t="s">
        <v>26</v>
      </c>
      <c r="R416" s="7">
        <v>42521.511053240742</v>
      </c>
      <c r="S416" s="8" t="s">
        <v>27</v>
      </c>
      <c r="T416" s="10" t="s">
        <v>28</v>
      </c>
      <c r="U416" s="26">
        <f t="shared" si="55"/>
        <v>0.375</v>
      </c>
      <c r="V416" s="26">
        <f t="shared" si="56"/>
        <v>0.75</v>
      </c>
      <c r="W416" s="23">
        <f t="shared" si="63"/>
        <v>1.4375</v>
      </c>
      <c r="X416" s="19">
        <f t="shared" si="57"/>
        <v>0.75</v>
      </c>
      <c r="Y416" s="19">
        <f t="shared" si="59"/>
        <v>0.64583333333333326</v>
      </c>
      <c r="Z416" s="21">
        <f t="shared" si="60"/>
        <v>5</v>
      </c>
      <c r="AA416" s="21" t="str">
        <f t="shared" si="58"/>
        <v>n/a</v>
      </c>
      <c r="AB416" s="21">
        <f t="shared" si="61"/>
        <v>0</v>
      </c>
      <c r="AC416" s="19" t="str">
        <f t="shared" si="62"/>
        <v>Resueltos</v>
      </c>
    </row>
    <row r="417" spans="1:29" s="2" customFormat="1" ht="12.75" x14ac:dyDescent="0.2">
      <c r="A417" s="4" t="s">
        <v>20</v>
      </c>
      <c r="B417" s="4" t="s">
        <v>29</v>
      </c>
      <c r="C417" s="4" t="s">
        <v>2191</v>
      </c>
      <c r="D417" s="5">
        <v>45668</v>
      </c>
      <c r="E417" s="6" t="s">
        <v>2192</v>
      </c>
      <c r="F417" s="6" t="s">
        <v>21</v>
      </c>
      <c r="G417" s="6" t="s">
        <v>22</v>
      </c>
      <c r="H417" s="7">
        <v>42509.76862268518</v>
      </c>
      <c r="I417" s="7">
        <v>42514.517812499995</v>
      </c>
      <c r="J417" s="4" t="s">
        <v>23</v>
      </c>
      <c r="K417" s="8" t="s">
        <v>24</v>
      </c>
      <c r="L417" s="7">
        <v>42514.434027777781</v>
      </c>
      <c r="M417" s="9" t="s">
        <v>2193</v>
      </c>
      <c r="N417" s="9" t="s">
        <v>2194</v>
      </c>
      <c r="O417" s="8" t="s">
        <v>25</v>
      </c>
      <c r="P417" s="8" t="s">
        <v>193</v>
      </c>
      <c r="Q417" s="4" t="s">
        <v>26</v>
      </c>
      <c r="R417" s="7">
        <v>42515.479826388888</v>
      </c>
      <c r="S417" s="8" t="s">
        <v>27</v>
      </c>
      <c r="T417" s="10" t="s">
        <v>28</v>
      </c>
      <c r="U417" s="26">
        <f t="shared" si="55"/>
        <v>0.375</v>
      </c>
      <c r="V417" s="26">
        <f t="shared" si="56"/>
        <v>0.75</v>
      </c>
      <c r="W417" s="23">
        <f t="shared" si="63"/>
        <v>0.80902777778101154</v>
      </c>
      <c r="X417" s="19">
        <f t="shared" si="57"/>
        <v>0.75</v>
      </c>
      <c r="Y417" s="19">
        <f t="shared" si="59"/>
        <v>1.7361111114344838E-2</v>
      </c>
      <c r="Z417" s="21">
        <f t="shared" si="60"/>
        <v>4</v>
      </c>
      <c r="AA417" s="21" t="str">
        <f t="shared" si="58"/>
        <v>n/a</v>
      </c>
      <c r="AB417" s="21">
        <f t="shared" si="61"/>
        <v>0</v>
      </c>
      <c r="AC417" s="19" t="str">
        <f t="shared" si="62"/>
        <v>Resueltos</v>
      </c>
    </row>
    <row r="418" spans="1:29" s="2" customFormat="1" ht="12.75" x14ac:dyDescent="0.2">
      <c r="A418" s="4" t="s">
        <v>20</v>
      </c>
      <c r="B418" s="4" t="s">
        <v>29</v>
      </c>
      <c r="C418" s="4" t="s">
        <v>2195</v>
      </c>
      <c r="D418" s="5">
        <v>45674</v>
      </c>
      <c r="E418" s="6" t="s">
        <v>2196</v>
      </c>
      <c r="F418" s="6" t="s">
        <v>30</v>
      </c>
      <c r="G418" s="6" t="s">
        <v>31</v>
      </c>
      <c r="H418" s="7">
        <v>42509.824479166666</v>
      </c>
      <c r="I418" s="7">
        <v>42514.576655092591</v>
      </c>
      <c r="J418" s="4" t="s">
        <v>23</v>
      </c>
      <c r="K418" s="8" t="s">
        <v>24</v>
      </c>
      <c r="L418" s="7">
        <v>42514.569444444445</v>
      </c>
      <c r="M418" s="9" t="s">
        <v>2197</v>
      </c>
      <c r="N418" s="8" t="s">
        <v>2198</v>
      </c>
      <c r="O418" s="8" t="s">
        <v>25</v>
      </c>
      <c r="P418" s="8" t="s">
        <v>2199</v>
      </c>
      <c r="Q418" s="4" t="s">
        <v>26</v>
      </c>
      <c r="R418" s="7">
        <v>42515.412569444445</v>
      </c>
      <c r="S418" s="8" t="s">
        <v>27</v>
      </c>
      <c r="T418" s="10" t="s">
        <v>36</v>
      </c>
      <c r="U418" s="26">
        <f t="shared" si="55"/>
        <v>0.375</v>
      </c>
      <c r="V418" s="26">
        <f t="shared" si="56"/>
        <v>0.75</v>
      </c>
      <c r="W418" s="23">
        <f t="shared" si="63"/>
        <v>0.94444444444525288</v>
      </c>
      <c r="X418" s="19">
        <f t="shared" si="57"/>
        <v>0.75</v>
      </c>
      <c r="Y418" s="19">
        <f t="shared" si="59"/>
        <v>0.1527777777785862</v>
      </c>
      <c r="Z418" s="21">
        <f t="shared" si="60"/>
        <v>4</v>
      </c>
      <c r="AA418" s="21" t="str">
        <f t="shared" si="58"/>
        <v>n/a</v>
      </c>
      <c r="AB418" s="21">
        <f t="shared" si="61"/>
        <v>0</v>
      </c>
      <c r="AC418" s="19" t="str">
        <f t="shared" si="62"/>
        <v>Resueltos</v>
      </c>
    </row>
    <row r="419" spans="1:29" s="2" customFormat="1" ht="12.75" x14ac:dyDescent="0.2">
      <c r="A419" s="4" t="s">
        <v>20</v>
      </c>
      <c r="B419" s="4" t="s">
        <v>29</v>
      </c>
      <c r="C419" s="4" t="s">
        <v>2200</v>
      </c>
      <c r="D419" s="5">
        <v>45675</v>
      </c>
      <c r="E419" s="6" t="s">
        <v>2196</v>
      </c>
      <c r="F419" s="6" t="s">
        <v>30</v>
      </c>
      <c r="G419" s="6" t="s">
        <v>31</v>
      </c>
      <c r="H419" s="7">
        <v>42509.824513888889</v>
      </c>
      <c r="I419" s="7">
        <v>42514.578055555554</v>
      </c>
      <c r="J419" s="4" t="s">
        <v>23</v>
      </c>
      <c r="K419" s="8" t="s">
        <v>33</v>
      </c>
      <c r="L419" s="7">
        <v>42514.569444444445</v>
      </c>
      <c r="M419" s="9" t="s">
        <v>2201</v>
      </c>
      <c r="N419" s="9" t="s">
        <v>2202</v>
      </c>
      <c r="O419" s="8" t="s">
        <v>34</v>
      </c>
      <c r="P419" s="8" t="s">
        <v>2203</v>
      </c>
      <c r="Q419" s="4" t="s">
        <v>26</v>
      </c>
      <c r="R419" s="7">
        <v>42515.424803240741</v>
      </c>
      <c r="S419" s="8" t="s">
        <v>27</v>
      </c>
      <c r="T419" s="10" t="s">
        <v>36</v>
      </c>
      <c r="U419" s="26">
        <f t="shared" si="55"/>
        <v>0.375</v>
      </c>
      <c r="V419" s="26">
        <f t="shared" si="56"/>
        <v>0.75</v>
      </c>
      <c r="W419" s="23">
        <f t="shared" si="63"/>
        <v>0.94444444444525288</v>
      </c>
      <c r="X419" s="19">
        <f t="shared" si="57"/>
        <v>0.75</v>
      </c>
      <c r="Y419" s="19">
        <f t="shared" si="59"/>
        <v>0.1527777777785862</v>
      </c>
      <c r="Z419" s="21">
        <f t="shared" si="60"/>
        <v>4</v>
      </c>
      <c r="AA419" s="21" t="str">
        <f t="shared" si="58"/>
        <v>n/a</v>
      </c>
      <c r="AB419" s="21">
        <f t="shared" si="61"/>
        <v>0</v>
      </c>
      <c r="AC419" s="19" t="str">
        <f t="shared" si="62"/>
        <v>Resueltos</v>
      </c>
    </row>
    <row r="420" spans="1:29" s="2" customFormat="1" ht="12.75" x14ac:dyDescent="0.2">
      <c r="A420" s="4" t="s">
        <v>20</v>
      </c>
      <c r="B420" s="4" t="s">
        <v>2204</v>
      </c>
      <c r="C420" s="4" t="s">
        <v>2205</v>
      </c>
      <c r="D420" s="5">
        <v>45676</v>
      </c>
      <c r="E420" s="6" t="s">
        <v>2206</v>
      </c>
      <c r="F420" s="6" t="s">
        <v>21</v>
      </c>
      <c r="G420" s="6" t="s">
        <v>22</v>
      </c>
      <c r="H420" s="7">
        <v>42509.833356481482</v>
      </c>
      <c r="I420" s="7">
        <v>42514.610798611116</v>
      </c>
      <c r="J420" s="4" t="s">
        <v>23</v>
      </c>
      <c r="K420" s="8" t="s">
        <v>24</v>
      </c>
      <c r="L420" s="7">
        <v>42514.609027777777</v>
      </c>
      <c r="M420" s="9" t="s">
        <v>2207</v>
      </c>
      <c r="N420" s="8" t="s">
        <v>2208</v>
      </c>
      <c r="O420" s="8" t="s">
        <v>25</v>
      </c>
      <c r="P420" s="8" t="s">
        <v>2209</v>
      </c>
      <c r="Q420" s="4" t="s">
        <v>26</v>
      </c>
      <c r="R420" s="7">
        <v>42515.590474537035</v>
      </c>
      <c r="S420" s="8" t="s">
        <v>27</v>
      </c>
      <c r="T420" s="10" t="s">
        <v>36</v>
      </c>
      <c r="U420" s="26">
        <f t="shared" si="55"/>
        <v>0.375</v>
      </c>
      <c r="V420" s="26">
        <f t="shared" si="56"/>
        <v>0.75</v>
      </c>
      <c r="W420" s="23">
        <f t="shared" si="63"/>
        <v>0.98402777777664596</v>
      </c>
      <c r="X420" s="19">
        <f t="shared" si="57"/>
        <v>0.75</v>
      </c>
      <c r="Y420" s="19">
        <f t="shared" si="59"/>
        <v>0.19236111110997928</v>
      </c>
      <c r="Z420" s="21">
        <f t="shared" si="60"/>
        <v>4</v>
      </c>
      <c r="AA420" s="21" t="str">
        <f t="shared" si="58"/>
        <v>n/a</v>
      </c>
      <c r="AB420" s="21">
        <f t="shared" si="61"/>
        <v>0</v>
      </c>
      <c r="AC420" s="19" t="str">
        <f t="shared" si="62"/>
        <v>Resueltos</v>
      </c>
    </row>
    <row r="421" spans="1:29" s="2" customFormat="1" ht="12.75" x14ac:dyDescent="0.2">
      <c r="A421" s="4" t="s">
        <v>20</v>
      </c>
      <c r="B421" s="4" t="s">
        <v>2210</v>
      </c>
      <c r="C421" s="4" t="s">
        <v>2211</v>
      </c>
      <c r="D421" s="5">
        <v>45678</v>
      </c>
      <c r="E421" s="6" t="s">
        <v>2212</v>
      </c>
      <c r="F421" s="6" t="s">
        <v>21</v>
      </c>
      <c r="G421" s="6" t="s">
        <v>22</v>
      </c>
      <c r="H421" s="7">
        <v>42510.388726851852</v>
      </c>
      <c r="I421" s="7">
        <v>42514.516099537039</v>
      </c>
      <c r="J421" s="4" t="s">
        <v>23</v>
      </c>
      <c r="K421" s="8" t="s">
        <v>24</v>
      </c>
      <c r="L421" s="7">
        <v>42514.486111111109</v>
      </c>
      <c r="M421" s="9" t="s">
        <v>2213</v>
      </c>
      <c r="N421" s="8" t="s">
        <v>2214</v>
      </c>
      <c r="O421" s="8" t="s">
        <v>25</v>
      </c>
      <c r="P421" s="8" t="s">
        <v>2215</v>
      </c>
      <c r="Q421" s="4" t="s">
        <v>26</v>
      </c>
      <c r="R421" s="7">
        <v>42515.485590277778</v>
      </c>
      <c r="S421" s="8" t="s">
        <v>27</v>
      </c>
      <c r="T421" s="10" t="s">
        <v>36</v>
      </c>
      <c r="U421" s="26">
        <f t="shared" si="55"/>
        <v>0.375</v>
      </c>
      <c r="V421" s="26">
        <f t="shared" si="56"/>
        <v>0.75</v>
      </c>
      <c r="W421" s="23">
        <f t="shared" si="63"/>
        <v>0.84738425925752381</v>
      </c>
      <c r="X421" s="19">
        <f t="shared" si="57"/>
        <v>0.75</v>
      </c>
      <c r="Y421" s="19">
        <f t="shared" si="59"/>
        <v>5.571759259085711E-2</v>
      </c>
      <c r="Z421" s="21">
        <f t="shared" si="60"/>
        <v>3</v>
      </c>
      <c r="AA421" s="21" t="str">
        <f t="shared" si="58"/>
        <v>n/a</v>
      </c>
      <c r="AB421" s="21">
        <f t="shared" si="61"/>
        <v>0</v>
      </c>
      <c r="AC421" s="19" t="str">
        <f t="shared" si="62"/>
        <v>Resueltos</v>
      </c>
    </row>
    <row r="422" spans="1:29" s="2" customFormat="1" ht="12.75" x14ac:dyDescent="0.2">
      <c r="A422" s="4" t="s">
        <v>20</v>
      </c>
      <c r="B422" s="4" t="s">
        <v>29</v>
      </c>
      <c r="C422" s="4" t="s">
        <v>2216</v>
      </c>
      <c r="D422" s="5">
        <v>45682</v>
      </c>
      <c r="E422" s="6" t="s">
        <v>2217</v>
      </c>
      <c r="F422" s="6" t="s">
        <v>21</v>
      </c>
      <c r="G422" s="6" t="s">
        <v>31</v>
      </c>
      <c r="H422" s="7">
        <v>42510.397118055553</v>
      </c>
      <c r="I422" s="7">
        <v>42510.526249999995</v>
      </c>
      <c r="J422" s="4" t="s">
        <v>23</v>
      </c>
      <c r="K422" s="8" t="s">
        <v>24</v>
      </c>
      <c r="L422" s="7">
        <v>42510.472222222219</v>
      </c>
      <c r="M422" s="9" t="s">
        <v>2218</v>
      </c>
      <c r="N422" s="8" t="s">
        <v>2219</v>
      </c>
      <c r="O422" s="8" t="s">
        <v>25</v>
      </c>
      <c r="P422" s="8" t="s">
        <v>149</v>
      </c>
      <c r="Q422" s="4" t="s">
        <v>26</v>
      </c>
      <c r="R422" s="7">
        <v>42510.554444444446</v>
      </c>
      <c r="S422" s="8" t="s">
        <v>32</v>
      </c>
      <c r="T422" s="10" t="s">
        <v>36</v>
      </c>
      <c r="U422" s="26">
        <f t="shared" si="55"/>
        <v>0.375</v>
      </c>
      <c r="V422" s="26">
        <f t="shared" si="56"/>
        <v>0.75</v>
      </c>
      <c r="W422" s="23">
        <f t="shared" si="63"/>
        <v>0.45010416666627862</v>
      </c>
      <c r="X422" s="19">
        <f t="shared" si="57"/>
        <v>0.75</v>
      </c>
      <c r="Y422" s="19">
        <f t="shared" si="59"/>
        <v>0</v>
      </c>
      <c r="Z422" s="21">
        <f t="shared" si="60"/>
        <v>-1</v>
      </c>
      <c r="AA422" s="21" t="str">
        <f t="shared" si="58"/>
        <v>n/a</v>
      </c>
      <c r="AB422" s="21">
        <f t="shared" si="61"/>
        <v>0</v>
      </c>
      <c r="AC422" s="19" t="str">
        <f t="shared" si="62"/>
        <v>Resueltos</v>
      </c>
    </row>
    <row r="423" spans="1:29" s="2" customFormat="1" ht="12.75" x14ac:dyDescent="0.2">
      <c r="A423" s="4" t="s">
        <v>20</v>
      </c>
      <c r="B423" s="4" t="s">
        <v>29</v>
      </c>
      <c r="C423" s="4" t="s">
        <v>2220</v>
      </c>
      <c r="D423" s="5">
        <v>45691</v>
      </c>
      <c r="E423" s="6" t="s">
        <v>2221</v>
      </c>
      <c r="F423" s="6" t="s">
        <v>21</v>
      </c>
      <c r="G423" s="6" t="s">
        <v>22</v>
      </c>
      <c r="H423" s="7">
        <v>42510.404270833329</v>
      </c>
      <c r="I423" s="7">
        <v>42510.554965277777</v>
      </c>
      <c r="J423" s="4" t="s">
        <v>23</v>
      </c>
      <c r="K423" s="8" t="s">
        <v>50</v>
      </c>
      <c r="L423" s="7">
        <v>42510.520833333328</v>
      </c>
      <c r="M423" s="9" t="s">
        <v>2222</v>
      </c>
      <c r="N423" s="9" t="s">
        <v>2223</v>
      </c>
      <c r="O423" s="8" t="s">
        <v>40</v>
      </c>
      <c r="P423" s="8" t="s">
        <v>2224</v>
      </c>
      <c r="Q423" s="4" t="s">
        <v>26</v>
      </c>
      <c r="R423" s="7">
        <v>42510.579629629632</v>
      </c>
      <c r="S423" s="8" t="s">
        <v>27</v>
      </c>
      <c r="T423" s="10" t="s">
        <v>36</v>
      </c>
      <c r="U423" s="26">
        <f t="shared" si="55"/>
        <v>0.375</v>
      </c>
      <c r="V423" s="26">
        <f t="shared" si="56"/>
        <v>0.75</v>
      </c>
      <c r="W423" s="23">
        <f t="shared" si="63"/>
        <v>0.49156249999941792</v>
      </c>
      <c r="X423" s="19">
        <f t="shared" si="57"/>
        <v>0.75</v>
      </c>
      <c r="Y423" s="19">
        <f t="shared" si="59"/>
        <v>0</v>
      </c>
      <c r="Z423" s="21">
        <f t="shared" si="60"/>
        <v>-1</v>
      </c>
      <c r="AA423" s="21" t="str">
        <f t="shared" si="58"/>
        <v>n/a</v>
      </c>
      <c r="AB423" s="21">
        <f t="shared" si="61"/>
        <v>0</v>
      </c>
      <c r="AC423" s="19" t="str">
        <f t="shared" si="62"/>
        <v>Resueltos</v>
      </c>
    </row>
    <row r="424" spans="1:29" s="2" customFormat="1" ht="12.75" x14ac:dyDescent="0.2">
      <c r="A424" s="4" t="s">
        <v>20</v>
      </c>
      <c r="B424" s="4" t="s">
        <v>29</v>
      </c>
      <c r="C424" s="4" t="s">
        <v>2225</v>
      </c>
      <c r="D424" s="5">
        <v>45692</v>
      </c>
      <c r="E424" s="6" t="s">
        <v>2226</v>
      </c>
      <c r="F424" s="6" t="s">
        <v>21</v>
      </c>
      <c r="G424" s="6" t="s">
        <v>22</v>
      </c>
      <c r="H424" s="7">
        <v>42510.411898148144</v>
      </c>
      <c r="I424" s="7">
        <v>42513.400914351849</v>
      </c>
      <c r="J424" s="4" t="s">
        <v>23</v>
      </c>
      <c r="K424" s="8" t="s">
        <v>39</v>
      </c>
      <c r="L424" s="7">
        <v>42511.479166666672</v>
      </c>
      <c r="M424" s="9" t="s">
        <v>2227</v>
      </c>
      <c r="N424" s="9" t="s">
        <v>2228</v>
      </c>
      <c r="O424" s="8" t="s">
        <v>40</v>
      </c>
      <c r="P424" s="8" t="s">
        <v>2229</v>
      </c>
      <c r="Q424" s="4" t="s">
        <v>26</v>
      </c>
      <c r="R424" s="7">
        <v>42513.501793981486</v>
      </c>
      <c r="S424" s="8" t="s">
        <v>27</v>
      </c>
      <c r="T424" s="10" t="s">
        <v>36</v>
      </c>
      <c r="U424" s="26">
        <f t="shared" si="55"/>
        <v>0.375</v>
      </c>
      <c r="V424" s="26">
        <f t="shared" si="56"/>
        <v>0.75</v>
      </c>
      <c r="W424" s="23">
        <f t="shared" si="63"/>
        <v>0.44226851852727123</v>
      </c>
      <c r="X424" s="19">
        <f t="shared" si="57"/>
        <v>0.75</v>
      </c>
      <c r="Y424" s="19">
        <f t="shared" si="59"/>
        <v>0</v>
      </c>
      <c r="Z424" s="21">
        <f t="shared" si="60"/>
        <v>0</v>
      </c>
      <c r="AA424" s="21" t="str">
        <f t="shared" si="58"/>
        <v>n/a</v>
      </c>
      <c r="AB424" s="21">
        <f t="shared" si="61"/>
        <v>0</v>
      </c>
      <c r="AC424" s="19" t="str">
        <f t="shared" si="62"/>
        <v>Resueltos</v>
      </c>
    </row>
    <row r="425" spans="1:29" s="2" customFormat="1" ht="12.75" x14ac:dyDescent="0.2">
      <c r="A425" s="4" t="s">
        <v>20</v>
      </c>
      <c r="B425" s="4" t="s">
        <v>29</v>
      </c>
      <c r="C425" s="4" t="s">
        <v>2230</v>
      </c>
      <c r="D425" s="5">
        <v>45694</v>
      </c>
      <c r="E425" s="6" t="s">
        <v>2231</v>
      </c>
      <c r="F425" s="6" t="s">
        <v>21</v>
      </c>
      <c r="G425" s="6" t="s">
        <v>22</v>
      </c>
      <c r="H425" s="7">
        <v>42510.418912037036</v>
      </c>
      <c r="I425" s="7">
        <v>42513.669328703705</v>
      </c>
      <c r="J425" s="4" t="s">
        <v>23</v>
      </c>
      <c r="K425" s="8" t="s">
        <v>33</v>
      </c>
      <c r="L425" s="7">
        <v>42513.443055555559</v>
      </c>
      <c r="M425" s="9" t="s">
        <v>2232</v>
      </c>
      <c r="N425" s="8" t="s">
        <v>2233</v>
      </c>
      <c r="O425" s="8" t="s">
        <v>34</v>
      </c>
      <c r="P425" s="8" t="s">
        <v>242</v>
      </c>
      <c r="Q425" s="4" t="s">
        <v>26</v>
      </c>
      <c r="R425" s="7">
        <v>42515.460810185185</v>
      </c>
      <c r="S425" s="8" t="s">
        <v>27</v>
      </c>
      <c r="T425" s="10" t="s">
        <v>36</v>
      </c>
      <c r="U425" s="26">
        <f t="shared" si="55"/>
        <v>0.375</v>
      </c>
      <c r="V425" s="26">
        <f t="shared" si="56"/>
        <v>0.75</v>
      </c>
      <c r="W425" s="23">
        <f t="shared" si="63"/>
        <v>0.39914351852348773</v>
      </c>
      <c r="X425" s="19">
        <f t="shared" si="57"/>
        <v>0.75</v>
      </c>
      <c r="Y425" s="19">
        <f t="shared" si="59"/>
        <v>0</v>
      </c>
      <c r="Z425" s="21">
        <f t="shared" si="60"/>
        <v>2</v>
      </c>
      <c r="AA425" s="21" t="str">
        <f t="shared" si="58"/>
        <v>n/a</v>
      </c>
      <c r="AB425" s="21">
        <f t="shared" si="61"/>
        <v>0</v>
      </c>
      <c r="AC425" s="19" t="str">
        <f t="shared" si="62"/>
        <v>Resueltos</v>
      </c>
    </row>
    <row r="426" spans="1:29" s="2" customFormat="1" ht="12.75" x14ac:dyDescent="0.2">
      <c r="A426" s="4" t="s">
        <v>20</v>
      </c>
      <c r="B426" s="4" t="s">
        <v>29</v>
      </c>
      <c r="C426" s="4" t="s">
        <v>2234</v>
      </c>
      <c r="D426" s="5">
        <v>45696</v>
      </c>
      <c r="E426" s="6" t="s">
        <v>2235</v>
      </c>
      <c r="F426" s="6" t="s">
        <v>21</v>
      </c>
      <c r="G426" s="6" t="s">
        <v>22</v>
      </c>
      <c r="H426" s="7">
        <v>42510.42564814815</v>
      </c>
      <c r="I426" s="7">
        <v>42513.588101851856</v>
      </c>
      <c r="J426" s="4" t="s">
        <v>23</v>
      </c>
      <c r="K426" s="8" t="s">
        <v>37</v>
      </c>
      <c r="L426" s="7">
        <v>42513.395833333328</v>
      </c>
      <c r="M426" s="9" t="s">
        <v>2236</v>
      </c>
      <c r="N426" s="8" t="s">
        <v>2237</v>
      </c>
      <c r="O426" s="8" t="s">
        <v>25</v>
      </c>
      <c r="P426" s="8" t="s">
        <v>243</v>
      </c>
      <c r="Q426" s="4" t="s">
        <v>26</v>
      </c>
      <c r="R426" s="7">
        <v>42514.746458333335</v>
      </c>
      <c r="S426" s="8" t="s">
        <v>27</v>
      </c>
      <c r="T426" s="10" t="s">
        <v>36</v>
      </c>
      <c r="U426" s="26">
        <f t="shared" si="55"/>
        <v>0.375</v>
      </c>
      <c r="V426" s="26">
        <f t="shared" si="56"/>
        <v>0.66666666666666663</v>
      </c>
      <c r="W426" s="23">
        <f t="shared" si="63"/>
        <v>0.26185185184537352</v>
      </c>
      <c r="X426" s="19">
        <f t="shared" si="57"/>
        <v>0.58333333333333337</v>
      </c>
      <c r="Y426" s="19">
        <f t="shared" si="59"/>
        <v>0</v>
      </c>
      <c r="Z426" s="21">
        <f t="shared" si="60"/>
        <v>2</v>
      </c>
      <c r="AA426" s="21" t="str">
        <f t="shared" si="58"/>
        <v>n/a</v>
      </c>
      <c r="AB426" s="21">
        <f t="shared" si="61"/>
        <v>0</v>
      </c>
      <c r="AC426" s="19" t="str">
        <f t="shared" si="62"/>
        <v>Resueltos</v>
      </c>
    </row>
    <row r="427" spans="1:29" s="2" customFormat="1" ht="12.75" x14ac:dyDescent="0.2">
      <c r="A427" s="4" t="s">
        <v>20</v>
      </c>
      <c r="B427" s="4" t="s">
        <v>2238</v>
      </c>
      <c r="C427" s="4" t="s">
        <v>2239</v>
      </c>
      <c r="D427" s="5">
        <v>45700</v>
      </c>
      <c r="E427" s="6" t="s">
        <v>2240</v>
      </c>
      <c r="F427" s="6" t="s">
        <v>21</v>
      </c>
      <c r="G427" s="6" t="s">
        <v>22</v>
      </c>
      <c r="H427" s="7">
        <v>42510.431192129632</v>
      </c>
      <c r="I427" s="7">
        <v>42516.580439814818</v>
      </c>
      <c r="J427" s="4" t="s">
        <v>23</v>
      </c>
      <c r="K427" s="8" t="s">
        <v>33</v>
      </c>
      <c r="L427" s="7">
        <v>42516.5625</v>
      </c>
      <c r="M427" s="9" t="s">
        <v>2241</v>
      </c>
      <c r="N427" s="8" t="s">
        <v>2242</v>
      </c>
      <c r="O427" s="8" t="s">
        <v>34</v>
      </c>
      <c r="P427" s="8" t="s">
        <v>2243</v>
      </c>
      <c r="Q427" s="4" t="s">
        <v>26</v>
      </c>
      <c r="R427" s="7">
        <v>42517.493217592593</v>
      </c>
      <c r="S427" s="8" t="s">
        <v>27</v>
      </c>
      <c r="T427" s="10" t="s">
        <v>28</v>
      </c>
      <c r="U427" s="26">
        <f t="shared" si="55"/>
        <v>0.375</v>
      </c>
      <c r="V427" s="26">
        <f t="shared" si="56"/>
        <v>0.75</v>
      </c>
      <c r="W427" s="23">
        <f t="shared" si="63"/>
        <v>1.6313078703678912</v>
      </c>
      <c r="X427" s="19">
        <f t="shared" si="57"/>
        <v>0.75</v>
      </c>
      <c r="Y427" s="19">
        <f t="shared" si="59"/>
        <v>0.83964120370122441</v>
      </c>
      <c r="Z427" s="21">
        <f t="shared" si="60"/>
        <v>5</v>
      </c>
      <c r="AA427" s="21" t="str">
        <f t="shared" si="58"/>
        <v>n/a</v>
      </c>
      <c r="AB427" s="21">
        <f t="shared" si="61"/>
        <v>0</v>
      </c>
      <c r="AC427" s="19" t="str">
        <f t="shared" si="62"/>
        <v>Resueltos</v>
      </c>
    </row>
    <row r="428" spans="1:29" s="2" customFormat="1" ht="12.75" x14ac:dyDescent="0.2">
      <c r="A428" s="4" t="s">
        <v>20</v>
      </c>
      <c r="B428" s="4" t="s">
        <v>29</v>
      </c>
      <c r="C428" s="4" t="s">
        <v>2244</v>
      </c>
      <c r="D428" s="5">
        <v>45706</v>
      </c>
      <c r="E428" s="6" t="s">
        <v>2245</v>
      </c>
      <c r="F428" s="6" t="s">
        <v>21</v>
      </c>
      <c r="G428" s="6" t="s">
        <v>31</v>
      </c>
      <c r="H428" s="7">
        <v>42510.440474537041</v>
      </c>
      <c r="I428" s="7">
        <v>42513.627696759257</v>
      </c>
      <c r="J428" s="4" t="s">
        <v>23</v>
      </c>
      <c r="K428" s="8" t="s">
        <v>24</v>
      </c>
      <c r="L428" s="7">
        <v>42513.618055555555</v>
      </c>
      <c r="M428" s="9" t="s">
        <v>2246</v>
      </c>
      <c r="N428" s="9" t="s">
        <v>2247</v>
      </c>
      <c r="O428" s="8" t="s">
        <v>25</v>
      </c>
      <c r="P428" s="8" t="s">
        <v>236</v>
      </c>
      <c r="Q428" s="4" t="s">
        <v>26</v>
      </c>
      <c r="R428" s="7">
        <v>42514.656793981485</v>
      </c>
      <c r="S428" s="8" t="s">
        <v>27</v>
      </c>
      <c r="T428" s="10" t="s">
        <v>36</v>
      </c>
      <c r="U428" s="26">
        <f t="shared" si="55"/>
        <v>0.375</v>
      </c>
      <c r="V428" s="26">
        <f t="shared" si="56"/>
        <v>0.75</v>
      </c>
      <c r="W428" s="23">
        <f t="shared" si="63"/>
        <v>0.55258101851359243</v>
      </c>
      <c r="X428" s="19">
        <f t="shared" si="57"/>
        <v>0.75</v>
      </c>
      <c r="Y428" s="19">
        <f t="shared" si="59"/>
        <v>0</v>
      </c>
      <c r="Z428" s="21">
        <f t="shared" si="60"/>
        <v>2</v>
      </c>
      <c r="AA428" s="21" t="str">
        <f t="shared" si="58"/>
        <v>n/a</v>
      </c>
      <c r="AB428" s="21">
        <f t="shared" si="61"/>
        <v>0</v>
      </c>
      <c r="AC428" s="19" t="str">
        <f t="shared" si="62"/>
        <v>Resueltos</v>
      </c>
    </row>
    <row r="429" spans="1:29" s="2" customFormat="1" ht="12.75" x14ac:dyDescent="0.2">
      <c r="A429" s="4" t="s">
        <v>20</v>
      </c>
      <c r="B429" s="4" t="s">
        <v>29</v>
      </c>
      <c r="C429" s="4" t="s">
        <v>2248</v>
      </c>
      <c r="D429" s="5">
        <v>45709</v>
      </c>
      <c r="E429" s="6" t="s">
        <v>2249</v>
      </c>
      <c r="F429" s="6" t="s">
        <v>21</v>
      </c>
      <c r="G429" s="6" t="s">
        <v>31</v>
      </c>
      <c r="H429" s="7">
        <v>42510.445567129631</v>
      </c>
      <c r="I429" s="7">
        <v>42514.454560185186</v>
      </c>
      <c r="J429" s="4" t="s">
        <v>23</v>
      </c>
      <c r="K429" s="8" t="s">
        <v>24</v>
      </c>
      <c r="L429" s="7">
        <v>42514.455555555556</v>
      </c>
      <c r="M429" s="9" t="s">
        <v>2250</v>
      </c>
      <c r="N429" s="9" t="s">
        <v>2251</v>
      </c>
      <c r="O429" s="8" t="s">
        <v>25</v>
      </c>
      <c r="P429" s="8" t="s">
        <v>2252</v>
      </c>
      <c r="Q429" s="4" t="s">
        <v>26</v>
      </c>
      <c r="R429" s="7">
        <v>42514.498553240745</v>
      </c>
      <c r="S429" s="8" t="s">
        <v>27</v>
      </c>
      <c r="T429" s="10" t="s">
        <v>28</v>
      </c>
      <c r="U429" s="26">
        <f t="shared" si="55"/>
        <v>0.375</v>
      </c>
      <c r="V429" s="26">
        <f t="shared" si="56"/>
        <v>0.75</v>
      </c>
      <c r="W429" s="23">
        <f t="shared" si="63"/>
        <v>0.75998842592525762</v>
      </c>
      <c r="X429" s="19">
        <f t="shared" si="57"/>
        <v>0.75</v>
      </c>
      <c r="Y429" s="19">
        <f t="shared" si="59"/>
        <v>-3.1678240741409083E-2</v>
      </c>
      <c r="Z429" s="21">
        <f t="shared" si="60"/>
        <v>3</v>
      </c>
      <c r="AA429" s="21" t="str">
        <f t="shared" si="58"/>
        <v>n/a</v>
      </c>
      <c r="AB429" s="21">
        <f t="shared" si="61"/>
        <v>0</v>
      </c>
      <c r="AC429" s="19" t="str">
        <f t="shared" si="62"/>
        <v>Resueltos</v>
      </c>
    </row>
    <row r="430" spans="1:29" s="2" customFormat="1" ht="12.75" x14ac:dyDescent="0.2">
      <c r="A430" s="4" t="s">
        <v>20</v>
      </c>
      <c r="B430" s="4" t="s">
        <v>29</v>
      </c>
      <c r="C430" s="4" t="s">
        <v>2253</v>
      </c>
      <c r="D430" s="5">
        <v>45710</v>
      </c>
      <c r="E430" s="6" t="s">
        <v>2254</v>
      </c>
      <c r="F430" s="6" t="s">
        <v>21</v>
      </c>
      <c r="G430" s="6" t="s">
        <v>22</v>
      </c>
      <c r="H430" s="7">
        <v>42510.446226851855</v>
      </c>
      <c r="I430" s="7">
        <v>42510.541828703703</v>
      </c>
      <c r="J430" s="4" t="s">
        <v>23</v>
      </c>
      <c r="K430" s="8" t="s">
        <v>33</v>
      </c>
      <c r="L430" s="7">
        <v>42510.527777777781</v>
      </c>
      <c r="M430" s="9" t="s">
        <v>2255</v>
      </c>
      <c r="N430" s="8" t="s">
        <v>2256</v>
      </c>
      <c r="O430" s="8" t="s">
        <v>34</v>
      </c>
      <c r="P430" s="8" t="s">
        <v>1933</v>
      </c>
      <c r="Q430" s="4" t="s">
        <v>26</v>
      </c>
      <c r="R430" s="7">
        <v>42510.573912037042</v>
      </c>
      <c r="S430" s="8" t="s">
        <v>32</v>
      </c>
      <c r="T430" s="10" t="s">
        <v>36</v>
      </c>
      <c r="U430" s="26">
        <f t="shared" si="55"/>
        <v>0.375</v>
      </c>
      <c r="V430" s="26">
        <f t="shared" si="56"/>
        <v>0.75</v>
      </c>
      <c r="W430" s="23">
        <f t="shared" si="63"/>
        <v>0.45655092592642177</v>
      </c>
      <c r="X430" s="19">
        <f t="shared" si="57"/>
        <v>0.75</v>
      </c>
      <c r="Y430" s="19">
        <f t="shared" si="59"/>
        <v>0</v>
      </c>
      <c r="Z430" s="21">
        <f t="shared" si="60"/>
        <v>-1</v>
      </c>
      <c r="AA430" s="21" t="str">
        <f t="shared" si="58"/>
        <v>n/a</v>
      </c>
      <c r="AB430" s="21">
        <f t="shared" si="61"/>
        <v>0</v>
      </c>
      <c r="AC430" s="19" t="str">
        <f t="shared" si="62"/>
        <v>Resueltos</v>
      </c>
    </row>
    <row r="431" spans="1:29" s="2" customFormat="1" ht="12.75" x14ac:dyDescent="0.2">
      <c r="A431" s="4" t="s">
        <v>20</v>
      </c>
      <c r="B431" s="4" t="s">
        <v>29</v>
      </c>
      <c r="C431" s="4" t="s">
        <v>2257</v>
      </c>
      <c r="D431" s="5">
        <v>45711</v>
      </c>
      <c r="E431" s="6" t="s">
        <v>2258</v>
      </c>
      <c r="F431" s="6" t="s">
        <v>21</v>
      </c>
      <c r="G431" s="6" t="s">
        <v>22</v>
      </c>
      <c r="H431" s="7">
        <v>42510.448680555557</v>
      </c>
      <c r="I431" s="7">
        <v>42513.721585648149</v>
      </c>
      <c r="J431" s="4" t="s">
        <v>23</v>
      </c>
      <c r="K431" s="8" t="s">
        <v>24</v>
      </c>
      <c r="L431" s="7">
        <v>42514.6875</v>
      </c>
      <c r="M431" s="9" t="s">
        <v>2259</v>
      </c>
      <c r="N431" s="8" t="s">
        <v>2260</v>
      </c>
      <c r="O431" s="8" t="s">
        <v>25</v>
      </c>
      <c r="P431" s="8" t="s">
        <v>78</v>
      </c>
      <c r="Q431" s="4" t="s">
        <v>26</v>
      </c>
      <c r="R431" s="7">
        <v>42515.461527777778</v>
      </c>
      <c r="S431" s="8" t="s">
        <v>27</v>
      </c>
      <c r="T431" s="10" t="s">
        <v>36</v>
      </c>
      <c r="U431" s="26">
        <f t="shared" si="55"/>
        <v>0.375</v>
      </c>
      <c r="V431" s="26">
        <f t="shared" si="56"/>
        <v>0.75</v>
      </c>
      <c r="W431" s="23">
        <f t="shared" si="63"/>
        <v>0.98881944444292458</v>
      </c>
      <c r="X431" s="19">
        <f t="shared" si="57"/>
        <v>0.75</v>
      </c>
      <c r="Y431" s="19">
        <f t="shared" si="59"/>
        <v>0.19715277777625789</v>
      </c>
      <c r="Z431" s="21">
        <f t="shared" si="60"/>
        <v>3</v>
      </c>
      <c r="AA431" s="21" t="str">
        <f t="shared" si="58"/>
        <v>n/a</v>
      </c>
      <c r="AB431" s="21">
        <f t="shared" si="61"/>
        <v>0</v>
      </c>
      <c r="AC431" s="19" t="str">
        <f t="shared" si="62"/>
        <v>Resueltos</v>
      </c>
    </row>
    <row r="432" spans="1:29" s="2" customFormat="1" ht="12.75" x14ac:dyDescent="0.2">
      <c r="A432" s="4" t="s">
        <v>20</v>
      </c>
      <c r="B432" s="4" t="s">
        <v>2261</v>
      </c>
      <c r="C432" s="4" t="s">
        <v>2262</v>
      </c>
      <c r="D432" s="5">
        <v>45715</v>
      </c>
      <c r="E432" s="6" t="s">
        <v>2263</v>
      </c>
      <c r="F432" s="6" t="s">
        <v>30</v>
      </c>
      <c r="G432" s="6" t="s">
        <v>31</v>
      </c>
      <c r="H432" s="7">
        <v>42510.453298611115</v>
      </c>
      <c r="I432" s="7">
        <v>42517.516851851848</v>
      </c>
      <c r="J432" s="4" t="s">
        <v>23</v>
      </c>
      <c r="K432" s="8" t="s">
        <v>39</v>
      </c>
      <c r="L432" s="7">
        <v>42517.5</v>
      </c>
      <c r="M432" s="9" t="s">
        <v>2264</v>
      </c>
      <c r="N432" s="8" t="s">
        <v>2265</v>
      </c>
      <c r="O432" s="8" t="s">
        <v>40</v>
      </c>
      <c r="P432" s="8" t="s">
        <v>2266</v>
      </c>
      <c r="Q432" s="4" t="s">
        <v>26</v>
      </c>
      <c r="R432" s="7">
        <v>42520.411006944443</v>
      </c>
      <c r="S432" s="8" t="s">
        <v>27</v>
      </c>
      <c r="T432" s="10" t="s">
        <v>36</v>
      </c>
      <c r="U432" s="26">
        <f t="shared" si="55"/>
        <v>0.375</v>
      </c>
      <c r="V432" s="26">
        <f t="shared" si="56"/>
        <v>0.75</v>
      </c>
      <c r="W432" s="23">
        <f t="shared" si="63"/>
        <v>1.921701388884685</v>
      </c>
      <c r="X432" s="19">
        <f t="shared" si="57"/>
        <v>0.75</v>
      </c>
      <c r="Y432" s="19">
        <f t="shared" si="59"/>
        <v>1.1300347222180183</v>
      </c>
      <c r="Z432" s="21">
        <f t="shared" si="60"/>
        <v>6</v>
      </c>
      <c r="AA432" s="21" t="str">
        <f t="shared" si="58"/>
        <v>n/a</v>
      </c>
      <c r="AB432" s="21">
        <f t="shared" si="61"/>
        <v>0</v>
      </c>
      <c r="AC432" s="19" t="str">
        <f t="shared" si="62"/>
        <v>Resueltos</v>
      </c>
    </row>
    <row r="433" spans="1:29" s="2" customFormat="1" ht="12.75" x14ac:dyDescent="0.2">
      <c r="A433" s="4" t="s">
        <v>20</v>
      </c>
      <c r="B433" s="4" t="s">
        <v>29</v>
      </c>
      <c r="C433" s="4" t="s">
        <v>2267</v>
      </c>
      <c r="D433" s="5">
        <v>45716</v>
      </c>
      <c r="E433" s="6" t="s">
        <v>2268</v>
      </c>
      <c r="F433" s="6" t="s">
        <v>21</v>
      </c>
      <c r="G433" s="6" t="s">
        <v>31</v>
      </c>
      <c r="H433" s="7">
        <v>42510.4534837963</v>
      </c>
      <c r="I433" s="7">
        <v>42510.58694444444</v>
      </c>
      <c r="J433" s="4" t="s">
        <v>23</v>
      </c>
      <c r="K433" s="8" t="s">
        <v>24</v>
      </c>
      <c r="L433" s="7">
        <v>42510.583333333328</v>
      </c>
      <c r="M433" s="9" t="s">
        <v>2269</v>
      </c>
      <c r="N433" s="8" t="s">
        <v>2270</v>
      </c>
      <c r="O433" s="8" t="s">
        <v>25</v>
      </c>
      <c r="P433" s="8" t="s">
        <v>2271</v>
      </c>
      <c r="Q433" s="4" t="s">
        <v>26</v>
      </c>
      <c r="R433" s="7">
        <v>42513.462511574078</v>
      </c>
      <c r="S433" s="8" t="s">
        <v>27</v>
      </c>
      <c r="T433" s="10" t="s">
        <v>36</v>
      </c>
      <c r="U433" s="26">
        <f t="shared" si="55"/>
        <v>0.375</v>
      </c>
      <c r="V433" s="26">
        <f t="shared" si="56"/>
        <v>0.75</v>
      </c>
      <c r="W433" s="23">
        <f t="shared" si="63"/>
        <v>0.504849537028349</v>
      </c>
      <c r="X433" s="19">
        <f t="shared" si="57"/>
        <v>0.75</v>
      </c>
      <c r="Y433" s="19">
        <f t="shared" si="59"/>
        <v>0</v>
      </c>
      <c r="Z433" s="21">
        <f t="shared" si="60"/>
        <v>-1</v>
      </c>
      <c r="AA433" s="21" t="str">
        <f t="shared" si="58"/>
        <v>n/a</v>
      </c>
      <c r="AB433" s="21">
        <f t="shared" si="61"/>
        <v>0</v>
      </c>
      <c r="AC433" s="19" t="str">
        <f t="shared" si="62"/>
        <v>Resueltos</v>
      </c>
    </row>
    <row r="434" spans="1:29" s="2" customFormat="1" ht="12.75" x14ac:dyDescent="0.2">
      <c r="A434" s="4" t="s">
        <v>20</v>
      </c>
      <c r="B434" s="4" t="s">
        <v>29</v>
      </c>
      <c r="C434" s="4" t="s">
        <v>2272</v>
      </c>
      <c r="D434" s="5">
        <v>45718</v>
      </c>
      <c r="E434" s="6" t="s">
        <v>2273</v>
      </c>
      <c r="F434" s="6" t="s">
        <v>21</v>
      </c>
      <c r="G434" s="6" t="s">
        <v>31</v>
      </c>
      <c r="H434" s="7">
        <v>42510.456759259258</v>
      </c>
      <c r="I434" s="7">
        <v>42513.626932870371</v>
      </c>
      <c r="J434" s="4" t="s">
        <v>23</v>
      </c>
      <c r="K434" s="8" t="s">
        <v>24</v>
      </c>
      <c r="L434" s="7">
        <v>42513.625</v>
      </c>
      <c r="M434" s="9" t="s">
        <v>2274</v>
      </c>
      <c r="N434" s="8" t="s">
        <v>2275</v>
      </c>
      <c r="O434" s="8" t="s">
        <v>25</v>
      </c>
      <c r="P434" s="8" t="s">
        <v>2276</v>
      </c>
      <c r="Q434" s="4" t="s">
        <v>26</v>
      </c>
      <c r="R434" s="7">
        <v>42514.65525462963</v>
      </c>
      <c r="S434" s="8" t="s">
        <v>27</v>
      </c>
      <c r="T434" s="10" t="s">
        <v>36</v>
      </c>
      <c r="U434" s="26">
        <f t="shared" si="55"/>
        <v>0.375</v>
      </c>
      <c r="V434" s="26">
        <f t="shared" si="56"/>
        <v>0.75</v>
      </c>
      <c r="W434" s="23">
        <f t="shared" si="63"/>
        <v>0.54324074074247619</v>
      </c>
      <c r="X434" s="19">
        <f t="shared" si="57"/>
        <v>0.75</v>
      </c>
      <c r="Y434" s="19">
        <f t="shared" si="59"/>
        <v>0</v>
      </c>
      <c r="Z434" s="21">
        <f t="shared" si="60"/>
        <v>2</v>
      </c>
      <c r="AA434" s="21" t="str">
        <f t="shared" si="58"/>
        <v>n/a</v>
      </c>
      <c r="AB434" s="21">
        <f t="shared" si="61"/>
        <v>0</v>
      </c>
      <c r="AC434" s="19" t="str">
        <f t="shared" si="62"/>
        <v>Resueltos</v>
      </c>
    </row>
    <row r="435" spans="1:29" s="2" customFormat="1" ht="12.75" x14ac:dyDescent="0.2">
      <c r="A435" s="4" t="s">
        <v>20</v>
      </c>
      <c r="B435" s="4" t="s">
        <v>2277</v>
      </c>
      <c r="C435" s="4" t="s">
        <v>2278</v>
      </c>
      <c r="D435" s="5">
        <v>45721</v>
      </c>
      <c r="E435" s="6" t="s">
        <v>2279</v>
      </c>
      <c r="F435" s="6" t="s">
        <v>30</v>
      </c>
      <c r="G435" s="6" t="s">
        <v>31</v>
      </c>
      <c r="H435" s="7">
        <v>42510.466296296298</v>
      </c>
      <c r="I435" s="7">
        <v>42521.399548611109</v>
      </c>
      <c r="J435" s="4" t="s">
        <v>23</v>
      </c>
      <c r="K435" s="8" t="s">
        <v>39</v>
      </c>
      <c r="L435" s="7">
        <v>42521.397916666669</v>
      </c>
      <c r="M435" s="9" t="s">
        <v>2280</v>
      </c>
      <c r="N435" s="8" t="s">
        <v>2281</v>
      </c>
      <c r="O435" s="8" t="s">
        <v>40</v>
      </c>
      <c r="P435" s="8" t="s">
        <v>200</v>
      </c>
      <c r="Q435" s="4" t="s">
        <v>26</v>
      </c>
      <c r="R435" s="7">
        <v>42521.400196759263</v>
      </c>
      <c r="S435" s="8" t="s">
        <v>27</v>
      </c>
      <c r="T435" s="10" t="s">
        <v>36</v>
      </c>
      <c r="U435" s="26">
        <f t="shared" si="55"/>
        <v>0.375</v>
      </c>
      <c r="V435" s="26">
        <f t="shared" si="56"/>
        <v>0.75</v>
      </c>
      <c r="W435" s="23">
        <f t="shared" si="63"/>
        <v>2.5566203703710926</v>
      </c>
      <c r="X435" s="19">
        <f t="shared" si="57"/>
        <v>0.75</v>
      </c>
      <c r="Y435" s="19">
        <f t="shared" si="59"/>
        <v>1.7649537037044258</v>
      </c>
      <c r="Z435" s="21">
        <f t="shared" si="60"/>
        <v>10</v>
      </c>
      <c r="AA435" s="21" t="str">
        <f t="shared" si="58"/>
        <v>n/a</v>
      </c>
      <c r="AB435" s="21">
        <f t="shared" si="61"/>
        <v>0</v>
      </c>
      <c r="AC435" s="19" t="str">
        <f t="shared" si="62"/>
        <v>Resueltos</v>
      </c>
    </row>
    <row r="436" spans="1:29" s="2" customFormat="1" ht="12.75" x14ac:dyDescent="0.2">
      <c r="A436" s="4" t="s">
        <v>20</v>
      </c>
      <c r="B436" s="4" t="s">
        <v>29</v>
      </c>
      <c r="C436" s="4" t="s">
        <v>2282</v>
      </c>
      <c r="D436" s="5">
        <v>45723</v>
      </c>
      <c r="E436" s="6" t="s">
        <v>2283</v>
      </c>
      <c r="F436" s="6" t="s">
        <v>21</v>
      </c>
      <c r="G436" s="6" t="s">
        <v>31</v>
      </c>
      <c r="H436" s="7">
        <v>42510.469641203701</v>
      </c>
      <c r="I436" s="7">
        <v>42510.548287037032</v>
      </c>
      <c r="J436" s="4" t="s">
        <v>23</v>
      </c>
      <c r="K436" s="8" t="s">
        <v>24</v>
      </c>
      <c r="L436" s="7">
        <v>42510.534722222219</v>
      </c>
      <c r="M436" s="9" t="s">
        <v>2284</v>
      </c>
      <c r="N436" s="8" t="s">
        <v>2285</v>
      </c>
      <c r="O436" s="8" t="s">
        <v>25</v>
      </c>
      <c r="P436" s="8" t="s">
        <v>2286</v>
      </c>
      <c r="Q436" s="4" t="s">
        <v>26</v>
      </c>
      <c r="R436" s="7">
        <v>42510.577384259261</v>
      </c>
      <c r="S436" s="8" t="s">
        <v>32</v>
      </c>
      <c r="T436" s="10" t="s">
        <v>36</v>
      </c>
      <c r="U436" s="26">
        <f t="shared" si="55"/>
        <v>0.375</v>
      </c>
      <c r="V436" s="26">
        <f t="shared" si="56"/>
        <v>0.75</v>
      </c>
      <c r="W436" s="23">
        <f t="shared" si="63"/>
        <v>0.440081018517958</v>
      </c>
      <c r="X436" s="19">
        <f t="shared" si="57"/>
        <v>0.75</v>
      </c>
      <c r="Y436" s="19">
        <f t="shared" si="59"/>
        <v>0</v>
      </c>
      <c r="Z436" s="21">
        <f t="shared" si="60"/>
        <v>-1</v>
      </c>
      <c r="AA436" s="21" t="str">
        <f t="shared" si="58"/>
        <v>n/a</v>
      </c>
      <c r="AB436" s="21">
        <f t="shared" si="61"/>
        <v>0</v>
      </c>
      <c r="AC436" s="19" t="str">
        <f t="shared" si="62"/>
        <v>Resueltos</v>
      </c>
    </row>
    <row r="437" spans="1:29" s="2" customFormat="1" ht="12.75" x14ac:dyDescent="0.2">
      <c r="A437" s="4" t="s">
        <v>20</v>
      </c>
      <c r="B437" s="4" t="s">
        <v>29</v>
      </c>
      <c r="C437" s="4" t="s">
        <v>2287</v>
      </c>
      <c r="D437" s="5">
        <v>45728</v>
      </c>
      <c r="E437" s="6" t="s">
        <v>2288</v>
      </c>
      <c r="F437" s="6" t="s">
        <v>21</v>
      </c>
      <c r="G437" s="6" t="s">
        <v>22</v>
      </c>
      <c r="H437" s="7">
        <v>42510.485046296293</v>
      </c>
      <c r="I437" s="7">
        <v>42513.464236111111</v>
      </c>
      <c r="J437" s="4" t="s">
        <v>23</v>
      </c>
      <c r="K437" s="8" t="s">
        <v>42</v>
      </c>
      <c r="L437" s="7">
        <v>42513.416666666672</v>
      </c>
      <c r="M437" s="9" t="s">
        <v>2289</v>
      </c>
      <c r="N437" s="8" t="s">
        <v>2290</v>
      </c>
      <c r="O437" s="8" t="s">
        <v>25</v>
      </c>
      <c r="P437" s="8" t="s">
        <v>44</v>
      </c>
      <c r="Q437" s="4" t="s">
        <v>26</v>
      </c>
      <c r="R437" s="7">
        <v>42520.492812500001</v>
      </c>
      <c r="S437" s="8" t="s">
        <v>27</v>
      </c>
      <c r="T437" s="10" t="s">
        <v>36</v>
      </c>
      <c r="U437" s="26">
        <f t="shared" si="55"/>
        <v>0.375</v>
      </c>
      <c r="V437" s="26">
        <f t="shared" si="56"/>
        <v>0.75</v>
      </c>
      <c r="W437" s="23">
        <f t="shared" si="63"/>
        <v>0.30662037037836853</v>
      </c>
      <c r="X437" s="19">
        <f t="shared" si="57"/>
        <v>0.75</v>
      </c>
      <c r="Y437" s="19">
        <f t="shared" si="59"/>
        <v>0</v>
      </c>
      <c r="Z437" s="21">
        <f t="shared" si="60"/>
        <v>2</v>
      </c>
      <c r="AA437" s="21" t="str">
        <f t="shared" si="58"/>
        <v>n/a</v>
      </c>
      <c r="AB437" s="21">
        <f t="shared" si="61"/>
        <v>0</v>
      </c>
      <c r="AC437" s="19" t="str">
        <f t="shared" si="62"/>
        <v>Resueltos</v>
      </c>
    </row>
    <row r="438" spans="1:29" s="2" customFormat="1" ht="12.75" x14ac:dyDescent="0.2">
      <c r="A438" s="4" t="s">
        <v>20</v>
      </c>
      <c r="B438" s="4" t="s">
        <v>29</v>
      </c>
      <c r="C438" s="4" t="s">
        <v>2291</v>
      </c>
      <c r="D438" s="5">
        <v>45729</v>
      </c>
      <c r="E438" s="6" t="s">
        <v>2292</v>
      </c>
      <c r="F438" s="6" t="s">
        <v>30</v>
      </c>
      <c r="G438" s="6" t="s">
        <v>31</v>
      </c>
      <c r="H438" s="7">
        <v>42510.485625000001</v>
      </c>
      <c r="I438" s="7">
        <v>42510.688344907408</v>
      </c>
      <c r="J438" s="4" t="s">
        <v>23</v>
      </c>
      <c r="K438" s="8" t="s">
        <v>39</v>
      </c>
      <c r="L438" s="7">
        <v>42510.6875</v>
      </c>
      <c r="M438" s="9" t="s">
        <v>2293</v>
      </c>
      <c r="N438" s="9" t="s">
        <v>2294</v>
      </c>
      <c r="O438" s="8" t="s">
        <v>40</v>
      </c>
      <c r="P438" s="8" t="s">
        <v>210</v>
      </c>
      <c r="Q438" s="4" t="s">
        <v>26</v>
      </c>
      <c r="R438" s="7">
        <v>42510.70177083333</v>
      </c>
      <c r="S438" s="8" t="s">
        <v>32</v>
      </c>
      <c r="T438" s="10" t="s">
        <v>36</v>
      </c>
      <c r="U438" s="26">
        <f t="shared" si="55"/>
        <v>0.375</v>
      </c>
      <c r="V438" s="26">
        <f t="shared" si="56"/>
        <v>0.75</v>
      </c>
      <c r="W438" s="23">
        <f t="shared" si="63"/>
        <v>0.57687499999883585</v>
      </c>
      <c r="X438" s="19">
        <f t="shared" si="57"/>
        <v>0.75</v>
      </c>
      <c r="Y438" s="19">
        <f t="shared" si="59"/>
        <v>0</v>
      </c>
      <c r="Z438" s="21">
        <f t="shared" si="60"/>
        <v>-1</v>
      </c>
      <c r="AA438" s="21" t="str">
        <f t="shared" si="58"/>
        <v>n/a</v>
      </c>
      <c r="AB438" s="21">
        <f t="shared" si="61"/>
        <v>0</v>
      </c>
      <c r="AC438" s="19" t="str">
        <f t="shared" si="62"/>
        <v>Resueltos</v>
      </c>
    </row>
    <row r="439" spans="1:29" s="2" customFormat="1" ht="12.75" x14ac:dyDescent="0.2">
      <c r="A439" s="4" t="s">
        <v>20</v>
      </c>
      <c r="B439" s="4" t="s">
        <v>29</v>
      </c>
      <c r="C439" s="4" t="s">
        <v>2295</v>
      </c>
      <c r="D439" s="5">
        <v>45732</v>
      </c>
      <c r="E439" s="6" t="s">
        <v>2296</v>
      </c>
      <c r="F439" s="6" t="s">
        <v>21</v>
      </c>
      <c r="G439" s="6" t="s">
        <v>22</v>
      </c>
      <c r="H439" s="7">
        <v>42510.498159722221</v>
      </c>
      <c r="I439" s="7">
        <v>42510.650034722217</v>
      </c>
      <c r="J439" s="4" t="s">
        <v>23</v>
      </c>
      <c r="K439" s="8" t="s">
        <v>50</v>
      </c>
      <c r="L439" s="7">
        <v>42510.635416666672</v>
      </c>
      <c r="M439" s="9" t="s">
        <v>2297</v>
      </c>
      <c r="N439" s="8" t="s">
        <v>2298</v>
      </c>
      <c r="O439" s="8" t="s">
        <v>40</v>
      </c>
      <c r="P439" s="8" t="s">
        <v>2299</v>
      </c>
      <c r="Q439" s="4" t="s">
        <v>26</v>
      </c>
      <c r="R439" s="7">
        <v>42510.662094907406</v>
      </c>
      <c r="S439" s="8" t="s">
        <v>32</v>
      </c>
      <c r="T439" s="10" t="s">
        <v>36</v>
      </c>
      <c r="U439" s="26">
        <f t="shared" si="55"/>
        <v>0.375</v>
      </c>
      <c r="V439" s="26">
        <f t="shared" si="56"/>
        <v>0.75</v>
      </c>
      <c r="W439" s="23">
        <f t="shared" si="63"/>
        <v>0.51225694445020054</v>
      </c>
      <c r="X439" s="19">
        <f t="shared" si="57"/>
        <v>0.75</v>
      </c>
      <c r="Y439" s="19">
        <f t="shared" si="59"/>
        <v>0</v>
      </c>
      <c r="Z439" s="21">
        <f t="shared" si="60"/>
        <v>-1</v>
      </c>
      <c r="AA439" s="21" t="str">
        <f t="shared" si="58"/>
        <v>n/a</v>
      </c>
      <c r="AB439" s="21">
        <f t="shared" si="61"/>
        <v>0</v>
      </c>
      <c r="AC439" s="19" t="str">
        <f t="shared" si="62"/>
        <v>Resueltos</v>
      </c>
    </row>
    <row r="440" spans="1:29" s="2" customFormat="1" ht="12.75" x14ac:dyDescent="0.2">
      <c r="A440" s="4" t="s">
        <v>20</v>
      </c>
      <c r="B440" s="4" t="s">
        <v>2300</v>
      </c>
      <c r="C440" s="4" t="s">
        <v>2301</v>
      </c>
      <c r="D440" s="5">
        <v>45733</v>
      </c>
      <c r="E440" s="6" t="s">
        <v>2302</v>
      </c>
      <c r="F440" s="6" t="s">
        <v>21</v>
      </c>
      <c r="G440" s="6" t="s">
        <v>22</v>
      </c>
      <c r="H440" s="7">
        <v>42510.503645833334</v>
      </c>
      <c r="I440" s="7">
        <v>42514.611886574072</v>
      </c>
      <c r="J440" s="4" t="s">
        <v>23</v>
      </c>
      <c r="K440" s="8" t="s">
        <v>24</v>
      </c>
      <c r="L440" s="7">
        <v>42514.602777777778</v>
      </c>
      <c r="M440" s="9" t="s">
        <v>2303</v>
      </c>
      <c r="N440" s="9" t="s">
        <v>2304</v>
      </c>
      <c r="O440" s="8" t="s">
        <v>25</v>
      </c>
      <c r="P440" s="8" t="s">
        <v>62</v>
      </c>
      <c r="Q440" s="4" t="s">
        <v>26</v>
      </c>
      <c r="R440" s="7">
        <v>42515.48600694444</v>
      </c>
      <c r="S440" s="8" t="s">
        <v>27</v>
      </c>
      <c r="T440" s="10" t="s">
        <v>36</v>
      </c>
      <c r="U440" s="26">
        <f t="shared" si="55"/>
        <v>0.375</v>
      </c>
      <c r="V440" s="26">
        <f t="shared" si="56"/>
        <v>0.75</v>
      </c>
      <c r="W440" s="23">
        <f t="shared" si="63"/>
        <v>0.84913194444379769</v>
      </c>
      <c r="X440" s="19">
        <f t="shared" si="57"/>
        <v>0.75</v>
      </c>
      <c r="Y440" s="19">
        <f t="shared" si="59"/>
        <v>5.7465277777130994E-2</v>
      </c>
      <c r="Z440" s="21">
        <f t="shared" si="60"/>
        <v>3</v>
      </c>
      <c r="AA440" s="21" t="str">
        <f t="shared" si="58"/>
        <v>n/a</v>
      </c>
      <c r="AB440" s="21">
        <f t="shared" si="61"/>
        <v>0</v>
      </c>
      <c r="AC440" s="19" t="str">
        <f t="shared" si="62"/>
        <v>Resueltos</v>
      </c>
    </row>
    <row r="441" spans="1:29" s="2" customFormat="1" ht="12.75" x14ac:dyDescent="0.2">
      <c r="A441" s="4" t="s">
        <v>20</v>
      </c>
      <c r="B441" s="4" t="s">
        <v>2305</v>
      </c>
      <c r="C441" s="4" t="s">
        <v>48</v>
      </c>
      <c r="D441" s="5">
        <v>45734</v>
      </c>
      <c r="E441" s="6" t="s">
        <v>2306</v>
      </c>
      <c r="F441" s="6" t="s">
        <v>30</v>
      </c>
      <c r="G441" s="6" t="s">
        <v>31</v>
      </c>
      <c r="H441" s="7">
        <v>42510.507337962961</v>
      </c>
      <c r="I441" s="7">
        <v>42517.684016203704</v>
      </c>
      <c r="J441" s="4" t="s">
        <v>23</v>
      </c>
      <c r="K441" s="8" t="s">
        <v>38</v>
      </c>
      <c r="L441" s="7">
        <v>42517.659722222219</v>
      </c>
      <c r="M441" s="9" t="s">
        <v>2307</v>
      </c>
      <c r="N441" s="8" t="s">
        <v>2308</v>
      </c>
      <c r="O441" s="8" t="s">
        <v>25</v>
      </c>
      <c r="P441" s="8" t="s">
        <v>2309</v>
      </c>
      <c r="Q441" s="4" t="s">
        <v>26</v>
      </c>
      <c r="R441" s="7">
        <v>42520.561898148153</v>
      </c>
      <c r="S441" s="8" t="s">
        <v>27</v>
      </c>
      <c r="T441" s="10" t="s">
        <v>36</v>
      </c>
      <c r="U441" s="26">
        <f t="shared" si="55"/>
        <v>0.375</v>
      </c>
      <c r="V441" s="26">
        <f t="shared" si="56"/>
        <v>0.66666666666666663</v>
      </c>
      <c r="W441" s="23">
        <f t="shared" si="63"/>
        <v>1.6107175925911479</v>
      </c>
      <c r="X441" s="19">
        <f t="shared" si="57"/>
        <v>0.58333333333333337</v>
      </c>
      <c r="Y441" s="19">
        <f t="shared" si="59"/>
        <v>0.98571759259114766</v>
      </c>
      <c r="Z441" s="21">
        <f t="shared" si="60"/>
        <v>6</v>
      </c>
      <c r="AA441" s="21" t="str">
        <f t="shared" si="58"/>
        <v>n/a</v>
      </c>
      <c r="AB441" s="21">
        <f t="shared" si="61"/>
        <v>0</v>
      </c>
      <c r="AC441" s="19" t="str">
        <f t="shared" si="62"/>
        <v>Resueltos</v>
      </c>
    </row>
    <row r="442" spans="1:29" s="2" customFormat="1" ht="12.75" x14ac:dyDescent="0.2">
      <c r="A442" s="4" t="s">
        <v>20</v>
      </c>
      <c r="B442" s="4" t="s">
        <v>2310</v>
      </c>
      <c r="C442" s="4" t="s">
        <v>2311</v>
      </c>
      <c r="D442" s="5">
        <v>45735</v>
      </c>
      <c r="E442" s="6" t="s">
        <v>2306</v>
      </c>
      <c r="F442" s="6" t="s">
        <v>30</v>
      </c>
      <c r="G442" s="6" t="s">
        <v>31</v>
      </c>
      <c r="H442" s="7">
        <v>42510.507384259261</v>
      </c>
      <c r="I442" s="7">
        <v>42517.685011574074</v>
      </c>
      <c r="J442" s="4" t="s">
        <v>23</v>
      </c>
      <c r="K442" s="8" t="s">
        <v>33</v>
      </c>
      <c r="L442" s="7">
        <v>42517.659722222219</v>
      </c>
      <c r="M442" s="9" t="s">
        <v>2312</v>
      </c>
      <c r="N442" s="8" t="s">
        <v>2313</v>
      </c>
      <c r="O442" s="8" t="s">
        <v>34</v>
      </c>
      <c r="P442" s="8" t="s">
        <v>2314</v>
      </c>
      <c r="Q442" s="4" t="s">
        <v>26</v>
      </c>
      <c r="R442" s="7">
        <v>42520.561585648145</v>
      </c>
      <c r="S442" s="8" t="s">
        <v>27</v>
      </c>
      <c r="T442" s="10" t="s">
        <v>36</v>
      </c>
      <c r="U442" s="26">
        <f t="shared" si="55"/>
        <v>0.375</v>
      </c>
      <c r="V442" s="26">
        <f t="shared" si="56"/>
        <v>0.75</v>
      </c>
      <c r="W442" s="23">
        <f t="shared" si="63"/>
        <v>2.0273379629579722</v>
      </c>
      <c r="X442" s="19">
        <f t="shared" si="57"/>
        <v>0.75</v>
      </c>
      <c r="Y442" s="19">
        <f t="shared" si="59"/>
        <v>1.2356712962913055</v>
      </c>
      <c r="Z442" s="21">
        <f t="shared" si="60"/>
        <v>6</v>
      </c>
      <c r="AA442" s="21" t="str">
        <f t="shared" si="58"/>
        <v>n/a</v>
      </c>
      <c r="AB442" s="21">
        <f t="shared" si="61"/>
        <v>0</v>
      </c>
      <c r="AC442" s="19" t="str">
        <f t="shared" si="62"/>
        <v>Resueltos</v>
      </c>
    </row>
    <row r="443" spans="1:29" s="2" customFormat="1" ht="12.75" x14ac:dyDescent="0.2">
      <c r="A443" s="4" t="s">
        <v>20</v>
      </c>
      <c r="B443" s="4" t="s">
        <v>29</v>
      </c>
      <c r="C443" s="4" t="s">
        <v>2315</v>
      </c>
      <c r="D443" s="5">
        <v>45737</v>
      </c>
      <c r="E443" s="6" t="s">
        <v>2316</v>
      </c>
      <c r="F443" s="6" t="s">
        <v>21</v>
      </c>
      <c r="G443" s="6" t="s">
        <v>31</v>
      </c>
      <c r="H443" s="7">
        <v>42510.510787037041</v>
      </c>
      <c r="I443" s="7">
        <v>42510.579907407402</v>
      </c>
      <c r="J443" s="4" t="s">
        <v>23</v>
      </c>
      <c r="K443" s="8" t="s">
        <v>24</v>
      </c>
      <c r="L443" s="7">
        <v>42510.548611111109</v>
      </c>
      <c r="M443" s="9" t="s">
        <v>2317</v>
      </c>
      <c r="N443" s="9" t="s">
        <v>2318</v>
      </c>
      <c r="O443" s="8" t="s">
        <v>25</v>
      </c>
      <c r="P443" s="8" t="s">
        <v>2319</v>
      </c>
      <c r="Q443" s="4" t="s">
        <v>26</v>
      </c>
      <c r="R443" s="7">
        <v>42510.630219907413</v>
      </c>
      <c r="S443" s="8" t="s">
        <v>32</v>
      </c>
      <c r="T443" s="10" t="s">
        <v>36</v>
      </c>
      <c r="U443" s="26">
        <f t="shared" si="55"/>
        <v>0.375</v>
      </c>
      <c r="V443" s="26">
        <f t="shared" si="56"/>
        <v>0.75</v>
      </c>
      <c r="W443" s="23">
        <f t="shared" si="63"/>
        <v>0.41282407406833954</v>
      </c>
      <c r="X443" s="19">
        <f t="shared" si="57"/>
        <v>0.75</v>
      </c>
      <c r="Y443" s="19">
        <f t="shared" si="59"/>
        <v>0</v>
      </c>
      <c r="Z443" s="21">
        <f t="shared" si="60"/>
        <v>-1</v>
      </c>
      <c r="AA443" s="21" t="str">
        <f t="shared" si="58"/>
        <v>n/a</v>
      </c>
      <c r="AB443" s="21">
        <f t="shared" si="61"/>
        <v>0</v>
      </c>
      <c r="AC443" s="19" t="str">
        <f t="shared" si="62"/>
        <v>Resueltos</v>
      </c>
    </row>
    <row r="444" spans="1:29" s="2" customFormat="1" ht="12.75" x14ac:dyDescent="0.2">
      <c r="A444" s="4" t="s">
        <v>20</v>
      </c>
      <c r="B444" s="4" t="s">
        <v>2320</v>
      </c>
      <c r="C444" s="4" t="s">
        <v>2321</v>
      </c>
      <c r="D444" s="5">
        <v>45739</v>
      </c>
      <c r="E444" s="6" t="s">
        <v>2322</v>
      </c>
      <c r="F444" s="6" t="s">
        <v>30</v>
      </c>
      <c r="G444" s="6" t="s">
        <v>31</v>
      </c>
      <c r="H444" s="7">
        <v>42510.512824074074</v>
      </c>
      <c r="I444" s="7">
        <v>42517.685590277775</v>
      </c>
      <c r="J444" s="4" t="s">
        <v>23</v>
      </c>
      <c r="K444" s="8" t="s">
        <v>37</v>
      </c>
      <c r="L444" s="7">
        <v>42517.663194444445</v>
      </c>
      <c r="M444" s="9" t="s">
        <v>2323</v>
      </c>
      <c r="N444" s="8" t="s">
        <v>2324</v>
      </c>
      <c r="O444" s="8" t="s">
        <v>25</v>
      </c>
      <c r="P444" s="8" t="s">
        <v>2325</v>
      </c>
      <c r="Q444" s="4" t="s">
        <v>26</v>
      </c>
      <c r="R444" s="7">
        <v>42520.542083333334</v>
      </c>
      <c r="S444" s="8" t="s">
        <v>27</v>
      </c>
      <c r="T444" s="10" t="s">
        <v>36</v>
      </c>
      <c r="U444" s="26">
        <f t="shared" si="55"/>
        <v>0.375</v>
      </c>
      <c r="V444" s="26">
        <f t="shared" si="56"/>
        <v>0.66666666666666663</v>
      </c>
      <c r="W444" s="23">
        <f t="shared" si="63"/>
        <v>1.6087037037044256</v>
      </c>
      <c r="X444" s="19">
        <f t="shared" si="57"/>
        <v>0.58333333333333337</v>
      </c>
      <c r="Y444" s="19">
        <f t="shared" si="59"/>
        <v>0.98370370370442539</v>
      </c>
      <c r="Z444" s="21">
        <f t="shared" si="60"/>
        <v>6</v>
      </c>
      <c r="AA444" s="21" t="str">
        <f t="shared" si="58"/>
        <v>n/a</v>
      </c>
      <c r="AB444" s="21">
        <f t="shared" si="61"/>
        <v>0</v>
      </c>
      <c r="AC444" s="19" t="str">
        <f t="shared" si="62"/>
        <v>Resueltos</v>
      </c>
    </row>
    <row r="445" spans="1:29" s="2" customFormat="1" ht="12.75" x14ac:dyDescent="0.2">
      <c r="A445" s="4" t="s">
        <v>20</v>
      </c>
      <c r="B445" s="4" t="s">
        <v>2326</v>
      </c>
      <c r="C445" s="4" t="s">
        <v>2327</v>
      </c>
      <c r="D445" s="5">
        <v>45740</v>
      </c>
      <c r="E445" s="6" t="s">
        <v>2322</v>
      </c>
      <c r="F445" s="6" t="s">
        <v>30</v>
      </c>
      <c r="G445" s="6" t="s">
        <v>31</v>
      </c>
      <c r="H445" s="7">
        <v>42510.512858796297</v>
      </c>
      <c r="I445" s="7">
        <v>42517.686469907407</v>
      </c>
      <c r="J445" s="4" t="s">
        <v>23</v>
      </c>
      <c r="K445" s="8" t="s">
        <v>33</v>
      </c>
      <c r="L445" s="7">
        <v>42517.663194444445</v>
      </c>
      <c r="M445" s="9" t="s">
        <v>2328</v>
      </c>
      <c r="N445" s="9" t="s">
        <v>2329</v>
      </c>
      <c r="O445" s="8" t="s">
        <v>34</v>
      </c>
      <c r="P445" s="8" t="s">
        <v>2330</v>
      </c>
      <c r="Q445" s="4" t="s">
        <v>26</v>
      </c>
      <c r="R445" s="7">
        <v>42520.542395833334</v>
      </c>
      <c r="S445" s="8" t="s">
        <v>27</v>
      </c>
      <c r="T445" s="10" t="s">
        <v>36</v>
      </c>
      <c r="U445" s="26">
        <f t="shared" si="55"/>
        <v>0.375</v>
      </c>
      <c r="V445" s="26">
        <f t="shared" si="56"/>
        <v>0.75</v>
      </c>
      <c r="W445" s="23">
        <f t="shared" si="63"/>
        <v>2.0253356481480296</v>
      </c>
      <c r="X445" s="19">
        <f t="shared" si="57"/>
        <v>0.75</v>
      </c>
      <c r="Y445" s="19">
        <f t="shared" si="59"/>
        <v>1.2336689814813628</v>
      </c>
      <c r="Z445" s="21">
        <f t="shared" si="60"/>
        <v>6</v>
      </c>
      <c r="AA445" s="21" t="str">
        <f t="shared" si="58"/>
        <v>n/a</v>
      </c>
      <c r="AB445" s="21">
        <f t="shared" si="61"/>
        <v>0</v>
      </c>
      <c r="AC445" s="19" t="str">
        <f t="shared" si="62"/>
        <v>Resueltos</v>
      </c>
    </row>
    <row r="446" spans="1:29" s="2" customFormat="1" ht="12.75" x14ac:dyDescent="0.2">
      <c r="A446" s="4" t="s">
        <v>20</v>
      </c>
      <c r="B446" s="4" t="s">
        <v>29</v>
      </c>
      <c r="C446" s="4" t="s">
        <v>2331</v>
      </c>
      <c r="D446" s="5">
        <v>45750</v>
      </c>
      <c r="E446" s="6" t="s">
        <v>2332</v>
      </c>
      <c r="F446" s="6" t="s">
        <v>21</v>
      </c>
      <c r="G446" s="6" t="s">
        <v>22</v>
      </c>
      <c r="H446" s="7">
        <v>42510.523356481484</v>
      </c>
      <c r="I446" s="7">
        <v>42510.682499999995</v>
      </c>
      <c r="J446" s="4" t="s">
        <v>23</v>
      </c>
      <c r="K446" s="8" t="s">
        <v>24</v>
      </c>
      <c r="L446" s="7">
        <v>42510.651388888888</v>
      </c>
      <c r="M446" s="9" t="s">
        <v>2333</v>
      </c>
      <c r="N446" s="9" t="s">
        <v>2334</v>
      </c>
      <c r="O446" s="8" t="s">
        <v>25</v>
      </c>
      <c r="P446" s="8" t="s">
        <v>169</v>
      </c>
      <c r="Q446" s="4" t="s">
        <v>26</v>
      </c>
      <c r="R446" s="7">
        <v>42513.451527777783</v>
      </c>
      <c r="S446" s="8" t="s">
        <v>27</v>
      </c>
      <c r="T446" s="10" t="s">
        <v>36</v>
      </c>
      <c r="U446" s="26">
        <f t="shared" si="55"/>
        <v>0.375</v>
      </c>
      <c r="V446" s="26">
        <f t="shared" si="56"/>
        <v>0.75</v>
      </c>
      <c r="W446" s="23">
        <f t="shared" si="63"/>
        <v>0.50303240740322508</v>
      </c>
      <c r="X446" s="19">
        <f t="shared" si="57"/>
        <v>0.75</v>
      </c>
      <c r="Y446" s="19">
        <f t="shared" si="59"/>
        <v>0</v>
      </c>
      <c r="Z446" s="21">
        <f t="shared" si="60"/>
        <v>-1</v>
      </c>
      <c r="AA446" s="21" t="str">
        <f t="shared" si="58"/>
        <v>n/a</v>
      </c>
      <c r="AB446" s="21">
        <f t="shared" si="61"/>
        <v>0</v>
      </c>
      <c r="AC446" s="19" t="str">
        <f t="shared" si="62"/>
        <v>Resueltos</v>
      </c>
    </row>
    <row r="447" spans="1:29" s="2" customFormat="1" ht="12.75" x14ac:dyDescent="0.2">
      <c r="A447" s="4" t="s">
        <v>20</v>
      </c>
      <c r="B447" s="4" t="s">
        <v>29</v>
      </c>
      <c r="C447" s="4" t="s">
        <v>2335</v>
      </c>
      <c r="D447" s="5">
        <v>45752</v>
      </c>
      <c r="E447" s="6" t="s">
        <v>2336</v>
      </c>
      <c r="F447" s="6" t="s">
        <v>21</v>
      </c>
      <c r="G447" s="6" t="s">
        <v>22</v>
      </c>
      <c r="H447" s="7">
        <v>42510.5316087963</v>
      </c>
      <c r="I447" s="7">
        <v>42510.739166666666</v>
      </c>
      <c r="J447" s="4" t="s">
        <v>23</v>
      </c>
      <c r="K447" s="8" t="s">
        <v>24</v>
      </c>
      <c r="L447" s="7">
        <v>42510.71875</v>
      </c>
      <c r="M447" s="9" t="s">
        <v>2337</v>
      </c>
      <c r="N447" s="9" t="s">
        <v>2338</v>
      </c>
      <c r="O447" s="8" t="s">
        <v>25</v>
      </c>
      <c r="P447" s="8" t="s">
        <v>2339</v>
      </c>
      <c r="Q447" s="4" t="s">
        <v>26</v>
      </c>
      <c r="R447" s="7">
        <v>42510.74927083333</v>
      </c>
      <c r="S447" s="8" t="s">
        <v>32</v>
      </c>
      <c r="T447" s="10" t="s">
        <v>36</v>
      </c>
      <c r="U447" s="26">
        <f t="shared" si="55"/>
        <v>0.375</v>
      </c>
      <c r="V447" s="26">
        <f t="shared" si="56"/>
        <v>0.75</v>
      </c>
      <c r="W447" s="23">
        <f t="shared" si="63"/>
        <v>0.56214120369986631</v>
      </c>
      <c r="X447" s="19">
        <f t="shared" si="57"/>
        <v>0.75</v>
      </c>
      <c r="Y447" s="19">
        <f t="shared" si="59"/>
        <v>0</v>
      </c>
      <c r="Z447" s="21">
        <f t="shared" si="60"/>
        <v>-1</v>
      </c>
      <c r="AA447" s="21" t="str">
        <f t="shared" si="58"/>
        <v>n/a</v>
      </c>
      <c r="AB447" s="21">
        <f t="shared" si="61"/>
        <v>0</v>
      </c>
      <c r="AC447" s="19" t="str">
        <f t="shared" si="62"/>
        <v>Resueltos</v>
      </c>
    </row>
    <row r="448" spans="1:29" s="2" customFormat="1" ht="12.75" x14ac:dyDescent="0.2">
      <c r="A448" s="4" t="s">
        <v>20</v>
      </c>
      <c r="B448" s="4" t="s">
        <v>29</v>
      </c>
      <c r="C448" s="4" t="s">
        <v>2340</v>
      </c>
      <c r="D448" s="5">
        <v>45755</v>
      </c>
      <c r="E448" s="6" t="s">
        <v>2341</v>
      </c>
      <c r="F448" s="6" t="s">
        <v>21</v>
      </c>
      <c r="G448" s="6" t="s">
        <v>31</v>
      </c>
      <c r="H448" s="7">
        <v>42510.536469907413</v>
      </c>
      <c r="I448" s="7">
        <v>42513.718969907408</v>
      </c>
      <c r="J448" s="4" t="s">
        <v>23</v>
      </c>
      <c r="K448" s="8" t="s">
        <v>24</v>
      </c>
      <c r="L448" s="7">
        <v>42513.708333333328</v>
      </c>
      <c r="M448" s="9" t="s">
        <v>2342</v>
      </c>
      <c r="N448" s="8" t="s">
        <v>2343</v>
      </c>
      <c r="O448" s="8" t="s">
        <v>25</v>
      </c>
      <c r="P448" s="8" t="s">
        <v>2344</v>
      </c>
      <c r="Q448" s="4" t="s">
        <v>26</v>
      </c>
      <c r="R448" s="7">
        <v>42514.46670138889</v>
      </c>
      <c r="S448" s="8" t="s">
        <v>27</v>
      </c>
      <c r="T448" s="10" t="s">
        <v>36</v>
      </c>
      <c r="U448" s="26">
        <f t="shared" si="55"/>
        <v>0.375</v>
      </c>
      <c r="V448" s="26">
        <f t="shared" si="56"/>
        <v>0.75</v>
      </c>
      <c r="W448" s="23">
        <f t="shared" si="63"/>
        <v>0.54686342591594439</v>
      </c>
      <c r="X448" s="19">
        <f t="shared" si="57"/>
        <v>0.75</v>
      </c>
      <c r="Y448" s="19">
        <f t="shared" si="59"/>
        <v>0</v>
      </c>
      <c r="Z448" s="21">
        <f t="shared" si="60"/>
        <v>2</v>
      </c>
      <c r="AA448" s="21" t="str">
        <f t="shared" si="58"/>
        <v>n/a</v>
      </c>
      <c r="AB448" s="21">
        <f t="shared" si="61"/>
        <v>0</v>
      </c>
      <c r="AC448" s="19" t="str">
        <f t="shared" si="62"/>
        <v>Resueltos</v>
      </c>
    </row>
    <row r="449" spans="1:29" s="2" customFormat="1" ht="12.75" x14ac:dyDescent="0.2">
      <c r="A449" s="4" t="s">
        <v>20</v>
      </c>
      <c r="B449" s="4" t="s">
        <v>3030</v>
      </c>
      <c r="C449" s="4" t="s">
        <v>3031</v>
      </c>
      <c r="D449" s="5">
        <v>45759</v>
      </c>
      <c r="E449" s="6" t="s">
        <v>3032</v>
      </c>
      <c r="F449" s="6" t="s">
        <v>21</v>
      </c>
      <c r="G449" s="6" t="s">
        <v>22</v>
      </c>
      <c r="H449" s="7">
        <v>42510.542546296296</v>
      </c>
      <c r="I449" s="7">
        <v>42521.523136574076</v>
      </c>
      <c r="J449" s="4" t="s">
        <v>23</v>
      </c>
      <c r="K449" s="8" t="s">
        <v>37</v>
      </c>
      <c r="L449" s="7">
        <v>42521.5</v>
      </c>
      <c r="M449" s="9" t="s">
        <v>3033</v>
      </c>
      <c r="N449" s="8" t="s">
        <v>3034</v>
      </c>
      <c r="O449" s="8" t="s">
        <v>25</v>
      </c>
      <c r="P449" s="8" t="s">
        <v>3035</v>
      </c>
      <c r="Q449" s="4" t="s">
        <v>26</v>
      </c>
      <c r="R449" s="7">
        <v>42523.795057870375</v>
      </c>
      <c r="S449" s="8" t="s">
        <v>27</v>
      </c>
      <c r="T449" s="10" t="s">
        <v>28</v>
      </c>
      <c r="U449" s="26">
        <f t="shared" si="55"/>
        <v>0.375</v>
      </c>
      <c r="V449" s="26">
        <f t="shared" si="56"/>
        <v>0.66666666666666663</v>
      </c>
      <c r="W449" s="23">
        <f t="shared" si="63"/>
        <v>1.9991203703708984</v>
      </c>
      <c r="X449" s="19">
        <f t="shared" si="57"/>
        <v>0.58333333333333337</v>
      </c>
      <c r="Y449" s="19">
        <f t="shared" si="59"/>
        <v>1.3741203703708982</v>
      </c>
      <c r="Z449" s="21">
        <f t="shared" si="60"/>
        <v>10</v>
      </c>
      <c r="AA449" s="21" t="str">
        <f t="shared" si="58"/>
        <v>n/a</v>
      </c>
      <c r="AB449" s="21">
        <f t="shared" si="61"/>
        <v>0</v>
      </c>
      <c r="AC449" s="19" t="str">
        <f t="shared" si="62"/>
        <v>Resueltos</v>
      </c>
    </row>
    <row r="450" spans="1:29" s="2" customFormat="1" ht="12.75" x14ac:dyDescent="0.2">
      <c r="A450" s="4" t="s">
        <v>20</v>
      </c>
      <c r="B450" s="4" t="s">
        <v>173</v>
      </c>
      <c r="C450" s="4" t="s">
        <v>2345</v>
      </c>
      <c r="D450" s="5">
        <v>45760</v>
      </c>
      <c r="E450" s="6" t="s">
        <v>2346</v>
      </c>
      <c r="F450" s="6" t="s">
        <v>21</v>
      </c>
      <c r="G450" s="6" t="s">
        <v>22</v>
      </c>
      <c r="H450" s="7">
        <v>42510.543622685189</v>
      </c>
      <c r="I450" s="7">
        <v>42513.508101851854</v>
      </c>
      <c r="J450" s="4" t="s">
        <v>23</v>
      </c>
      <c r="K450" s="8" t="s">
        <v>37</v>
      </c>
      <c r="L450" s="7">
        <v>42511.493055555555</v>
      </c>
      <c r="M450" s="9" t="s">
        <v>2347</v>
      </c>
      <c r="N450" s="8" t="s">
        <v>2348</v>
      </c>
      <c r="O450" s="8" t="s">
        <v>25</v>
      </c>
      <c r="P450" s="8" t="s">
        <v>2349</v>
      </c>
      <c r="Q450" s="4" t="s">
        <v>26</v>
      </c>
      <c r="R450" s="7">
        <v>42513.508333333331</v>
      </c>
      <c r="S450" s="8" t="s">
        <v>27</v>
      </c>
      <c r="T450" s="10" t="s">
        <v>36</v>
      </c>
      <c r="U450" s="26">
        <f t="shared" ref="U450:U513" si="64">VLOOKUP(K450,horarios,2,FALSE)</f>
        <v>0.375</v>
      </c>
      <c r="V450" s="26">
        <f t="shared" ref="V450:V513" si="65">VLOOKUP(K450,horarios,3,FALSE)</f>
        <v>0.66666666666666663</v>
      </c>
      <c r="W450" s="23">
        <f t="shared" si="63"/>
        <v>0.24109953703252052</v>
      </c>
      <c r="X450" s="19">
        <f t="shared" ref="X450:X513" si="66">IFERROR(VLOOKUP(F450&amp;K450,sla_horas,5,FALSE),"n/a")</f>
        <v>0.58333333333333337</v>
      </c>
      <c r="Y450" s="19">
        <f t="shared" si="59"/>
        <v>0</v>
      </c>
      <c r="Z450" s="21">
        <f t="shared" si="60"/>
        <v>0</v>
      </c>
      <c r="AA450" s="21" t="str">
        <f t="shared" ref="AA450:AA513" si="67">IFERROR(VLOOKUP(F450&amp;K450,sla_dias,5,FALSE),"n/a")</f>
        <v>n/a</v>
      </c>
      <c r="AB450" s="21">
        <f t="shared" si="61"/>
        <v>0</v>
      </c>
      <c r="AC450" s="19" t="str">
        <f t="shared" si="62"/>
        <v>Resueltos</v>
      </c>
    </row>
    <row r="451" spans="1:29" s="2" customFormat="1" ht="12.75" x14ac:dyDescent="0.2">
      <c r="A451" s="4" t="s">
        <v>20</v>
      </c>
      <c r="B451" s="4" t="s">
        <v>29</v>
      </c>
      <c r="C451" s="4" t="s">
        <v>2350</v>
      </c>
      <c r="D451" s="5">
        <v>45762</v>
      </c>
      <c r="E451" s="6" t="s">
        <v>2351</v>
      </c>
      <c r="F451" s="6" t="s">
        <v>21</v>
      </c>
      <c r="G451" s="6" t="s">
        <v>22</v>
      </c>
      <c r="H451" s="7">
        <v>42510.554247685184</v>
      </c>
      <c r="I451" s="7">
        <v>42513.625509259262</v>
      </c>
      <c r="J451" s="4" t="s">
        <v>23</v>
      </c>
      <c r="K451" s="8" t="s">
        <v>24</v>
      </c>
      <c r="L451" s="7">
        <v>42513.621527777781</v>
      </c>
      <c r="M451" s="9" t="s">
        <v>2352</v>
      </c>
      <c r="N451" s="8" t="s">
        <v>2353</v>
      </c>
      <c r="O451" s="8" t="s">
        <v>25</v>
      </c>
      <c r="P451" s="8" t="s">
        <v>2354</v>
      </c>
      <c r="Q451" s="4" t="s">
        <v>26</v>
      </c>
      <c r="R451" s="7">
        <v>42514.653923611113</v>
      </c>
      <c r="S451" s="8" t="s">
        <v>27</v>
      </c>
      <c r="T451" s="10" t="s">
        <v>36</v>
      </c>
      <c r="U451" s="26">
        <f t="shared" si="64"/>
        <v>0.375</v>
      </c>
      <c r="V451" s="26">
        <f t="shared" si="65"/>
        <v>0.75</v>
      </c>
      <c r="W451" s="23">
        <f t="shared" si="63"/>
        <v>0.44228009259677492</v>
      </c>
      <c r="X451" s="19">
        <f t="shared" si="66"/>
        <v>0.75</v>
      </c>
      <c r="Y451" s="19">
        <f t="shared" ref="Y451:Y514" si="68">IF(W451&lt;X451,0,(W451-X451)-0.0416666666666667)</f>
        <v>0</v>
      </c>
      <c r="Z451" s="21">
        <f t="shared" ref="Z451:Z514" si="69">ROUND(L451-H451,0)-1</f>
        <v>2</v>
      </c>
      <c r="AA451" s="21" t="str">
        <f t="shared" si="67"/>
        <v>n/a</v>
      </c>
      <c r="AB451" s="21">
        <f t="shared" ref="AB451:AB514" si="70">IF(Z451&lt;AA451,0,Z451-AA451)</f>
        <v>0</v>
      </c>
      <c r="AC451" s="19" t="str">
        <f t="shared" ref="AC451:AC514" si="71">IF(MONTH(H451)=MONTH(L451),"Resueltos","No resuelto")</f>
        <v>Resueltos</v>
      </c>
    </row>
    <row r="452" spans="1:29" s="2" customFormat="1" ht="12.75" x14ac:dyDescent="0.2">
      <c r="A452" s="4" t="s">
        <v>20</v>
      </c>
      <c r="B452" s="4" t="s">
        <v>29</v>
      </c>
      <c r="C452" s="4" t="s">
        <v>2355</v>
      </c>
      <c r="D452" s="5">
        <v>45764</v>
      </c>
      <c r="E452" s="6" t="s">
        <v>2356</v>
      </c>
      <c r="F452" s="6" t="s">
        <v>21</v>
      </c>
      <c r="G452" s="6" t="s">
        <v>22</v>
      </c>
      <c r="H452" s="7">
        <v>42510.55636574074</v>
      </c>
      <c r="I452" s="7">
        <v>42510.749814814815</v>
      </c>
      <c r="J452" s="4" t="s">
        <v>23</v>
      </c>
      <c r="K452" s="8" t="s">
        <v>24</v>
      </c>
      <c r="L452" s="7">
        <v>42510.739583333328</v>
      </c>
      <c r="M452" s="9" t="s">
        <v>2357</v>
      </c>
      <c r="N452" s="8" t="s">
        <v>2358</v>
      </c>
      <c r="O452" s="8" t="s">
        <v>25</v>
      </c>
      <c r="P452" s="8" t="s">
        <v>196</v>
      </c>
      <c r="Q452" s="4" t="s">
        <v>26</v>
      </c>
      <c r="R452" s="7">
        <v>42510.761736111112</v>
      </c>
      <c r="S452" s="8" t="s">
        <v>32</v>
      </c>
      <c r="T452" s="10" t="s">
        <v>36</v>
      </c>
      <c r="U452" s="26">
        <f t="shared" si="64"/>
        <v>0.375</v>
      </c>
      <c r="V452" s="26">
        <f t="shared" si="65"/>
        <v>0.75</v>
      </c>
      <c r="W452" s="23">
        <f t="shared" si="63"/>
        <v>0.55821759258833481</v>
      </c>
      <c r="X452" s="19">
        <f t="shared" si="66"/>
        <v>0.75</v>
      </c>
      <c r="Y452" s="19">
        <f t="shared" si="68"/>
        <v>0</v>
      </c>
      <c r="Z452" s="21">
        <f t="shared" si="69"/>
        <v>-1</v>
      </c>
      <c r="AA452" s="21" t="str">
        <f t="shared" si="67"/>
        <v>n/a</v>
      </c>
      <c r="AB452" s="21">
        <f t="shared" si="70"/>
        <v>0</v>
      </c>
      <c r="AC452" s="19" t="str">
        <f t="shared" si="71"/>
        <v>Resueltos</v>
      </c>
    </row>
    <row r="453" spans="1:29" s="2" customFormat="1" ht="12.75" x14ac:dyDescent="0.2">
      <c r="A453" s="4" t="s">
        <v>20</v>
      </c>
      <c r="B453" s="4" t="s">
        <v>29</v>
      </c>
      <c r="C453" s="4" t="s">
        <v>2359</v>
      </c>
      <c r="D453" s="5">
        <v>45768</v>
      </c>
      <c r="E453" s="6" t="s">
        <v>2360</v>
      </c>
      <c r="F453" s="6" t="s">
        <v>21</v>
      </c>
      <c r="G453" s="6" t="s">
        <v>22</v>
      </c>
      <c r="H453" s="7">
        <v>42510.569143518514</v>
      </c>
      <c r="I453" s="7">
        <v>42513.498356481483</v>
      </c>
      <c r="J453" s="4" t="s">
        <v>23</v>
      </c>
      <c r="K453" s="8" t="s">
        <v>24</v>
      </c>
      <c r="L453" s="7">
        <v>42513.493055555555</v>
      </c>
      <c r="M453" s="9" t="s">
        <v>2361</v>
      </c>
      <c r="N453" s="8" t="s">
        <v>2362</v>
      </c>
      <c r="O453" s="8" t="s">
        <v>25</v>
      </c>
      <c r="P453" s="8" t="s">
        <v>204</v>
      </c>
      <c r="Q453" s="4" t="s">
        <v>26</v>
      </c>
      <c r="R453" s="7">
        <v>42513.737905092596</v>
      </c>
      <c r="S453" s="8" t="s">
        <v>27</v>
      </c>
      <c r="T453" s="10" t="s">
        <v>36</v>
      </c>
      <c r="U453" s="26">
        <f t="shared" si="64"/>
        <v>0.375</v>
      </c>
      <c r="V453" s="26">
        <f t="shared" si="65"/>
        <v>0.75</v>
      </c>
      <c r="W453" s="23">
        <f t="shared" ref="W453:W516" si="72">(IF(NETWORKDAYS(H453,L453)&gt;=2,NETWORKDAYS(H453,L453)-2,0) * (V453-U453))+IF(MOD(H453,1)&gt;V453,0,V453-MOD(H453,1)) + IF(MOD(L453,1)&lt;U453,0,MOD(L453,1) - U453)</f>
        <v>0.29891203704028158</v>
      </c>
      <c r="X453" s="19">
        <f t="shared" si="66"/>
        <v>0.75</v>
      </c>
      <c r="Y453" s="19">
        <f t="shared" si="68"/>
        <v>0</v>
      </c>
      <c r="Z453" s="21">
        <f t="shared" si="69"/>
        <v>2</v>
      </c>
      <c r="AA453" s="21" t="str">
        <f t="shared" si="67"/>
        <v>n/a</v>
      </c>
      <c r="AB453" s="21">
        <f t="shared" si="70"/>
        <v>0</v>
      </c>
      <c r="AC453" s="19" t="str">
        <f t="shared" si="71"/>
        <v>Resueltos</v>
      </c>
    </row>
    <row r="454" spans="1:29" s="2" customFormat="1" ht="12.75" x14ac:dyDescent="0.2">
      <c r="A454" s="4" t="s">
        <v>20</v>
      </c>
      <c r="B454" s="4" t="s">
        <v>29</v>
      </c>
      <c r="C454" s="4" t="s">
        <v>2363</v>
      </c>
      <c r="D454" s="5">
        <v>45783</v>
      </c>
      <c r="E454" s="6" t="s">
        <v>2364</v>
      </c>
      <c r="F454" s="6" t="s">
        <v>30</v>
      </c>
      <c r="G454" s="6" t="s">
        <v>31</v>
      </c>
      <c r="H454" s="7">
        <v>42510.5862962963</v>
      </c>
      <c r="I454" s="7">
        <v>42514.579189814816</v>
      </c>
      <c r="J454" s="4" t="s">
        <v>23</v>
      </c>
      <c r="K454" s="8" t="s">
        <v>39</v>
      </c>
      <c r="L454" s="7">
        <v>42514.576388888891</v>
      </c>
      <c r="M454" s="9" t="s">
        <v>2365</v>
      </c>
      <c r="N454" s="8" t="s">
        <v>2366</v>
      </c>
      <c r="O454" s="8" t="s">
        <v>40</v>
      </c>
      <c r="P454" s="8" t="s">
        <v>2367</v>
      </c>
      <c r="Q454" s="4" t="s">
        <v>26</v>
      </c>
      <c r="R454" s="7">
        <v>42515.411979166667</v>
      </c>
      <c r="S454" s="8" t="s">
        <v>27</v>
      </c>
      <c r="T454" s="10" t="s">
        <v>36</v>
      </c>
      <c r="U454" s="26">
        <f t="shared" si="64"/>
        <v>0.375</v>
      </c>
      <c r="V454" s="26">
        <f t="shared" si="65"/>
        <v>0.75</v>
      </c>
      <c r="W454" s="23">
        <f t="shared" si="72"/>
        <v>0.74009259259037208</v>
      </c>
      <c r="X454" s="19">
        <f t="shared" si="66"/>
        <v>0.75</v>
      </c>
      <c r="Y454" s="19">
        <f t="shared" si="68"/>
        <v>0</v>
      </c>
      <c r="Z454" s="21">
        <f t="shared" si="69"/>
        <v>3</v>
      </c>
      <c r="AA454" s="21" t="str">
        <f t="shared" si="67"/>
        <v>n/a</v>
      </c>
      <c r="AB454" s="21">
        <f t="shared" si="70"/>
        <v>0</v>
      </c>
      <c r="AC454" s="19" t="str">
        <f t="shared" si="71"/>
        <v>Resueltos</v>
      </c>
    </row>
    <row r="455" spans="1:29" s="2" customFormat="1" ht="12.75" x14ac:dyDescent="0.2">
      <c r="A455" s="4" t="s">
        <v>20</v>
      </c>
      <c r="B455" s="4" t="s">
        <v>2368</v>
      </c>
      <c r="C455" s="4" t="s">
        <v>2369</v>
      </c>
      <c r="D455" s="5">
        <v>45786</v>
      </c>
      <c r="E455" s="6" t="s">
        <v>2370</v>
      </c>
      <c r="F455" s="6" t="s">
        <v>30</v>
      </c>
      <c r="G455" s="6" t="s">
        <v>31</v>
      </c>
      <c r="H455" s="7">
        <v>42510.587222222224</v>
      </c>
      <c r="I455" s="7">
        <v>42517.687372685185</v>
      </c>
      <c r="J455" s="4" t="s">
        <v>23</v>
      </c>
      <c r="K455" s="8" t="s">
        <v>50</v>
      </c>
      <c r="L455" s="7">
        <v>42517.677083333328</v>
      </c>
      <c r="M455" s="9" t="s">
        <v>2371</v>
      </c>
      <c r="N455" s="8" t="s">
        <v>2372</v>
      </c>
      <c r="O455" s="8" t="s">
        <v>40</v>
      </c>
      <c r="P455" s="8" t="s">
        <v>2373</v>
      </c>
      <c r="Q455" s="4" t="s">
        <v>26</v>
      </c>
      <c r="R455" s="7">
        <v>42520.550208333334</v>
      </c>
      <c r="S455" s="8" t="s">
        <v>27</v>
      </c>
      <c r="T455" s="10" t="s">
        <v>36</v>
      </c>
      <c r="U455" s="26">
        <f t="shared" si="64"/>
        <v>0.375</v>
      </c>
      <c r="V455" s="26">
        <f t="shared" si="65"/>
        <v>0.75</v>
      </c>
      <c r="W455" s="23">
        <f t="shared" si="72"/>
        <v>1.9648611111042555</v>
      </c>
      <c r="X455" s="19">
        <f t="shared" si="66"/>
        <v>0.75</v>
      </c>
      <c r="Y455" s="19">
        <f t="shared" si="68"/>
        <v>1.1731944444375888</v>
      </c>
      <c r="Z455" s="21">
        <f t="shared" si="69"/>
        <v>6</v>
      </c>
      <c r="AA455" s="21" t="str">
        <f t="shared" si="67"/>
        <v>n/a</v>
      </c>
      <c r="AB455" s="21">
        <f t="shared" si="70"/>
        <v>0</v>
      </c>
      <c r="AC455" s="19" t="str">
        <f t="shared" si="71"/>
        <v>Resueltos</v>
      </c>
    </row>
    <row r="456" spans="1:29" s="2" customFormat="1" ht="12.75" x14ac:dyDescent="0.2">
      <c r="A456" s="4" t="s">
        <v>20</v>
      </c>
      <c r="B456" s="4" t="s">
        <v>2374</v>
      </c>
      <c r="C456" s="4" t="s">
        <v>2375</v>
      </c>
      <c r="D456" s="5">
        <v>45787</v>
      </c>
      <c r="E456" s="6" t="s">
        <v>2376</v>
      </c>
      <c r="F456" s="6" t="s">
        <v>30</v>
      </c>
      <c r="G456" s="6" t="s">
        <v>31</v>
      </c>
      <c r="H456" s="7">
        <v>42510.588136574079</v>
      </c>
      <c r="I456" s="7">
        <v>42517.688067129631</v>
      </c>
      <c r="J456" s="4" t="s">
        <v>23</v>
      </c>
      <c r="K456" s="8" t="s">
        <v>50</v>
      </c>
      <c r="L456" s="7">
        <v>42517.677083333328</v>
      </c>
      <c r="M456" s="9" t="s">
        <v>2377</v>
      </c>
      <c r="N456" s="8" t="s">
        <v>2378</v>
      </c>
      <c r="O456" s="8" t="s">
        <v>40</v>
      </c>
      <c r="P456" s="8" t="s">
        <v>2379</v>
      </c>
      <c r="Q456" s="4" t="s">
        <v>26</v>
      </c>
      <c r="R456" s="7">
        <v>42520.657268518524</v>
      </c>
      <c r="S456" s="8" t="s">
        <v>27</v>
      </c>
      <c r="T456" s="10" t="s">
        <v>36</v>
      </c>
      <c r="U456" s="26">
        <f t="shared" si="64"/>
        <v>0.375</v>
      </c>
      <c r="V456" s="26">
        <f t="shared" si="65"/>
        <v>0.75</v>
      </c>
      <c r="W456" s="23">
        <f t="shared" si="72"/>
        <v>1.9639467592496658</v>
      </c>
      <c r="X456" s="19">
        <f t="shared" si="66"/>
        <v>0.75</v>
      </c>
      <c r="Y456" s="19">
        <f t="shared" si="68"/>
        <v>1.172280092582999</v>
      </c>
      <c r="Z456" s="21">
        <f t="shared" si="69"/>
        <v>6</v>
      </c>
      <c r="AA456" s="21" t="str">
        <f t="shared" si="67"/>
        <v>n/a</v>
      </c>
      <c r="AB456" s="21">
        <f t="shared" si="70"/>
        <v>0</v>
      </c>
      <c r="AC456" s="19" t="str">
        <f t="shared" si="71"/>
        <v>Resueltos</v>
      </c>
    </row>
    <row r="457" spans="1:29" s="2" customFormat="1" ht="12.75" x14ac:dyDescent="0.2">
      <c r="A457" s="4" t="s">
        <v>20</v>
      </c>
      <c r="B457" s="4" t="s">
        <v>29</v>
      </c>
      <c r="C457" s="4" t="s">
        <v>2380</v>
      </c>
      <c r="D457" s="5">
        <v>45796</v>
      </c>
      <c r="E457" s="6" t="s">
        <v>2381</v>
      </c>
      <c r="F457" s="6" t="s">
        <v>30</v>
      </c>
      <c r="G457" s="6" t="s">
        <v>31</v>
      </c>
      <c r="H457" s="7">
        <v>42510.597962962958</v>
      </c>
      <c r="I457" s="7">
        <v>42513.576342592598</v>
      </c>
      <c r="J457" s="4" t="s">
        <v>23</v>
      </c>
      <c r="K457" s="8" t="s">
        <v>39</v>
      </c>
      <c r="L457" s="7">
        <v>42513.565972222219</v>
      </c>
      <c r="M457" s="9" t="s">
        <v>2382</v>
      </c>
      <c r="N457" s="9" t="s">
        <v>2383</v>
      </c>
      <c r="O457" s="8" t="s">
        <v>40</v>
      </c>
      <c r="P457" s="8" t="s">
        <v>87</v>
      </c>
      <c r="Q457" s="4" t="s">
        <v>26</v>
      </c>
      <c r="R457" s="7">
        <v>42513.789340277777</v>
      </c>
      <c r="S457" s="8" t="s">
        <v>27</v>
      </c>
      <c r="T457" s="10" t="s">
        <v>36</v>
      </c>
      <c r="U457" s="26">
        <f t="shared" si="64"/>
        <v>0.375</v>
      </c>
      <c r="V457" s="26">
        <f t="shared" si="65"/>
        <v>0.75</v>
      </c>
      <c r="W457" s="23">
        <f t="shared" si="72"/>
        <v>0.34300925926072523</v>
      </c>
      <c r="X457" s="19">
        <f t="shared" si="66"/>
        <v>0.75</v>
      </c>
      <c r="Y457" s="19">
        <f t="shared" si="68"/>
        <v>0</v>
      </c>
      <c r="Z457" s="21">
        <f t="shared" si="69"/>
        <v>2</v>
      </c>
      <c r="AA457" s="21" t="str">
        <f t="shared" si="67"/>
        <v>n/a</v>
      </c>
      <c r="AB457" s="21">
        <f t="shared" si="70"/>
        <v>0</v>
      </c>
      <c r="AC457" s="19" t="str">
        <f t="shared" si="71"/>
        <v>Resueltos</v>
      </c>
    </row>
    <row r="458" spans="1:29" s="2" customFormat="1" ht="12.75" x14ac:dyDescent="0.2">
      <c r="A458" s="4" t="s">
        <v>20</v>
      </c>
      <c r="B458" s="4" t="s">
        <v>29</v>
      </c>
      <c r="C458" s="4" t="s">
        <v>2384</v>
      </c>
      <c r="D458" s="5">
        <v>45799</v>
      </c>
      <c r="E458" s="6" t="s">
        <v>2385</v>
      </c>
      <c r="F458" s="6" t="s">
        <v>21</v>
      </c>
      <c r="G458" s="6" t="s">
        <v>22</v>
      </c>
      <c r="H458" s="7">
        <v>42510.60527777778</v>
      </c>
      <c r="I458" s="7">
        <v>42516.472719907411</v>
      </c>
      <c r="J458" s="4" t="s">
        <v>23</v>
      </c>
      <c r="K458" s="8" t="s">
        <v>24</v>
      </c>
      <c r="L458" s="7">
        <v>42516.416666666672</v>
      </c>
      <c r="M458" s="9" t="s">
        <v>2386</v>
      </c>
      <c r="N458" s="9" t="s">
        <v>2387</v>
      </c>
      <c r="O458" s="8" t="s">
        <v>25</v>
      </c>
      <c r="P458" s="8" t="s">
        <v>104</v>
      </c>
      <c r="Q458" s="4" t="s">
        <v>26</v>
      </c>
      <c r="R458" s="7">
        <v>42516.663344907407</v>
      </c>
      <c r="S458" s="8" t="s">
        <v>27</v>
      </c>
      <c r="T458" s="10" t="s">
        <v>28</v>
      </c>
      <c r="U458" s="26">
        <f t="shared" si="64"/>
        <v>0.375</v>
      </c>
      <c r="V458" s="26">
        <f t="shared" si="65"/>
        <v>0.75</v>
      </c>
      <c r="W458" s="23">
        <f t="shared" si="72"/>
        <v>1.3113888888910878</v>
      </c>
      <c r="X458" s="19">
        <f t="shared" si="66"/>
        <v>0.75</v>
      </c>
      <c r="Y458" s="19">
        <f t="shared" si="68"/>
        <v>0.5197222222244211</v>
      </c>
      <c r="Z458" s="21">
        <f t="shared" si="69"/>
        <v>5</v>
      </c>
      <c r="AA458" s="21" t="str">
        <f t="shared" si="67"/>
        <v>n/a</v>
      </c>
      <c r="AB458" s="21">
        <f t="shared" si="70"/>
        <v>0</v>
      </c>
      <c r="AC458" s="19" t="str">
        <f t="shared" si="71"/>
        <v>Resueltos</v>
      </c>
    </row>
    <row r="459" spans="1:29" s="2" customFormat="1" ht="12.75" x14ac:dyDescent="0.2">
      <c r="A459" s="4" t="s">
        <v>20</v>
      </c>
      <c r="B459" s="4" t="s">
        <v>3036</v>
      </c>
      <c r="C459" s="4" t="s">
        <v>3037</v>
      </c>
      <c r="D459" s="5">
        <v>45801</v>
      </c>
      <c r="E459" s="6" t="s">
        <v>3038</v>
      </c>
      <c r="F459" s="6" t="s">
        <v>30</v>
      </c>
      <c r="G459" s="6" t="s">
        <v>31</v>
      </c>
      <c r="H459" s="7">
        <v>42510.607233796298</v>
      </c>
      <c r="I459" s="7">
        <v>42517.688807870371</v>
      </c>
      <c r="J459" s="4" t="s">
        <v>23</v>
      </c>
      <c r="K459" s="8" t="s">
        <v>50</v>
      </c>
      <c r="L459" s="7">
        <v>42517.666666666672</v>
      </c>
      <c r="M459" s="9" t="s">
        <v>3039</v>
      </c>
      <c r="N459" s="8" t="s">
        <v>3040</v>
      </c>
      <c r="O459" s="8" t="s">
        <v>40</v>
      </c>
      <c r="P459" s="8" t="s">
        <v>3041</v>
      </c>
      <c r="Q459" s="4" t="s">
        <v>26</v>
      </c>
      <c r="R459" s="7">
        <v>42528.513842592598</v>
      </c>
      <c r="S459" s="8" t="s">
        <v>27</v>
      </c>
      <c r="T459" s="10" t="s">
        <v>36</v>
      </c>
      <c r="U459" s="26">
        <f t="shared" si="64"/>
        <v>0.375</v>
      </c>
      <c r="V459" s="26">
        <f t="shared" si="65"/>
        <v>0.75</v>
      </c>
      <c r="W459" s="23">
        <f t="shared" si="72"/>
        <v>1.9344328703737119</v>
      </c>
      <c r="X459" s="19">
        <f t="shared" si="66"/>
        <v>0.75</v>
      </c>
      <c r="Y459" s="19">
        <f t="shared" si="68"/>
        <v>1.1427662037070452</v>
      </c>
      <c r="Z459" s="21">
        <f t="shared" si="69"/>
        <v>6</v>
      </c>
      <c r="AA459" s="21" t="str">
        <f t="shared" si="67"/>
        <v>n/a</v>
      </c>
      <c r="AB459" s="21">
        <f t="shared" si="70"/>
        <v>0</v>
      </c>
      <c r="AC459" s="19" t="str">
        <f t="shared" si="71"/>
        <v>Resueltos</v>
      </c>
    </row>
    <row r="460" spans="1:29" s="2" customFormat="1" ht="12.75" x14ac:dyDescent="0.2">
      <c r="A460" s="4" t="s">
        <v>20</v>
      </c>
      <c r="B460" s="4" t="s">
        <v>2388</v>
      </c>
      <c r="C460" s="4" t="s">
        <v>2389</v>
      </c>
      <c r="D460" s="5">
        <v>45803</v>
      </c>
      <c r="E460" s="6" t="s">
        <v>2390</v>
      </c>
      <c r="F460" s="6" t="s">
        <v>30</v>
      </c>
      <c r="G460" s="6" t="s">
        <v>31</v>
      </c>
      <c r="H460" s="7">
        <v>42510.608310185184</v>
      </c>
      <c r="I460" s="7">
        <v>42517.689444444448</v>
      </c>
      <c r="J460" s="4" t="s">
        <v>23</v>
      </c>
      <c r="K460" s="8" t="s">
        <v>50</v>
      </c>
      <c r="L460" s="7">
        <v>42517.670138888891</v>
      </c>
      <c r="M460" s="9" t="s">
        <v>2391</v>
      </c>
      <c r="N460" s="8" t="s">
        <v>2392</v>
      </c>
      <c r="O460" s="8" t="s">
        <v>40</v>
      </c>
      <c r="P460" s="8" t="s">
        <v>2393</v>
      </c>
      <c r="Q460" s="4" t="s">
        <v>26</v>
      </c>
      <c r="R460" s="7">
        <v>42520.57231481481</v>
      </c>
      <c r="S460" s="8" t="s">
        <v>27</v>
      </c>
      <c r="T460" s="10" t="s">
        <v>36</v>
      </c>
      <c r="U460" s="26">
        <f t="shared" si="64"/>
        <v>0.375</v>
      </c>
      <c r="V460" s="26">
        <f t="shared" si="65"/>
        <v>0.75</v>
      </c>
      <c r="W460" s="23">
        <f t="shared" si="72"/>
        <v>1.9368287037068512</v>
      </c>
      <c r="X460" s="19">
        <f t="shared" si="66"/>
        <v>0.75</v>
      </c>
      <c r="Y460" s="19">
        <f t="shared" si="68"/>
        <v>1.1451620370401845</v>
      </c>
      <c r="Z460" s="21">
        <f t="shared" si="69"/>
        <v>6</v>
      </c>
      <c r="AA460" s="21" t="str">
        <f t="shared" si="67"/>
        <v>n/a</v>
      </c>
      <c r="AB460" s="21">
        <f t="shared" si="70"/>
        <v>0</v>
      </c>
      <c r="AC460" s="19" t="str">
        <f t="shared" si="71"/>
        <v>Resueltos</v>
      </c>
    </row>
    <row r="461" spans="1:29" s="2" customFormat="1" ht="12.75" x14ac:dyDescent="0.2">
      <c r="A461" s="4" t="s">
        <v>20</v>
      </c>
      <c r="B461" s="4" t="s">
        <v>2394</v>
      </c>
      <c r="C461" s="4" t="s">
        <v>2395</v>
      </c>
      <c r="D461" s="5">
        <v>45804</v>
      </c>
      <c r="E461" s="6" t="s">
        <v>2396</v>
      </c>
      <c r="F461" s="6" t="s">
        <v>30</v>
      </c>
      <c r="G461" s="6" t="s">
        <v>31</v>
      </c>
      <c r="H461" s="7">
        <v>42510.609814814816</v>
      </c>
      <c r="I461" s="7">
        <v>42517.690034722225</v>
      </c>
      <c r="J461" s="4" t="s">
        <v>23</v>
      </c>
      <c r="K461" s="8" t="s">
        <v>50</v>
      </c>
      <c r="L461" s="7">
        <v>42517.666666666672</v>
      </c>
      <c r="M461" s="9" t="s">
        <v>2397</v>
      </c>
      <c r="N461" s="9" t="s">
        <v>2398</v>
      </c>
      <c r="O461" s="8" t="s">
        <v>40</v>
      </c>
      <c r="P461" s="8" t="s">
        <v>2399</v>
      </c>
      <c r="Q461" s="4" t="s">
        <v>26</v>
      </c>
      <c r="R461" s="7">
        <v>42520.56114583333</v>
      </c>
      <c r="S461" s="8" t="s">
        <v>27</v>
      </c>
      <c r="T461" s="10" t="s">
        <v>36</v>
      </c>
      <c r="U461" s="26">
        <f t="shared" si="64"/>
        <v>0.375</v>
      </c>
      <c r="V461" s="26">
        <f t="shared" si="65"/>
        <v>0.75</v>
      </c>
      <c r="W461" s="23">
        <f t="shared" si="72"/>
        <v>1.9318518518557539</v>
      </c>
      <c r="X461" s="19">
        <f t="shared" si="66"/>
        <v>0.75</v>
      </c>
      <c r="Y461" s="19">
        <f t="shared" si="68"/>
        <v>1.1401851851890872</v>
      </c>
      <c r="Z461" s="21">
        <f t="shared" si="69"/>
        <v>6</v>
      </c>
      <c r="AA461" s="21" t="str">
        <f t="shared" si="67"/>
        <v>n/a</v>
      </c>
      <c r="AB461" s="21">
        <f t="shared" si="70"/>
        <v>0</v>
      </c>
      <c r="AC461" s="19" t="str">
        <f t="shared" si="71"/>
        <v>Resueltos</v>
      </c>
    </row>
    <row r="462" spans="1:29" s="2" customFormat="1" ht="12.75" x14ac:dyDescent="0.2">
      <c r="A462" s="4" t="s">
        <v>20</v>
      </c>
      <c r="B462" s="4" t="s">
        <v>29</v>
      </c>
      <c r="C462" s="4" t="s">
        <v>2400</v>
      </c>
      <c r="D462" s="5">
        <v>45805</v>
      </c>
      <c r="E462" s="6" t="s">
        <v>2401</v>
      </c>
      <c r="F462" s="6" t="s">
        <v>21</v>
      </c>
      <c r="G462" s="6" t="s">
        <v>22</v>
      </c>
      <c r="H462" s="7">
        <v>42510.610972222217</v>
      </c>
      <c r="I462" s="7">
        <v>42515.643530092595</v>
      </c>
      <c r="J462" s="4" t="s">
        <v>23</v>
      </c>
      <c r="K462" s="8" t="s">
        <v>33</v>
      </c>
      <c r="L462" s="7">
        <v>42515.583333333328</v>
      </c>
      <c r="M462" s="9" t="s">
        <v>2402</v>
      </c>
      <c r="N462" s="8" t="s">
        <v>2403</v>
      </c>
      <c r="O462" s="8" t="s">
        <v>34</v>
      </c>
      <c r="P462" s="8" t="s">
        <v>2404</v>
      </c>
      <c r="Q462" s="4" t="s">
        <v>26</v>
      </c>
      <c r="R462" s="7">
        <v>42516.45888888889</v>
      </c>
      <c r="S462" s="8" t="s">
        <v>27</v>
      </c>
      <c r="T462" s="10" t="s">
        <v>28</v>
      </c>
      <c r="U462" s="26">
        <f t="shared" si="64"/>
        <v>0.375</v>
      </c>
      <c r="V462" s="26">
        <f t="shared" si="65"/>
        <v>0.75</v>
      </c>
      <c r="W462" s="23">
        <f t="shared" si="72"/>
        <v>1.0973611111112405</v>
      </c>
      <c r="X462" s="19">
        <f t="shared" si="66"/>
        <v>0.75</v>
      </c>
      <c r="Y462" s="19">
        <f t="shared" si="68"/>
        <v>0.30569444444457378</v>
      </c>
      <c r="Z462" s="21">
        <f t="shared" si="69"/>
        <v>4</v>
      </c>
      <c r="AA462" s="21" t="str">
        <f t="shared" si="67"/>
        <v>n/a</v>
      </c>
      <c r="AB462" s="21">
        <f t="shared" si="70"/>
        <v>0</v>
      </c>
      <c r="AC462" s="19" t="str">
        <f t="shared" si="71"/>
        <v>Resueltos</v>
      </c>
    </row>
    <row r="463" spans="1:29" s="2" customFormat="1" ht="12.75" x14ac:dyDescent="0.2">
      <c r="A463" s="4" t="s">
        <v>20</v>
      </c>
      <c r="B463" s="4" t="s">
        <v>29</v>
      </c>
      <c r="C463" s="4" t="s">
        <v>2405</v>
      </c>
      <c r="D463" s="5">
        <v>45807</v>
      </c>
      <c r="E463" s="6" t="s">
        <v>2406</v>
      </c>
      <c r="F463" s="6" t="s">
        <v>21</v>
      </c>
      <c r="G463" s="6" t="s">
        <v>22</v>
      </c>
      <c r="H463" s="7">
        <v>42510.612083333333</v>
      </c>
      <c r="I463" s="7">
        <v>42517.658310185187</v>
      </c>
      <c r="J463" s="4" t="s">
        <v>23</v>
      </c>
      <c r="K463" s="8" t="s">
        <v>37</v>
      </c>
      <c r="L463" s="7">
        <v>42517.597222222219</v>
      </c>
      <c r="M463" s="9" t="s">
        <v>2407</v>
      </c>
      <c r="N463" s="8" t="s">
        <v>2408</v>
      </c>
      <c r="O463" s="8" t="s">
        <v>25</v>
      </c>
      <c r="P463" s="8" t="s">
        <v>2409</v>
      </c>
      <c r="Q463" s="4" t="s">
        <v>26</v>
      </c>
      <c r="R463" s="7">
        <v>42517.740937499999</v>
      </c>
      <c r="S463" s="8" t="s">
        <v>27</v>
      </c>
      <c r="T463" s="10" t="s">
        <v>28</v>
      </c>
      <c r="U463" s="26">
        <f t="shared" si="64"/>
        <v>0.375</v>
      </c>
      <c r="V463" s="26">
        <f t="shared" si="65"/>
        <v>0.66666666666666663</v>
      </c>
      <c r="W463" s="23">
        <f t="shared" si="72"/>
        <v>1.4434722222188912</v>
      </c>
      <c r="X463" s="19">
        <f t="shared" si="66"/>
        <v>0.58333333333333337</v>
      </c>
      <c r="Y463" s="19">
        <f t="shared" si="68"/>
        <v>0.81847222221889104</v>
      </c>
      <c r="Z463" s="21">
        <f t="shared" si="69"/>
        <v>6</v>
      </c>
      <c r="AA463" s="21" t="str">
        <f t="shared" si="67"/>
        <v>n/a</v>
      </c>
      <c r="AB463" s="21">
        <f t="shared" si="70"/>
        <v>0</v>
      </c>
      <c r="AC463" s="19" t="str">
        <f t="shared" si="71"/>
        <v>Resueltos</v>
      </c>
    </row>
    <row r="464" spans="1:29" s="2" customFormat="1" ht="12.75" x14ac:dyDescent="0.2">
      <c r="A464" s="4" t="s">
        <v>20</v>
      </c>
      <c r="B464" s="4" t="s">
        <v>2410</v>
      </c>
      <c r="C464" s="4" t="s">
        <v>2411</v>
      </c>
      <c r="D464" s="5">
        <v>45808</v>
      </c>
      <c r="E464" s="6" t="s">
        <v>2412</v>
      </c>
      <c r="F464" s="6" t="s">
        <v>30</v>
      </c>
      <c r="G464" s="6" t="s">
        <v>31</v>
      </c>
      <c r="H464" s="7">
        <v>42510.612349537041</v>
      </c>
      <c r="I464" s="7">
        <v>42517.69059027778</v>
      </c>
      <c r="J464" s="4" t="s">
        <v>23</v>
      </c>
      <c r="K464" s="8" t="s">
        <v>37</v>
      </c>
      <c r="L464" s="7">
        <v>42517.673611111109</v>
      </c>
      <c r="M464" s="9" t="s">
        <v>2413</v>
      </c>
      <c r="N464" s="9" t="s">
        <v>2414</v>
      </c>
      <c r="O464" s="8" t="s">
        <v>25</v>
      </c>
      <c r="P464" s="8" t="s">
        <v>2415</v>
      </c>
      <c r="Q464" s="4" t="s">
        <v>26</v>
      </c>
      <c r="R464" s="7">
        <v>42520.656793981485</v>
      </c>
      <c r="S464" s="8" t="s">
        <v>27</v>
      </c>
      <c r="T464" s="10" t="s">
        <v>36</v>
      </c>
      <c r="U464" s="26">
        <f t="shared" si="64"/>
        <v>0.375</v>
      </c>
      <c r="V464" s="26">
        <f t="shared" si="65"/>
        <v>0.66666666666666663</v>
      </c>
      <c r="W464" s="23">
        <f t="shared" si="72"/>
        <v>1.5195949074016726</v>
      </c>
      <c r="X464" s="19">
        <f t="shared" si="66"/>
        <v>0.58333333333333337</v>
      </c>
      <c r="Y464" s="19">
        <f t="shared" si="68"/>
        <v>0.89459490740167247</v>
      </c>
      <c r="Z464" s="21">
        <f t="shared" si="69"/>
        <v>6</v>
      </c>
      <c r="AA464" s="21" t="str">
        <f t="shared" si="67"/>
        <v>n/a</v>
      </c>
      <c r="AB464" s="21">
        <f t="shared" si="70"/>
        <v>0</v>
      </c>
      <c r="AC464" s="19" t="str">
        <f t="shared" si="71"/>
        <v>Resueltos</v>
      </c>
    </row>
    <row r="465" spans="1:29" s="2" customFormat="1" ht="12.75" x14ac:dyDescent="0.2">
      <c r="A465" s="4" t="s">
        <v>20</v>
      </c>
      <c r="B465" s="4" t="s">
        <v>2416</v>
      </c>
      <c r="C465" s="4" t="s">
        <v>75</v>
      </c>
      <c r="D465" s="5">
        <v>45809</v>
      </c>
      <c r="E465" s="6" t="s">
        <v>2412</v>
      </c>
      <c r="F465" s="6" t="s">
        <v>30</v>
      </c>
      <c r="G465" s="6" t="s">
        <v>31</v>
      </c>
      <c r="H465" s="7">
        <v>42510.612384259264</v>
      </c>
      <c r="I465" s="7">
        <v>42517.691099537042</v>
      </c>
      <c r="J465" s="4" t="s">
        <v>23</v>
      </c>
      <c r="K465" s="8" t="s">
        <v>33</v>
      </c>
      <c r="L465" s="7">
        <v>42517.673611111109</v>
      </c>
      <c r="M465" s="9" t="s">
        <v>2417</v>
      </c>
      <c r="N465" s="8" t="s">
        <v>2418</v>
      </c>
      <c r="O465" s="8" t="s">
        <v>34</v>
      </c>
      <c r="P465" s="8" t="s">
        <v>2419</v>
      </c>
      <c r="Q465" s="4" t="s">
        <v>26</v>
      </c>
      <c r="R465" s="7">
        <v>42520.537499999999</v>
      </c>
      <c r="S465" s="8" t="s">
        <v>27</v>
      </c>
      <c r="T465" s="10" t="s">
        <v>36</v>
      </c>
      <c r="U465" s="26">
        <f t="shared" si="64"/>
        <v>0.375</v>
      </c>
      <c r="V465" s="26">
        <f t="shared" si="65"/>
        <v>0.75</v>
      </c>
      <c r="W465" s="23">
        <f t="shared" si="72"/>
        <v>1.9362268518452765</v>
      </c>
      <c r="X465" s="19">
        <f t="shared" si="66"/>
        <v>0.75</v>
      </c>
      <c r="Y465" s="19">
        <f t="shared" si="68"/>
        <v>1.1445601851786098</v>
      </c>
      <c r="Z465" s="21">
        <f t="shared" si="69"/>
        <v>6</v>
      </c>
      <c r="AA465" s="21" t="str">
        <f t="shared" si="67"/>
        <v>n/a</v>
      </c>
      <c r="AB465" s="21">
        <f t="shared" si="70"/>
        <v>0</v>
      </c>
      <c r="AC465" s="19" t="str">
        <f t="shared" si="71"/>
        <v>Resueltos</v>
      </c>
    </row>
    <row r="466" spans="1:29" s="2" customFormat="1" ht="12.75" x14ac:dyDescent="0.2">
      <c r="A466" s="4" t="s">
        <v>20</v>
      </c>
      <c r="B466" s="4" t="s">
        <v>29</v>
      </c>
      <c r="C466" s="4" t="s">
        <v>2420</v>
      </c>
      <c r="D466" s="5">
        <v>45812</v>
      </c>
      <c r="E466" s="6" t="s">
        <v>2421</v>
      </c>
      <c r="F466" s="6" t="s">
        <v>21</v>
      </c>
      <c r="G466" s="6" t="s">
        <v>22</v>
      </c>
      <c r="H466" s="7">
        <v>42510.623101851852</v>
      </c>
      <c r="I466" s="7">
        <v>42513.596770833334</v>
      </c>
      <c r="J466" s="4" t="s">
        <v>23</v>
      </c>
      <c r="K466" s="8" t="s">
        <v>24</v>
      </c>
      <c r="L466" s="7">
        <v>42513.590277777781</v>
      </c>
      <c r="M466" s="9" t="s">
        <v>2422</v>
      </c>
      <c r="N466" s="8" t="s">
        <v>2423</v>
      </c>
      <c r="O466" s="8" t="s">
        <v>25</v>
      </c>
      <c r="P466" s="8" t="s">
        <v>2424</v>
      </c>
      <c r="Q466" s="4" t="s">
        <v>26</v>
      </c>
      <c r="R466" s="7">
        <v>42513.734618055554</v>
      </c>
      <c r="S466" s="8" t="s">
        <v>27</v>
      </c>
      <c r="T466" s="10" t="s">
        <v>36</v>
      </c>
      <c r="U466" s="26">
        <f t="shared" si="64"/>
        <v>0.375</v>
      </c>
      <c r="V466" s="26">
        <f t="shared" si="65"/>
        <v>0.75</v>
      </c>
      <c r="W466" s="23">
        <f t="shared" si="72"/>
        <v>0.34217592592904111</v>
      </c>
      <c r="X466" s="19">
        <f t="shared" si="66"/>
        <v>0.75</v>
      </c>
      <c r="Y466" s="19">
        <f t="shared" si="68"/>
        <v>0</v>
      </c>
      <c r="Z466" s="21">
        <f t="shared" si="69"/>
        <v>2</v>
      </c>
      <c r="AA466" s="21" t="str">
        <f t="shared" si="67"/>
        <v>n/a</v>
      </c>
      <c r="AB466" s="21">
        <f t="shared" si="70"/>
        <v>0</v>
      </c>
      <c r="AC466" s="19" t="str">
        <f t="shared" si="71"/>
        <v>Resueltos</v>
      </c>
    </row>
    <row r="467" spans="1:29" s="2" customFormat="1" ht="12.75" x14ac:dyDescent="0.2">
      <c r="A467" s="4" t="s">
        <v>20</v>
      </c>
      <c r="B467" s="4" t="s">
        <v>29</v>
      </c>
      <c r="C467" s="4" t="s">
        <v>2425</v>
      </c>
      <c r="D467" s="5">
        <v>45817</v>
      </c>
      <c r="E467" s="6" t="s">
        <v>2426</v>
      </c>
      <c r="F467" s="6" t="s">
        <v>21</v>
      </c>
      <c r="G467" s="6" t="s">
        <v>22</v>
      </c>
      <c r="H467" s="7">
        <v>42510.638587962967</v>
      </c>
      <c r="I467" s="7">
        <v>42513.585613425923</v>
      </c>
      <c r="J467" s="4" t="s">
        <v>23</v>
      </c>
      <c r="K467" s="8" t="s">
        <v>24</v>
      </c>
      <c r="L467" s="7">
        <v>42513.583333333328</v>
      </c>
      <c r="M467" s="9" t="s">
        <v>2427</v>
      </c>
      <c r="N467" s="8" t="s">
        <v>2428</v>
      </c>
      <c r="O467" s="8" t="s">
        <v>25</v>
      </c>
      <c r="P467" s="8" t="s">
        <v>74</v>
      </c>
      <c r="Q467" s="4" t="s">
        <v>26</v>
      </c>
      <c r="R467" s="7">
        <v>42514.453900462962</v>
      </c>
      <c r="S467" s="8" t="s">
        <v>27</v>
      </c>
      <c r="T467" s="10" t="s">
        <v>36</v>
      </c>
      <c r="U467" s="26">
        <f t="shared" si="64"/>
        <v>0.375</v>
      </c>
      <c r="V467" s="26">
        <f t="shared" si="65"/>
        <v>0.75</v>
      </c>
      <c r="W467" s="23">
        <f t="shared" si="72"/>
        <v>0.31974537036148831</v>
      </c>
      <c r="X467" s="19">
        <f t="shared" si="66"/>
        <v>0.75</v>
      </c>
      <c r="Y467" s="19">
        <f t="shared" si="68"/>
        <v>0</v>
      </c>
      <c r="Z467" s="21">
        <f t="shared" si="69"/>
        <v>2</v>
      </c>
      <c r="AA467" s="21" t="str">
        <f t="shared" si="67"/>
        <v>n/a</v>
      </c>
      <c r="AB467" s="21">
        <f t="shared" si="70"/>
        <v>0</v>
      </c>
      <c r="AC467" s="19" t="str">
        <f t="shared" si="71"/>
        <v>Resueltos</v>
      </c>
    </row>
    <row r="468" spans="1:29" s="2" customFormat="1" ht="12.75" x14ac:dyDescent="0.2">
      <c r="A468" s="4" t="s">
        <v>20</v>
      </c>
      <c r="B468" s="4" t="s">
        <v>29</v>
      </c>
      <c r="C468" s="4" t="s">
        <v>2429</v>
      </c>
      <c r="D468" s="5">
        <v>45819</v>
      </c>
      <c r="E468" s="6" t="s">
        <v>2430</v>
      </c>
      <c r="F468" s="6" t="s">
        <v>21</v>
      </c>
      <c r="G468" s="6" t="s">
        <v>31</v>
      </c>
      <c r="H468" s="7">
        <v>42510.665706018517</v>
      </c>
      <c r="I468" s="7">
        <v>42513.553148148145</v>
      </c>
      <c r="J468" s="4" t="s">
        <v>23</v>
      </c>
      <c r="K468" s="8" t="s">
        <v>42</v>
      </c>
      <c r="L468" s="7">
        <v>42513.548611111109</v>
      </c>
      <c r="M468" s="9" t="s">
        <v>2431</v>
      </c>
      <c r="N468" s="8" t="s">
        <v>2432</v>
      </c>
      <c r="O468" s="8" t="s">
        <v>25</v>
      </c>
      <c r="P468" s="8" t="s">
        <v>376</v>
      </c>
      <c r="Q468" s="4" t="s">
        <v>26</v>
      </c>
      <c r="R468" s="7">
        <v>42515.674340277779</v>
      </c>
      <c r="S468" s="8" t="s">
        <v>27</v>
      </c>
      <c r="T468" s="10" t="s">
        <v>36</v>
      </c>
      <c r="U468" s="26">
        <f t="shared" si="64"/>
        <v>0.375</v>
      </c>
      <c r="V468" s="26">
        <f t="shared" si="65"/>
        <v>0.75</v>
      </c>
      <c r="W468" s="23">
        <f t="shared" si="72"/>
        <v>0.25790509259240935</v>
      </c>
      <c r="X468" s="19">
        <f t="shared" si="66"/>
        <v>0.75</v>
      </c>
      <c r="Y468" s="19">
        <f t="shared" si="68"/>
        <v>0</v>
      </c>
      <c r="Z468" s="21">
        <f t="shared" si="69"/>
        <v>2</v>
      </c>
      <c r="AA468" s="21" t="str">
        <f t="shared" si="67"/>
        <v>n/a</v>
      </c>
      <c r="AB468" s="21">
        <f t="shared" si="70"/>
        <v>0</v>
      </c>
      <c r="AC468" s="19" t="str">
        <f t="shared" si="71"/>
        <v>Resueltos</v>
      </c>
    </row>
    <row r="469" spans="1:29" s="2" customFormat="1" ht="12.75" x14ac:dyDescent="0.2">
      <c r="A469" s="4" t="s">
        <v>20</v>
      </c>
      <c r="B469" s="4" t="s">
        <v>29</v>
      </c>
      <c r="C469" s="4" t="s">
        <v>2433</v>
      </c>
      <c r="D469" s="5">
        <v>45823</v>
      </c>
      <c r="E469" s="6" t="s">
        <v>2434</v>
      </c>
      <c r="F469" s="6" t="s">
        <v>21</v>
      </c>
      <c r="G469" s="6" t="s">
        <v>22</v>
      </c>
      <c r="H469" s="7">
        <v>42510.684548611112</v>
      </c>
      <c r="I469" s="7">
        <v>42513.587893518517</v>
      </c>
      <c r="J469" s="4" t="s">
        <v>23</v>
      </c>
      <c r="K469" s="8" t="s">
        <v>24</v>
      </c>
      <c r="L469" s="7">
        <v>42513.57430555555</v>
      </c>
      <c r="M469" s="9" t="s">
        <v>2435</v>
      </c>
      <c r="N469" s="8" t="s">
        <v>2436</v>
      </c>
      <c r="O469" s="8" t="s">
        <v>25</v>
      </c>
      <c r="P469" s="8" t="s">
        <v>2437</v>
      </c>
      <c r="Q469" s="4" t="s">
        <v>26</v>
      </c>
      <c r="R469" s="7">
        <v>42514.767916666664</v>
      </c>
      <c r="S469" s="8" t="s">
        <v>27</v>
      </c>
      <c r="T469" s="10" t="s">
        <v>36</v>
      </c>
      <c r="U469" s="26">
        <f t="shared" si="64"/>
        <v>0.375</v>
      </c>
      <c r="V469" s="26">
        <f t="shared" si="65"/>
        <v>0.75</v>
      </c>
      <c r="W469" s="23">
        <f t="shared" si="72"/>
        <v>0.26475694443797693</v>
      </c>
      <c r="X469" s="19">
        <f t="shared" si="66"/>
        <v>0.75</v>
      </c>
      <c r="Y469" s="19">
        <f t="shared" si="68"/>
        <v>0</v>
      </c>
      <c r="Z469" s="21">
        <f t="shared" si="69"/>
        <v>2</v>
      </c>
      <c r="AA469" s="21" t="str">
        <f t="shared" si="67"/>
        <v>n/a</v>
      </c>
      <c r="AB469" s="21">
        <f t="shared" si="70"/>
        <v>0</v>
      </c>
      <c r="AC469" s="19" t="str">
        <f t="shared" si="71"/>
        <v>Resueltos</v>
      </c>
    </row>
    <row r="470" spans="1:29" s="2" customFormat="1" ht="12.75" x14ac:dyDescent="0.2">
      <c r="A470" s="4" t="s">
        <v>20</v>
      </c>
      <c r="B470" s="4" t="s">
        <v>29</v>
      </c>
      <c r="C470" s="4" t="s">
        <v>2438</v>
      </c>
      <c r="D470" s="5">
        <v>45830</v>
      </c>
      <c r="E470" s="6" t="s">
        <v>2439</v>
      </c>
      <c r="F470" s="6" t="s">
        <v>21</v>
      </c>
      <c r="G470" s="6" t="s">
        <v>22</v>
      </c>
      <c r="H470" s="7">
        <v>42510.750671296293</v>
      </c>
      <c r="I470" s="7">
        <v>42513.64126157407</v>
      </c>
      <c r="J470" s="4" t="s">
        <v>23</v>
      </c>
      <c r="K470" s="8" t="s">
        <v>37</v>
      </c>
      <c r="L470" s="7">
        <v>42513.541666666672</v>
      </c>
      <c r="M470" s="9" t="s">
        <v>2440</v>
      </c>
      <c r="N470" s="8" t="s">
        <v>2441</v>
      </c>
      <c r="O470" s="8" t="s">
        <v>25</v>
      </c>
      <c r="P470" s="8" t="s">
        <v>138</v>
      </c>
      <c r="Q470" s="4" t="s">
        <v>26</v>
      </c>
      <c r="R470" s="7">
        <v>42514.452210648145</v>
      </c>
      <c r="S470" s="8" t="s">
        <v>27</v>
      </c>
      <c r="T470" s="10" t="s">
        <v>36</v>
      </c>
      <c r="U470" s="26">
        <f t="shared" si="64"/>
        <v>0.375</v>
      </c>
      <c r="V470" s="26">
        <f t="shared" si="65"/>
        <v>0.66666666666666663</v>
      </c>
      <c r="W470" s="23">
        <f t="shared" si="72"/>
        <v>0.16666666667151731</v>
      </c>
      <c r="X470" s="19">
        <f t="shared" si="66"/>
        <v>0.58333333333333337</v>
      </c>
      <c r="Y470" s="19">
        <f t="shared" si="68"/>
        <v>0</v>
      </c>
      <c r="Z470" s="21">
        <f t="shared" si="69"/>
        <v>2</v>
      </c>
      <c r="AA470" s="21" t="str">
        <f t="shared" si="67"/>
        <v>n/a</v>
      </c>
      <c r="AB470" s="21">
        <f t="shared" si="70"/>
        <v>0</v>
      </c>
      <c r="AC470" s="19" t="str">
        <f t="shared" si="71"/>
        <v>Resueltos</v>
      </c>
    </row>
    <row r="471" spans="1:29" s="2" customFormat="1" ht="12.75" x14ac:dyDescent="0.2">
      <c r="A471" s="4" t="s">
        <v>20</v>
      </c>
      <c r="B471" s="4" t="s">
        <v>29</v>
      </c>
      <c r="C471" s="4" t="s">
        <v>373</v>
      </c>
      <c r="D471" s="5">
        <v>45832</v>
      </c>
      <c r="E471" s="6" t="s">
        <v>2442</v>
      </c>
      <c r="F471" s="6" t="s">
        <v>21</v>
      </c>
      <c r="G471" s="6" t="s">
        <v>31</v>
      </c>
      <c r="H471" s="7">
        <v>42510.752812499995</v>
      </c>
      <c r="I471" s="7">
        <v>42513.526446759264</v>
      </c>
      <c r="J471" s="4" t="s">
        <v>23</v>
      </c>
      <c r="K471" s="8" t="s">
        <v>39</v>
      </c>
      <c r="L471" s="7">
        <v>42513.509722222225</v>
      </c>
      <c r="M471" s="9" t="s">
        <v>2443</v>
      </c>
      <c r="N471" s="8" t="s">
        <v>2444</v>
      </c>
      <c r="O471" s="8" t="s">
        <v>40</v>
      </c>
      <c r="P471" s="8" t="s">
        <v>2445</v>
      </c>
      <c r="Q471" s="4" t="s">
        <v>26</v>
      </c>
      <c r="R471" s="7">
        <v>42513.555393518516</v>
      </c>
      <c r="S471" s="8" t="s">
        <v>32</v>
      </c>
      <c r="T471" s="10" t="s">
        <v>36</v>
      </c>
      <c r="U471" s="26">
        <f t="shared" si="64"/>
        <v>0.375</v>
      </c>
      <c r="V471" s="26">
        <f t="shared" si="65"/>
        <v>0.75</v>
      </c>
      <c r="W471" s="23">
        <f t="shared" si="72"/>
        <v>0.13472222222480923</v>
      </c>
      <c r="X471" s="19">
        <f t="shared" si="66"/>
        <v>0.75</v>
      </c>
      <c r="Y471" s="19">
        <f t="shared" si="68"/>
        <v>0</v>
      </c>
      <c r="Z471" s="21">
        <f t="shared" si="69"/>
        <v>2</v>
      </c>
      <c r="AA471" s="21" t="str">
        <f t="shared" si="67"/>
        <v>n/a</v>
      </c>
      <c r="AB471" s="21">
        <f t="shared" si="70"/>
        <v>0</v>
      </c>
      <c r="AC471" s="19" t="str">
        <f t="shared" si="71"/>
        <v>Resueltos</v>
      </c>
    </row>
    <row r="472" spans="1:29" s="2" customFormat="1" ht="12.75" x14ac:dyDescent="0.2">
      <c r="A472" s="4" t="s">
        <v>20</v>
      </c>
      <c r="B472" s="4" t="s">
        <v>29</v>
      </c>
      <c r="C472" s="4" t="s">
        <v>2446</v>
      </c>
      <c r="D472" s="5">
        <v>45835</v>
      </c>
      <c r="E472" s="6" t="s">
        <v>2447</v>
      </c>
      <c r="F472" s="6" t="s">
        <v>21</v>
      </c>
      <c r="G472" s="6" t="s">
        <v>22</v>
      </c>
      <c r="H472" s="7">
        <v>42510.776238425926</v>
      </c>
      <c r="I472" s="7">
        <v>42513.491666666669</v>
      </c>
      <c r="J472" s="4" t="s">
        <v>23</v>
      </c>
      <c r="K472" s="8" t="s">
        <v>37</v>
      </c>
      <c r="L472" s="7">
        <v>42513.474305555559</v>
      </c>
      <c r="M472" s="9" t="s">
        <v>2448</v>
      </c>
      <c r="N472" s="8" t="s">
        <v>2449</v>
      </c>
      <c r="O472" s="8" t="s">
        <v>25</v>
      </c>
      <c r="P472" s="8" t="s">
        <v>2450</v>
      </c>
      <c r="Q472" s="4" t="s">
        <v>26</v>
      </c>
      <c r="R472" s="7">
        <v>42513.524178240739</v>
      </c>
      <c r="S472" s="8" t="s">
        <v>27</v>
      </c>
      <c r="T472" s="10" t="s">
        <v>36</v>
      </c>
      <c r="U472" s="26">
        <f t="shared" si="64"/>
        <v>0.375</v>
      </c>
      <c r="V472" s="26">
        <f t="shared" si="65"/>
        <v>0.66666666666666663</v>
      </c>
      <c r="W472" s="23">
        <f t="shared" si="72"/>
        <v>9.930555555911269E-2</v>
      </c>
      <c r="X472" s="19">
        <f t="shared" si="66"/>
        <v>0.58333333333333337</v>
      </c>
      <c r="Y472" s="19">
        <f t="shared" si="68"/>
        <v>0</v>
      </c>
      <c r="Z472" s="21">
        <f t="shared" si="69"/>
        <v>2</v>
      </c>
      <c r="AA472" s="21" t="str">
        <f t="shared" si="67"/>
        <v>n/a</v>
      </c>
      <c r="AB472" s="21">
        <f t="shared" si="70"/>
        <v>0</v>
      </c>
      <c r="AC472" s="19" t="str">
        <f t="shared" si="71"/>
        <v>Resueltos</v>
      </c>
    </row>
    <row r="473" spans="1:29" s="2" customFormat="1" ht="12.75" x14ac:dyDescent="0.2">
      <c r="A473" s="4" t="s">
        <v>20</v>
      </c>
      <c r="B473" s="4" t="s">
        <v>2451</v>
      </c>
      <c r="C473" s="4" t="s">
        <v>2452</v>
      </c>
      <c r="D473" s="5">
        <v>45838</v>
      </c>
      <c r="E473" s="6" t="s">
        <v>2453</v>
      </c>
      <c r="F473" s="6" t="s">
        <v>21</v>
      </c>
      <c r="G473" s="6" t="s">
        <v>22</v>
      </c>
      <c r="H473" s="7">
        <v>42510.813611111109</v>
      </c>
      <c r="I473" s="7">
        <v>42515.472210648149</v>
      </c>
      <c r="J473" s="4" t="s">
        <v>23</v>
      </c>
      <c r="K473" s="8" t="s">
        <v>50</v>
      </c>
      <c r="L473" s="7">
        <v>42515.458333333328</v>
      </c>
      <c r="M473" s="9" t="s">
        <v>2454</v>
      </c>
      <c r="N473" s="8" t="s">
        <v>2455</v>
      </c>
      <c r="O473" s="8" t="s">
        <v>40</v>
      </c>
      <c r="P473" s="8" t="s">
        <v>396</v>
      </c>
      <c r="Q473" s="4" t="s">
        <v>26</v>
      </c>
      <c r="R473" s="7">
        <v>42516.483229166668</v>
      </c>
      <c r="S473" s="8" t="s">
        <v>27</v>
      </c>
      <c r="T473" s="10" t="s">
        <v>36</v>
      </c>
      <c r="U473" s="26">
        <f t="shared" si="64"/>
        <v>0.375</v>
      </c>
      <c r="V473" s="26">
        <f t="shared" si="65"/>
        <v>0.75</v>
      </c>
      <c r="W473" s="23">
        <f t="shared" si="72"/>
        <v>0.83333333332848269</v>
      </c>
      <c r="X473" s="19">
        <f t="shared" si="66"/>
        <v>0.75</v>
      </c>
      <c r="Y473" s="19">
        <f t="shared" si="68"/>
        <v>4.1666666661815996E-2</v>
      </c>
      <c r="Z473" s="21">
        <f t="shared" si="69"/>
        <v>4</v>
      </c>
      <c r="AA473" s="21" t="str">
        <f t="shared" si="67"/>
        <v>n/a</v>
      </c>
      <c r="AB473" s="21">
        <f t="shared" si="70"/>
        <v>0</v>
      </c>
      <c r="AC473" s="19" t="str">
        <f t="shared" si="71"/>
        <v>Resueltos</v>
      </c>
    </row>
    <row r="474" spans="1:29" s="2" customFormat="1" ht="12.75" x14ac:dyDescent="0.2">
      <c r="A474" s="4" t="s">
        <v>20</v>
      </c>
      <c r="B474" s="4" t="s">
        <v>29</v>
      </c>
      <c r="C474" s="4" t="s">
        <v>2456</v>
      </c>
      <c r="D474" s="5">
        <v>45840</v>
      </c>
      <c r="E474" s="6" t="s">
        <v>2457</v>
      </c>
      <c r="F474" s="6" t="s">
        <v>21</v>
      </c>
      <c r="G474" s="6" t="s">
        <v>22</v>
      </c>
      <c r="H474" s="7">
        <v>42512.581412037034</v>
      </c>
      <c r="I474" s="7">
        <v>42513.440671296295</v>
      </c>
      <c r="J474" s="4" t="s">
        <v>23</v>
      </c>
      <c r="K474" s="8" t="s">
        <v>24</v>
      </c>
      <c r="L474" s="7">
        <v>42513.422222222223</v>
      </c>
      <c r="M474" s="9" t="s">
        <v>2458</v>
      </c>
      <c r="N474" s="8" t="s">
        <v>2459</v>
      </c>
      <c r="O474" s="8" t="s">
        <v>25</v>
      </c>
      <c r="P474" s="8" t="s">
        <v>2460</v>
      </c>
      <c r="Q474" s="4" t="s">
        <v>26</v>
      </c>
      <c r="R474" s="7">
        <v>42513.493113425924</v>
      </c>
      <c r="S474" s="8" t="s">
        <v>32</v>
      </c>
      <c r="T474" s="10" t="s">
        <v>36</v>
      </c>
      <c r="U474" s="26">
        <f t="shared" si="64"/>
        <v>0.375</v>
      </c>
      <c r="V474" s="26">
        <f t="shared" si="65"/>
        <v>0.75</v>
      </c>
      <c r="W474" s="23">
        <f t="shared" si="72"/>
        <v>0.21581018518918427</v>
      </c>
      <c r="X474" s="19">
        <f t="shared" si="66"/>
        <v>0.75</v>
      </c>
      <c r="Y474" s="19">
        <f t="shared" si="68"/>
        <v>0</v>
      </c>
      <c r="Z474" s="21">
        <f t="shared" si="69"/>
        <v>0</v>
      </c>
      <c r="AA474" s="21" t="str">
        <f t="shared" si="67"/>
        <v>n/a</v>
      </c>
      <c r="AB474" s="21">
        <f t="shared" si="70"/>
        <v>0</v>
      </c>
      <c r="AC474" s="19" t="str">
        <f t="shared" si="71"/>
        <v>Resueltos</v>
      </c>
    </row>
    <row r="475" spans="1:29" s="2" customFormat="1" ht="12.75" x14ac:dyDescent="0.2">
      <c r="A475" s="4" t="s">
        <v>20</v>
      </c>
      <c r="B475" s="4" t="s">
        <v>29</v>
      </c>
      <c r="C475" s="4" t="s">
        <v>2461</v>
      </c>
      <c r="D475" s="5">
        <v>45841</v>
      </c>
      <c r="E475" s="6" t="s">
        <v>2462</v>
      </c>
      <c r="F475" s="6" t="s">
        <v>21</v>
      </c>
      <c r="G475" s="6" t="s">
        <v>22</v>
      </c>
      <c r="H475" s="7">
        <v>42512.905416666668</v>
      </c>
      <c r="I475" s="7">
        <v>42513.713368055556</v>
      </c>
      <c r="J475" s="4" t="s">
        <v>23</v>
      </c>
      <c r="K475" s="8" t="s">
        <v>37</v>
      </c>
      <c r="L475" s="7">
        <v>42513.704861111109</v>
      </c>
      <c r="M475" s="9" t="s">
        <v>2463</v>
      </c>
      <c r="N475" s="8" t="s">
        <v>2464</v>
      </c>
      <c r="O475" s="8" t="s">
        <v>25</v>
      </c>
      <c r="P475" s="8" t="s">
        <v>245</v>
      </c>
      <c r="Q475" s="4" t="s">
        <v>26</v>
      </c>
      <c r="R475" s="7">
        <v>42514.420057870375</v>
      </c>
      <c r="S475" s="8" t="s">
        <v>27</v>
      </c>
      <c r="T475" s="10" t="s">
        <v>36</v>
      </c>
      <c r="U475" s="26">
        <f t="shared" si="64"/>
        <v>0.375</v>
      </c>
      <c r="V475" s="26">
        <f t="shared" si="65"/>
        <v>0.66666666666666663</v>
      </c>
      <c r="W475" s="23">
        <f t="shared" si="72"/>
        <v>0.32986111110949423</v>
      </c>
      <c r="X475" s="19">
        <f t="shared" si="66"/>
        <v>0.58333333333333337</v>
      </c>
      <c r="Y475" s="19">
        <f t="shared" si="68"/>
        <v>0</v>
      </c>
      <c r="Z475" s="21">
        <f t="shared" si="69"/>
        <v>0</v>
      </c>
      <c r="AA475" s="21" t="str">
        <f t="shared" si="67"/>
        <v>n/a</v>
      </c>
      <c r="AB475" s="21">
        <f t="shared" si="70"/>
        <v>0</v>
      </c>
      <c r="AC475" s="19" t="str">
        <f t="shared" si="71"/>
        <v>Resueltos</v>
      </c>
    </row>
    <row r="476" spans="1:29" s="2" customFormat="1" ht="12.75" x14ac:dyDescent="0.2">
      <c r="A476" s="4" t="s">
        <v>20</v>
      </c>
      <c r="B476" s="4" t="s">
        <v>29</v>
      </c>
      <c r="C476" s="4" t="s">
        <v>338</v>
      </c>
      <c r="D476" s="5">
        <v>45842</v>
      </c>
      <c r="E476" s="6" t="s">
        <v>2465</v>
      </c>
      <c r="F476" s="6" t="s">
        <v>21</v>
      </c>
      <c r="G476" s="6" t="s">
        <v>22</v>
      </c>
      <c r="H476" s="7">
        <v>42512.907743055555</v>
      </c>
      <c r="I476" s="7">
        <v>42513.701180555552</v>
      </c>
      <c r="J476" s="4" t="s">
        <v>23</v>
      </c>
      <c r="K476" s="8" t="s">
        <v>24</v>
      </c>
      <c r="L476" s="7">
        <v>42513.694444444445</v>
      </c>
      <c r="M476" s="9" t="s">
        <v>2466</v>
      </c>
      <c r="N476" s="8" t="s">
        <v>1106</v>
      </c>
      <c r="O476" s="8" t="s">
        <v>25</v>
      </c>
      <c r="P476" s="8" t="s">
        <v>2467</v>
      </c>
      <c r="Q476" s="4" t="s">
        <v>26</v>
      </c>
      <c r="R476" s="7">
        <v>42514.461481481485</v>
      </c>
      <c r="S476" s="8" t="s">
        <v>27</v>
      </c>
      <c r="T476" s="10" t="s">
        <v>36</v>
      </c>
      <c r="U476" s="26">
        <f t="shared" si="64"/>
        <v>0.375</v>
      </c>
      <c r="V476" s="26">
        <f t="shared" si="65"/>
        <v>0.75</v>
      </c>
      <c r="W476" s="23">
        <f t="shared" si="72"/>
        <v>0.31944444444525288</v>
      </c>
      <c r="X476" s="19">
        <f t="shared" si="66"/>
        <v>0.75</v>
      </c>
      <c r="Y476" s="19">
        <f t="shared" si="68"/>
        <v>0</v>
      </c>
      <c r="Z476" s="21">
        <f t="shared" si="69"/>
        <v>0</v>
      </c>
      <c r="AA476" s="21" t="str">
        <f t="shared" si="67"/>
        <v>n/a</v>
      </c>
      <c r="AB476" s="21">
        <f t="shared" si="70"/>
        <v>0</v>
      </c>
      <c r="AC476" s="19" t="str">
        <f t="shared" si="71"/>
        <v>Resueltos</v>
      </c>
    </row>
    <row r="477" spans="1:29" s="2" customFormat="1" ht="12.75" x14ac:dyDescent="0.2">
      <c r="A477" s="4" t="s">
        <v>20</v>
      </c>
      <c r="B477" s="4" t="s">
        <v>29</v>
      </c>
      <c r="C477" s="4" t="s">
        <v>2468</v>
      </c>
      <c r="D477" s="5">
        <v>45859</v>
      </c>
      <c r="E477" s="6" t="s">
        <v>2469</v>
      </c>
      <c r="F477" s="6" t="s">
        <v>30</v>
      </c>
      <c r="G477" s="6" t="s">
        <v>31</v>
      </c>
      <c r="H477" s="7">
        <v>42513.417638888888</v>
      </c>
      <c r="I477" s="7">
        <v>42514.482314814813</v>
      </c>
      <c r="J477" s="4" t="s">
        <v>23</v>
      </c>
      <c r="K477" s="8" t="s">
        <v>24</v>
      </c>
      <c r="L477" s="7">
        <v>42514.479166666672</v>
      </c>
      <c r="M477" s="9" t="s">
        <v>2470</v>
      </c>
      <c r="N477" s="9" t="s">
        <v>2471</v>
      </c>
      <c r="O477" s="8" t="s">
        <v>25</v>
      </c>
      <c r="P477" s="8" t="s">
        <v>2472</v>
      </c>
      <c r="Q477" s="4" t="s">
        <v>26</v>
      </c>
      <c r="R477" s="7">
        <v>42515.487719907411</v>
      </c>
      <c r="S477" s="8" t="s">
        <v>27</v>
      </c>
      <c r="T477" s="10" t="s">
        <v>36</v>
      </c>
      <c r="U477" s="26">
        <f t="shared" si="64"/>
        <v>0.375</v>
      </c>
      <c r="V477" s="26">
        <f t="shared" si="65"/>
        <v>0.75</v>
      </c>
      <c r="W477" s="23">
        <f t="shared" si="72"/>
        <v>0.43652777778333984</v>
      </c>
      <c r="X477" s="19">
        <f t="shared" si="66"/>
        <v>0.75</v>
      </c>
      <c r="Y477" s="19">
        <f t="shared" si="68"/>
        <v>0</v>
      </c>
      <c r="Z477" s="21">
        <f t="shared" si="69"/>
        <v>0</v>
      </c>
      <c r="AA477" s="21" t="str">
        <f t="shared" si="67"/>
        <v>n/a</v>
      </c>
      <c r="AB477" s="21">
        <f t="shared" si="70"/>
        <v>0</v>
      </c>
      <c r="AC477" s="19" t="str">
        <f t="shared" si="71"/>
        <v>Resueltos</v>
      </c>
    </row>
    <row r="478" spans="1:29" s="2" customFormat="1" ht="12.75" x14ac:dyDescent="0.2">
      <c r="A478" s="4" t="s">
        <v>20</v>
      </c>
      <c r="B478" s="4" t="s">
        <v>3042</v>
      </c>
      <c r="C478" s="4" t="s">
        <v>3043</v>
      </c>
      <c r="D478" s="5">
        <v>45860</v>
      </c>
      <c r="E478" s="6" t="s">
        <v>2469</v>
      </c>
      <c r="F478" s="6" t="s">
        <v>30</v>
      </c>
      <c r="G478" s="6" t="s">
        <v>31</v>
      </c>
      <c r="H478" s="7">
        <v>42513.417708333334</v>
      </c>
      <c r="I478" s="7">
        <v>42516.625150462962</v>
      </c>
      <c r="J478" s="4" t="s">
        <v>23</v>
      </c>
      <c r="K478" s="8" t="s">
        <v>33</v>
      </c>
      <c r="L478" s="7">
        <v>42516.520833333328</v>
      </c>
      <c r="M478" s="9" t="s">
        <v>3044</v>
      </c>
      <c r="N478" s="8" t="s">
        <v>3045</v>
      </c>
      <c r="O478" s="8" t="s">
        <v>34</v>
      </c>
      <c r="P478" s="8" t="s">
        <v>3046</v>
      </c>
      <c r="Q478" s="4" t="s">
        <v>3023</v>
      </c>
      <c r="R478" s="7"/>
      <c r="S478" s="8" t="s">
        <v>3029</v>
      </c>
      <c r="T478" s="10" t="s">
        <v>36</v>
      </c>
      <c r="U478" s="26">
        <f t="shared" si="64"/>
        <v>0.375</v>
      </c>
      <c r="V478" s="26">
        <f t="shared" si="65"/>
        <v>0.75</v>
      </c>
      <c r="W478" s="23">
        <f t="shared" si="72"/>
        <v>1.2281249999941792</v>
      </c>
      <c r="X478" s="19">
        <f t="shared" si="66"/>
        <v>0.75</v>
      </c>
      <c r="Y478" s="19">
        <f t="shared" si="68"/>
        <v>0.43645833332751255</v>
      </c>
      <c r="Z478" s="21">
        <f t="shared" si="69"/>
        <v>2</v>
      </c>
      <c r="AA478" s="21" t="str">
        <f t="shared" si="67"/>
        <v>n/a</v>
      </c>
      <c r="AB478" s="21">
        <f t="shared" si="70"/>
        <v>0</v>
      </c>
      <c r="AC478" s="19" t="str">
        <f t="shared" si="71"/>
        <v>Resueltos</v>
      </c>
    </row>
    <row r="479" spans="1:29" s="2" customFormat="1" ht="12.75" x14ac:dyDescent="0.2">
      <c r="A479" s="4" t="s">
        <v>20</v>
      </c>
      <c r="B479" s="4" t="s">
        <v>29</v>
      </c>
      <c r="C479" s="4" t="s">
        <v>2473</v>
      </c>
      <c r="D479" s="5">
        <v>45922</v>
      </c>
      <c r="E479" s="6" t="s">
        <v>2474</v>
      </c>
      <c r="F479" s="6" t="s">
        <v>21</v>
      </c>
      <c r="G479" s="6" t="s">
        <v>22</v>
      </c>
      <c r="H479" s="7">
        <v>42513.53329861111</v>
      </c>
      <c r="I479" s="7">
        <v>42514.577002314814</v>
      </c>
      <c r="J479" s="4" t="s">
        <v>23</v>
      </c>
      <c r="K479" s="8" t="s">
        <v>24</v>
      </c>
      <c r="L479" s="7">
        <v>42514.5625</v>
      </c>
      <c r="M479" s="9" t="s">
        <v>2475</v>
      </c>
      <c r="N479" s="8" t="s">
        <v>2476</v>
      </c>
      <c r="O479" s="8" t="s">
        <v>25</v>
      </c>
      <c r="P479" s="8" t="s">
        <v>65</v>
      </c>
      <c r="Q479" s="4" t="s">
        <v>26</v>
      </c>
      <c r="R479" s="7">
        <v>42515.486493055556</v>
      </c>
      <c r="S479" s="8" t="s">
        <v>27</v>
      </c>
      <c r="T479" s="10" t="s">
        <v>36</v>
      </c>
      <c r="U479" s="26">
        <f t="shared" si="64"/>
        <v>0.375</v>
      </c>
      <c r="V479" s="26">
        <f t="shared" si="65"/>
        <v>0.75</v>
      </c>
      <c r="W479" s="23">
        <f t="shared" si="72"/>
        <v>0.40420138889021473</v>
      </c>
      <c r="X479" s="19">
        <f t="shared" si="66"/>
        <v>0.75</v>
      </c>
      <c r="Y479" s="19">
        <f t="shared" si="68"/>
        <v>0</v>
      </c>
      <c r="Z479" s="21">
        <f t="shared" si="69"/>
        <v>0</v>
      </c>
      <c r="AA479" s="21" t="str">
        <f t="shared" si="67"/>
        <v>n/a</v>
      </c>
      <c r="AB479" s="21">
        <f t="shared" si="70"/>
        <v>0</v>
      </c>
      <c r="AC479" s="19" t="str">
        <f t="shared" si="71"/>
        <v>Resueltos</v>
      </c>
    </row>
    <row r="480" spans="1:29" s="2" customFormat="1" ht="12.75" x14ac:dyDescent="0.2">
      <c r="A480" s="4" t="s">
        <v>20</v>
      </c>
      <c r="B480" s="4" t="s">
        <v>29</v>
      </c>
      <c r="C480" s="4" t="s">
        <v>2477</v>
      </c>
      <c r="D480" s="5">
        <v>45933</v>
      </c>
      <c r="E480" s="6" t="s">
        <v>2478</v>
      </c>
      <c r="F480" s="6" t="s">
        <v>21</v>
      </c>
      <c r="G480" s="6" t="s">
        <v>22</v>
      </c>
      <c r="H480" s="7">
        <v>42513.547708333332</v>
      </c>
      <c r="I480" s="7">
        <v>42514.496099537035</v>
      </c>
      <c r="J480" s="4" t="s">
        <v>23</v>
      </c>
      <c r="K480" s="8" t="s">
        <v>35</v>
      </c>
      <c r="L480" s="7">
        <v>42514.427083333328</v>
      </c>
      <c r="M480" s="9" t="s">
        <v>2479</v>
      </c>
      <c r="N480" s="9" t="s">
        <v>2480</v>
      </c>
      <c r="O480" s="8" t="s">
        <v>45</v>
      </c>
      <c r="P480" s="8" t="s">
        <v>217</v>
      </c>
      <c r="Q480" s="4" t="s">
        <v>26</v>
      </c>
      <c r="R480" s="7">
        <v>42515.46194444444</v>
      </c>
      <c r="S480" s="8" t="s">
        <v>27</v>
      </c>
      <c r="T480" s="10" t="s">
        <v>36</v>
      </c>
      <c r="U480" s="26">
        <f t="shared" si="64"/>
        <v>0.375</v>
      </c>
      <c r="V480" s="26">
        <f t="shared" si="65"/>
        <v>0.75</v>
      </c>
      <c r="W480" s="23">
        <f t="shared" si="72"/>
        <v>0.25437499999679858</v>
      </c>
      <c r="X480" s="19">
        <f t="shared" si="66"/>
        <v>0.75</v>
      </c>
      <c r="Y480" s="19">
        <f t="shared" si="68"/>
        <v>0</v>
      </c>
      <c r="Z480" s="21">
        <f t="shared" si="69"/>
        <v>0</v>
      </c>
      <c r="AA480" s="21" t="str">
        <f t="shared" si="67"/>
        <v>n/a</v>
      </c>
      <c r="AB480" s="21">
        <f t="shared" si="70"/>
        <v>0</v>
      </c>
      <c r="AC480" s="19" t="str">
        <f t="shared" si="71"/>
        <v>Resueltos</v>
      </c>
    </row>
    <row r="481" spans="1:29" s="2" customFormat="1" ht="12.75" x14ac:dyDescent="0.2">
      <c r="A481" s="4" t="s">
        <v>20</v>
      </c>
      <c r="B481" s="4" t="s">
        <v>29</v>
      </c>
      <c r="C481" s="4" t="s">
        <v>2481</v>
      </c>
      <c r="D481" s="5">
        <v>45939</v>
      </c>
      <c r="E481" s="6" t="s">
        <v>2482</v>
      </c>
      <c r="F481" s="6" t="s">
        <v>21</v>
      </c>
      <c r="G481" s="6" t="s">
        <v>22</v>
      </c>
      <c r="H481" s="7">
        <v>42513.574930555551</v>
      </c>
      <c r="I481" s="7">
        <v>42513.73945601852</v>
      </c>
      <c r="J481" s="4" t="s">
        <v>23</v>
      </c>
      <c r="K481" s="8" t="s">
        <v>24</v>
      </c>
      <c r="L481" s="7">
        <v>42513.722222222219</v>
      </c>
      <c r="M481" s="9" t="s">
        <v>2483</v>
      </c>
      <c r="N481" s="9" t="s">
        <v>2484</v>
      </c>
      <c r="O481" s="8" t="s">
        <v>25</v>
      </c>
      <c r="P481" s="8" t="s">
        <v>212</v>
      </c>
      <c r="Q481" s="4" t="s">
        <v>26</v>
      </c>
      <c r="R481" s="7">
        <v>42513.756111111114</v>
      </c>
      <c r="S481" s="8" t="s">
        <v>32</v>
      </c>
      <c r="T481" s="10" t="s">
        <v>36</v>
      </c>
      <c r="U481" s="26">
        <f t="shared" si="64"/>
        <v>0.375</v>
      </c>
      <c r="V481" s="26">
        <f t="shared" si="65"/>
        <v>0.75</v>
      </c>
      <c r="W481" s="23">
        <f t="shared" si="72"/>
        <v>0.52229166666802485</v>
      </c>
      <c r="X481" s="19">
        <f t="shared" si="66"/>
        <v>0.75</v>
      </c>
      <c r="Y481" s="19">
        <f t="shared" si="68"/>
        <v>0</v>
      </c>
      <c r="Z481" s="21">
        <f t="shared" si="69"/>
        <v>-1</v>
      </c>
      <c r="AA481" s="21" t="str">
        <f t="shared" si="67"/>
        <v>n/a</v>
      </c>
      <c r="AB481" s="21">
        <f t="shared" si="70"/>
        <v>0</v>
      </c>
      <c r="AC481" s="19" t="str">
        <f t="shared" si="71"/>
        <v>Resueltos</v>
      </c>
    </row>
    <row r="482" spans="1:29" s="2" customFormat="1" ht="12.75" x14ac:dyDescent="0.2">
      <c r="A482" s="4" t="s">
        <v>20</v>
      </c>
      <c r="B482" s="4" t="s">
        <v>29</v>
      </c>
      <c r="C482" s="4" t="s">
        <v>2485</v>
      </c>
      <c r="D482" s="5">
        <v>45960</v>
      </c>
      <c r="E482" s="6" t="s">
        <v>2486</v>
      </c>
      <c r="F482" s="6" t="s">
        <v>21</v>
      </c>
      <c r="G482" s="6" t="s">
        <v>22</v>
      </c>
      <c r="H482" s="7">
        <v>42513.659305555557</v>
      </c>
      <c r="I482" s="7">
        <v>42514.527349537035</v>
      </c>
      <c r="J482" s="4" t="s">
        <v>23</v>
      </c>
      <c r="K482" s="8" t="s">
        <v>39</v>
      </c>
      <c r="L482" s="7">
        <v>42514.520833333328</v>
      </c>
      <c r="M482" s="9" t="s">
        <v>2487</v>
      </c>
      <c r="N482" s="8" t="s">
        <v>2488</v>
      </c>
      <c r="O482" s="8" t="s">
        <v>40</v>
      </c>
      <c r="P482" s="8" t="s">
        <v>92</v>
      </c>
      <c r="Q482" s="4" t="s">
        <v>26</v>
      </c>
      <c r="R482" s="7">
        <v>42514.54115740741</v>
      </c>
      <c r="S482" s="8" t="s">
        <v>32</v>
      </c>
      <c r="T482" s="10" t="s">
        <v>36</v>
      </c>
      <c r="U482" s="26">
        <f t="shared" si="64"/>
        <v>0.375</v>
      </c>
      <c r="V482" s="26">
        <f t="shared" si="65"/>
        <v>0.75</v>
      </c>
      <c r="W482" s="23">
        <f t="shared" si="72"/>
        <v>0.23652777777169831</v>
      </c>
      <c r="X482" s="19">
        <f t="shared" si="66"/>
        <v>0.75</v>
      </c>
      <c r="Y482" s="19">
        <f t="shared" si="68"/>
        <v>0</v>
      </c>
      <c r="Z482" s="21">
        <f t="shared" si="69"/>
        <v>0</v>
      </c>
      <c r="AA482" s="21" t="str">
        <f t="shared" si="67"/>
        <v>n/a</v>
      </c>
      <c r="AB482" s="21">
        <f t="shared" si="70"/>
        <v>0</v>
      </c>
      <c r="AC482" s="19" t="str">
        <f t="shared" si="71"/>
        <v>Resueltos</v>
      </c>
    </row>
    <row r="483" spans="1:29" s="2" customFormat="1" ht="12.75" x14ac:dyDescent="0.2">
      <c r="A483" s="4" t="s">
        <v>20</v>
      </c>
      <c r="B483" s="4" t="s">
        <v>2489</v>
      </c>
      <c r="C483" s="4" t="s">
        <v>2490</v>
      </c>
      <c r="D483" s="5">
        <v>45962</v>
      </c>
      <c r="E483" s="6" t="s">
        <v>2491</v>
      </c>
      <c r="F483" s="6" t="s">
        <v>30</v>
      </c>
      <c r="G483" s="6" t="s">
        <v>31</v>
      </c>
      <c r="H483" s="7">
        <v>42513.664710648147</v>
      </c>
      <c r="I483" s="7">
        <v>42516.62672453704</v>
      </c>
      <c r="J483" s="4" t="s">
        <v>23</v>
      </c>
      <c r="K483" s="8" t="s">
        <v>50</v>
      </c>
      <c r="L483" s="7">
        <v>42516.604166666672</v>
      </c>
      <c r="M483" s="9" t="s">
        <v>2492</v>
      </c>
      <c r="N483" s="8" t="s">
        <v>2493</v>
      </c>
      <c r="O483" s="8" t="s">
        <v>40</v>
      </c>
      <c r="P483" s="8" t="s">
        <v>2494</v>
      </c>
      <c r="Q483" s="4" t="s">
        <v>26</v>
      </c>
      <c r="R483" s="7">
        <v>42517.494745370372</v>
      </c>
      <c r="S483" s="8" t="s">
        <v>27</v>
      </c>
      <c r="T483" s="10" t="s">
        <v>36</v>
      </c>
      <c r="U483" s="26">
        <f t="shared" si="64"/>
        <v>0.375</v>
      </c>
      <c r="V483" s="26">
        <f t="shared" si="65"/>
        <v>0.75</v>
      </c>
      <c r="W483" s="23">
        <f t="shared" si="72"/>
        <v>1.0644560185246519</v>
      </c>
      <c r="X483" s="19">
        <f t="shared" si="66"/>
        <v>0.75</v>
      </c>
      <c r="Y483" s="19">
        <f t="shared" si="68"/>
        <v>0.2727893518579852</v>
      </c>
      <c r="Z483" s="21">
        <f t="shared" si="69"/>
        <v>2</v>
      </c>
      <c r="AA483" s="21" t="str">
        <f t="shared" si="67"/>
        <v>n/a</v>
      </c>
      <c r="AB483" s="21">
        <f t="shared" si="70"/>
        <v>0</v>
      </c>
      <c r="AC483" s="19" t="str">
        <f t="shared" si="71"/>
        <v>Resueltos</v>
      </c>
    </row>
    <row r="484" spans="1:29" s="2" customFormat="1" ht="12.75" x14ac:dyDescent="0.2">
      <c r="A484" s="4" t="s">
        <v>20</v>
      </c>
      <c r="B484" s="4" t="s">
        <v>29</v>
      </c>
      <c r="C484" s="4" t="s">
        <v>2495</v>
      </c>
      <c r="D484" s="5">
        <v>45964</v>
      </c>
      <c r="E484" s="6" t="s">
        <v>2496</v>
      </c>
      <c r="F484" s="6" t="s">
        <v>49</v>
      </c>
      <c r="G484" s="6" t="s">
        <v>31</v>
      </c>
      <c r="H484" s="7">
        <v>42513.672766203701</v>
      </c>
      <c r="I484" s="7">
        <v>42516.538206018522</v>
      </c>
      <c r="J484" s="4" t="s">
        <v>23</v>
      </c>
      <c r="K484" s="8" t="s">
        <v>59</v>
      </c>
      <c r="L484" s="7">
        <v>42516.582638888889</v>
      </c>
      <c r="M484" s="9" t="s">
        <v>2497</v>
      </c>
      <c r="N484" s="9" t="s">
        <v>2498</v>
      </c>
      <c r="O484" s="8"/>
      <c r="P484" s="8"/>
      <c r="Q484" s="4" t="s">
        <v>26</v>
      </c>
      <c r="R484" s="7">
        <v>42516.596238425926</v>
      </c>
      <c r="S484" s="8" t="s">
        <v>32</v>
      </c>
      <c r="T484" s="10" t="s">
        <v>36</v>
      </c>
      <c r="U484" s="26">
        <f t="shared" si="64"/>
        <v>0.375</v>
      </c>
      <c r="V484" s="26">
        <f t="shared" si="65"/>
        <v>0.66666666666666663</v>
      </c>
      <c r="W484" s="23">
        <f t="shared" si="72"/>
        <v>0.79097222222238384</v>
      </c>
      <c r="X484" s="19" t="str">
        <f t="shared" si="66"/>
        <v>n/a</v>
      </c>
      <c r="Y484" s="19">
        <f t="shared" si="68"/>
        <v>0</v>
      </c>
      <c r="Z484" s="21">
        <f t="shared" si="69"/>
        <v>2</v>
      </c>
      <c r="AA484" s="21">
        <f t="shared" si="67"/>
        <v>5</v>
      </c>
      <c r="AB484" s="21">
        <f t="shared" si="70"/>
        <v>0</v>
      </c>
      <c r="AC484" s="19" t="str">
        <f t="shared" si="71"/>
        <v>Resueltos</v>
      </c>
    </row>
    <row r="485" spans="1:29" s="2" customFormat="1" ht="12.75" x14ac:dyDescent="0.2">
      <c r="A485" s="4" t="s">
        <v>20</v>
      </c>
      <c r="B485" s="4" t="s">
        <v>29</v>
      </c>
      <c r="C485" s="4" t="s">
        <v>2499</v>
      </c>
      <c r="D485" s="5">
        <v>45970</v>
      </c>
      <c r="E485" s="6" t="s">
        <v>2500</v>
      </c>
      <c r="F485" s="6" t="s">
        <v>21</v>
      </c>
      <c r="G485" s="6" t="s">
        <v>22</v>
      </c>
      <c r="H485" s="7">
        <v>42513.679097222222</v>
      </c>
      <c r="I485" s="7">
        <v>42517.508009259254</v>
      </c>
      <c r="J485" s="4" t="s">
        <v>23</v>
      </c>
      <c r="K485" s="8" t="s">
        <v>33</v>
      </c>
      <c r="L485" s="7">
        <v>42517.520833333328</v>
      </c>
      <c r="M485" s="9" t="s">
        <v>2501</v>
      </c>
      <c r="N485" s="8" t="s">
        <v>2502</v>
      </c>
      <c r="O485" s="8" t="s">
        <v>34</v>
      </c>
      <c r="P485" s="8" t="s">
        <v>2503</v>
      </c>
      <c r="Q485" s="4" t="s">
        <v>26</v>
      </c>
      <c r="R485" s="7">
        <v>42521.438576388886</v>
      </c>
      <c r="S485" s="8" t="s">
        <v>27</v>
      </c>
      <c r="T485" s="10" t="s">
        <v>28</v>
      </c>
      <c r="U485" s="26">
        <f t="shared" si="64"/>
        <v>0.375</v>
      </c>
      <c r="V485" s="26">
        <f t="shared" si="65"/>
        <v>0.75</v>
      </c>
      <c r="W485" s="23">
        <f t="shared" si="72"/>
        <v>1.3417361111060018</v>
      </c>
      <c r="X485" s="19">
        <f t="shared" si="66"/>
        <v>0.75</v>
      </c>
      <c r="Y485" s="19">
        <f t="shared" si="68"/>
        <v>0.55006944443933503</v>
      </c>
      <c r="Z485" s="21">
        <f t="shared" si="69"/>
        <v>3</v>
      </c>
      <c r="AA485" s="21" t="str">
        <f t="shared" si="67"/>
        <v>n/a</v>
      </c>
      <c r="AB485" s="21">
        <f t="shared" si="70"/>
        <v>0</v>
      </c>
      <c r="AC485" s="19" t="str">
        <f t="shared" si="71"/>
        <v>Resueltos</v>
      </c>
    </row>
    <row r="486" spans="1:29" s="2" customFormat="1" ht="12.75" x14ac:dyDescent="0.2">
      <c r="A486" s="4" t="s">
        <v>20</v>
      </c>
      <c r="B486" s="4" t="s">
        <v>29</v>
      </c>
      <c r="C486" s="4" t="s">
        <v>2504</v>
      </c>
      <c r="D486" s="5">
        <v>45972</v>
      </c>
      <c r="E486" s="6" t="s">
        <v>2505</v>
      </c>
      <c r="F486" s="6" t="s">
        <v>21</v>
      </c>
      <c r="G486" s="6" t="s">
        <v>22</v>
      </c>
      <c r="H486" s="7">
        <v>42513.699212962965</v>
      </c>
      <c r="I486" s="7">
        <v>42514.690555555557</v>
      </c>
      <c r="J486" s="4" t="s">
        <v>23</v>
      </c>
      <c r="K486" s="8" t="s">
        <v>39</v>
      </c>
      <c r="L486" s="7">
        <v>42514.680555555555</v>
      </c>
      <c r="M486" s="9" t="s">
        <v>2506</v>
      </c>
      <c r="N486" s="9" t="s">
        <v>2507</v>
      </c>
      <c r="O486" s="8" t="s">
        <v>40</v>
      </c>
      <c r="P486" s="8" t="s">
        <v>121</v>
      </c>
      <c r="Q486" s="4" t="s">
        <v>26</v>
      </c>
      <c r="R486" s="7">
        <v>42520.409594907411</v>
      </c>
      <c r="S486" s="8" t="s">
        <v>27</v>
      </c>
      <c r="T486" s="10" t="s">
        <v>36</v>
      </c>
      <c r="U486" s="26">
        <f t="shared" si="64"/>
        <v>0.375</v>
      </c>
      <c r="V486" s="26">
        <f t="shared" si="65"/>
        <v>0.75</v>
      </c>
      <c r="W486" s="23">
        <f t="shared" si="72"/>
        <v>0.35634259258949896</v>
      </c>
      <c r="X486" s="19">
        <f t="shared" si="66"/>
        <v>0.75</v>
      </c>
      <c r="Y486" s="19">
        <f t="shared" si="68"/>
        <v>0</v>
      </c>
      <c r="Z486" s="21">
        <f t="shared" si="69"/>
        <v>0</v>
      </c>
      <c r="AA486" s="21" t="str">
        <f t="shared" si="67"/>
        <v>n/a</v>
      </c>
      <c r="AB486" s="21">
        <f t="shared" si="70"/>
        <v>0</v>
      </c>
      <c r="AC486" s="19" t="str">
        <f t="shared" si="71"/>
        <v>Resueltos</v>
      </c>
    </row>
    <row r="487" spans="1:29" s="2" customFormat="1" ht="12.75" x14ac:dyDescent="0.2">
      <c r="A487" s="4" t="s">
        <v>20</v>
      </c>
      <c r="B487" s="4" t="s">
        <v>29</v>
      </c>
      <c r="C487" s="4" t="s">
        <v>2508</v>
      </c>
      <c r="D487" s="5">
        <v>45975</v>
      </c>
      <c r="E487" s="6" t="s">
        <v>2509</v>
      </c>
      <c r="F487" s="6" t="s">
        <v>21</v>
      </c>
      <c r="G487" s="6" t="s">
        <v>22</v>
      </c>
      <c r="H487" s="7">
        <v>42513.712800925925</v>
      </c>
      <c r="I487" s="7">
        <v>42514.68204861111</v>
      </c>
      <c r="J487" s="4" t="s">
        <v>23</v>
      </c>
      <c r="K487" s="8" t="s">
        <v>24</v>
      </c>
      <c r="L487" s="7">
        <v>42514.5625</v>
      </c>
      <c r="M487" s="9" t="s">
        <v>2510</v>
      </c>
      <c r="N487" s="8" t="s">
        <v>2511</v>
      </c>
      <c r="O487" s="8" t="s">
        <v>25</v>
      </c>
      <c r="P487" s="8" t="s">
        <v>2512</v>
      </c>
      <c r="Q487" s="4" t="s">
        <v>26</v>
      </c>
      <c r="R487" s="7">
        <v>42515.489305555559</v>
      </c>
      <c r="S487" s="8" t="s">
        <v>27</v>
      </c>
      <c r="T487" s="10" t="s">
        <v>36</v>
      </c>
      <c r="U487" s="26">
        <f t="shared" si="64"/>
        <v>0.375</v>
      </c>
      <c r="V487" s="26">
        <f t="shared" si="65"/>
        <v>0.75</v>
      </c>
      <c r="W487" s="23">
        <f t="shared" si="72"/>
        <v>0.22469907407503342</v>
      </c>
      <c r="X487" s="19">
        <f t="shared" si="66"/>
        <v>0.75</v>
      </c>
      <c r="Y487" s="19">
        <f t="shared" si="68"/>
        <v>0</v>
      </c>
      <c r="Z487" s="21">
        <f t="shared" si="69"/>
        <v>0</v>
      </c>
      <c r="AA487" s="21" t="str">
        <f t="shared" si="67"/>
        <v>n/a</v>
      </c>
      <c r="AB487" s="21">
        <f t="shared" si="70"/>
        <v>0</v>
      </c>
      <c r="AC487" s="19" t="str">
        <f t="shared" si="71"/>
        <v>Resueltos</v>
      </c>
    </row>
    <row r="488" spans="1:29" s="2" customFormat="1" ht="12.75" x14ac:dyDescent="0.2">
      <c r="A488" s="4" t="s">
        <v>20</v>
      </c>
      <c r="B488" s="4" t="s">
        <v>29</v>
      </c>
      <c r="C488" s="4" t="s">
        <v>2513</v>
      </c>
      <c r="D488" s="5">
        <v>45990</v>
      </c>
      <c r="E488" s="6" t="s">
        <v>2514</v>
      </c>
      <c r="F488" s="6" t="s">
        <v>21</v>
      </c>
      <c r="G488" s="6" t="s">
        <v>22</v>
      </c>
      <c r="H488" s="7">
        <v>42513.744120370371</v>
      </c>
      <c r="I488" s="7">
        <v>42514.479363425926</v>
      </c>
      <c r="J488" s="4" t="s">
        <v>23</v>
      </c>
      <c r="K488" s="8" t="s">
        <v>24</v>
      </c>
      <c r="L488" s="7">
        <v>42514.420138888891</v>
      </c>
      <c r="M488" s="9" t="s">
        <v>2515</v>
      </c>
      <c r="N488" s="8" t="s">
        <v>2516</v>
      </c>
      <c r="O488" s="8" t="s">
        <v>25</v>
      </c>
      <c r="P488" s="8" t="s">
        <v>2517</v>
      </c>
      <c r="Q488" s="4" t="s">
        <v>26</v>
      </c>
      <c r="R488" s="7">
        <v>42515.492511574077</v>
      </c>
      <c r="S488" s="8" t="s">
        <v>27</v>
      </c>
      <c r="T488" s="10" t="s">
        <v>36</v>
      </c>
      <c r="U488" s="26">
        <f t="shared" si="64"/>
        <v>0.375</v>
      </c>
      <c r="V488" s="26">
        <f t="shared" si="65"/>
        <v>0.75</v>
      </c>
      <c r="W488" s="23">
        <f t="shared" si="72"/>
        <v>5.1018518519413192E-2</v>
      </c>
      <c r="X488" s="19">
        <f t="shared" si="66"/>
        <v>0.75</v>
      </c>
      <c r="Y488" s="19">
        <f t="shared" si="68"/>
        <v>0</v>
      </c>
      <c r="Z488" s="21">
        <f t="shared" si="69"/>
        <v>0</v>
      </c>
      <c r="AA488" s="21" t="str">
        <f t="shared" si="67"/>
        <v>n/a</v>
      </c>
      <c r="AB488" s="21">
        <f t="shared" si="70"/>
        <v>0</v>
      </c>
      <c r="AC488" s="19" t="str">
        <f t="shared" si="71"/>
        <v>Resueltos</v>
      </c>
    </row>
    <row r="489" spans="1:29" s="2" customFormat="1" ht="12.75" x14ac:dyDescent="0.2">
      <c r="A489" s="4" t="s">
        <v>20</v>
      </c>
      <c r="B489" s="4" t="s">
        <v>29</v>
      </c>
      <c r="C489" s="4" t="s">
        <v>2518</v>
      </c>
      <c r="D489" s="5">
        <v>45991</v>
      </c>
      <c r="E489" s="6" t="s">
        <v>2519</v>
      </c>
      <c r="F489" s="6" t="s">
        <v>21</v>
      </c>
      <c r="G489" s="6" t="s">
        <v>22</v>
      </c>
      <c r="H489" s="7">
        <v>42513.74590277778</v>
      </c>
      <c r="I489" s="7">
        <v>42514.509212962963</v>
      </c>
      <c r="J489" s="4" t="s">
        <v>23</v>
      </c>
      <c r="K489" s="8" t="s">
        <v>24</v>
      </c>
      <c r="L489" s="7">
        <v>42514.493055555555</v>
      </c>
      <c r="M489" s="9" t="s">
        <v>2520</v>
      </c>
      <c r="N489" s="8" t="s">
        <v>2521</v>
      </c>
      <c r="O489" s="8" t="s">
        <v>25</v>
      </c>
      <c r="P489" s="8" t="s">
        <v>170</v>
      </c>
      <c r="Q489" s="4" t="s">
        <v>26</v>
      </c>
      <c r="R489" s="7">
        <v>42514.529340277775</v>
      </c>
      <c r="S489" s="8" t="s">
        <v>32</v>
      </c>
      <c r="T489" s="10" t="s">
        <v>36</v>
      </c>
      <c r="U489" s="26">
        <f t="shared" si="64"/>
        <v>0.375</v>
      </c>
      <c r="V489" s="26">
        <f t="shared" si="65"/>
        <v>0.75</v>
      </c>
      <c r="W489" s="23">
        <f t="shared" si="72"/>
        <v>0.12215277777431766</v>
      </c>
      <c r="X489" s="19">
        <f t="shared" si="66"/>
        <v>0.75</v>
      </c>
      <c r="Y489" s="19">
        <f t="shared" si="68"/>
        <v>0</v>
      </c>
      <c r="Z489" s="21">
        <f t="shared" si="69"/>
        <v>0</v>
      </c>
      <c r="AA489" s="21" t="str">
        <f t="shared" si="67"/>
        <v>n/a</v>
      </c>
      <c r="AB489" s="21">
        <f t="shared" si="70"/>
        <v>0</v>
      </c>
      <c r="AC489" s="19" t="str">
        <f t="shared" si="71"/>
        <v>Resueltos</v>
      </c>
    </row>
    <row r="490" spans="1:29" s="2" customFormat="1" ht="12.75" x14ac:dyDescent="0.2">
      <c r="A490" s="4" t="s">
        <v>20</v>
      </c>
      <c r="B490" s="4" t="s">
        <v>29</v>
      </c>
      <c r="C490" s="4" t="s">
        <v>2522</v>
      </c>
      <c r="D490" s="5">
        <v>46003</v>
      </c>
      <c r="E490" s="6" t="s">
        <v>2523</v>
      </c>
      <c r="F490" s="6" t="s">
        <v>21</v>
      </c>
      <c r="G490" s="6" t="s">
        <v>22</v>
      </c>
      <c r="H490" s="7">
        <v>42513.936516203699</v>
      </c>
      <c r="I490" s="7">
        <v>42517.474004629628</v>
      </c>
      <c r="J490" s="4" t="s">
        <v>23</v>
      </c>
      <c r="K490" s="8" t="s">
        <v>33</v>
      </c>
      <c r="L490" s="7">
        <v>42517.465277777781</v>
      </c>
      <c r="M490" s="9" t="s">
        <v>2524</v>
      </c>
      <c r="N490" s="8" t="s">
        <v>2525</v>
      </c>
      <c r="O490" s="8" t="s">
        <v>34</v>
      </c>
      <c r="P490" s="8" t="s">
        <v>77</v>
      </c>
      <c r="Q490" s="4" t="s">
        <v>26</v>
      </c>
      <c r="R490" s="7">
        <v>42520.410428240742</v>
      </c>
      <c r="S490" s="8" t="s">
        <v>27</v>
      </c>
      <c r="T490" s="10" t="s">
        <v>36</v>
      </c>
      <c r="U490" s="26">
        <f t="shared" si="64"/>
        <v>0.375</v>
      </c>
      <c r="V490" s="26">
        <f t="shared" si="65"/>
        <v>0.75</v>
      </c>
      <c r="W490" s="23">
        <f t="shared" si="72"/>
        <v>1.2152777777810115</v>
      </c>
      <c r="X490" s="19">
        <f t="shared" si="66"/>
        <v>0.75</v>
      </c>
      <c r="Y490" s="19">
        <f t="shared" si="68"/>
        <v>0.42361111111434485</v>
      </c>
      <c r="Z490" s="21">
        <f t="shared" si="69"/>
        <v>3</v>
      </c>
      <c r="AA490" s="21" t="str">
        <f t="shared" si="67"/>
        <v>n/a</v>
      </c>
      <c r="AB490" s="21">
        <f t="shared" si="70"/>
        <v>0</v>
      </c>
      <c r="AC490" s="19" t="str">
        <f t="shared" si="71"/>
        <v>Resueltos</v>
      </c>
    </row>
    <row r="491" spans="1:29" s="2" customFormat="1" ht="12.75" x14ac:dyDescent="0.2">
      <c r="A491" s="4" t="s">
        <v>20</v>
      </c>
      <c r="B491" s="4" t="s">
        <v>29</v>
      </c>
      <c r="C491" s="4" t="s">
        <v>2526</v>
      </c>
      <c r="D491" s="5">
        <v>46004</v>
      </c>
      <c r="E491" s="6" t="s">
        <v>2527</v>
      </c>
      <c r="F491" s="6" t="s">
        <v>21</v>
      </c>
      <c r="G491" s="6" t="s">
        <v>22</v>
      </c>
      <c r="H491" s="7">
        <v>42514.320266203707</v>
      </c>
      <c r="I491" s="7">
        <v>42514.497141203705</v>
      </c>
      <c r="J491" s="4" t="s">
        <v>23</v>
      </c>
      <c r="K491" s="8" t="s">
        <v>37</v>
      </c>
      <c r="L491" s="7">
        <v>42514.489583333328</v>
      </c>
      <c r="M491" s="9" t="s">
        <v>2528</v>
      </c>
      <c r="N491" s="8" t="s">
        <v>2529</v>
      </c>
      <c r="O491" s="8" t="s">
        <v>25</v>
      </c>
      <c r="P491" s="8" t="s">
        <v>247</v>
      </c>
      <c r="Q491" s="4" t="s">
        <v>26</v>
      </c>
      <c r="R491" s="7">
        <v>42514.511064814811</v>
      </c>
      <c r="S491" s="8" t="s">
        <v>32</v>
      </c>
      <c r="T491" s="10" t="s">
        <v>36</v>
      </c>
      <c r="U491" s="26">
        <f t="shared" si="64"/>
        <v>0.375</v>
      </c>
      <c r="V491" s="26">
        <f t="shared" si="65"/>
        <v>0.66666666666666663</v>
      </c>
      <c r="W491" s="23">
        <f t="shared" si="72"/>
        <v>0.46098379628771602</v>
      </c>
      <c r="X491" s="19">
        <f t="shared" si="66"/>
        <v>0.58333333333333337</v>
      </c>
      <c r="Y491" s="19">
        <f t="shared" si="68"/>
        <v>0</v>
      </c>
      <c r="Z491" s="21">
        <f t="shared" si="69"/>
        <v>-1</v>
      </c>
      <c r="AA491" s="21" t="str">
        <f t="shared" si="67"/>
        <v>n/a</v>
      </c>
      <c r="AB491" s="21">
        <f t="shared" si="70"/>
        <v>0</v>
      </c>
      <c r="AC491" s="19" t="str">
        <f t="shared" si="71"/>
        <v>Resueltos</v>
      </c>
    </row>
    <row r="492" spans="1:29" s="2" customFormat="1" ht="12.75" x14ac:dyDescent="0.2">
      <c r="A492" s="4" t="s">
        <v>20</v>
      </c>
      <c r="B492" s="4" t="s">
        <v>29</v>
      </c>
      <c r="C492" s="4" t="s">
        <v>2530</v>
      </c>
      <c r="D492" s="5">
        <v>46005</v>
      </c>
      <c r="E492" s="6" t="s">
        <v>2531</v>
      </c>
      <c r="F492" s="6" t="s">
        <v>21</v>
      </c>
      <c r="G492" s="6" t="s">
        <v>22</v>
      </c>
      <c r="H492" s="7">
        <v>42514.321863425925</v>
      </c>
      <c r="I492" s="7">
        <v>42514.683020833334</v>
      </c>
      <c r="J492" s="4" t="s">
        <v>23</v>
      </c>
      <c r="K492" s="8" t="s">
        <v>24</v>
      </c>
      <c r="L492" s="7">
        <v>42514.643055555556</v>
      </c>
      <c r="M492" s="9" t="s">
        <v>2532</v>
      </c>
      <c r="N492" s="8" t="s">
        <v>2533</v>
      </c>
      <c r="O492" s="8" t="s">
        <v>25</v>
      </c>
      <c r="P492" s="8" t="s">
        <v>2534</v>
      </c>
      <c r="Q492" s="4" t="s">
        <v>26</v>
      </c>
      <c r="R492" s="7">
        <v>42515.494803240741</v>
      </c>
      <c r="S492" s="8" t="s">
        <v>27</v>
      </c>
      <c r="T492" s="10" t="s">
        <v>36</v>
      </c>
      <c r="U492" s="26">
        <f t="shared" si="64"/>
        <v>0.375</v>
      </c>
      <c r="V492" s="26">
        <f t="shared" si="65"/>
        <v>0.75</v>
      </c>
      <c r="W492" s="23">
        <f t="shared" si="72"/>
        <v>0.69619212963152677</v>
      </c>
      <c r="X492" s="19">
        <f t="shared" si="66"/>
        <v>0.75</v>
      </c>
      <c r="Y492" s="19">
        <f t="shared" si="68"/>
        <v>0</v>
      </c>
      <c r="Z492" s="21">
        <f t="shared" si="69"/>
        <v>-1</v>
      </c>
      <c r="AA492" s="21" t="str">
        <f t="shared" si="67"/>
        <v>n/a</v>
      </c>
      <c r="AB492" s="21">
        <f t="shared" si="70"/>
        <v>0</v>
      </c>
      <c r="AC492" s="19" t="str">
        <f t="shared" si="71"/>
        <v>Resueltos</v>
      </c>
    </row>
    <row r="493" spans="1:29" s="2" customFormat="1" ht="12.75" x14ac:dyDescent="0.2">
      <c r="A493" s="4" t="s">
        <v>20</v>
      </c>
      <c r="B493" s="4" t="s">
        <v>2535</v>
      </c>
      <c r="C493" s="4" t="s">
        <v>2536</v>
      </c>
      <c r="D493" s="5">
        <v>46006</v>
      </c>
      <c r="E493" s="6" t="s">
        <v>2537</v>
      </c>
      <c r="F493" s="6" t="s">
        <v>21</v>
      </c>
      <c r="G493" s="6" t="s">
        <v>22</v>
      </c>
      <c r="H493" s="7">
        <v>42514.342800925922</v>
      </c>
      <c r="I493" s="7">
        <v>42515.572187500002</v>
      </c>
      <c r="J493" s="4" t="s">
        <v>23</v>
      </c>
      <c r="K493" s="8" t="s">
        <v>37</v>
      </c>
      <c r="L493" s="7">
        <v>42515.538194444445</v>
      </c>
      <c r="M493" s="9" t="s">
        <v>2538</v>
      </c>
      <c r="N493" s="8" t="s">
        <v>2539</v>
      </c>
      <c r="O493" s="8" t="s">
        <v>25</v>
      </c>
      <c r="P493" s="8" t="s">
        <v>1111</v>
      </c>
      <c r="Q493" s="4" t="s">
        <v>26</v>
      </c>
      <c r="R493" s="7">
        <v>42516.537939814814</v>
      </c>
      <c r="S493" s="8" t="s">
        <v>27</v>
      </c>
      <c r="T493" s="10" t="s">
        <v>36</v>
      </c>
      <c r="U493" s="26">
        <f t="shared" si="64"/>
        <v>0.375</v>
      </c>
      <c r="V493" s="26">
        <f t="shared" si="65"/>
        <v>0.66666666666666663</v>
      </c>
      <c r="W493" s="23">
        <f t="shared" si="72"/>
        <v>0.48706018518957228</v>
      </c>
      <c r="X493" s="19">
        <f t="shared" si="66"/>
        <v>0.58333333333333337</v>
      </c>
      <c r="Y493" s="19">
        <f t="shared" si="68"/>
        <v>0</v>
      </c>
      <c r="Z493" s="21">
        <f t="shared" si="69"/>
        <v>0</v>
      </c>
      <c r="AA493" s="21" t="str">
        <f t="shared" si="67"/>
        <v>n/a</v>
      </c>
      <c r="AB493" s="21">
        <f t="shared" si="70"/>
        <v>0</v>
      </c>
      <c r="AC493" s="19" t="str">
        <f t="shared" si="71"/>
        <v>Resueltos</v>
      </c>
    </row>
    <row r="494" spans="1:29" s="2" customFormat="1" ht="12.75" x14ac:dyDescent="0.2">
      <c r="A494" s="4" t="s">
        <v>20</v>
      </c>
      <c r="B494" s="4" t="s">
        <v>29</v>
      </c>
      <c r="C494" s="4" t="s">
        <v>2540</v>
      </c>
      <c r="D494" s="5">
        <v>46017</v>
      </c>
      <c r="E494" s="6" t="s">
        <v>2541</v>
      </c>
      <c r="F494" s="6" t="s">
        <v>21</v>
      </c>
      <c r="G494" s="6" t="s">
        <v>22</v>
      </c>
      <c r="H494" s="7">
        <v>42514.37436342593</v>
      </c>
      <c r="I494" s="7">
        <v>42515.469270833331</v>
      </c>
      <c r="J494" s="4" t="s">
        <v>23</v>
      </c>
      <c r="K494" s="8" t="s">
        <v>24</v>
      </c>
      <c r="L494" s="7">
        <v>42515.465277777781</v>
      </c>
      <c r="M494" s="9" t="s">
        <v>2542</v>
      </c>
      <c r="N494" s="8" t="s">
        <v>2543</v>
      </c>
      <c r="O494" s="8" t="s">
        <v>25</v>
      </c>
      <c r="P494" s="8" t="s">
        <v>182</v>
      </c>
      <c r="Q494" s="4" t="s">
        <v>26</v>
      </c>
      <c r="R494" s="7">
        <v>42516.567129629635</v>
      </c>
      <c r="S494" s="8" t="s">
        <v>27</v>
      </c>
      <c r="T494" s="10" t="s">
        <v>36</v>
      </c>
      <c r="U494" s="26">
        <f t="shared" si="64"/>
        <v>0.375</v>
      </c>
      <c r="V494" s="26">
        <f t="shared" si="65"/>
        <v>0.75</v>
      </c>
      <c r="W494" s="23">
        <f t="shared" si="72"/>
        <v>0.46591435185109731</v>
      </c>
      <c r="X494" s="19">
        <f t="shared" si="66"/>
        <v>0.75</v>
      </c>
      <c r="Y494" s="19">
        <f t="shared" si="68"/>
        <v>0</v>
      </c>
      <c r="Z494" s="21">
        <f t="shared" si="69"/>
        <v>0</v>
      </c>
      <c r="AA494" s="21" t="str">
        <f t="shared" si="67"/>
        <v>n/a</v>
      </c>
      <c r="AB494" s="21">
        <f t="shared" si="70"/>
        <v>0</v>
      </c>
      <c r="AC494" s="19" t="str">
        <f t="shared" si="71"/>
        <v>Resueltos</v>
      </c>
    </row>
    <row r="495" spans="1:29" s="2" customFormat="1" ht="12.75" x14ac:dyDescent="0.2">
      <c r="A495" s="4" t="s">
        <v>20</v>
      </c>
      <c r="B495" s="4" t="s">
        <v>29</v>
      </c>
      <c r="C495" s="4" t="s">
        <v>2544</v>
      </c>
      <c r="D495" s="5">
        <v>46036</v>
      </c>
      <c r="E495" s="6" t="s">
        <v>2545</v>
      </c>
      <c r="F495" s="6" t="s">
        <v>21</v>
      </c>
      <c r="G495" s="6" t="s">
        <v>22</v>
      </c>
      <c r="H495" s="7">
        <v>42514.391145833331</v>
      </c>
      <c r="I495" s="7">
        <v>42515.543692129635</v>
      </c>
      <c r="J495" s="4" t="s">
        <v>23</v>
      </c>
      <c r="K495" s="8" t="s">
        <v>24</v>
      </c>
      <c r="L495" s="7">
        <v>42515.527777777781</v>
      </c>
      <c r="M495" s="9" t="s">
        <v>2546</v>
      </c>
      <c r="N495" s="8" t="s">
        <v>2547</v>
      </c>
      <c r="O495" s="8" t="s">
        <v>25</v>
      </c>
      <c r="P495" s="8" t="s">
        <v>2548</v>
      </c>
      <c r="Q495" s="4" t="s">
        <v>26</v>
      </c>
      <c r="R495" s="7">
        <v>42515.633969907409</v>
      </c>
      <c r="S495" s="8" t="s">
        <v>32</v>
      </c>
      <c r="T495" s="10" t="s">
        <v>36</v>
      </c>
      <c r="U495" s="26">
        <f t="shared" si="64"/>
        <v>0.375</v>
      </c>
      <c r="V495" s="26">
        <f t="shared" si="65"/>
        <v>0.75</v>
      </c>
      <c r="W495" s="23">
        <f t="shared" si="72"/>
        <v>0.51163194444961846</v>
      </c>
      <c r="X495" s="19">
        <f t="shared" si="66"/>
        <v>0.75</v>
      </c>
      <c r="Y495" s="19">
        <f t="shared" si="68"/>
        <v>0</v>
      </c>
      <c r="Z495" s="21">
        <f t="shared" si="69"/>
        <v>0</v>
      </c>
      <c r="AA495" s="21" t="str">
        <f t="shared" si="67"/>
        <v>n/a</v>
      </c>
      <c r="AB495" s="21">
        <f t="shared" si="70"/>
        <v>0</v>
      </c>
      <c r="AC495" s="19" t="str">
        <f t="shared" si="71"/>
        <v>Resueltos</v>
      </c>
    </row>
    <row r="496" spans="1:29" s="2" customFormat="1" ht="12.75" x14ac:dyDescent="0.2">
      <c r="A496" s="4" t="s">
        <v>20</v>
      </c>
      <c r="B496" s="4" t="s">
        <v>29</v>
      </c>
      <c r="C496" s="4" t="s">
        <v>2549</v>
      </c>
      <c r="D496" s="5">
        <v>46051</v>
      </c>
      <c r="E496" s="6" t="s">
        <v>2550</v>
      </c>
      <c r="F496" s="6" t="s">
        <v>21</v>
      </c>
      <c r="G496" s="6" t="s">
        <v>22</v>
      </c>
      <c r="H496" s="7">
        <v>42514.429236111115</v>
      </c>
      <c r="I496" s="7">
        <v>42514.697766203702</v>
      </c>
      <c r="J496" s="4" t="s">
        <v>23</v>
      </c>
      <c r="K496" s="8" t="s">
        <v>24</v>
      </c>
      <c r="L496" s="7">
        <v>42514.6875</v>
      </c>
      <c r="M496" s="9" t="s">
        <v>2551</v>
      </c>
      <c r="N496" s="8" t="s">
        <v>2552</v>
      </c>
      <c r="O496" s="8" t="s">
        <v>25</v>
      </c>
      <c r="P496" s="8" t="s">
        <v>2553</v>
      </c>
      <c r="Q496" s="4" t="s">
        <v>26</v>
      </c>
      <c r="R496" s="7">
        <v>42514.719004629631</v>
      </c>
      <c r="S496" s="8" t="s">
        <v>32</v>
      </c>
      <c r="T496" s="10" t="s">
        <v>36</v>
      </c>
      <c r="U496" s="26">
        <f t="shared" si="64"/>
        <v>0.375</v>
      </c>
      <c r="V496" s="26">
        <f t="shared" si="65"/>
        <v>0.75</v>
      </c>
      <c r="W496" s="23">
        <f t="shared" si="72"/>
        <v>0.63326388888526708</v>
      </c>
      <c r="X496" s="19">
        <f t="shared" si="66"/>
        <v>0.75</v>
      </c>
      <c r="Y496" s="19">
        <f t="shared" si="68"/>
        <v>0</v>
      </c>
      <c r="Z496" s="21">
        <f t="shared" si="69"/>
        <v>-1</v>
      </c>
      <c r="AA496" s="21" t="str">
        <f t="shared" si="67"/>
        <v>n/a</v>
      </c>
      <c r="AB496" s="21">
        <f t="shared" si="70"/>
        <v>0</v>
      </c>
      <c r="AC496" s="19" t="str">
        <f t="shared" si="71"/>
        <v>Resueltos</v>
      </c>
    </row>
    <row r="497" spans="1:29" s="2" customFormat="1" ht="12.75" x14ac:dyDescent="0.2">
      <c r="A497" s="4" t="s">
        <v>20</v>
      </c>
      <c r="B497" s="4" t="s">
        <v>29</v>
      </c>
      <c r="C497" s="4" t="s">
        <v>3047</v>
      </c>
      <c r="D497" s="5">
        <v>46067</v>
      </c>
      <c r="E497" s="6" t="s">
        <v>3048</v>
      </c>
      <c r="F497" s="6" t="s">
        <v>21</v>
      </c>
      <c r="G497" s="6" t="s">
        <v>22</v>
      </c>
      <c r="H497" s="7">
        <v>42514.46707175926</v>
      </c>
      <c r="I497" s="7">
        <v>42517.682083333333</v>
      </c>
      <c r="J497" s="4" t="s">
        <v>23</v>
      </c>
      <c r="K497" s="8" t="s">
        <v>24</v>
      </c>
      <c r="L497" s="7">
        <v>42517.642361111109</v>
      </c>
      <c r="M497" s="9" t="s">
        <v>3049</v>
      </c>
      <c r="N497" s="9" t="s">
        <v>3050</v>
      </c>
      <c r="O497" s="8" t="s">
        <v>25</v>
      </c>
      <c r="P497" s="8" t="s">
        <v>2131</v>
      </c>
      <c r="Q497" s="4" t="s">
        <v>26</v>
      </c>
      <c r="R497" s="7">
        <v>42528.473125000004</v>
      </c>
      <c r="S497" s="8" t="s">
        <v>27</v>
      </c>
      <c r="T497" s="10" t="s">
        <v>28</v>
      </c>
      <c r="U497" s="26">
        <f t="shared" si="64"/>
        <v>0.375</v>
      </c>
      <c r="V497" s="26">
        <f t="shared" si="65"/>
        <v>0.75</v>
      </c>
      <c r="W497" s="23">
        <f t="shared" si="72"/>
        <v>1.3002893518496421</v>
      </c>
      <c r="X497" s="19">
        <f t="shared" si="66"/>
        <v>0.75</v>
      </c>
      <c r="Y497" s="19">
        <f t="shared" si="68"/>
        <v>0.50862268518297538</v>
      </c>
      <c r="Z497" s="21">
        <f t="shared" si="69"/>
        <v>2</v>
      </c>
      <c r="AA497" s="21" t="str">
        <f t="shared" si="67"/>
        <v>n/a</v>
      </c>
      <c r="AB497" s="21">
        <f t="shared" si="70"/>
        <v>0</v>
      </c>
      <c r="AC497" s="19" t="str">
        <f t="shared" si="71"/>
        <v>Resueltos</v>
      </c>
    </row>
    <row r="498" spans="1:29" s="2" customFormat="1" ht="12.75" x14ac:dyDescent="0.2">
      <c r="A498" s="4" t="s">
        <v>20</v>
      </c>
      <c r="B498" s="4" t="s">
        <v>29</v>
      </c>
      <c r="C498" s="4" t="s">
        <v>2554</v>
      </c>
      <c r="D498" s="5">
        <v>46080</v>
      </c>
      <c r="E498" s="6" t="s">
        <v>2555</v>
      </c>
      <c r="F498" s="6" t="s">
        <v>21</v>
      </c>
      <c r="G498" s="6" t="s">
        <v>22</v>
      </c>
      <c r="H498" s="7">
        <v>42514.500231481477</v>
      </c>
      <c r="I498" s="7">
        <v>42514.67559027778</v>
      </c>
      <c r="J498" s="4" t="s">
        <v>23</v>
      </c>
      <c r="K498" s="8" t="s">
        <v>24</v>
      </c>
      <c r="L498" s="7">
        <v>42514.604166666672</v>
      </c>
      <c r="M498" s="9" t="s">
        <v>2556</v>
      </c>
      <c r="N498" s="8" t="s">
        <v>2557</v>
      </c>
      <c r="O498" s="8" t="s">
        <v>25</v>
      </c>
      <c r="P498" s="8" t="s">
        <v>2558</v>
      </c>
      <c r="Q498" s="4" t="s">
        <v>26</v>
      </c>
      <c r="R498" s="7">
        <v>42514.709282407406</v>
      </c>
      <c r="S498" s="8" t="s">
        <v>32</v>
      </c>
      <c r="T498" s="10" t="s">
        <v>36</v>
      </c>
      <c r="U498" s="26">
        <f t="shared" si="64"/>
        <v>0.375</v>
      </c>
      <c r="V498" s="26">
        <f t="shared" si="65"/>
        <v>0.75</v>
      </c>
      <c r="W498" s="23">
        <f t="shared" si="72"/>
        <v>0.47893518519413192</v>
      </c>
      <c r="X498" s="19">
        <f t="shared" si="66"/>
        <v>0.75</v>
      </c>
      <c r="Y498" s="19">
        <f t="shared" si="68"/>
        <v>0</v>
      </c>
      <c r="Z498" s="21">
        <f t="shared" si="69"/>
        <v>-1</v>
      </c>
      <c r="AA498" s="21" t="str">
        <f t="shared" si="67"/>
        <v>n/a</v>
      </c>
      <c r="AB498" s="21">
        <f t="shared" si="70"/>
        <v>0</v>
      </c>
      <c r="AC498" s="19" t="str">
        <f t="shared" si="71"/>
        <v>Resueltos</v>
      </c>
    </row>
    <row r="499" spans="1:29" s="2" customFormat="1" ht="12.75" x14ac:dyDescent="0.2">
      <c r="A499" s="4" t="s">
        <v>20</v>
      </c>
      <c r="B499" s="4" t="s">
        <v>2559</v>
      </c>
      <c r="C499" s="4" t="s">
        <v>2560</v>
      </c>
      <c r="D499" s="5">
        <v>46081</v>
      </c>
      <c r="E499" s="6" t="s">
        <v>2561</v>
      </c>
      <c r="F499" s="6" t="s">
        <v>21</v>
      </c>
      <c r="G499" s="6" t="s">
        <v>31</v>
      </c>
      <c r="H499" s="7">
        <v>42514.503981481481</v>
      </c>
      <c r="I499" s="7">
        <v>42516.525185185186</v>
      </c>
      <c r="J499" s="4" t="s">
        <v>23</v>
      </c>
      <c r="K499" s="8" t="s">
        <v>24</v>
      </c>
      <c r="L499" s="7">
        <v>42516.513888888891</v>
      </c>
      <c r="M499" s="9" t="s">
        <v>2562</v>
      </c>
      <c r="N499" s="8" t="s">
        <v>2563</v>
      </c>
      <c r="O499" s="8" t="s">
        <v>25</v>
      </c>
      <c r="P499" s="8" t="s">
        <v>2564</v>
      </c>
      <c r="Q499" s="4" t="s">
        <v>26</v>
      </c>
      <c r="R499" s="7">
        <v>42520.51295138889</v>
      </c>
      <c r="S499" s="8" t="s">
        <v>27</v>
      </c>
      <c r="T499" s="10" t="s">
        <v>36</v>
      </c>
      <c r="U499" s="26">
        <f t="shared" si="64"/>
        <v>0.375</v>
      </c>
      <c r="V499" s="26">
        <f t="shared" si="65"/>
        <v>0.75</v>
      </c>
      <c r="W499" s="23">
        <f t="shared" si="72"/>
        <v>0.75990740740962792</v>
      </c>
      <c r="X499" s="19">
        <f t="shared" si="66"/>
        <v>0.75</v>
      </c>
      <c r="Y499" s="19">
        <f t="shared" si="68"/>
        <v>-3.1759259257038777E-2</v>
      </c>
      <c r="Z499" s="21">
        <f t="shared" si="69"/>
        <v>1</v>
      </c>
      <c r="AA499" s="21" t="str">
        <f t="shared" si="67"/>
        <v>n/a</v>
      </c>
      <c r="AB499" s="21">
        <f t="shared" si="70"/>
        <v>0</v>
      </c>
      <c r="AC499" s="19" t="str">
        <f t="shared" si="71"/>
        <v>Resueltos</v>
      </c>
    </row>
    <row r="500" spans="1:29" s="2" customFormat="1" ht="12.75" x14ac:dyDescent="0.2">
      <c r="A500" s="4" t="s">
        <v>20</v>
      </c>
      <c r="B500" s="4" t="s">
        <v>29</v>
      </c>
      <c r="C500" s="4" t="s">
        <v>2565</v>
      </c>
      <c r="D500" s="5">
        <v>46083</v>
      </c>
      <c r="E500" s="6" t="s">
        <v>2566</v>
      </c>
      <c r="F500" s="6" t="s">
        <v>21</v>
      </c>
      <c r="G500" s="6" t="s">
        <v>22</v>
      </c>
      <c r="H500" s="7">
        <v>42514.508368055554</v>
      </c>
      <c r="I500" s="7">
        <v>42517.727083333331</v>
      </c>
      <c r="J500" s="4" t="s">
        <v>23</v>
      </c>
      <c r="K500" s="8" t="s">
        <v>24</v>
      </c>
      <c r="L500" s="7">
        <v>42517.694444444445</v>
      </c>
      <c r="M500" s="9" t="s">
        <v>2567</v>
      </c>
      <c r="N500" s="8" t="s">
        <v>2568</v>
      </c>
      <c r="O500" s="8" t="s">
        <v>25</v>
      </c>
      <c r="P500" s="8" t="s">
        <v>2569</v>
      </c>
      <c r="Q500" s="4" t="s">
        <v>26</v>
      </c>
      <c r="R500" s="7">
        <v>42520.41006944445</v>
      </c>
      <c r="S500" s="8" t="s">
        <v>27</v>
      </c>
      <c r="T500" s="10" t="s">
        <v>28</v>
      </c>
      <c r="U500" s="26">
        <f t="shared" si="64"/>
        <v>0.375</v>
      </c>
      <c r="V500" s="26">
        <f t="shared" si="65"/>
        <v>0.75</v>
      </c>
      <c r="W500" s="23">
        <f t="shared" si="72"/>
        <v>1.3110763888907968</v>
      </c>
      <c r="X500" s="19">
        <f t="shared" si="66"/>
        <v>0.75</v>
      </c>
      <c r="Y500" s="19">
        <f t="shared" si="68"/>
        <v>0.51940972222413007</v>
      </c>
      <c r="Z500" s="21">
        <f t="shared" si="69"/>
        <v>2</v>
      </c>
      <c r="AA500" s="21" t="str">
        <f t="shared" si="67"/>
        <v>n/a</v>
      </c>
      <c r="AB500" s="21">
        <f t="shared" si="70"/>
        <v>0</v>
      </c>
      <c r="AC500" s="19" t="str">
        <f t="shared" si="71"/>
        <v>Resueltos</v>
      </c>
    </row>
    <row r="501" spans="1:29" s="2" customFormat="1" ht="12.75" x14ac:dyDescent="0.2">
      <c r="A501" s="4" t="s">
        <v>20</v>
      </c>
      <c r="B501" s="4" t="s">
        <v>29</v>
      </c>
      <c r="C501" s="4" t="s">
        <v>2570</v>
      </c>
      <c r="D501" s="5">
        <v>46094</v>
      </c>
      <c r="E501" s="6" t="s">
        <v>2571</v>
      </c>
      <c r="F501" s="6" t="s">
        <v>21</v>
      </c>
      <c r="G501" s="6" t="s">
        <v>22</v>
      </c>
      <c r="H501" s="7">
        <v>42514.529490740737</v>
      </c>
      <c r="I501" s="7">
        <v>42515.57303240741</v>
      </c>
      <c r="J501" s="4" t="s">
        <v>23</v>
      </c>
      <c r="K501" s="8" t="s">
        <v>24</v>
      </c>
      <c r="L501" s="7">
        <v>42515.486111111109</v>
      </c>
      <c r="M501" s="9" t="s">
        <v>2572</v>
      </c>
      <c r="N501" s="9" t="s">
        <v>2573</v>
      </c>
      <c r="O501" s="8" t="s">
        <v>25</v>
      </c>
      <c r="P501" s="8" t="s">
        <v>2574</v>
      </c>
      <c r="Q501" s="4" t="s">
        <v>26</v>
      </c>
      <c r="R501" s="7">
        <v>42517.718159722222</v>
      </c>
      <c r="S501" s="8" t="s">
        <v>27</v>
      </c>
      <c r="T501" s="10" t="s">
        <v>36</v>
      </c>
      <c r="U501" s="26">
        <f t="shared" si="64"/>
        <v>0.375</v>
      </c>
      <c r="V501" s="26">
        <f t="shared" si="65"/>
        <v>0.75</v>
      </c>
      <c r="W501" s="23">
        <f t="shared" si="72"/>
        <v>0.33162037037254777</v>
      </c>
      <c r="X501" s="19">
        <f t="shared" si="66"/>
        <v>0.75</v>
      </c>
      <c r="Y501" s="19">
        <f t="shared" si="68"/>
        <v>0</v>
      </c>
      <c r="Z501" s="21">
        <f t="shared" si="69"/>
        <v>0</v>
      </c>
      <c r="AA501" s="21" t="str">
        <f t="shared" si="67"/>
        <v>n/a</v>
      </c>
      <c r="AB501" s="21">
        <f t="shared" si="70"/>
        <v>0</v>
      </c>
      <c r="AC501" s="19" t="str">
        <f t="shared" si="71"/>
        <v>Resueltos</v>
      </c>
    </row>
    <row r="502" spans="1:29" s="2" customFormat="1" ht="12.75" x14ac:dyDescent="0.2">
      <c r="A502" s="4" t="s">
        <v>20</v>
      </c>
      <c r="B502" s="4" t="s">
        <v>29</v>
      </c>
      <c r="C502" s="4" t="s">
        <v>3051</v>
      </c>
      <c r="D502" s="5">
        <v>46130</v>
      </c>
      <c r="E502" s="6" t="s">
        <v>3052</v>
      </c>
      <c r="F502" s="6" t="s">
        <v>21</v>
      </c>
      <c r="G502" s="6" t="s">
        <v>22</v>
      </c>
      <c r="H502" s="7">
        <v>42514.583275462966</v>
      </c>
      <c r="I502" s="7">
        <v>42515.50744212963</v>
      </c>
      <c r="J502" s="4" t="s">
        <v>23</v>
      </c>
      <c r="K502" s="8" t="s">
        <v>33</v>
      </c>
      <c r="L502" s="7">
        <v>42515.5</v>
      </c>
      <c r="M502" s="9" t="s">
        <v>3053</v>
      </c>
      <c r="N502" s="8" t="s">
        <v>3054</v>
      </c>
      <c r="O502" s="8" t="s">
        <v>34</v>
      </c>
      <c r="P502" s="8" t="s">
        <v>3055</v>
      </c>
      <c r="Q502" s="4" t="s">
        <v>3023</v>
      </c>
      <c r="R502" s="7"/>
      <c r="S502" s="8" t="s">
        <v>32</v>
      </c>
      <c r="T502" s="10" t="s">
        <v>36</v>
      </c>
      <c r="U502" s="26">
        <f t="shared" si="64"/>
        <v>0.375</v>
      </c>
      <c r="V502" s="26">
        <f t="shared" si="65"/>
        <v>0.75</v>
      </c>
      <c r="W502" s="23">
        <f t="shared" si="72"/>
        <v>0.29172453703358769</v>
      </c>
      <c r="X502" s="19">
        <f t="shared" si="66"/>
        <v>0.75</v>
      </c>
      <c r="Y502" s="19">
        <f t="shared" si="68"/>
        <v>0</v>
      </c>
      <c r="Z502" s="21">
        <f t="shared" si="69"/>
        <v>0</v>
      </c>
      <c r="AA502" s="21" t="str">
        <f t="shared" si="67"/>
        <v>n/a</v>
      </c>
      <c r="AB502" s="21">
        <f t="shared" si="70"/>
        <v>0</v>
      </c>
      <c r="AC502" s="19" t="str">
        <f t="shared" si="71"/>
        <v>Resueltos</v>
      </c>
    </row>
    <row r="503" spans="1:29" s="2" customFormat="1" ht="12.75" x14ac:dyDescent="0.2">
      <c r="A503" s="4" t="s">
        <v>20</v>
      </c>
      <c r="B503" s="4" t="s">
        <v>29</v>
      </c>
      <c r="C503" s="4" t="s">
        <v>2575</v>
      </c>
      <c r="D503" s="5">
        <v>46138</v>
      </c>
      <c r="E503" s="6" t="s">
        <v>2576</v>
      </c>
      <c r="F503" s="6" t="s">
        <v>21</v>
      </c>
      <c r="G503" s="6" t="s">
        <v>22</v>
      </c>
      <c r="H503" s="7">
        <v>42514.606342592597</v>
      </c>
      <c r="I503" s="7">
        <v>42515.682256944448</v>
      </c>
      <c r="J503" s="4" t="s">
        <v>23</v>
      </c>
      <c r="K503" s="8" t="s">
        <v>33</v>
      </c>
      <c r="L503" s="7">
        <v>42515.5625</v>
      </c>
      <c r="M503" s="9" t="s">
        <v>2577</v>
      </c>
      <c r="N503" s="8" t="s">
        <v>2578</v>
      </c>
      <c r="O503" s="8" t="s">
        <v>34</v>
      </c>
      <c r="P503" s="8" t="s">
        <v>2579</v>
      </c>
      <c r="Q503" s="4" t="s">
        <v>26</v>
      </c>
      <c r="R503" s="7">
        <v>42516.44017361111</v>
      </c>
      <c r="S503" s="8" t="s">
        <v>32</v>
      </c>
      <c r="T503" s="10" t="s">
        <v>36</v>
      </c>
      <c r="U503" s="26">
        <f t="shared" si="64"/>
        <v>0.375</v>
      </c>
      <c r="V503" s="26">
        <f t="shared" si="65"/>
        <v>0.75</v>
      </c>
      <c r="W503" s="23">
        <f t="shared" si="72"/>
        <v>0.33115740740322508</v>
      </c>
      <c r="X503" s="19">
        <f t="shared" si="66"/>
        <v>0.75</v>
      </c>
      <c r="Y503" s="19">
        <f t="shared" si="68"/>
        <v>0</v>
      </c>
      <c r="Z503" s="21">
        <f t="shared" si="69"/>
        <v>0</v>
      </c>
      <c r="AA503" s="21" t="str">
        <f t="shared" si="67"/>
        <v>n/a</v>
      </c>
      <c r="AB503" s="21">
        <f t="shared" si="70"/>
        <v>0</v>
      </c>
      <c r="AC503" s="19" t="str">
        <f t="shared" si="71"/>
        <v>Resueltos</v>
      </c>
    </row>
    <row r="504" spans="1:29" s="2" customFormat="1" ht="12.75" x14ac:dyDescent="0.2">
      <c r="A504" s="4" t="s">
        <v>20</v>
      </c>
      <c r="B504" s="4" t="s">
        <v>29</v>
      </c>
      <c r="C504" s="4" t="s">
        <v>2580</v>
      </c>
      <c r="D504" s="5">
        <v>46139</v>
      </c>
      <c r="E504" s="6" t="s">
        <v>2581</v>
      </c>
      <c r="F504" s="6" t="s">
        <v>21</v>
      </c>
      <c r="G504" s="6" t="s">
        <v>22</v>
      </c>
      <c r="H504" s="7">
        <v>42514.61383101852</v>
      </c>
      <c r="I504" s="7">
        <v>42516.398668981477</v>
      </c>
      <c r="J504" s="4" t="s">
        <v>23</v>
      </c>
      <c r="K504" s="8" t="s">
        <v>24</v>
      </c>
      <c r="L504" s="7">
        <v>42515.754861111112</v>
      </c>
      <c r="M504" s="9" t="s">
        <v>2582</v>
      </c>
      <c r="N504" s="8" t="s">
        <v>2583</v>
      </c>
      <c r="O504" s="8" t="s">
        <v>25</v>
      </c>
      <c r="P504" s="8" t="s">
        <v>349</v>
      </c>
      <c r="Q504" s="4" t="s">
        <v>26</v>
      </c>
      <c r="R504" s="7">
        <v>42516.432523148149</v>
      </c>
      <c r="S504" s="8" t="s">
        <v>32</v>
      </c>
      <c r="T504" s="10" t="s">
        <v>36</v>
      </c>
      <c r="U504" s="26">
        <f t="shared" si="64"/>
        <v>0.375</v>
      </c>
      <c r="V504" s="26">
        <f t="shared" si="65"/>
        <v>0.75</v>
      </c>
      <c r="W504" s="23">
        <f t="shared" si="72"/>
        <v>0.51603009259270038</v>
      </c>
      <c r="X504" s="19">
        <f t="shared" si="66"/>
        <v>0.75</v>
      </c>
      <c r="Y504" s="19">
        <f t="shared" si="68"/>
        <v>0</v>
      </c>
      <c r="Z504" s="21">
        <f t="shared" si="69"/>
        <v>0</v>
      </c>
      <c r="AA504" s="21" t="str">
        <f t="shared" si="67"/>
        <v>n/a</v>
      </c>
      <c r="AB504" s="21">
        <f t="shared" si="70"/>
        <v>0</v>
      </c>
      <c r="AC504" s="19" t="str">
        <f t="shared" si="71"/>
        <v>Resueltos</v>
      </c>
    </row>
    <row r="505" spans="1:29" s="2" customFormat="1" ht="12.75" x14ac:dyDescent="0.2">
      <c r="A505" s="4" t="s">
        <v>20</v>
      </c>
      <c r="B505" s="4" t="s">
        <v>29</v>
      </c>
      <c r="C505" s="4" t="s">
        <v>160</v>
      </c>
      <c r="D505" s="5">
        <v>46141</v>
      </c>
      <c r="E505" s="6" t="s">
        <v>2584</v>
      </c>
      <c r="F505" s="6" t="s">
        <v>21</v>
      </c>
      <c r="G505" s="6" t="s">
        <v>22</v>
      </c>
      <c r="H505" s="7">
        <v>42514.616840277777</v>
      </c>
      <c r="I505" s="7">
        <v>42515.411481481482</v>
      </c>
      <c r="J505" s="4" t="s">
        <v>23</v>
      </c>
      <c r="K505" s="8" t="s">
        <v>37</v>
      </c>
      <c r="L505" s="7">
        <v>42514.743055555555</v>
      </c>
      <c r="M505" s="9" t="s">
        <v>2585</v>
      </c>
      <c r="N505" s="8" t="s">
        <v>2586</v>
      </c>
      <c r="O505" s="8" t="s">
        <v>25</v>
      </c>
      <c r="P505" s="8" t="s">
        <v>2587</v>
      </c>
      <c r="Q505" s="4" t="s">
        <v>26</v>
      </c>
      <c r="R505" s="7">
        <v>42516.481099537035</v>
      </c>
      <c r="S505" s="8" t="s">
        <v>27</v>
      </c>
      <c r="T505" s="10" t="s">
        <v>36</v>
      </c>
      <c r="U505" s="26">
        <f t="shared" si="64"/>
        <v>0.375</v>
      </c>
      <c r="V505" s="26">
        <f t="shared" si="65"/>
        <v>0.66666666666666663</v>
      </c>
      <c r="W505" s="23">
        <f t="shared" si="72"/>
        <v>0.41788194444476778</v>
      </c>
      <c r="X505" s="19">
        <f t="shared" si="66"/>
        <v>0.58333333333333337</v>
      </c>
      <c r="Y505" s="19">
        <f t="shared" si="68"/>
        <v>0</v>
      </c>
      <c r="Z505" s="21">
        <f t="shared" si="69"/>
        <v>-1</v>
      </c>
      <c r="AA505" s="21" t="str">
        <f t="shared" si="67"/>
        <v>n/a</v>
      </c>
      <c r="AB505" s="21">
        <f t="shared" si="70"/>
        <v>0</v>
      </c>
      <c r="AC505" s="19" t="str">
        <f t="shared" si="71"/>
        <v>Resueltos</v>
      </c>
    </row>
    <row r="506" spans="1:29" s="2" customFormat="1" ht="12.75" x14ac:dyDescent="0.2">
      <c r="A506" s="4" t="s">
        <v>20</v>
      </c>
      <c r="B506" s="4" t="s">
        <v>29</v>
      </c>
      <c r="C506" s="4" t="s">
        <v>2588</v>
      </c>
      <c r="D506" s="5">
        <v>46142</v>
      </c>
      <c r="E506" s="6" t="s">
        <v>2589</v>
      </c>
      <c r="F506" s="6" t="s">
        <v>21</v>
      </c>
      <c r="G506" s="6" t="s">
        <v>22</v>
      </c>
      <c r="H506" s="7">
        <v>42514.616909722223</v>
      </c>
      <c r="I506" s="7">
        <v>42515.636504629627</v>
      </c>
      <c r="J506" s="4" t="s">
        <v>23</v>
      </c>
      <c r="K506" s="8" t="s">
        <v>24</v>
      </c>
      <c r="L506" s="7">
        <v>42515.627083333333</v>
      </c>
      <c r="M506" s="9" t="s">
        <v>2590</v>
      </c>
      <c r="N506" s="8" t="s">
        <v>2591</v>
      </c>
      <c r="O506" s="8" t="s">
        <v>25</v>
      </c>
      <c r="P506" s="8" t="s">
        <v>61</v>
      </c>
      <c r="Q506" s="4" t="s">
        <v>26</v>
      </c>
      <c r="R506" s="7">
        <v>42516.55060185185</v>
      </c>
      <c r="S506" s="8" t="s">
        <v>27</v>
      </c>
      <c r="T506" s="10" t="s">
        <v>36</v>
      </c>
      <c r="U506" s="26">
        <f t="shared" si="64"/>
        <v>0.375</v>
      </c>
      <c r="V506" s="26">
        <f t="shared" si="65"/>
        <v>0.75</v>
      </c>
      <c r="W506" s="23">
        <f t="shared" si="72"/>
        <v>0.38517361111007631</v>
      </c>
      <c r="X506" s="19">
        <f t="shared" si="66"/>
        <v>0.75</v>
      </c>
      <c r="Y506" s="19">
        <f t="shared" si="68"/>
        <v>0</v>
      </c>
      <c r="Z506" s="21">
        <f t="shared" si="69"/>
        <v>0</v>
      </c>
      <c r="AA506" s="21" t="str">
        <f t="shared" si="67"/>
        <v>n/a</v>
      </c>
      <c r="AB506" s="21">
        <f t="shared" si="70"/>
        <v>0</v>
      </c>
      <c r="AC506" s="19" t="str">
        <f t="shared" si="71"/>
        <v>Resueltos</v>
      </c>
    </row>
    <row r="507" spans="1:29" s="2" customFormat="1" ht="12.75" x14ac:dyDescent="0.2">
      <c r="A507" s="4" t="s">
        <v>20</v>
      </c>
      <c r="B507" s="4" t="s">
        <v>29</v>
      </c>
      <c r="C507" s="4" t="s">
        <v>2592</v>
      </c>
      <c r="D507" s="5">
        <v>46146</v>
      </c>
      <c r="E507" s="6" t="s">
        <v>2593</v>
      </c>
      <c r="F507" s="6" t="s">
        <v>21</v>
      </c>
      <c r="G507" s="6" t="s">
        <v>22</v>
      </c>
      <c r="H507" s="7">
        <v>42514.623749999999</v>
      </c>
      <c r="I507" s="7">
        <v>42517.682962962965</v>
      </c>
      <c r="J507" s="4" t="s">
        <v>23</v>
      </c>
      <c r="K507" s="8" t="s">
        <v>33</v>
      </c>
      <c r="L507" s="7">
        <v>42517.652777777781</v>
      </c>
      <c r="M507" s="9" t="s">
        <v>2594</v>
      </c>
      <c r="N507" s="8" t="s">
        <v>2595</v>
      </c>
      <c r="O507" s="8" t="s">
        <v>34</v>
      </c>
      <c r="P507" s="8" t="s">
        <v>2596</v>
      </c>
      <c r="Q507" s="4" t="s">
        <v>26</v>
      </c>
      <c r="R507" s="7">
        <v>42521.430636574078</v>
      </c>
      <c r="S507" s="8" t="s">
        <v>27</v>
      </c>
      <c r="T507" s="10" t="s">
        <v>28</v>
      </c>
      <c r="U507" s="26">
        <f t="shared" si="64"/>
        <v>0.375</v>
      </c>
      <c r="V507" s="26">
        <f t="shared" si="65"/>
        <v>0.75</v>
      </c>
      <c r="W507" s="23">
        <f t="shared" si="72"/>
        <v>1.1540277777821757</v>
      </c>
      <c r="X507" s="19">
        <f t="shared" si="66"/>
        <v>0.75</v>
      </c>
      <c r="Y507" s="19">
        <f t="shared" si="68"/>
        <v>0.362361111115509</v>
      </c>
      <c r="Z507" s="21">
        <f t="shared" si="69"/>
        <v>2</v>
      </c>
      <c r="AA507" s="21" t="str">
        <f t="shared" si="67"/>
        <v>n/a</v>
      </c>
      <c r="AB507" s="21">
        <f t="shared" si="70"/>
        <v>0</v>
      </c>
      <c r="AC507" s="19" t="str">
        <f t="shared" si="71"/>
        <v>Resueltos</v>
      </c>
    </row>
    <row r="508" spans="1:29" s="2" customFormat="1" ht="12.75" x14ac:dyDescent="0.2">
      <c r="A508" s="4" t="s">
        <v>20</v>
      </c>
      <c r="B508" s="4" t="s">
        <v>29</v>
      </c>
      <c r="C508" s="4" t="s">
        <v>2597</v>
      </c>
      <c r="D508" s="5">
        <v>46150</v>
      </c>
      <c r="E508" s="6" t="s">
        <v>2598</v>
      </c>
      <c r="F508" s="6" t="s">
        <v>49</v>
      </c>
      <c r="G508" s="6" t="s">
        <v>31</v>
      </c>
      <c r="H508" s="7">
        <v>42514.64675925926</v>
      </c>
      <c r="I508" s="7">
        <v>42515.562546296293</v>
      </c>
      <c r="J508" s="4" t="s">
        <v>23</v>
      </c>
      <c r="K508" s="8" t="s">
        <v>33</v>
      </c>
      <c r="L508" s="7">
        <v>42515.510416666672</v>
      </c>
      <c r="M508" s="9" t="s">
        <v>2599</v>
      </c>
      <c r="N508" s="9" t="s">
        <v>2600</v>
      </c>
      <c r="O508" s="8" t="s">
        <v>34</v>
      </c>
      <c r="P508" s="8" t="s">
        <v>2601</v>
      </c>
      <c r="Q508" s="4" t="s">
        <v>26</v>
      </c>
      <c r="R508" s="7">
        <v>42516.398055555561</v>
      </c>
      <c r="S508" s="8" t="s">
        <v>27</v>
      </c>
      <c r="T508" s="10" t="s">
        <v>36</v>
      </c>
      <c r="U508" s="26">
        <f t="shared" si="64"/>
        <v>0.375</v>
      </c>
      <c r="V508" s="26">
        <f t="shared" si="65"/>
        <v>0.75</v>
      </c>
      <c r="W508" s="23">
        <f t="shared" si="72"/>
        <v>0.23865740741166519</v>
      </c>
      <c r="X508" s="19" t="str">
        <f t="shared" si="66"/>
        <v>n/a</v>
      </c>
      <c r="Y508" s="19">
        <f t="shared" si="68"/>
        <v>0</v>
      </c>
      <c r="Z508" s="21">
        <f t="shared" si="69"/>
        <v>0</v>
      </c>
      <c r="AA508" s="21" t="str">
        <f t="shared" si="67"/>
        <v>n/a</v>
      </c>
      <c r="AB508" s="21">
        <f t="shared" si="70"/>
        <v>0</v>
      </c>
      <c r="AC508" s="19" t="str">
        <f t="shared" si="71"/>
        <v>Resueltos</v>
      </c>
    </row>
    <row r="509" spans="1:29" s="2" customFormat="1" ht="12.75" x14ac:dyDescent="0.2">
      <c r="A509" s="4" t="s">
        <v>20</v>
      </c>
      <c r="B509" s="4" t="s">
        <v>29</v>
      </c>
      <c r="C509" s="4" t="s">
        <v>3056</v>
      </c>
      <c r="D509" s="5">
        <v>46153</v>
      </c>
      <c r="E509" s="6" t="s">
        <v>3057</v>
      </c>
      <c r="F509" s="6" t="s">
        <v>21</v>
      </c>
      <c r="G509" s="6" t="s">
        <v>22</v>
      </c>
      <c r="H509" s="7">
        <v>42514.658726851849</v>
      </c>
      <c r="I509" s="7">
        <v>42521.674270833333</v>
      </c>
      <c r="J509" s="4" t="s">
        <v>23</v>
      </c>
      <c r="K509" s="8" t="s">
        <v>24</v>
      </c>
      <c r="L509" s="7">
        <v>42521.5625</v>
      </c>
      <c r="M509" s="9" t="s">
        <v>3058</v>
      </c>
      <c r="N509" s="8" t="s">
        <v>3059</v>
      </c>
      <c r="O509" s="8" t="s">
        <v>25</v>
      </c>
      <c r="P509" s="8" t="s">
        <v>2574</v>
      </c>
      <c r="Q509" s="4" t="s">
        <v>26</v>
      </c>
      <c r="R509" s="7">
        <v>42523.755208333328</v>
      </c>
      <c r="S509" s="8" t="s">
        <v>27</v>
      </c>
      <c r="T509" s="10" t="s">
        <v>28</v>
      </c>
      <c r="U509" s="26">
        <f t="shared" si="64"/>
        <v>0.375</v>
      </c>
      <c r="V509" s="26">
        <f t="shared" si="65"/>
        <v>0.75</v>
      </c>
      <c r="W509" s="23">
        <f t="shared" si="72"/>
        <v>1.778773148151231</v>
      </c>
      <c r="X509" s="19">
        <f t="shared" si="66"/>
        <v>0.75</v>
      </c>
      <c r="Y509" s="19">
        <f t="shared" si="68"/>
        <v>0.98710648148456426</v>
      </c>
      <c r="Z509" s="21">
        <f t="shared" si="69"/>
        <v>6</v>
      </c>
      <c r="AA509" s="21" t="str">
        <f t="shared" si="67"/>
        <v>n/a</v>
      </c>
      <c r="AB509" s="21">
        <f t="shared" si="70"/>
        <v>0</v>
      </c>
      <c r="AC509" s="19" t="str">
        <f t="shared" si="71"/>
        <v>Resueltos</v>
      </c>
    </row>
    <row r="510" spans="1:29" s="2" customFormat="1" ht="12.75" x14ac:dyDescent="0.2">
      <c r="A510" s="4" t="s">
        <v>20</v>
      </c>
      <c r="B510" s="4" t="s">
        <v>29</v>
      </c>
      <c r="C510" s="4" t="s">
        <v>2602</v>
      </c>
      <c r="D510" s="5">
        <v>46175</v>
      </c>
      <c r="E510" s="6" t="s">
        <v>2603</v>
      </c>
      <c r="F510" s="6" t="s">
        <v>21</v>
      </c>
      <c r="G510" s="6" t="s">
        <v>22</v>
      </c>
      <c r="H510" s="7">
        <v>42514.720416666663</v>
      </c>
      <c r="I510" s="7">
        <v>42515.456967592589</v>
      </c>
      <c r="J510" s="4" t="s">
        <v>23</v>
      </c>
      <c r="K510" s="8" t="s">
        <v>24</v>
      </c>
      <c r="L510" s="7">
        <v>42515.447916666672</v>
      </c>
      <c r="M510" s="9" t="s">
        <v>2604</v>
      </c>
      <c r="N510" s="8" t="s">
        <v>2605</v>
      </c>
      <c r="O510" s="8" t="s">
        <v>25</v>
      </c>
      <c r="P510" s="8" t="s">
        <v>63</v>
      </c>
      <c r="Q510" s="4" t="s">
        <v>26</v>
      </c>
      <c r="R510" s="7">
        <v>42516.564560185187</v>
      </c>
      <c r="S510" s="8" t="s">
        <v>27</v>
      </c>
      <c r="T510" s="10" t="s">
        <v>36</v>
      </c>
      <c r="U510" s="26">
        <f t="shared" si="64"/>
        <v>0.375</v>
      </c>
      <c r="V510" s="26">
        <f t="shared" si="65"/>
        <v>0.75</v>
      </c>
      <c r="W510" s="23">
        <f t="shared" si="72"/>
        <v>0.10250000000814907</v>
      </c>
      <c r="X510" s="19">
        <f t="shared" si="66"/>
        <v>0.75</v>
      </c>
      <c r="Y510" s="19">
        <f t="shared" si="68"/>
        <v>0</v>
      </c>
      <c r="Z510" s="21">
        <f t="shared" si="69"/>
        <v>0</v>
      </c>
      <c r="AA510" s="21" t="str">
        <f t="shared" si="67"/>
        <v>n/a</v>
      </c>
      <c r="AB510" s="21">
        <f t="shared" si="70"/>
        <v>0</v>
      </c>
      <c r="AC510" s="19" t="str">
        <f t="shared" si="71"/>
        <v>Resueltos</v>
      </c>
    </row>
    <row r="511" spans="1:29" s="2" customFormat="1" ht="12.75" x14ac:dyDescent="0.2">
      <c r="A511" s="4" t="s">
        <v>20</v>
      </c>
      <c r="B511" s="4" t="s">
        <v>29</v>
      </c>
      <c r="C511" s="4" t="s">
        <v>2606</v>
      </c>
      <c r="D511" s="5">
        <v>46177</v>
      </c>
      <c r="E511" s="6" t="s">
        <v>2607</v>
      </c>
      <c r="F511" s="6" t="s">
        <v>21</v>
      </c>
      <c r="G511" s="6" t="s">
        <v>22</v>
      </c>
      <c r="H511" s="7">
        <v>42514.724699074075</v>
      </c>
      <c r="I511" s="7">
        <v>42515.686423611114</v>
      </c>
      <c r="J511" s="4" t="s">
        <v>23</v>
      </c>
      <c r="K511" s="8" t="s">
        <v>37</v>
      </c>
      <c r="L511" s="7">
        <v>42515.604166666672</v>
      </c>
      <c r="M511" s="9" t="s">
        <v>2608</v>
      </c>
      <c r="N511" s="8" t="s">
        <v>2609</v>
      </c>
      <c r="O511" s="8" t="s">
        <v>25</v>
      </c>
      <c r="P511" s="8" t="s">
        <v>155</v>
      </c>
      <c r="Q511" s="4" t="s">
        <v>26</v>
      </c>
      <c r="R511" s="7">
        <v>42515.705162037033</v>
      </c>
      <c r="S511" s="8" t="s">
        <v>32</v>
      </c>
      <c r="T511" s="10" t="s">
        <v>36</v>
      </c>
      <c r="U511" s="26">
        <f t="shared" si="64"/>
        <v>0.375</v>
      </c>
      <c r="V511" s="26">
        <f t="shared" si="65"/>
        <v>0.66666666666666663</v>
      </c>
      <c r="W511" s="23">
        <f t="shared" si="72"/>
        <v>0.22916666667151731</v>
      </c>
      <c r="X511" s="19">
        <f t="shared" si="66"/>
        <v>0.58333333333333337</v>
      </c>
      <c r="Y511" s="19">
        <f t="shared" si="68"/>
        <v>0</v>
      </c>
      <c r="Z511" s="21">
        <f t="shared" si="69"/>
        <v>0</v>
      </c>
      <c r="AA511" s="21" t="str">
        <f t="shared" si="67"/>
        <v>n/a</v>
      </c>
      <c r="AB511" s="21">
        <f t="shared" si="70"/>
        <v>0</v>
      </c>
      <c r="AC511" s="19" t="str">
        <f t="shared" si="71"/>
        <v>Resueltos</v>
      </c>
    </row>
    <row r="512" spans="1:29" s="2" customFormat="1" ht="12.75" x14ac:dyDescent="0.2">
      <c r="A512" s="4" t="s">
        <v>20</v>
      </c>
      <c r="B512" s="4" t="s">
        <v>29</v>
      </c>
      <c r="C512" s="4" t="s">
        <v>335</v>
      </c>
      <c r="D512" s="5">
        <v>46188</v>
      </c>
      <c r="E512" s="6" t="s">
        <v>2610</v>
      </c>
      <c r="F512" s="6" t="s">
        <v>21</v>
      </c>
      <c r="G512" s="6" t="s">
        <v>22</v>
      </c>
      <c r="H512" s="7">
        <v>42514.771539351852</v>
      </c>
      <c r="I512" s="7">
        <v>42515.779918981483</v>
      </c>
      <c r="J512" s="4" t="s">
        <v>23</v>
      </c>
      <c r="K512" s="8" t="s">
        <v>46</v>
      </c>
      <c r="L512" s="7">
        <v>42515.753472222219</v>
      </c>
      <c r="M512" s="9" t="s">
        <v>2611</v>
      </c>
      <c r="N512" s="8" t="s">
        <v>2612</v>
      </c>
      <c r="O512" s="8" t="s">
        <v>25</v>
      </c>
      <c r="P512" s="8" t="s">
        <v>2613</v>
      </c>
      <c r="Q512" s="4" t="s">
        <v>26</v>
      </c>
      <c r="R512" s="7">
        <v>42516.401944444442</v>
      </c>
      <c r="S512" s="8" t="s">
        <v>32</v>
      </c>
      <c r="T512" s="10" t="s">
        <v>36</v>
      </c>
      <c r="U512" s="26">
        <f t="shared" si="64"/>
        <v>0.375</v>
      </c>
      <c r="V512" s="26">
        <f t="shared" si="65"/>
        <v>0.75</v>
      </c>
      <c r="W512" s="23">
        <f t="shared" si="72"/>
        <v>0.37847222221898846</v>
      </c>
      <c r="X512" s="19">
        <f t="shared" si="66"/>
        <v>0.75</v>
      </c>
      <c r="Y512" s="19">
        <f t="shared" si="68"/>
        <v>0</v>
      </c>
      <c r="Z512" s="21">
        <f t="shared" si="69"/>
        <v>0</v>
      </c>
      <c r="AA512" s="21" t="str">
        <f t="shared" si="67"/>
        <v>n/a</v>
      </c>
      <c r="AB512" s="21">
        <f t="shared" si="70"/>
        <v>0</v>
      </c>
      <c r="AC512" s="19" t="str">
        <f t="shared" si="71"/>
        <v>Resueltos</v>
      </c>
    </row>
    <row r="513" spans="1:29" s="2" customFormat="1" ht="12.75" x14ac:dyDescent="0.2">
      <c r="A513" s="4" t="s">
        <v>20</v>
      </c>
      <c r="B513" s="4" t="s">
        <v>29</v>
      </c>
      <c r="C513" s="4" t="s">
        <v>2614</v>
      </c>
      <c r="D513" s="5">
        <v>46190</v>
      </c>
      <c r="E513" s="6" t="s">
        <v>2615</v>
      </c>
      <c r="F513" s="6" t="s">
        <v>21</v>
      </c>
      <c r="G513" s="6" t="s">
        <v>22</v>
      </c>
      <c r="H513" s="7">
        <v>42514.779108796298</v>
      </c>
      <c r="I513" s="7">
        <v>42516.678194444445</v>
      </c>
      <c r="J513" s="4" t="s">
        <v>23</v>
      </c>
      <c r="K513" s="8" t="s">
        <v>24</v>
      </c>
      <c r="L513" s="7">
        <v>42516.6875</v>
      </c>
      <c r="M513" s="9" t="s">
        <v>2616</v>
      </c>
      <c r="N513" s="8" t="s">
        <v>2617</v>
      </c>
      <c r="O513" s="8" t="s">
        <v>25</v>
      </c>
      <c r="P513" s="8" t="s">
        <v>164</v>
      </c>
      <c r="Q513" s="4" t="s">
        <v>26</v>
      </c>
      <c r="R513" s="7">
        <v>42521.511736111112</v>
      </c>
      <c r="S513" s="8" t="s">
        <v>27</v>
      </c>
      <c r="T513" s="10" t="s">
        <v>36</v>
      </c>
      <c r="U513" s="26">
        <f t="shared" si="64"/>
        <v>0.375</v>
      </c>
      <c r="V513" s="26">
        <f t="shared" si="65"/>
        <v>0.75</v>
      </c>
      <c r="W513" s="23">
        <f t="shared" si="72"/>
        <v>0.6875</v>
      </c>
      <c r="X513" s="19">
        <f t="shared" si="66"/>
        <v>0.75</v>
      </c>
      <c r="Y513" s="19">
        <f t="shared" si="68"/>
        <v>0</v>
      </c>
      <c r="Z513" s="21">
        <f t="shared" si="69"/>
        <v>1</v>
      </c>
      <c r="AA513" s="21" t="str">
        <f t="shared" si="67"/>
        <v>n/a</v>
      </c>
      <c r="AB513" s="21">
        <f t="shared" si="70"/>
        <v>0</v>
      </c>
      <c r="AC513" s="19" t="str">
        <f t="shared" si="71"/>
        <v>Resueltos</v>
      </c>
    </row>
    <row r="514" spans="1:29" s="2" customFormat="1" ht="12.75" x14ac:dyDescent="0.2">
      <c r="A514" s="4" t="s">
        <v>20</v>
      </c>
      <c r="B514" s="4" t="s">
        <v>29</v>
      </c>
      <c r="C514" s="4" t="s">
        <v>2618</v>
      </c>
      <c r="D514" s="5">
        <v>46192</v>
      </c>
      <c r="E514" s="6" t="s">
        <v>2619</v>
      </c>
      <c r="F514" s="6" t="s">
        <v>21</v>
      </c>
      <c r="G514" s="6" t="s">
        <v>22</v>
      </c>
      <c r="H514" s="7">
        <v>42514.779872685191</v>
      </c>
      <c r="I514" s="7">
        <v>42517.538726851853</v>
      </c>
      <c r="J514" s="4" t="s">
        <v>23</v>
      </c>
      <c r="K514" s="8" t="s">
        <v>24</v>
      </c>
      <c r="L514" s="7">
        <v>42517.40625</v>
      </c>
      <c r="M514" s="9" t="s">
        <v>2620</v>
      </c>
      <c r="N514" s="8" t="s">
        <v>2621</v>
      </c>
      <c r="O514" s="8" t="s">
        <v>25</v>
      </c>
      <c r="P514" s="8" t="s">
        <v>2622</v>
      </c>
      <c r="Q514" s="4" t="s">
        <v>26</v>
      </c>
      <c r="R514" s="7">
        <v>42517.556030092594</v>
      </c>
      <c r="S514" s="8" t="s">
        <v>32</v>
      </c>
      <c r="T514" s="10" t="s">
        <v>28</v>
      </c>
      <c r="U514" s="26">
        <f t="shared" ref="U514:U577" si="73">VLOOKUP(K514,horarios,2,FALSE)</f>
        <v>0.375</v>
      </c>
      <c r="V514" s="26">
        <f t="shared" ref="V514:V577" si="74">VLOOKUP(K514,horarios,3,FALSE)</f>
        <v>0.75</v>
      </c>
      <c r="W514" s="23">
        <f t="shared" si="72"/>
        <v>0.78125</v>
      </c>
      <c r="X514" s="19">
        <f t="shared" ref="X514:X577" si="75">IFERROR(VLOOKUP(F514&amp;K514,sla_horas,5,FALSE),"n/a")</f>
        <v>0.75</v>
      </c>
      <c r="Y514" s="19">
        <f t="shared" si="68"/>
        <v>-1.0416666666666699E-2</v>
      </c>
      <c r="Z514" s="21">
        <f t="shared" si="69"/>
        <v>2</v>
      </c>
      <c r="AA514" s="21" t="str">
        <f t="shared" ref="AA514:AA577" si="76">IFERROR(VLOOKUP(F514&amp;K514,sla_dias,5,FALSE),"n/a")</f>
        <v>n/a</v>
      </c>
      <c r="AB514" s="21">
        <f t="shared" si="70"/>
        <v>0</v>
      </c>
      <c r="AC514" s="19" t="str">
        <f t="shared" si="71"/>
        <v>Resueltos</v>
      </c>
    </row>
    <row r="515" spans="1:29" s="2" customFormat="1" ht="12.75" x14ac:dyDescent="0.2">
      <c r="A515" s="4" t="s">
        <v>20</v>
      </c>
      <c r="B515" s="4" t="s">
        <v>29</v>
      </c>
      <c r="C515" s="4" t="s">
        <v>2623</v>
      </c>
      <c r="D515" s="5">
        <v>46194</v>
      </c>
      <c r="E515" s="6" t="s">
        <v>2624</v>
      </c>
      <c r="F515" s="6" t="s">
        <v>21</v>
      </c>
      <c r="G515" s="6" t="s">
        <v>22</v>
      </c>
      <c r="H515" s="7">
        <v>42514.785729166666</v>
      </c>
      <c r="I515" s="7">
        <v>42517.540937500002</v>
      </c>
      <c r="J515" s="4" t="s">
        <v>23</v>
      </c>
      <c r="K515" s="8" t="s">
        <v>24</v>
      </c>
      <c r="L515" s="7">
        <v>42517.427083333328</v>
      </c>
      <c r="M515" s="9" t="s">
        <v>2625</v>
      </c>
      <c r="N515" s="8" t="s">
        <v>2626</v>
      </c>
      <c r="O515" s="8" t="s">
        <v>25</v>
      </c>
      <c r="P515" s="8" t="s">
        <v>2627</v>
      </c>
      <c r="Q515" s="4" t="s">
        <v>26</v>
      </c>
      <c r="R515" s="7">
        <v>42517.557256944448</v>
      </c>
      <c r="S515" s="8" t="s">
        <v>32</v>
      </c>
      <c r="T515" s="10" t="s">
        <v>28</v>
      </c>
      <c r="U515" s="26">
        <f t="shared" si="73"/>
        <v>0.375</v>
      </c>
      <c r="V515" s="26">
        <f t="shared" si="74"/>
        <v>0.75</v>
      </c>
      <c r="W515" s="23">
        <f t="shared" si="72"/>
        <v>0.80208333332848269</v>
      </c>
      <c r="X515" s="19">
        <f t="shared" si="75"/>
        <v>0.75</v>
      </c>
      <c r="Y515" s="19">
        <f t="shared" ref="Y515:Y578" si="77">IF(W515&lt;X515,0,(W515-X515)-0.0416666666666667)</f>
        <v>1.0416666661815996E-2</v>
      </c>
      <c r="Z515" s="21">
        <f t="shared" ref="Z515:Z578" si="78">ROUND(L515-H515,0)-1</f>
        <v>2</v>
      </c>
      <c r="AA515" s="21" t="str">
        <f t="shared" si="76"/>
        <v>n/a</v>
      </c>
      <c r="AB515" s="21">
        <f t="shared" ref="AB515:AB578" si="79">IF(Z515&lt;AA515,0,Z515-AA515)</f>
        <v>0</v>
      </c>
      <c r="AC515" s="19" t="str">
        <f t="shared" ref="AC515:AC578" si="80">IF(MONTH(H515)=MONTH(L515),"Resueltos","No resuelto")</f>
        <v>Resueltos</v>
      </c>
    </row>
    <row r="516" spans="1:29" s="2" customFormat="1" ht="12.75" x14ac:dyDescent="0.2">
      <c r="A516" s="4" t="s">
        <v>20</v>
      </c>
      <c r="B516" s="4" t="s">
        <v>718</v>
      </c>
      <c r="C516" s="4" t="s">
        <v>3060</v>
      </c>
      <c r="D516" s="5">
        <v>46195</v>
      </c>
      <c r="E516" s="6" t="s">
        <v>3061</v>
      </c>
      <c r="F516" s="6" t="s">
        <v>30</v>
      </c>
      <c r="G516" s="6" t="s">
        <v>31</v>
      </c>
      <c r="H516" s="7">
        <v>42514.789780092593</v>
      </c>
      <c r="I516" s="7">
        <v>42517.530914351853</v>
      </c>
      <c r="J516" s="4" t="s">
        <v>23</v>
      </c>
      <c r="K516" s="8" t="s">
        <v>24</v>
      </c>
      <c r="L516" s="7">
        <v>42517.520833333328</v>
      </c>
      <c r="M516" s="9" t="s">
        <v>3062</v>
      </c>
      <c r="N516" s="9" t="s">
        <v>3063</v>
      </c>
      <c r="O516" s="8" t="s">
        <v>25</v>
      </c>
      <c r="P516" s="8" t="s">
        <v>3064</v>
      </c>
      <c r="Q516" s="4" t="s">
        <v>26</v>
      </c>
      <c r="R516" s="7">
        <v>42528.519907407404</v>
      </c>
      <c r="S516" s="8" t="s">
        <v>27</v>
      </c>
      <c r="T516" s="10" t="s">
        <v>36</v>
      </c>
      <c r="U516" s="26">
        <f t="shared" si="73"/>
        <v>0.375</v>
      </c>
      <c r="V516" s="26">
        <f t="shared" si="74"/>
        <v>0.75</v>
      </c>
      <c r="W516" s="23">
        <f t="shared" si="72"/>
        <v>0.89583333332848269</v>
      </c>
      <c r="X516" s="19">
        <f t="shared" si="75"/>
        <v>0.75</v>
      </c>
      <c r="Y516" s="19">
        <f t="shared" si="77"/>
        <v>0.104166666661816</v>
      </c>
      <c r="Z516" s="21">
        <f t="shared" si="78"/>
        <v>2</v>
      </c>
      <c r="AA516" s="21" t="str">
        <f t="shared" si="76"/>
        <v>n/a</v>
      </c>
      <c r="AB516" s="21">
        <f t="shared" si="79"/>
        <v>0</v>
      </c>
      <c r="AC516" s="19" t="str">
        <f t="shared" si="80"/>
        <v>Resueltos</v>
      </c>
    </row>
    <row r="517" spans="1:29" s="2" customFormat="1" ht="12.75" x14ac:dyDescent="0.2">
      <c r="A517" s="4" t="s">
        <v>20</v>
      </c>
      <c r="B517" s="4" t="s">
        <v>3065</v>
      </c>
      <c r="C517" s="4" t="s">
        <v>3066</v>
      </c>
      <c r="D517" s="5">
        <v>46196</v>
      </c>
      <c r="E517" s="6" t="s">
        <v>3061</v>
      </c>
      <c r="F517" s="6" t="s">
        <v>30</v>
      </c>
      <c r="G517" s="6" t="s">
        <v>31</v>
      </c>
      <c r="H517" s="7">
        <v>42514.789826388893</v>
      </c>
      <c r="I517" s="7">
        <v>42517.531365740739</v>
      </c>
      <c r="J517" s="4" t="s">
        <v>23</v>
      </c>
      <c r="K517" s="8" t="s">
        <v>33</v>
      </c>
      <c r="L517" s="7">
        <v>42517.5</v>
      </c>
      <c r="M517" s="9" t="s">
        <v>3067</v>
      </c>
      <c r="N517" s="8" t="s">
        <v>3068</v>
      </c>
      <c r="O517" s="8" t="s">
        <v>34</v>
      </c>
      <c r="P517" s="8" t="s">
        <v>3069</v>
      </c>
      <c r="Q517" s="4" t="s">
        <v>26</v>
      </c>
      <c r="R517" s="7">
        <v>42528.520497685182</v>
      </c>
      <c r="S517" s="8" t="s">
        <v>27</v>
      </c>
      <c r="T517" s="10" t="s">
        <v>36</v>
      </c>
      <c r="U517" s="26">
        <f t="shared" si="73"/>
        <v>0.375</v>
      </c>
      <c r="V517" s="26">
        <f t="shared" si="74"/>
        <v>0.75</v>
      </c>
      <c r="W517" s="23">
        <f t="shared" ref="W517:W580" si="81">(IF(NETWORKDAYS(H517,L517)&gt;=2,NETWORKDAYS(H517,L517)-2,0) * (V517-U517))+IF(MOD(H517,1)&gt;V517,0,V517-MOD(H517,1)) + IF(MOD(L517,1)&lt;U517,0,MOD(L517,1) - U517)</f>
        <v>0.875</v>
      </c>
      <c r="X517" s="19">
        <f t="shared" si="75"/>
        <v>0.75</v>
      </c>
      <c r="Y517" s="19">
        <f t="shared" si="77"/>
        <v>8.3333333333333301E-2</v>
      </c>
      <c r="Z517" s="21">
        <f t="shared" si="78"/>
        <v>2</v>
      </c>
      <c r="AA517" s="21" t="str">
        <f t="shared" si="76"/>
        <v>n/a</v>
      </c>
      <c r="AB517" s="21">
        <f t="shared" si="79"/>
        <v>0</v>
      </c>
      <c r="AC517" s="19" t="str">
        <f t="shared" si="80"/>
        <v>Resueltos</v>
      </c>
    </row>
    <row r="518" spans="1:29" s="2" customFormat="1" ht="12.75" x14ac:dyDescent="0.2">
      <c r="A518" s="4" t="s">
        <v>20</v>
      </c>
      <c r="B518" s="4" t="s">
        <v>2628</v>
      </c>
      <c r="C518" s="4" t="s">
        <v>2629</v>
      </c>
      <c r="D518" s="5">
        <v>46199</v>
      </c>
      <c r="E518" s="6" t="s">
        <v>2630</v>
      </c>
      <c r="F518" s="6" t="s">
        <v>30</v>
      </c>
      <c r="G518" s="6" t="s">
        <v>31</v>
      </c>
      <c r="H518" s="7">
        <v>42514.799861111111</v>
      </c>
      <c r="I518" s="7">
        <v>42516.625937500001</v>
      </c>
      <c r="J518" s="4" t="s">
        <v>23</v>
      </c>
      <c r="K518" s="8" t="s">
        <v>39</v>
      </c>
      <c r="L518" s="7">
        <v>42516.583333333328</v>
      </c>
      <c r="M518" s="9" t="s">
        <v>2631</v>
      </c>
      <c r="N518" s="8" t="s">
        <v>2632</v>
      </c>
      <c r="O518" s="8" t="s">
        <v>40</v>
      </c>
      <c r="P518" s="8" t="s">
        <v>2633</v>
      </c>
      <c r="Q518" s="4" t="s">
        <v>26</v>
      </c>
      <c r="R518" s="7">
        <v>42520.5159837963</v>
      </c>
      <c r="S518" s="8" t="s">
        <v>27</v>
      </c>
      <c r="T518" s="10" t="s">
        <v>36</v>
      </c>
      <c r="U518" s="26">
        <f t="shared" si="73"/>
        <v>0.375</v>
      </c>
      <c r="V518" s="26">
        <f t="shared" si="74"/>
        <v>0.75</v>
      </c>
      <c r="W518" s="23">
        <f t="shared" si="81"/>
        <v>0.58333333332848269</v>
      </c>
      <c r="X518" s="19">
        <f t="shared" si="75"/>
        <v>0.75</v>
      </c>
      <c r="Y518" s="19">
        <f t="shared" si="77"/>
        <v>0</v>
      </c>
      <c r="Z518" s="21">
        <f t="shared" si="78"/>
        <v>1</v>
      </c>
      <c r="AA518" s="21" t="str">
        <f t="shared" si="76"/>
        <v>n/a</v>
      </c>
      <c r="AB518" s="21">
        <f t="shared" si="79"/>
        <v>0</v>
      </c>
      <c r="AC518" s="19" t="str">
        <f t="shared" si="80"/>
        <v>Resueltos</v>
      </c>
    </row>
    <row r="519" spans="1:29" s="2" customFormat="1" ht="12.75" x14ac:dyDescent="0.2">
      <c r="A519" s="4" t="s">
        <v>20</v>
      </c>
      <c r="B519" s="4" t="s">
        <v>29</v>
      </c>
      <c r="C519" s="4" t="s">
        <v>2634</v>
      </c>
      <c r="D519" s="5">
        <v>46200</v>
      </c>
      <c r="E519" s="6" t="s">
        <v>2635</v>
      </c>
      <c r="F519" s="6" t="s">
        <v>21</v>
      </c>
      <c r="G519" s="6" t="s">
        <v>31</v>
      </c>
      <c r="H519" s="7">
        <v>42514.822337962964</v>
      </c>
      <c r="I519" s="7">
        <v>42515.546990740739</v>
      </c>
      <c r="J519" s="4" t="s">
        <v>23</v>
      </c>
      <c r="K519" s="8" t="s">
        <v>24</v>
      </c>
      <c r="L519" s="7">
        <v>42515.475694444445</v>
      </c>
      <c r="M519" s="9" t="s">
        <v>2636</v>
      </c>
      <c r="N519" s="8" t="s">
        <v>2637</v>
      </c>
      <c r="O519" s="8" t="s">
        <v>25</v>
      </c>
      <c r="P519" s="8" t="s">
        <v>2638</v>
      </c>
      <c r="Q519" s="4" t="s">
        <v>26</v>
      </c>
      <c r="R519" s="7">
        <v>42515.634502314817</v>
      </c>
      <c r="S519" s="8" t="s">
        <v>32</v>
      </c>
      <c r="T519" s="10" t="s">
        <v>36</v>
      </c>
      <c r="U519" s="26">
        <f t="shared" si="73"/>
        <v>0.375</v>
      </c>
      <c r="V519" s="26">
        <f t="shared" si="74"/>
        <v>0.75</v>
      </c>
      <c r="W519" s="23">
        <f t="shared" si="81"/>
        <v>0.10069444444525288</v>
      </c>
      <c r="X519" s="19">
        <f t="shared" si="75"/>
        <v>0.75</v>
      </c>
      <c r="Y519" s="19">
        <f t="shared" si="77"/>
        <v>0</v>
      </c>
      <c r="Z519" s="21">
        <f t="shared" si="78"/>
        <v>0</v>
      </c>
      <c r="AA519" s="21" t="str">
        <f t="shared" si="76"/>
        <v>n/a</v>
      </c>
      <c r="AB519" s="21">
        <f t="shared" si="79"/>
        <v>0</v>
      </c>
      <c r="AC519" s="19" t="str">
        <f t="shared" si="80"/>
        <v>Resueltos</v>
      </c>
    </row>
    <row r="520" spans="1:29" s="2" customFormat="1" ht="12.75" x14ac:dyDescent="0.2">
      <c r="A520" s="4" t="s">
        <v>20</v>
      </c>
      <c r="B520" s="4" t="s">
        <v>29</v>
      </c>
      <c r="C520" s="4" t="s">
        <v>2639</v>
      </c>
      <c r="D520" s="5">
        <v>46201</v>
      </c>
      <c r="E520" s="6" t="s">
        <v>2640</v>
      </c>
      <c r="F520" s="6" t="s">
        <v>21</v>
      </c>
      <c r="G520" s="6" t="s">
        <v>31</v>
      </c>
      <c r="H520" s="7">
        <v>42514.822418981479</v>
      </c>
      <c r="I520" s="7">
        <v>42515.550324074073</v>
      </c>
      <c r="J520" s="4" t="s">
        <v>23</v>
      </c>
      <c r="K520" s="8" t="s">
        <v>24</v>
      </c>
      <c r="L520" s="7">
        <v>42515.465277777781</v>
      </c>
      <c r="M520" s="9" t="s">
        <v>2641</v>
      </c>
      <c r="N520" s="8" t="s">
        <v>2642</v>
      </c>
      <c r="O520" s="8" t="s">
        <v>25</v>
      </c>
      <c r="P520" s="8" t="s">
        <v>213</v>
      </c>
      <c r="Q520" s="4" t="s">
        <v>26</v>
      </c>
      <c r="R520" s="7">
        <v>42515.631898148145</v>
      </c>
      <c r="S520" s="8" t="s">
        <v>32</v>
      </c>
      <c r="T520" s="10" t="s">
        <v>36</v>
      </c>
      <c r="U520" s="26">
        <f t="shared" si="73"/>
        <v>0.375</v>
      </c>
      <c r="V520" s="26">
        <f t="shared" si="74"/>
        <v>0.75</v>
      </c>
      <c r="W520" s="23">
        <f t="shared" si="81"/>
        <v>9.0277777781011537E-2</v>
      </c>
      <c r="X520" s="19">
        <f t="shared" si="75"/>
        <v>0.75</v>
      </c>
      <c r="Y520" s="19">
        <f t="shared" si="77"/>
        <v>0</v>
      </c>
      <c r="Z520" s="21">
        <f t="shared" si="78"/>
        <v>0</v>
      </c>
      <c r="AA520" s="21" t="str">
        <f t="shared" si="76"/>
        <v>n/a</v>
      </c>
      <c r="AB520" s="21">
        <f t="shared" si="79"/>
        <v>0</v>
      </c>
      <c r="AC520" s="19" t="str">
        <f t="shared" si="80"/>
        <v>Resueltos</v>
      </c>
    </row>
    <row r="521" spans="1:29" s="2" customFormat="1" ht="12.75" x14ac:dyDescent="0.2">
      <c r="A521" s="4" t="s">
        <v>20</v>
      </c>
      <c r="B521" s="4" t="s">
        <v>29</v>
      </c>
      <c r="C521" s="4" t="s">
        <v>2643</v>
      </c>
      <c r="D521" s="5">
        <v>46202</v>
      </c>
      <c r="E521" s="6" t="s">
        <v>2644</v>
      </c>
      <c r="F521" s="6" t="s">
        <v>21</v>
      </c>
      <c r="G521" s="6" t="s">
        <v>31</v>
      </c>
      <c r="H521" s="7">
        <v>42514.822453703702</v>
      </c>
      <c r="I521" s="7">
        <v>42515.552928240737</v>
      </c>
      <c r="J521" s="4" t="s">
        <v>23</v>
      </c>
      <c r="K521" s="8" t="s">
        <v>24</v>
      </c>
      <c r="L521" s="7">
        <v>42515.493055555555</v>
      </c>
      <c r="M521" s="9" t="s">
        <v>2645</v>
      </c>
      <c r="N521" s="9" t="s">
        <v>2646</v>
      </c>
      <c r="O521" s="8" t="s">
        <v>25</v>
      </c>
      <c r="P521" s="8" t="s">
        <v>2647</v>
      </c>
      <c r="Q521" s="4" t="s">
        <v>26</v>
      </c>
      <c r="R521" s="7">
        <v>42515.63758101852</v>
      </c>
      <c r="S521" s="8" t="s">
        <v>32</v>
      </c>
      <c r="T521" s="10" t="s">
        <v>36</v>
      </c>
      <c r="U521" s="26">
        <f t="shared" si="73"/>
        <v>0.375</v>
      </c>
      <c r="V521" s="26">
        <f t="shared" si="74"/>
        <v>0.75</v>
      </c>
      <c r="W521" s="23">
        <f t="shared" si="81"/>
        <v>0.11805555555474712</v>
      </c>
      <c r="X521" s="19">
        <f t="shared" si="75"/>
        <v>0.75</v>
      </c>
      <c r="Y521" s="19">
        <f t="shared" si="77"/>
        <v>0</v>
      </c>
      <c r="Z521" s="21">
        <f t="shared" si="78"/>
        <v>0</v>
      </c>
      <c r="AA521" s="21" t="str">
        <f t="shared" si="76"/>
        <v>n/a</v>
      </c>
      <c r="AB521" s="21">
        <f t="shared" si="79"/>
        <v>0</v>
      </c>
      <c r="AC521" s="19" t="str">
        <f t="shared" si="80"/>
        <v>Resueltos</v>
      </c>
    </row>
    <row r="522" spans="1:29" s="2" customFormat="1" ht="12.75" x14ac:dyDescent="0.2">
      <c r="A522" s="4" t="s">
        <v>20</v>
      </c>
      <c r="B522" s="4" t="s">
        <v>29</v>
      </c>
      <c r="C522" s="4" t="s">
        <v>103</v>
      </c>
      <c r="D522" s="5">
        <v>46205</v>
      </c>
      <c r="E522" s="6" t="s">
        <v>2648</v>
      </c>
      <c r="F522" s="6" t="s">
        <v>30</v>
      </c>
      <c r="G522" s="6" t="s">
        <v>31</v>
      </c>
      <c r="H522" s="7">
        <v>42515.392662037033</v>
      </c>
      <c r="I522" s="7">
        <v>42515.496874999997</v>
      </c>
      <c r="J522" s="4" t="s">
        <v>23</v>
      </c>
      <c r="K522" s="8" t="s">
        <v>24</v>
      </c>
      <c r="L522" s="7">
        <v>42515.493055555555</v>
      </c>
      <c r="M522" s="9" t="s">
        <v>2649</v>
      </c>
      <c r="N522" s="9" t="s">
        <v>188</v>
      </c>
      <c r="O522" s="8" t="s">
        <v>25</v>
      </c>
      <c r="P522" s="8" t="s">
        <v>2650</v>
      </c>
      <c r="Q522" s="4" t="s">
        <v>26</v>
      </c>
      <c r="R522" s="7">
        <v>42516.54283564815</v>
      </c>
      <c r="S522" s="8" t="s">
        <v>27</v>
      </c>
      <c r="T522" s="10" t="s">
        <v>36</v>
      </c>
      <c r="U522" s="26">
        <f t="shared" si="73"/>
        <v>0.375</v>
      </c>
      <c r="V522" s="26">
        <f t="shared" si="74"/>
        <v>0.75</v>
      </c>
      <c r="W522" s="23">
        <f t="shared" si="81"/>
        <v>0.4753935185217415</v>
      </c>
      <c r="X522" s="19">
        <f t="shared" si="75"/>
        <v>0.75</v>
      </c>
      <c r="Y522" s="19">
        <f t="shared" si="77"/>
        <v>0</v>
      </c>
      <c r="Z522" s="21">
        <f t="shared" si="78"/>
        <v>-1</v>
      </c>
      <c r="AA522" s="21" t="str">
        <f t="shared" si="76"/>
        <v>n/a</v>
      </c>
      <c r="AB522" s="21">
        <f t="shared" si="79"/>
        <v>0</v>
      </c>
      <c r="AC522" s="19" t="str">
        <f t="shared" si="80"/>
        <v>Resueltos</v>
      </c>
    </row>
    <row r="523" spans="1:29" s="2" customFormat="1" ht="12.75" x14ac:dyDescent="0.2">
      <c r="A523" s="4" t="s">
        <v>20</v>
      </c>
      <c r="B523" s="4" t="s">
        <v>29</v>
      </c>
      <c r="C523" s="4" t="s">
        <v>2651</v>
      </c>
      <c r="D523" s="5">
        <v>46206</v>
      </c>
      <c r="E523" s="6" t="s">
        <v>2648</v>
      </c>
      <c r="F523" s="6" t="s">
        <v>30</v>
      </c>
      <c r="G523" s="6" t="s">
        <v>31</v>
      </c>
      <c r="H523" s="7">
        <v>42515.393761574072</v>
      </c>
      <c r="I523" s="7">
        <v>42515.497152777782</v>
      </c>
      <c r="J523" s="4" t="s">
        <v>23</v>
      </c>
      <c r="K523" s="8" t="s">
        <v>33</v>
      </c>
      <c r="L523" s="7">
        <v>42515.498611111107</v>
      </c>
      <c r="M523" s="9" t="s">
        <v>2652</v>
      </c>
      <c r="N523" s="8" t="s">
        <v>188</v>
      </c>
      <c r="O523" s="8" t="s">
        <v>34</v>
      </c>
      <c r="P523" s="8" t="s">
        <v>2653</v>
      </c>
      <c r="Q523" s="4" t="s">
        <v>26</v>
      </c>
      <c r="R523" s="7">
        <v>42516.539027777777</v>
      </c>
      <c r="S523" s="8" t="s">
        <v>27</v>
      </c>
      <c r="T523" s="10" t="s">
        <v>36</v>
      </c>
      <c r="U523" s="26">
        <f t="shared" si="73"/>
        <v>0.375</v>
      </c>
      <c r="V523" s="26">
        <f t="shared" si="74"/>
        <v>0.75</v>
      </c>
      <c r="W523" s="23">
        <f t="shared" si="81"/>
        <v>0.47984953703416977</v>
      </c>
      <c r="X523" s="19">
        <f t="shared" si="75"/>
        <v>0.75</v>
      </c>
      <c r="Y523" s="19">
        <f t="shared" si="77"/>
        <v>0</v>
      </c>
      <c r="Z523" s="21">
        <f t="shared" si="78"/>
        <v>-1</v>
      </c>
      <c r="AA523" s="21" t="str">
        <f t="shared" si="76"/>
        <v>n/a</v>
      </c>
      <c r="AB523" s="21">
        <f t="shared" si="79"/>
        <v>0</v>
      </c>
      <c r="AC523" s="19" t="str">
        <f t="shared" si="80"/>
        <v>Resueltos</v>
      </c>
    </row>
    <row r="524" spans="1:29" s="2" customFormat="1" ht="12.75" x14ac:dyDescent="0.2">
      <c r="A524" s="4" t="s">
        <v>20</v>
      </c>
      <c r="B524" s="4" t="s">
        <v>29</v>
      </c>
      <c r="C524" s="4" t="s">
        <v>2654</v>
      </c>
      <c r="D524" s="5">
        <v>46229</v>
      </c>
      <c r="E524" s="6" t="s">
        <v>2231</v>
      </c>
      <c r="F524" s="6" t="s">
        <v>21</v>
      </c>
      <c r="G524" s="6" t="s">
        <v>22</v>
      </c>
      <c r="H524" s="7">
        <v>42515.432094907403</v>
      </c>
      <c r="I524" s="7">
        <v>42515.64434027778</v>
      </c>
      <c r="J524" s="4" t="s">
        <v>23</v>
      </c>
      <c r="K524" s="8" t="s">
        <v>33</v>
      </c>
      <c r="L524" s="7">
        <v>42515.48055555555</v>
      </c>
      <c r="M524" s="9" t="s">
        <v>2655</v>
      </c>
      <c r="N524" s="8" t="s">
        <v>2656</v>
      </c>
      <c r="O524" s="8" t="s">
        <v>34</v>
      </c>
      <c r="P524" s="8" t="s">
        <v>242</v>
      </c>
      <c r="Q524" s="4" t="s">
        <v>26</v>
      </c>
      <c r="R524" s="7">
        <v>42521.513796296298</v>
      </c>
      <c r="S524" s="8" t="s">
        <v>27</v>
      </c>
      <c r="T524" s="10" t="s">
        <v>36</v>
      </c>
      <c r="U524" s="26">
        <f t="shared" si="73"/>
        <v>0.375</v>
      </c>
      <c r="V524" s="26">
        <f t="shared" si="74"/>
        <v>0.75</v>
      </c>
      <c r="W524" s="23">
        <f t="shared" si="81"/>
        <v>0.42346064814773854</v>
      </c>
      <c r="X524" s="19">
        <f t="shared" si="75"/>
        <v>0.75</v>
      </c>
      <c r="Y524" s="19">
        <f t="shared" si="77"/>
        <v>0</v>
      </c>
      <c r="Z524" s="21">
        <f t="shared" si="78"/>
        <v>-1</v>
      </c>
      <c r="AA524" s="21" t="str">
        <f t="shared" si="76"/>
        <v>n/a</v>
      </c>
      <c r="AB524" s="21">
        <f t="shared" si="79"/>
        <v>0</v>
      </c>
      <c r="AC524" s="19" t="str">
        <f t="shared" si="80"/>
        <v>Resueltos</v>
      </c>
    </row>
    <row r="525" spans="1:29" s="2" customFormat="1" ht="12.75" x14ac:dyDescent="0.2">
      <c r="A525" s="4" t="s">
        <v>20</v>
      </c>
      <c r="B525" s="4" t="s">
        <v>29</v>
      </c>
      <c r="C525" s="4" t="s">
        <v>2657</v>
      </c>
      <c r="D525" s="5">
        <v>46232</v>
      </c>
      <c r="E525" s="6" t="s">
        <v>2658</v>
      </c>
      <c r="F525" s="6" t="s">
        <v>21</v>
      </c>
      <c r="G525" s="6" t="s">
        <v>22</v>
      </c>
      <c r="H525" s="7">
        <v>42515.441377314812</v>
      </c>
      <c r="I525" s="7">
        <v>42515.630023148144</v>
      </c>
      <c r="J525" s="4" t="s">
        <v>23</v>
      </c>
      <c r="K525" s="8" t="s">
        <v>37</v>
      </c>
      <c r="L525" s="7">
        <v>42515.625</v>
      </c>
      <c r="M525" s="9" t="s">
        <v>2659</v>
      </c>
      <c r="N525" s="8" t="s">
        <v>2660</v>
      </c>
      <c r="O525" s="8" t="s">
        <v>25</v>
      </c>
      <c r="P525" s="8" t="s">
        <v>1685</v>
      </c>
      <c r="Q525" s="4" t="s">
        <v>26</v>
      </c>
      <c r="R525" s="7">
        <v>42516.432071759264</v>
      </c>
      <c r="S525" s="8" t="s">
        <v>27</v>
      </c>
      <c r="T525" s="10" t="s">
        <v>36</v>
      </c>
      <c r="U525" s="26">
        <f t="shared" si="73"/>
        <v>0.375</v>
      </c>
      <c r="V525" s="26">
        <f t="shared" si="74"/>
        <v>0.66666666666666663</v>
      </c>
      <c r="W525" s="23">
        <f t="shared" si="81"/>
        <v>0.47528935185497778</v>
      </c>
      <c r="X525" s="19">
        <f t="shared" si="75"/>
        <v>0.58333333333333337</v>
      </c>
      <c r="Y525" s="19">
        <f t="shared" si="77"/>
        <v>0</v>
      </c>
      <c r="Z525" s="21">
        <f t="shared" si="78"/>
        <v>-1</v>
      </c>
      <c r="AA525" s="21" t="str">
        <f t="shared" si="76"/>
        <v>n/a</v>
      </c>
      <c r="AB525" s="21">
        <f t="shared" si="79"/>
        <v>0</v>
      </c>
      <c r="AC525" s="19" t="str">
        <f t="shared" si="80"/>
        <v>Resueltos</v>
      </c>
    </row>
    <row r="526" spans="1:29" s="2" customFormat="1" ht="12.75" x14ac:dyDescent="0.2">
      <c r="A526" s="4" t="s">
        <v>20</v>
      </c>
      <c r="B526" s="4" t="s">
        <v>29</v>
      </c>
      <c r="C526" s="4" t="s">
        <v>2661</v>
      </c>
      <c r="D526" s="5">
        <v>46243</v>
      </c>
      <c r="E526" s="6" t="s">
        <v>2662</v>
      </c>
      <c r="F526" s="6" t="s">
        <v>21</v>
      </c>
      <c r="G526" s="6" t="s">
        <v>22</v>
      </c>
      <c r="H526" s="7">
        <v>42515.458530092597</v>
      </c>
      <c r="I526" s="7">
        <v>42515.55605324074</v>
      </c>
      <c r="J526" s="4" t="s">
        <v>23</v>
      </c>
      <c r="K526" s="8" t="s">
        <v>24</v>
      </c>
      <c r="L526" s="7">
        <v>42515.510416666672</v>
      </c>
      <c r="M526" s="9" t="s">
        <v>2663</v>
      </c>
      <c r="N526" s="8" t="s">
        <v>2664</v>
      </c>
      <c r="O526" s="8" t="s">
        <v>25</v>
      </c>
      <c r="P526" s="8" t="s">
        <v>1447</v>
      </c>
      <c r="Q526" s="4" t="s">
        <v>26</v>
      </c>
      <c r="R526" s="7">
        <v>42521.482789351852</v>
      </c>
      <c r="S526" s="8" t="s">
        <v>32</v>
      </c>
      <c r="T526" s="10" t="s">
        <v>36</v>
      </c>
      <c r="U526" s="26">
        <f t="shared" si="73"/>
        <v>0.375</v>
      </c>
      <c r="V526" s="26">
        <f t="shared" si="74"/>
        <v>0.75</v>
      </c>
      <c r="W526" s="23">
        <f t="shared" si="81"/>
        <v>0.42688657407416031</v>
      </c>
      <c r="X526" s="19">
        <f t="shared" si="75"/>
        <v>0.75</v>
      </c>
      <c r="Y526" s="19">
        <f t="shared" si="77"/>
        <v>0</v>
      </c>
      <c r="Z526" s="21">
        <f t="shared" si="78"/>
        <v>-1</v>
      </c>
      <c r="AA526" s="21" t="str">
        <f t="shared" si="76"/>
        <v>n/a</v>
      </c>
      <c r="AB526" s="21">
        <f t="shared" si="79"/>
        <v>0</v>
      </c>
      <c r="AC526" s="19" t="str">
        <f t="shared" si="80"/>
        <v>Resueltos</v>
      </c>
    </row>
    <row r="527" spans="1:29" s="2" customFormat="1" ht="12.75" x14ac:dyDescent="0.2">
      <c r="A527" s="4" t="s">
        <v>20</v>
      </c>
      <c r="B527" s="4" t="s">
        <v>29</v>
      </c>
      <c r="C527" s="4" t="s">
        <v>2665</v>
      </c>
      <c r="D527" s="5">
        <v>46263</v>
      </c>
      <c r="E527" s="6" t="s">
        <v>2666</v>
      </c>
      <c r="F527" s="6" t="s">
        <v>21</v>
      </c>
      <c r="G527" s="6" t="s">
        <v>22</v>
      </c>
      <c r="H527" s="7">
        <v>42515.480138888888</v>
      </c>
      <c r="I527" s="7">
        <v>42515.503981481481</v>
      </c>
      <c r="J527" s="4" t="s">
        <v>23</v>
      </c>
      <c r="K527" s="8" t="s">
        <v>24</v>
      </c>
      <c r="L527" s="7">
        <v>42515.502083333333</v>
      </c>
      <c r="M527" s="9" t="s">
        <v>2667</v>
      </c>
      <c r="N527" s="8" t="s">
        <v>2668</v>
      </c>
      <c r="O527" s="8" t="s">
        <v>25</v>
      </c>
      <c r="P527" s="8" t="s">
        <v>1447</v>
      </c>
      <c r="Q527" s="4" t="s">
        <v>26</v>
      </c>
      <c r="R527" s="7">
        <v>42515.504143518519</v>
      </c>
      <c r="S527" s="8" t="s">
        <v>32</v>
      </c>
      <c r="T527" s="10" t="s">
        <v>36</v>
      </c>
      <c r="U527" s="26">
        <f t="shared" si="73"/>
        <v>0.375</v>
      </c>
      <c r="V527" s="26">
        <f t="shared" si="74"/>
        <v>0.75</v>
      </c>
      <c r="W527" s="23">
        <f t="shared" si="81"/>
        <v>0.39694444444467081</v>
      </c>
      <c r="X527" s="19">
        <f t="shared" si="75"/>
        <v>0.75</v>
      </c>
      <c r="Y527" s="19">
        <f t="shared" si="77"/>
        <v>0</v>
      </c>
      <c r="Z527" s="21">
        <f t="shared" si="78"/>
        <v>-1</v>
      </c>
      <c r="AA527" s="21" t="str">
        <f t="shared" si="76"/>
        <v>n/a</v>
      </c>
      <c r="AB527" s="21">
        <f t="shared" si="79"/>
        <v>0</v>
      </c>
      <c r="AC527" s="19" t="str">
        <f t="shared" si="80"/>
        <v>Resueltos</v>
      </c>
    </row>
    <row r="528" spans="1:29" s="2" customFormat="1" ht="12.75" x14ac:dyDescent="0.2">
      <c r="A528" s="4" t="s">
        <v>20</v>
      </c>
      <c r="B528" s="4" t="s">
        <v>3070</v>
      </c>
      <c r="C528" s="4" t="s">
        <v>3071</v>
      </c>
      <c r="D528" s="5">
        <v>46275</v>
      </c>
      <c r="E528" s="6" t="s">
        <v>3072</v>
      </c>
      <c r="F528" s="6" t="s">
        <v>21</v>
      </c>
      <c r="G528" s="6" t="s">
        <v>22</v>
      </c>
      <c r="H528" s="7">
        <v>42515.498530092591</v>
      </c>
      <c r="I528" s="7">
        <v>42521.419745370367</v>
      </c>
      <c r="J528" s="4" t="s">
        <v>23</v>
      </c>
      <c r="K528" s="8" t="s">
        <v>50</v>
      </c>
      <c r="L528" s="7">
        <v>42520.597222222219</v>
      </c>
      <c r="M528" s="9" t="s">
        <v>3073</v>
      </c>
      <c r="N528" s="8" t="s">
        <v>3074</v>
      </c>
      <c r="O528" s="8" t="s">
        <v>40</v>
      </c>
      <c r="P528" s="8" t="s">
        <v>3075</v>
      </c>
      <c r="Q528" s="4" t="s">
        <v>26</v>
      </c>
      <c r="R528" s="7">
        <v>42528.441944444443</v>
      </c>
      <c r="S528" s="8" t="s">
        <v>32</v>
      </c>
      <c r="T528" s="10" t="s">
        <v>36</v>
      </c>
      <c r="U528" s="26">
        <f t="shared" si="73"/>
        <v>0.375</v>
      </c>
      <c r="V528" s="26">
        <f t="shared" si="74"/>
        <v>0.75</v>
      </c>
      <c r="W528" s="23">
        <f t="shared" si="81"/>
        <v>1.2236921296280343</v>
      </c>
      <c r="X528" s="19">
        <f t="shared" si="75"/>
        <v>0.75</v>
      </c>
      <c r="Y528" s="19">
        <f t="shared" si="77"/>
        <v>0.43202546296136762</v>
      </c>
      <c r="Z528" s="21">
        <f t="shared" si="78"/>
        <v>4</v>
      </c>
      <c r="AA528" s="21" t="str">
        <f t="shared" si="76"/>
        <v>n/a</v>
      </c>
      <c r="AB528" s="21">
        <f t="shared" si="79"/>
        <v>0</v>
      </c>
      <c r="AC528" s="19" t="str">
        <f t="shared" si="80"/>
        <v>Resueltos</v>
      </c>
    </row>
    <row r="529" spans="1:29" s="2" customFormat="1" ht="12.75" x14ac:dyDescent="0.2">
      <c r="A529" s="4" t="s">
        <v>20</v>
      </c>
      <c r="B529" s="4" t="s">
        <v>29</v>
      </c>
      <c r="C529" s="4" t="s">
        <v>2669</v>
      </c>
      <c r="D529" s="5">
        <v>46283</v>
      </c>
      <c r="E529" s="6" t="s">
        <v>2670</v>
      </c>
      <c r="F529" s="6" t="s">
        <v>21</v>
      </c>
      <c r="G529" s="6" t="s">
        <v>22</v>
      </c>
      <c r="H529" s="7">
        <v>42515.506354166668</v>
      </c>
      <c r="I529" s="7">
        <v>42515.765567129631</v>
      </c>
      <c r="J529" s="4" t="s">
        <v>23</v>
      </c>
      <c r="K529" s="8" t="s">
        <v>24</v>
      </c>
      <c r="L529" s="7">
        <v>42515.729166666672</v>
      </c>
      <c r="M529" s="9" t="s">
        <v>2671</v>
      </c>
      <c r="N529" s="8" t="s">
        <v>2672</v>
      </c>
      <c r="O529" s="8" t="s">
        <v>25</v>
      </c>
      <c r="P529" s="8" t="s">
        <v>84</v>
      </c>
      <c r="Q529" s="4" t="s">
        <v>26</v>
      </c>
      <c r="R529" s="7">
        <v>42516.562615740739</v>
      </c>
      <c r="S529" s="8" t="s">
        <v>27</v>
      </c>
      <c r="T529" s="10" t="s">
        <v>36</v>
      </c>
      <c r="U529" s="26">
        <f t="shared" si="73"/>
        <v>0.375</v>
      </c>
      <c r="V529" s="26">
        <f t="shared" si="74"/>
        <v>0.75</v>
      </c>
      <c r="W529" s="23">
        <f t="shared" si="81"/>
        <v>0.5978125000037835</v>
      </c>
      <c r="X529" s="19">
        <f t="shared" si="75"/>
        <v>0.75</v>
      </c>
      <c r="Y529" s="19">
        <f t="shared" si="77"/>
        <v>0</v>
      </c>
      <c r="Z529" s="21">
        <f t="shared" si="78"/>
        <v>-1</v>
      </c>
      <c r="AA529" s="21" t="str">
        <f t="shared" si="76"/>
        <v>n/a</v>
      </c>
      <c r="AB529" s="21">
        <f t="shared" si="79"/>
        <v>0</v>
      </c>
      <c r="AC529" s="19" t="str">
        <f t="shared" si="80"/>
        <v>Resueltos</v>
      </c>
    </row>
    <row r="530" spans="1:29" s="2" customFormat="1" ht="12.75" x14ac:dyDescent="0.2">
      <c r="A530" s="4" t="s">
        <v>20</v>
      </c>
      <c r="B530" s="4" t="s">
        <v>29</v>
      </c>
      <c r="C530" s="4" t="s">
        <v>2673</v>
      </c>
      <c r="D530" s="5">
        <v>46286</v>
      </c>
      <c r="E530" s="6" t="s">
        <v>2674</v>
      </c>
      <c r="F530" s="6" t="s">
        <v>21</v>
      </c>
      <c r="G530" s="6" t="s">
        <v>22</v>
      </c>
      <c r="H530" s="7">
        <v>42515.516840277778</v>
      </c>
      <c r="I530" s="7">
        <v>42518.439583333333</v>
      </c>
      <c r="J530" s="4" t="s">
        <v>23</v>
      </c>
      <c r="K530" s="8" t="s">
        <v>33</v>
      </c>
      <c r="L530" s="7">
        <v>42518.42569444445</v>
      </c>
      <c r="M530" s="9" t="s">
        <v>2675</v>
      </c>
      <c r="N530" s="8" t="s">
        <v>2676</v>
      </c>
      <c r="O530" s="8" t="s">
        <v>34</v>
      </c>
      <c r="P530" s="8" t="s">
        <v>2677</v>
      </c>
      <c r="Q530" s="4" t="s">
        <v>26</v>
      </c>
      <c r="R530" s="7">
        <v>42520.556562500002</v>
      </c>
      <c r="S530" s="8" t="s">
        <v>27</v>
      </c>
      <c r="T530" s="10" t="s">
        <v>28</v>
      </c>
      <c r="U530" s="26">
        <f t="shared" si="73"/>
        <v>0.375</v>
      </c>
      <c r="V530" s="26">
        <f t="shared" si="74"/>
        <v>0.75</v>
      </c>
      <c r="W530" s="23">
        <f t="shared" si="81"/>
        <v>0.65885416667151731</v>
      </c>
      <c r="X530" s="19">
        <f t="shared" si="75"/>
        <v>0.75</v>
      </c>
      <c r="Y530" s="19">
        <f t="shared" si="77"/>
        <v>0</v>
      </c>
      <c r="Z530" s="21">
        <f t="shared" si="78"/>
        <v>2</v>
      </c>
      <c r="AA530" s="21" t="str">
        <f t="shared" si="76"/>
        <v>n/a</v>
      </c>
      <c r="AB530" s="21">
        <f t="shared" si="79"/>
        <v>0</v>
      </c>
      <c r="AC530" s="19" t="str">
        <f t="shared" si="80"/>
        <v>Resueltos</v>
      </c>
    </row>
    <row r="531" spans="1:29" s="2" customFormat="1" ht="12.75" x14ac:dyDescent="0.2">
      <c r="A531" s="4" t="s">
        <v>20</v>
      </c>
      <c r="B531" s="4" t="s">
        <v>29</v>
      </c>
      <c r="C531" s="4" t="s">
        <v>2678</v>
      </c>
      <c r="D531" s="5">
        <v>46306</v>
      </c>
      <c r="E531" s="6" t="s">
        <v>2679</v>
      </c>
      <c r="F531" s="6" t="s">
        <v>21</v>
      </c>
      <c r="G531" s="6" t="s">
        <v>22</v>
      </c>
      <c r="H531" s="7">
        <v>42515.555925925924</v>
      </c>
      <c r="I531" s="7">
        <v>42516.688738425924</v>
      </c>
      <c r="J531" s="4" t="s">
        <v>23</v>
      </c>
      <c r="K531" s="8" t="s">
        <v>24</v>
      </c>
      <c r="L531" s="7">
        <v>42516.652777777781</v>
      </c>
      <c r="M531" s="9" t="s">
        <v>2680</v>
      </c>
      <c r="N531" s="8" t="s">
        <v>2681</v>
      </c>
      <c r="O531" s="8" t="s">
        <v>25</v>
      </c>
      <c r="P531" s="8" t="s">
        <v>2682</v>
      </c>
      <c r="Q531" s="4" t="s">
        <v>26</v>
      </c>
      <c r="R531" s="7">
        <v>42517.73537037037</v>
      </c>
      <c r="S531" s="8" t="s">
        <v>27</v>
      </c>
      <c r="T531" s="10" t="s">
        <v>36</v>
      </c>
      <c r="U531" s="26">
        <f t="shared" si="73"/>
        <v>0.375</v>
      </c>
      <c r="V531" s="26">
        <f t="shared" si="74"/>
        <v>0.75</v>
      </c>
      <c r="W531" s="23">
        <f t="shared" si="81"/>
        <v>0.47185185185662704</v>
      </c>
      <c r="X531" s="19">
        <f t="shared" si="75"/>
        <v>0.75</v>
      </c>
      <c r="Y531" s="19">
        <f t="shared" si="77"/>
        <v>0</v>
      </c>
      <c r="Z531" s="21">
        <f t="shared" si="78"/>
        <v>0</v>
      </c>
      <c r="AA531" s="21" t="str">
        <f t="shared" si="76"/>
        <v>n/a</v>
      </c>
      <c r="AB531" s="21">
        <f t="shared" si="79"/>
        <v>0</v>
      </c>
      <c r="AC531" s="19" t="str">
        <f t="shared" si="80"/>
        <v>Resueltos</v>
      </c>
    </row>
    <row r="532" spans="1:29" s="2" customFormat="1" ht="12.75" x14ac:dyDescent="0.2">
      <c r="A532" s="4" t="s">
        <v>20</v>
      </c>
      <c r="B532" s="4" t="s">
        <v>29</v>
      </c>
      <c r="C532" s="4" t="s">
        <v>2683</v>
      </c>
      <c r="D532" s="5">
        <v>46310</v>
      </c>
      <c r="E532" s="6" t="s">
        <v>2684</v>
      </c>
      <c r="F532" s="6" t="s">
        <v>21</v>
      </c>
      <c r="G532" s="6" t="s">
        <v>22</v>
      </c>
      <c r="H532" s="7">
        <v>42515.565208333333</v>
      </c>
      <c r="I532" s="7">
        <v>42516.476643518516</v>
      </c>
      <c r="J532" s="4" t="s">
        <v>23</v>
      </c>
      <c r="K532" s="8" t="s">
        <v>24</v>
      </c>
      <c r="L532" s="7">
        <v>42516.474999999999</v>
      </c>
      <c r="M532" s="9" t="s">
        <v>2685</v>
      </c>
      <c r="N532" s="9" t="s">
        <v>2686</v>
      </c>
      <c r="O532" s="8" t="s">
        <v>25</v>
      </c>
      <c r="P532" s="8" t="s">
        <v>1069</v>
      </c>
      <c r="Q532" s="4" t="s">
        <v>26</v>
      </c>
      <c r="R532" s="7">
        <v>42517.713587962964</v>
      </c>
      <c r="S532" s="8" t="s">
        <v>27</v>
      </c>
      <c r="T532" s="10" t="s">
        <v>36</v>
      </c>
      <c r="U532" s="26">
        <f t="shared" si="73"/>
        <v>0.375</v>
      </c>
      <c r="V532" s="26">
        <f t="shared" si="74"/>
        <v>0.75</v>
      </c>
      <c r="W532" s="23">
        <f t="shared" si="81"/>
        <v>0.28479166666511446</v>
      </c>
      <c r="X532" s="19">
        <f t="shared" si="75"/>
        <v>0.75</v>
      </c>
      <c r="Y532" s="19">
        <f t="shared" si="77"/>
        <v>0</v>
      </c>
      <c r="Z532" s="21">
        <f t="shared" si="78"/>
        <v>0</v>
      </c>
      <c r="AA532" s="21" t="str">
        <f t="shared" si="76"/>
        <v>n/a</v>
      </c>
      <c r="AB532" s="21">
        <f t="shared" si="79"/>
        <v>0</v>
      </c>
      <c r="AC532" s="19" t="str">
        <f t="shared" si="80"/>
        <v>Resueltos</v>
      </c>
    </row>
    <row r="533" spans="1:29" s="2" customFormat="1" ht="12.75" x14ac:dyDescent="0.2">
      <c r="A533" s="4" t="s">
        <v>20</v>
      </c>
      <c r="B533" s="4" t="s">
        <v>29</v>
      </c>
      <c r="C533" s="4" t="s">
        <v>2687</v>
      </c>
      <c r="D533" s="5">
        <v>46333</v>
      </c>
      <c r="E533" s="6" t="s">
        <v>2688</v>
      </c>
      <c r="F533" s="6" t="s">
        <v>21</v>
      </c>
      <c r="G533" s="6" t="s">
        <v>22</v>
      </c>
      <c r="H533" s="7">
        <v>42515.607847222222</v>
      </c>
      <c r="I533" s="7">
        <v>42516.480474537035</v>
      </c>
      <c r="J533" s="4" t="s">
        <v>23</v>
      </c>
      <c r="K533" s="8" t="s">
        <v>24</v>
      </c>
      <c r="L533" s="7">
        <v>42516.465277777781</v>
      </c>
      <c r="M533" s="9" t="s">
        <v>2689</v>
      </c>
      <c r="N533" s="8" t="s">
        <v>2690</v>
      </c>
      <c r="O533" s="8" t="s">
        <v>25</v>
      </c>
      <c r="P533" s="8" t="s">
        <v>2691</v>
      </c>
      <c r="Q533" s="4" t="s">
        <v>26</v>
      </c>
      <c r="R533" s="7">
        <v>42517.706319444449</v>
      </c>
      <c r="S533" s="8" t="s">
        <v>27</v>
      </c>
      <c r="T533" s="10" t="s">
        <v>36</v>
      </c>
      <c r="U533" s="26">
        <f t="shared" si="73"/>
        <v>0.375</v>
      </c>
      <c r="V533" s="26">
        <f t="shared" si="74"/>
        <v>0.75</v>
      </c>
      <c r="W533" s="23">
        <f t="shared" si="81"/>
        <v>0.23243055555940373</v>
      </c>
      <c r="X533" s="19">
        <f t="shared" si="75"/>
        <v>0.75</v>
      </c>
      <c r="Y533" s="19">
        <f t="shared" si="77"/>
        <v>0</v>
      </c>
      <c r="Z533" s="21">
        <f t="shared" si="78"/>
        <v>0</v>
      </c>
      <c r="AA533" s="21" t="str">
        <f t="shared" si="76"/>
        <v>n/a</v>
      </c>
      <c r="AB533" s="21">
        <f t="shared" si="79"/>
        <v>0</v>
      </c>
      <c r="AC533" s="19" t="str">
        <f t="shared" si="80"/>
        <v>Resueltos</v>
      </c>
    </row>
    <row r="534" spans="1:29" s="2" customFormat="1" ht="12.75" x14ac:dyDescent="0.2">
      <c r="A534" s="4" t="s">
        <v>20</v>
      </c>
      <c r="B534" s="4" t="s">
        <v>29</v>
      </c>
      <c r="C534" s="4" t="s">
        <v>2692</v>
      </c>
      <c r="D534" s="5">
        <v>46372</v>
      </c>
      <c r="E534" s="6" t="s">
        <v>2693</v>
      </c>
      <c r="F534" s="6" t="s">
        <v>21</v>
      </c>
      <c r="G534" s="6" t="s">
        <v>22</v>
      </c>
      <c r="H534" s="7">
        <v>42515.692939814813</v>
      </c>
      <c r="I534" s="7">
        <v>42516.546076388884</v>
      </c>
      <c r="J534" s="4" t="s">
        <v>23</v>
      </c>
      <c r="K534" s="8" t="s">
        <v>24</v>
      </c>
      <c r="L534" s="7">
        <v>42516.524305555555</v>
      </c>
      <c r="M534" s="9" t="s">
        <v>2694</v>
      </c>
      <c r="N534" s="8" t="s">
        <v>2695</v>
      </c>
      <c r="O534" s="8" t="s">
        <v>25</v>
      </c>
      <c r="P534" s="8" t="s">
        <v>2696</v>
      </c>
      <c r="Q534" s="4" t="s">
        <v>26</v>
      </c>
      <c r="R534" s="7">
        <v>42517.484189814815</v>
      </c>
      <c r="S534" s="8" t="s">
        <v>27</v>
      </c>
      <c r="T534" s="10" t="s">
        <v>36</v>
      </c>
      <c r="U534" s="26">
        <f t="shared" si="73"/>
        <v>0.375</v>
      </c>
      <c r="V534" s="26">
        <f t="shared" si="74"/>
        <v>0.75</v>
      </c>
      <c r="W534" s="23">
        <f t="shared" si="81"/>
        <v>0.20636574074160308</v>
      </c>
      <c r="X534" s="19">
        <f t="shared" si="75"/>
        <v>0.75</v>
      </c>
      <c r="Y534" s="19">
        <f t="shared" si="77"/>
        <v>0</v>
      </c>
      <c r="Z534" s="21">
        <f t="shared" si="78"/>
        <v>0</v>
      </c>
      <c r="AA534" s="21" t="str">
        <f t="shared" si="76"/>
        <v>n/a</v>
      </c>
      <c r="AB534" s="21">
        <f t="shared" si="79"/>
        <v>0</v>
      </c>
      <c r="AC534" s="19" t="str">
        <f t="shared" si="80"/>
        <v>Resueltos</v>
      </c>
    </row>
    <row r="535" spans="1:29" s="2" customFormat="1" ht="12.75" x14ac:dyDescent="0.2">
      <c r="A535" s="4" t="s">
        <v>20</v>
      </c>
      <c r="B535" s="4" t="s">
        <v>29</v>
      </c>
      <c r="C535" s="4" t="s">
        <v>2697</v>
      </c>
      <c r="D535" s="5">
        <v>46375</v>
      </c>
      <c r="E535" s="6" t="s">
        <v>2698</v>
      </c>
      <c r="F535" s="6" t="s">
        <v>21</v>
      </c>
      <c r="G535" s="6" t="s">
        <v>22</v>
      </c>
      <c r="H535" s="7">
        <v>42515.70412037037</v>
      </c>
      <c r="I535" s="7">
        <v>42516.545451388884</v>
      </c>
      <c r="J535" s="4" t="s">
        <v>23</v>
      </c>
      <c r="K535" s="8" t="s">
        <v>24</v>
      </c>
      <c r="L535" s="7">
        <v>42516.475694444445</v>
      </c>
      <c r="M535" s="9" t="s">
        <v>2699</v>
      </c>
      <c r="N535" s="8" t="s">
        <v>2700</v>
      </c>
      <c r="O535" s="8" t="s">
        <v>25</v>
      </c>
      <c r="P535" s="8" t="s">
        <v>2701</v>
      </c>
      <c r="Q535" s="4" t="s">
        <v>26</v>
      </c>
      <c r="R535" s="7">
        <v>42517.457407407404</v>
      </c>
      <c r="S535" s="8" t="s">
        <v>27</v>
      </c>
      <c r="T535" s="10" t="s">
        <v>36</v>
      </c>
      <c r="U535" s="26">
        <f t="shared" si="73"/>
        <v>0.375</v>
      </c>
      <c r="V535" s="26">
        <f t="shared" si="74"/>
        <v>0.75</v>
      </c>
      <c r="W535" s="23">
        <f t="shared" si="81"/>
        <v>0.14657407407503342</v>
      </c>
      <c r="X535" s="19">
        <f t="shared" si="75"/>
        <v>0.75</v>
      </c>
      <c r="Y535" s="19">
        <f t="shared" si="77"/>
        <v>0</v>
      </c>
      <c r="Z535" s="21">
        <f t="shared" si="78"/>
        <v>0</v>
      </c>
      <c r="AA535" s="21" t="str">
        <f t="shared" si="76"/>
        <v>n/a</v>
      </c>
      <c r="AB535" s="21">
        <f t="shared" si="79"/>
        <v>0</v>
      </c>
      <c r="AC535" s="19" t="str">
        <f t="shared" si="80"/>
        <v>Resueltos</v>
      </c>
    </row>
    <row r="536" spans="1:29" s="2" customFormat="1" ht="12.75" x14ac:dyDescent="0.2">
      <c r="A536" s="4" t="s">
        <v>20</v>
      </c>
      <c r="B536" s="4" t="s">
        <v>29</v>
      </c>
      <c r="C536" s="4" t="s">
        <v>2702</v>
      </c>
      <c r="D536" s="5">
        <v>46377</v>
      </c>
      <c r="E536" s="6" t="s">
        <v>2703</v>
      </c>
      <c r="F536" s="6" t="s">
        <v>21</v>
      </c>
      <c r="G536" s="6" t="s">
        <v>22</v>
      </c>
      <c r="H536" s="7">
        <v>42515.711851851855</v>
      </c>
      <c r="I536" s="7">
        <v>42516.463796296295</v>
      </c>
      <c r="J536" s="4" t="s">
        <v>23</v>
      </c>
      <c r="K536" s="8" t="s">
        <v>24</v>
      </c>
      <c r="L536" s="7">
        <v>42516.458333333328</v>
      </c>
      <c r="M536" s="9" t="s">
        <v>2704</v>
      </c>
      <c r="N536" s="8" t="s">
        <v>2705</v>
      </c>
      <c r="O536" s="8" t="s">
        <v>25</v>
      </c>
      <c r="P536" s="8" t="s">
        <v>2706</v>
      </c>
      <c r="Q536" s="4" t="s">
        <v>26</v>
      </c>
      <c r="R536" s="7">
        <v>42516.479629629626</v>
      </c>
      <c r="S536" s="8" t="s">
        <v>32</v>
      </c>
      <c r="T536" s="10" t="s">
        <v>36</v>
      </c>
      <c r="U536" s="26">
        <f t="shared" si="73"/>
        <v>0.375</v>
      </c>
      <c r="V536" s="26">
        <f t="shared" si="74"/>
        <v>0.75</v>
      </c>
      <c r="W536" s="23">
        <f t="shared" si="81"/>
        <v>0.12148148147389293</v>
      </c>
      <c r="X536" s="19">
        <f t="shared" si="75"/>
        <v>0.75</v>
      </c>
      <c r="Y536" s="19">
        <f t="shared" si="77"/>
        <v>0</v>
      </c>
      <c r="Z536" s="21">
        <f t="shared" si="78"/>
        <v>0</v>
      </c>
      <c r="AA536" s="21" t="str">
        <f t="shared" si="76"/>
        <v>n/a</v>
      </c>
      <c r="AB536" s="21">
        <f t="shared" si="79"/>
        <v>0</v>
      </c>
      <c r="AC536" s="19" t="str">
        <f t="shared" si="80"/>
        <v>Resueltos</v>
      </c>
    </row>
    <row r="537" spans="1:29" s="2" customFormat="1" ht="12.75" x14ac:dyDescent="0.2">
      <c r="A537" s="4" t="s">
        <v>20</v>
      </c>
      <c r="B537" s="4" t="s">
        <v>29</v>
      </c>
      <c r="C537" s="4" t="s">
        <v>2707</v>
      </c>
      <c r="D537" s="5">
        <v>46378</v>
      </c>
      <c r="E537" s="6" t="s">
        <v>2708</v>
      </c>
      <c r="F537" s="6" t="s">
        <v>21</v>
      </c>
      <c r="G537" s="6" t="s">
        <v>22</v>
      </c>
      <c r="H537" s="7">
        <v>42515.715081018519</v>
      </c>
      <c r="I537" s="7">
        <v>42516.557511574079</v>
      </c>
      <c r="J537" s="4" t="s">
        <v>23</v>
      </c>
      <c r="K537" s="8" t="s">
        <v>37</v>
      </c>
      <c r="L537" s="7">
        <v>42516.458333333328</v>
      </c>
      <c r="M537" s="9" t="s">
        <v>2709</v>
      </c>
      <c r="N537" s="8" t="s">
        <v>2710</v>
      </c>
      <c r="O537" s="8" t="s">
        <v>25</v>
      </c>
      <c r="P537" s="8" t="s">
        <v>2711</v>
      </c>
      <c r="Q537" s="4" t="s">
        <v>26</v>
      </c>
      <c r="R537" s="7">
        <v>42520.531006944446</v>
      </c>
      <c r="S537" s="8" t="s">
        <v>27</v>
      </c>
      <c r="T537" s="10" t="s">
        <v>36</v>
      </c>
      <c r="U537" s="26">
        <f t="shared" si="73"/>
        <v>0.375</v>
      </c>
      <c r="V537" s="26">
        <f t="shared" si="74"/>
        <v>0.66666666666666663</v>
      </c>
      <c r="W537" s="23">
        <f t="shared" si="81"/>
        <v>8.3333333328482695E-2</v>
      </c>
      <c r="X537" s="19">
        <f t="shared" si="75"/>
        <v>0.58333333333333337</v>
      </c>
      <c r="Y537" s="19">
        <f t="shared" si="77"/>
        <v>0</v>
      </c>
      <c r="Z537" s="21">
        <f t="shared" si="78"/>
        <v>0</v>
      </c>
      <c r="AA537" s="21" t="str">
        <f t="shared" si="76"/>
        <v>n/a</v>
      </c>
      <c r="AB537" s="21">
        <f t="shared" si="79"/>
        <v>0</v>
      </c>
      <c r="AC537" s="19" t="str">
        <f t="shared" si="80"/>
        <v>Resueltos</v>
      </c>
    </row>
    <row r="538" spans="1:29" s="2" customFormat="1" ht="12.75" x14ac:dyDescent="0.2">
      <c r="A538" s="4" t="s">
        <v>20</v>
      </c>
      <c r="B538" s="4" t="s">
        <v>29</v>
      </c>
      <c r="C538" s="4" t="s">
        <v>2712</v>
      </c>
      <c r="D538" s="5">
        <v>46383</v>
      </c>
      <c r="E538" s="6" t="s">
        <v>2713</v>
      </c>
      <c r="F538" s="6" t="s">
        <v>21</v>
      </c>
      <c r="G538" s="6" t="s">
        <v>22</v>
      </c>
      <c r="H538" s="7">
        <v>42515.740324074075</v>
      </c>
      <c r="I538" s="7">
        <v>42516.48914351852</v>
      </c>
      <c r="J538" s="4" t="s">
        <v>23</v>
      </c>
      <c r="K538" s="8" t="s">
        <v>33</v>
      </c>
      <c r="L538" s="7">
        <v>42516.483333333337</v>
      </c>
      <c r="M538" s="9" t="s">
        <v>2714</v>
      </c>
      <c r="N538" s="8" t="s">
        <v>2715</v>
      </c>
      <c r="O538" s="8" t="s">
        <v>34</v>
      </c>
      <c r="P538" s="8" t="s">
        <v>2716</v>
      </c>
      <c r="Q538" s="4" t="s">
        <v>26</v>
      </c>
      <c r="R538" s="7">
        <v>42521.482291666667</v>
      </c>
      <c r="S538" s="8" t="s">
        <v>32</v>
      </c>
      <c r="T538" s="10" t="s">
        <v>36</v>
      </c>
      <c r="U538" s="26">
        <f t="shared" si="73"/>
        <v>0.375</v>
      </c>
      <c r="V538" s="26">
        <f t="shared" si="74"/>
        <v>0.75</v>
      </c>
      <c r="W538" s="23">
        <f t="shared" si="81"/>
        <v>0.11800925926218042</v>
      </c>
      <c r="X538" s="19">
        <f t="shared" si="75"/>
        <v>0.75</v>
      </c>
      <c r="Y538" s="19">
        <f t="shared" si="77"/>
        <v>0</v>
      </c>
      <c r="Z538" s="21">
        <f t="shared" si="78"/>
        <v>0</v>
      </c>
      <c r="AA538" s="21" t="str">
        <f t="shared" si="76"/>
        <v>n/a</v>
      </c>
      <c r="AB538" s="21">
        <f t="shared" si="79"/>
        <v>0</v>
      </c>
      <c r="AC538" s="19" t="str">
        <f t="shared" si="80"/>
        <v>Resueltos</v>
      </c>
    </row>
    <row r="539" spans="1:29" s="2" customFormat="1" ht="12.75" x14ac:dyDescent="0.2">
      <c r="A539" s="4" t="s">
        <v>20</v>
      </c>
      <c r="B539" s="4" t="s">
        <v>29</v>
      </c>
      <c r="C539" s="4" t="s">
        <v>3076</v>
      </c>
      <c r="D539" s="5">
        <v>46391</v>
      </c>
      <c r="E539" s="6" t="s">
        <v>3077</v>
      </c>
      <c r="F539" s="6" t="s">
        <v>21</v>
      </c>
      <c r="G539" s="6" t="s">
        <v>22</v>
      </c>
      <c r="H539" s="7">
        <v>42515.833506944444</v>
      </c>
      <c r="I539" s="7">
        <v>42517.779930555553</v>
      </c>
      <c r="J539" s="4" t="s">
        <v>23</v>
      </c>
      <c r="K539" s="8" t="s">
        <v>50</v>
      </c>
      <c r="L539" s="7">
        <v>42517.6875</v>
      </c>
      <c r="M539" s="9" t="s">
        <v>3078</v>
      </c>
      <c r="N539" s="8" t="s">
        <v>3079</v>
      </c>
      <c r="O539" s="8" t="s">
        <v>40</v>
      </c>
      <c r="P539" s="8" t="s">
        <v>3080</v>
      </c>
      <c r="Q539" s="4" t="s">
        <v>26</v>
      </c>
      <c r="R539" s="7">
        <v>42527.797685185185</v>
      </c>
      <c r="S539" s="8" t="s">
        <v>27</v>
      </c>
      <c r="T539" s="10" t="s">
        <v>36</v>
      </c>
      <c r="U539" s="26">
        <f t="shared" si="73"/>
        <v>0.375</v>
      </c>
      <c r="V539" s="26">
        <f t="shared" si="74"/>
        <v>0.75</v>
      </c>
      <c r="W539" s="23">
        <f t="shared" si="81"/>
        <v>0.6875</v>
      </c>
      <c r="X539" s="19">
        <f t="shared" si="75"/>
        <v>0.75</v>
      </c>
      <c r="Y539" s="19">
        <f t="shared" si="77"/>
        <v>0</v>
      </c>
      <c r="Z539" s="21">
        <f t="shared" si="78"/>
        <v>1</v>
      </c>
      <c r="AA539" s="21" t="str">
        <f t="shared" si="76"/>
        <v>n/a</v>
      </c>
      <c r="AB539" s="21">
        <f t="shared" si="79"/>
        <v>0</v>
      </c>
      <c r="AC539" s="19" t="str">
        <f t="shared" si="80"/>
        <v>Resueltos</v>
      </c>
    </row>
    <row r="540" spans="1:29" s="2" customFormat="1" ht="12.75" x14ac:dyDescent="0.2">
      <c r="A540" s="4" t="s">
        <v>20</v>
      </c>
      <c r="B540" s="4" t="s">
        <v>29</v>
      </c>
      <c r="C540" s="4" t="s">
        <v>2717</v>
      </c>
      <c r="D540" s="5">
        <v>46417</v>
      </c>
      <c r="E540" s="6" t="s">
        <v>2718</v>
      </c>
      <c r="F540" s="6" t="s">
        <v>21</v>
      </c>
      <c r="G540" s="6" t="s">
        <v>31</v>
      </c>
      <c r="H540" s="7">
        <v>42516.425717592589</v>
      </c>
      <c r="I540" s="7">
        <v>42516.524872685186</v>
      </c>
      <c r="J540" s="4" t="s">
        <v>23</v>
      </c>
      <c r="K540" s="8" t="s">
        <v>24</v>
      </c>
      <c r="L540" s="7">
        <v>42516.506944444445</v>
      </c>
      <c r="M540" s="9" t="s">
        <v>2719</v>
      </c>
      <c r="N540" s="8" t="s">
        <v>2720</v>
      </c>
      <c r="O540" s="8" t="s">
        <v>25</v>
      </c>
      <c r="P540" s="8" t="s">
        <v>2721</v>
      </c>
      <c r="Q540" s="4" t="s">
        <v>26</v>
      </c>
      <c r="R540" s="7">
        <v>42516.545601851853</v>
      </c>
      <c r="S540" s="8" t="s">
        <v>32</v>
      </c>
      <c r="T540" s="10" t="s">
        <v>36</v>
      </c>
      <c r="U540" s="26">
        <f t="shared" si="73"/>
        <v>0.375</v>
      </c>
      <c r="V540" s="26">
        <f t="shared" si="74"/>
        <v>0.75</v>
      </c>
      <c r="W540" s="23">
        <f t="shared" si="81"/>
        <v>0.45622685185662704</v>
      </c>
      <c r="X540" s="19">
        <f t="shared" si="75"/>
        <v>0.75</v>
      </c>
      <c r="Y540" s="19">
        <f t="shared" si="77"/>
        <v>0</v>
      </c>
      <c r="Z540" s="21">
        <f t="shared" si="78"/>
        <v>-1</v>
      </c>
      <c r="AA540" s="21" t="str">
        <f t="shared" si="76"/>
        <v>n/a</v>
      </c>
      <c r="AB540" s="21">
        <f t="shared" si="79"/>
        <v>0</v>
      </c>
      <c r="AC540" s="19" t="str">
        <f t="shared" si="80"/>
        <v>Resueltos</v>
      </c>
    </row>
    <row r="541" spans="1:29" s="2" customFormat="1" ht="12.75" x14ac:dyDescent="0.2">
      <c r="A541" s="4" t="s">
        <v>20</v>
      </c>
      <c r="B541" s="4" t="s">
        <v>29</v>
      </c>
      <c r="C541" s="4" t="s">
        <v>2722</v>
      </c>
      <c r="D541" s="5">
        <v>46422</v>
      </c>
      <c r="E541" s="6" t="s">
        <v>2723</v>
      </c>
      <c r="F541" s="6" t="s">
        <v>21</v>
      </c>
      <c r="G541" s="6" t="s">
        <v>22</v>
      </c>
      <c r="H541" s="7">
        <v>42516.428078703699</v>
      </c>
      <c r="I541" s="7">
        <v>42516.554722222223</v>
      </c>
      <c r="J541" s="4" t="s">
        <v>23</v>
      </c>
      <c r="K541" s="8" t="s">
        <v>59</v>
      </c>
      <c r="L541" s="7">
        <v>42516.534722222219</v>
      </c>
      <c r="M541" s="9" t="s">
        <v>2724</v>
      </c>
      <c r="N541" s="8" t="s">
        <v>2725</v>
      </c>
      <c r="O541" s="8" t="s">
        <v>60</v>
      </c>
      <c r="P541" s="8" t="s">
        <v>2726</v>
      </c>
      <c r="Q541" s="4" t="s">
        <v>26</v>
      </c>
      <c r="R541" s="7">
        <v>42520.521620370375</v>
      </c>
      <c r="S541" s="8" t="s">
        <v>32</v>
      </c>
      <c r="T541" s="10" t="s">
        <v>36</v>
      </c>
      <c r="U541" s="26">
        <f t="shared" si="73"/>
        <v>0.375</v>
      </c>
      <c r="V541" s="26">
        <f t="shared" si="74"/>
        <v>0.66666666666666663</v>
      </c>
      <c r="W541" s="23">
        <f t="shared" si="81"/>
        <v>0.39831018518695294</v>
      </c>
      <c r="X541" s="19">
        <f t="shared" si="75"/>
        <v>0.58333333333333337</v>
      </c>
      <c r="Y541" s="19">
        <f t="shared" si="77"/>
        <v>0</v>
      </c>
      <c r="Z541" s="21">
        <f t="shared" si="78"/>
        <v>-1</v>
      </c>
      <c r="AA541" s="21" t="str">
        <f t="shared" si="76"/>
        <v>n/a</v>
      </c>
      <c r="AB541" s="21">
        <f t="shared" si="79"/>
        <v>0</v>
      </c>
      <c r="AC541" s="19" t="str">
        <f t="shared" si="80"/>
        <v>Resueltos</v>
      </c>
    </row>
    <row r="542" spans="1:29" s="2" customFormat="1" ht="12.75" x14ac:dyDescent="0.2">
      <c r="A542" s="4" t="s">
        <v>20</v>
      </c>
      <c r="B542" s="4" t="s">
        <v>29</v>
      </c>
      <c r="C542" s="4" t="s">
        <v>2727</v>
      </c>
      <c r="D542" s="5">
        <v>46428</v>
      </c>
      <c r="E542" s="6" t="s">
        <v>2728</v>
      </c>
      <c r="F542" s="6" t="s">
        <v>21</v>
      </c>
      <c r="G542" s="6" t="s">
        <v>22</v>
      </c>
      <c r="H542" s="7">
        <v>42516.437777777777</v>
      </c>
      <c r="I542" s="7">
        <v>42520.428495370375</v>
      </c>
      <c r="J542" s="4" t="s">
        <v>23</v>
      </c>
      <c r="K542" s="8" t="s">
        <v>24</v>
      </c>
      <c r="L542" s="7">
        <v>42517.631944444445</v>
      </c>
      <c r="M542" s="9" t="s">
        <v>2729</v>
      </c>
      <c r="N542" s="8" t="s">
        <v>2730</v>
      </c>
      <c r="O542" s="8" t="s">
        <v>25</v>
      </c>
      <c r="P542" s="8" t="s">
        <v>2731</v>
      </c>
      <c r="Q542" s="4" t="s">
        <v>26</v>
      </c>
      <c r="R542" s="7">
        <v>42520.655370370368</v>
      </c>
      <c r="S542" s="8" t="s">
        <v>27</v>
      </c>
      <c r="T542" s="10" t="s">
        <v>36</v>
      </c>
      <c r="U542" s="26">
        <f t="shared" si="73"/>
        <v>0.375</v>
      </c>
      <c r="V542" s="26">
        <f t="shared" si="74"/>
        <v>0.75</v>
      </c>
      <c r="W542" s="23">
        <f t="shared" si="81"/>
        <v>0.56916666666802485</v>
      </c>
      <c r="X542" s="19">
        <f t="shared" si="75"/>
        <v>0.75</v>
      </c>
      <c r="Y542" s="19">
        <f t="shared" si="77"/>
        <v>0</v>
      </c>
      <c r="Z542" s="21">
        <f t="shared" si="78"/>
        <v>0</v>
      </c>
      <c r="AA542" s="21" t="str">
        <f t="shared" si="76"/>
        <v>n/a</v>
      </c>
      <c r="AB542" s="21">
        <f t="shared" si="79"/>
        <v>0</v>
      </c>
      <c r="AC542" s="19" t="str">
        <f t="shared" si="80"/>
        <v>Resueltos</v>
      </c>
    </row>
    <row r="543" spans="1:29" s="2" customFormat="1" ht="12.75" x14ac:dyDescent="0.2">
      <c r="A543" s="4" t="s">
        <v>20</v>
      </c>
      <c r="B543" s="4" t="s">
        <v>29</v>
      </c>
      <c r="C543" s="4" t="s">
        <v>2732</v>
      </c>
      <c r="D543" s="5">
        <v>46434</v>
      </c>
      <c r="E543" s="6" t="s">
        <v>2733</v>
      </c>
      <c r="F543" s="6" t="s">
        <v>21</v>
      </c>
      <c r="G543" s="6" t="s">
        <v>22</v>
      </c>
      <c r="H543" s="7">
        <v>42516.445439814815</v>
      </c>
      <c r="I543" s="7">
        <v>42516.623877314814</v>
      </c>
      <c r="J543" s="4" t="s">
        <v>23</v>
      </c>
      <c r="K543" s="8" t="s">
        <v>24</v>
      </c>
      <c r="L543" s="7">
        <v>42516.5625</v>
      </c>
      <c r="M543" s="9" t="s">
        <v>2734</v>
      </c>
      <c r="N543" s="8" t="s">
        <v>2735</v>
      </c>
      <c r="O543" s="8" t="s">
        <v>25</v>
      </c>
      <c r="P543" s="8" t="s">
        <v>64</v>
      </c>
      <c r="Q543" s="4" t="s">
        <v>26</v>
      </c>
      <c r="R543" s="7">
        <v>42517.47929398148</v>
      </c>
      <c r="S543" s="8" t="s">
        <v>27</v>
      </c>
      <c r="T543" s="10" t="s">
        <v>36</v>
      </c>
      <c r="U543" s="26">
        <f t="shared" si="73"/>
        <v>0.375</v>
      </c>
      <c r="V543" s="26">
        <f t="shared" si="74"/>
        <v>0.75</v>
      </c>
      <c r="W543" s="23">
        <f t="shared" si="81"/>
        <v>0.49206018518452765</v>
      </c>
      <c r="X543" s="19">
        <f t="shared" si="75"/>
        <v>0.75</v>
      </c>
      <c r="Y543" s="19">
        <f t="shared" si="77"/>
        <v>0</v>
      </c>
      <c r="Z543" s="21">
        <f t="shared" si="78"/>
        <v>-1</v>
      </c>
      <c r="AA543" s="21" t="str">
        <f t="shared" si="76"/>
        <v>n/a</v>
      </c>
      <c r="AB543" s="21">
        <f t="shared" si="79"/>
        <v>0</v>
      </c>
      <c r="AC543" s="19" t="str">
        <f t="shared" si="80"/>
        <v>Resueltos</v>
      </c>
    </row>
    <row r="544" spans="1:29" s="2" customFormat="1" ht="12.75" x14ac:dyDescent="0.2">
      <c r="A544" s="4" t="s">
        <v>20</v>
      </c>
      <c r="B544" s="4" t="s">
        <v>3081</v>
      </c>
      <c r="C544" s="4" t="s">
        <v>3082</v>
      </c>
      <c r="D544" s="5">
        <v>46444</v>
      </c>
      <c r="E544" s="6" t="s">
        <v>3083</v>
      </c>
      <c r="F544" s="6" t="s">
        <v>21</v>
      </c>
      <c r="G544" s="6" t="s">
        <v>22</v>
      </c>
      <c r="H544" s="7">
        <v>42516.466342592597</v>
      </c>
      <c r="I544" s="7">
        <v>42520.520185185189</v>
      </c>
      <c r="J544" s="4" t="s">
        <v>23</v>
      </c>
      <c r="K544" s="8" t="s">
        <v>37</v>
      </c>
      <c r="L544" s="7">
        <v>42520.5</v>
      </c>
      <c r="M544" s="9" t="s">
        <v>3084</v>
      </c>
      <c r="N544" s="8" t="s">
        <v>3085</v>
      </c>
      <c r="O544" s="8" t="s">
        <v>25</v>
      </c>
      <c r="P544" s="8" t="s">
        <v>374</v>
      </c>
      <c r="Q544" s="4" t="s">
        <v>26</v>
      </c>
      <c r="R544" s="7">
        <v>42522.484224537038</v>
      </c>
      <c r="S544" s="8" t="s">
        <v>27</v>
      </c>
      <c r="T544" s="10" t="s">
        <v>28</v>
      </c>
      <c r="U544" s="26">
        <f t="shared" si="73"/>
        <v>0.375</v>
      </c>
      <c r="V544" s="26">
        <f t="shared" si="74"/>
        <v>0.66666666666666663</v>
      </c>
      <c r="W544" s="23">
        <f t="shared" si="81"/>
        <v>0.61699074073597626</v>
      </c>
      <c r="X544" s="19">
        <f t="shared" si="75"/>
        <v>0.58333333333333337</v>
      </c>
      <c r="Y544" s="19">
        <f t="shared" si="77"/>
        <v>-8.0092592640238075E-3</v>
      </c>
      <c r="Z544" s="21">
        <f t="shared" si="78"/>
        <v>3</v>
      </c>
      <c r="AA544" s="21" t="str">
        <f t="shared" si="76"/>
        <v>n/a</v>
      </c>
      <c r="AB544" s="21">
        <f t="shared" si="79"/>
        <v>0</v>
      </c>
      <c r="AC544" s="19" t="str">
        <f t="shared" si="80"/>
        <v>Resueltos</v>
      </c>
    </row>
    <row r="545" spans="1:29" s="2" customFormat="1" ht="12.75" x14ac:dyDescent="0.2">
      <c r="A545" s="4" t="s">
        <v>20</v>
      </c>
      <c r="B545" s="4" t="s">
        <v>343</v>
      </c>
      <c r="C545" s="4" t="s">
        <v>2736</v>
      </c>
      <c r="D545" s="5">
        <v>46445</v>
      </c>
      <c r="E545" s="6" t="s">
        <v>2737</v>
      </c>
      <c r="F545" s="6" t="s">
        <v>21</v>
      </c>
      <c r="G545" s="6" t="s">
        <v>22</v>
      </c>
      <c r="H545" s="7">
        <v>42516.468043981484</v>
      </c>
      <c r="I545" s="7">
        <v>42517.514293981483</v>
      </c>
      <c r="J545" s="4" t="s">
        <v>23</v>
      </c>
      <c r="K545" s="8" t="s">
        <v>37</v>
      </c>
      <c r="L545" s="7">
        <v>42517.513888888891</v>
      </c>
      <c r="M545" s="9" t="s">
        <v>2738</v>
      </c>
      <c r="N545" s="8" t="s">
        <v>2739</v>
      </c>
      <c r="O545" s="8" t="s">
        <v>25</v>
      </c>
      <c r="P545" s="8" t="s">
        <v>374</v>
      </c>
      <c r="Q545" s="4" t="s">
        <v>26</v>
      </c>
      <c r="R545" s="7">
        <v>42520.412627314814</v>
      </c>
      <c r="S545" s="8" t="s">
        <v>27</v>
      </c>
      <c r="T545" s="10" t="s">
        <v>36</v>
      </c>
      <c r="U545" s="26">
        <f t="shared" si="73"/>
        <v>0.375</v>
      </c>
      <c r="V545" s="26">
        <f t="shared" si="74"/>
        <v>0.66666666666666663</v>
      </c>
      <c r="W545" s="23">
        <f t="shared" si="81"/>
        <v>0.33751157407338417</v>
      </c>
      <c r="X545" s="19">
        <f t="shared" si="75"/>
        <v>0.58333333333333337</v>
      </c>
      <c r="Y545" s="19">
        <f t="shared" si="77"/>
        <v>0</v>
      </c>
      <c r="Z545" s="21">
        <f t="shared" si="78"/>
        <v>0</v>
      </c>
      <c r="AA545" s="21" t="str">
        <f t="shared" si="76"/>
        <v>n/a</v>
      </c>
      <c r="AB545" s="21">
        <f t="shared" si="79"/>
        <v>0</v>
      </c>
      <c r="AC545" s="19" t="str">
        <f t="shared" si="80"/>
        <v>Resueltos</v>
      </c>
    </row>
    <row r="546" spans="1:29" s="2" customFormat="1" ht="12.75" x14ac:dyDescent="0.2">
      <c r="A546" s="4" t="s">
        <v>20</v>
      </c>
      <c r="B546" s="4" t="s">
        <v>29</v>
      </c>
      <c r="C546" s="4" t="s">
        <v>2740</v>
      </c>
      <c r="D546" s="5">
        <v>46446</v>
      </c>
      <c r="E546" s="6" t="s">
        <v>2741</v>
      </c>
      <c r="F546" s="6" t="s">
        <v>21</v>
      </c>
      <c r="G546" s="6" t="s">
        <v>22</v>
      </c>
      <c r="H546" s="7">
        <v>42516.469895833332</v>
      </c>
      <c r="I546" s="7">
        <v>42517.413495370369</v>
      </c>
      <c r="J546" s="4" t="s">
        <v>23</v>
      </c>
      <c r="K546" s="8" t="s">
        <v>24</v>
      </c>
      <c r="L546" s="7">
        <v>42517.392361111109</v>
      </c>
      <c r="M546" s="9" t="s">
        <v>2742</v>
      </c>
      <c r="N546" s="8" t="s">
        <v>127</v>
      </c>
      <c r="O546" s="8" t="s">
        <v>25</v>
      </c>
      <c r="P546" s="8" t="s">
        <v>2743</v>
      </c>
      <c r="Q546" s="4" t="s">
        <v>26</v>
      </c>
      <c r="R546" s="7">
        <v>42520.635821759264</v>
      </c>
      <c r="S546" s="8" t="s">
        <v>27</v>
      </c>
      <c r="T546" s="10" t="s">
        <v>36</v>
      </c>
      <c r="U546" s="26">
        <f t="shared" si="73"/>
        <v>0.375</v>
      </c>
      <c r="V546" s="26">
        <f t="shared" si="74"/>
        <v>0.75</v>
      </c>
      <c r="W546" s="23">
        <f t="shared" si="81"/>
        <v>0.29746527777751908</v>
      </c>
      <c r="X546" s="19">
        <f t="shared" si="75"/>
        <v>0.75</v>
      </c>
      <c r="Y546" s="19">
        <f t="shared" si="77"/>
        <v>0</v>
      </c>
      <c r="Z546" s="21">
        <f t="shared" si="78"/>
        <v>0</v>
      </c>
      <c r="AA546" s="21" t="str">
        <f t="shared" si="76"/>
        <v>n/a</v>
      </c>
      <c r="AB546" s="21">
        <f t="shared" si="79"/>
        <v>0</v>
      </c>
      <c r="AC546" s="19" t="str">
        <f t="shared" si="80"/>
        <v>Resueltos</v>
      </c>
    </row>
    <row r="547" spans="1:29" s="2" customFormat="1" ht="12.75" x14ac:dyDescent="0.2">
      <c r="A547" s="4" t="s">
        <v>20</v>
      </c>
      <c r="B547" s="4" t="s">
        <v>29</v>
      </c>
      <c r="C547" s="4" t="s">
        <v>123</v>
      </c>
      <c r="D547" s="5">
        <v>46455</v>
      </c>
      <c r="E547" s="6" t="s">
        <v>2744</v>
      </c>
      <c r="F547" s="6" t="s">
        <v>21</v>
      </c>
      <c r="G547" s="6" t="s">
        <v>22</v>
      </c>
      <c r="H547" s="7">
        <v>42516.495879629627</v>
      </c>
      <c r="I547" s="7">
        <v>42516.776678240742</v>
      </c>
      <c r="J547" s="4" t="s">
        <v>23</v>
      </c>
      <c r="K547" s="8" t="s">
        <v>39</v>
      </c>
      <c r="L547" s="7">
        <v>42516.61319444445</v>
      </c>
      <c r="M547" s="9" t="s">
        <v>2745</v>
      </c>
      <c r="N547" s="8" t="s">
        <v>2746</v>
      </c>
      <c r="O547" s="8" t="s">
        <v>40</v>
      </c>
      <c r="P547" s="8" t="s">
        <v>41</v>
      </c>
      <c r="Q547" s="4" t="s">
        <v>26</v>
      </c>
      <c r="R547" s="7">
        <v>42517.483310185184</v>
      </c>
      <c r="S547" s="8" t="s">
        <v>32</v>
      </c>
      <c r="T547" s="10" t="s">
        <v>36</v>
      </c>
      <c r="U547" s="26">
        <f t="shared" si="73"/>
        <v>0.375</v>
      </c>
      <c r="V547" s="26">
        <f t="shared" si="74"/>
        <v>0.75</v>
      </c>
      <c r="W547" s="23">
        <f t="shared" si="81"/>
        <v>0.4923148148227483</v>
      </c>
      <c r="X547" s="19">
        <f t="shared" si="75"/>
        <v>0.75</v>
      </c>
      <c r="Y547" s="19">
        <f t="shared" si="77"/>
        <v>0</v>
      </c>
      <c r="Z547" s="21">
        <f t="shared" si="78"/>
        <v>-1</v>
      </c>
      <c r="AA547" s="21" t="str">
        <f t="shared" si="76"/>
        <v>n/a</v>
      </c>
      <c r="AB547" s="21">
        <f t="shared" si="79"/>
        <v>0</v>
      </c>
      <c r="AC547" s="19" t="str">
        <f t="shared" si="80"/>
        <v>Resueltos</v>
      </c>
    </row>
    <row r="548" spans="1:29" s="2" customFormat="1" ht="12.75" x14ac:dyDescent="0.2">
      <c r="A548" s="4" t="s">
        <v>20</v>
      </c>
      <c r="B548" s="4" t="s">
        <v>29</v>
      </c>
      <c r="C548" s="4" t="s">
        <v>2747</v>
      </c>
      <c r="D548" s="5">
        <v>46460</v>
      </c>
      <c r="E548" s="6" t="s">
        <v>2748</v>
      </c>
      <c r="F548" s="6" t="s">
        <v>21</v>
      </c>
      <c r="G548" s="6" t="s">
        <v>22</v>
      </c>
      <c r="H548" s="7">
        <v>42516.502523148149</v>
      </c>
      <c r="I548" s="7">
        <v>42521.448217592595</v>
      </c>
      <c r="J548" s="4" t="s">
        <v>23</v>
      </c>
      <c r="K548" s="8" t="s">
        <v>37</v>
      </c>
      <c r="L548" s="7">
        <v>42521.444444444445</v>
      </c>
      <c r="M548" s="9" t="s">
        <v>2749</v>
      </c>
      <c r="N548" s="8" t="s">
        <v>2750</v>
      </c>
      <c r="O548" s="8" t="s">
        <v>25</v>
      </c>
      <c r="P548" s="8" t="s">
        <v>2751</v>
      </c>
      <c r="Q548" s="4" t="s">
        <v>26</v>
      </c>
      <c r="R548" s="7">
        <v>42521.792499999996</v>
      </c>
      <c r="S548" s="8" t="s">
        <v>27</v>
      </c>
      <c r="T548" s="10" t="s">
        <v>28</v>
      </c>
      <c r="U548" s="26">
        <f t="shared" si="73"/>
        <v>0.375</v>
      </c>
      <c r="V548" s="26">
        <f t="shared" si="74"/>
        <v>0.66666666666666663</v>
      </c>
      <c r="W548" s="23">
        <f t="shared" si="81"/>
        <v>0.81692129629664112</v>
      </c>
      <c r="X548" s="19">
        <f t="shared" si="75"/>
        <v>0.58333333333333337</v>
      </c>
      <c r="Y548" s="19">
        <f t="shared" si="77"/>
        <v>0.19192129629664106</v>
      </c>
      <c r="Z548" s="21">
        <f t="shared" si="78"/>
        <v>4</v>
      </c>
      <c r="AA548" s="21" t="str">
        <f t="shared" si="76"/>
        <v>n/a</v>
      </c>
      <c r="AB548" s="21">
        <f t="shared" si="79"/>
        <v>0</v>
      </c>
      <c r="AC548" s="19" t="str">
        <f t="shared" si="80"/>
        <v>Resueltos</v>
      </c>
    </row>
    <row r="549" spans="1:29" s="2" customFormat="1" ht="12.75" x14ac:dyDescent="0.2">
      <c r="A549" s="4" t="s">
        <v>20</v>
      </c>
      <c r="B549" s="4" t="s">
        <v>29</v>
      </c>
      <c r="C549" s="4" t="s">
        <v>2752</v>
      </c>
      <c r="D549" s="5">
        <v>46462</v>
      </c>
      <c r="E549" s="6" t="s">
        <v>2753</v>
      </c>
      <c r="F549" s="6" t="s">
        <v>21</v>
      </c>
      <c r="G549" s="6" t="s">
        <v>22</v>
      </c>
      <c r="H549" s="7">
        <v>42516.506655092591</v>
      </c>
      <c r="I549" s="7">
        <v>42520.66642361111</v>
      </c>
      <c r="J549" s="4" t="s">
        <v>23</v>
      </c>
      <c r="K549" s="8" t="s">
        <v>37</v>
      </c>
      <c r="L549" s="7">
        <v>42520.652777777781</v>
      </c>
      <c r="M549" s="9" t="s">
        <v>2754</v>
      </c>
      <c r="N549" s="8" t="s">
        <v>2755</v>
      </c>
      <c r="O549" s="8" t="s">
        <v>25</v>
      </c>
      <c r="P549" s="8" t="s">
        <v>2756</v>
      </c>
      <c r="Q549" s="4" t="s">
        <v>26</v>
      </c>
      <c r="R549" s="7">
        <v>42520.74962962963</v>
      </c>
      <c r="S549" s="8" t="s">
        <v>27</v>
      </c>
      <c r="T549" s="10" t="s">
        <v>28</v>
      </c>
      <c r="U549" s="26">
        <f t="shared" si="73"/>
        <v>0.375</v>
      </c>
      <c r="V549" s="26">
        <f t="shared" si="74"/>
        <v>0.66666666666666663</v>
      </c>
      <c r="W549" s="23">
        <f t="shared" si="81"/>
        <v>0.7294560185230996</v>
      </c>
      <c r="X549" s="19">
        <f t="shared" si="75"/>
        <v>0.58333333333333337</v>
      </c>
      <c r="Y549" s="19">
        <f t="shared" si="77"/>
        <v>0.10445601852309953</v>
      </c>
      <c r="Z549" s="21">
        <f t="shared" si="78"/>
        <v>3</v>
      </c>
      <c r="AA549" s="21" t="str">
        <f t="shared" si="76"/>
        <v>n/a</v>
      </c>
      <c r="AB549" s="21">
        <f t="shared" si="79"/>
        <v>0</v>
      </c>
      <c r="AC549" s="19" t="str">
        <f t="shared" si="80"/>
        <v>Resueltos</v>
      </c>
    </row>
    <row r="550" spans="1:29" s="2" customFormat="1" ht="12.75" x14ac:dyDescent="0.2">
      <c r="A550" s="4" t="s">
        <v>20</v>
      </c>
      <c r="B550" s="4" t="s">
        <v>29</v>
      </c>
      <c r="C550" s="4" t="s">
        <v>2757</v>
      </c>
      <c r="D550" s="5">
        <v>46464</v>
      </c>
      <c r="E550" s="6" t="s">
        <v>2758</v>
      </c>
      <c r="F550" s="6" t="s">
        <v>21</v>
      </c>
      <c r="G550" s="6" t="s">
        <v>22</v>
      </c>
      <c r="H550" s="7">
        <v>42516.507719907408</v>
      </c>
      <c r="I550" s="7">
        <v>42520.66679398148</v>
      </c>
      <c r="J550" s="4" t="s">
        <v>23</v>
      </c>
      <c r="K550" s="8" t="s">
        <v>37</v>
      </c>
      <c r="L550" s="7">
        <v>42520.652777777781</v>
      </c>
      <c r="M550" s="9" t="s">
        <v>2759</v>
      </c>
      <c r="N550" s="8" t="s">
        <v>2755</v>
      </c>
      <c r="O550" s="8" t="s">
        <v>25</v>
      </c>
      <c r="P550" s="8" t="s">
        <v>2760</v>
      </c>
      <c r="Q550" s="4" t="s">
        <v>26</v>
      </c>
      <c r="R550" s="7">
        <v>42520.769895833335</v>
      </c>
      <c r="S550" s="8" t="s">
        <v>27</v>
      </c>
      <c r="T550" s="10" t="s">
        <v>28</v>
      </c>
      <c r="U550" s="26">
        <f t="shared" si="73"/>
        <v>0.375</v>
      </c>
      <c r="V550" s="26">
        <f t="shared" si="74"/>
        <v>0.66666666666666663</v>
      </c>
      <c r="W550" s="23">
        <f t="shared" si="81"/>
        <v>0.72839120370675414</v>
      </c>
      <c r="X550" s="19">
        <f t="shared" si="75"/>
        <v>0.58333333333333337</v>
      </c>
      <c r="Y550" s="19">
        <f t="shared" si="77"/>
        <v>0.10339120370675407</v>
      </c>
      <c r="Z550" s="21">
        <f t="shared" si="78"/>
        <v>3</v>
      </c>
      <c r="AA550" s="21" t="str">
        <f t="shared" si="76"/>
        <v>n/a</v>
      </c>
      <c r="AB550" s="21">
        <f t="shared" si="79"/>
        <v>0</v>
      </c>
      <c r="AC550" s="19" t="str">
        <f t="shared" si="80"/>
        <v>Resueltos</v>
      </c>
    </row>
    <row r="551" spans="1:29" s="2" customFormat="1" ht="12.75" x14ac:dyDescent="0.2">
      <c r="A551" s="4" t="s">
        <v>20</v>
      </c>
      <c r="B551" s="4" t="s">
        <v>29</v>
      </c>
      <c r="C551" s="4" t="s">
        <v>2761</v>
      </c>
      <c r="D551" s="5">
        <v>46466</v>
      </c>
      <c r="E551" s="6" t="s">
        <v>2762</v>
      </c>
      <c r="F551" s="6" t="s">
        <v>21</v>
      </c>
      <c r="G551" s="6" t="s">
        <v>22</v>
      </c>
      <c r="H551" s="7">
        <v>42516.512824074074</v>
      </c>
      <c r="I551" s="7">
        <v>42517.579791666663</v>
      </c>
      <c r="J551" s="4" t="s">
        <v>23</v>
      </c>
      <c r="K551" s="8" t="s">
        <v>42</v>
      </c>
      <c r="L551" s="7">
        <v>42517.583333333328</v>
      </c>
      <c r="M551" s="9" t="s">
        <v>2763</v>
      </c>
      <c r="N551" s="8" t="s">
        <v>2764</v>
      </c>
      <c r="O551" s="8" t="s">
        <v>25</v>
      </c>
      <c r="P551" s="8" t="s">
        <v>2765</v>
      </c>
      <c r="Q551" s="4" t="s">
        <v>26</v>
      </c>
      <c r="R551" s="7">
        <v>42521.45248842593</v>
      </c>
      <c r="S551" s="8" t="s">
        <v>27</v>
      </c>
      <c r="T551" s="10" t="s">
        <v>36</v>
      </c>
      <c r="U551" s="26">
        <f t="shared" si="73"/>
        <v>0.375</v>
      </c>
      <c r="V551" s="26">
        <f t="shared" si="74"/>
        <v>0.75</v>
      </c>
      <c r="W551" s="23">
        <f t="shared" si="81"/>
        <v>0.44550925925432239</v>
      </c>
      <c r="X551" s="19">
        <f t="shared" si="75"/>
        <v>0.75</v>
      </c>
      <c r="Y551" s="19">
        <f t="shared" si="77"/>
        <v>0</v>
      </c>
      <c r="Z551" s="21">
        <f t="shared" si="78"/>
        <v>0</v>
      </c>
      <c r="AA551" s="21" t="str">
        <f t="shared" si="76"/>
        <v>n/a</v>
      </c>
      <c r="AB551" s="21">
        <f t="shared" si="79"/>
        <v>0</v>
      </c>
      <c r="AC551" s="19" t="str">
        <f t="shared" si="80"/>
        <v>Resueltos</v>
      </c>
    </row>
    <row r="552" spans="1:29" s="2" customFormat="1" ht="12.75" x14ac:dyDescent="0.2">
      <c r="A552" s="4" t="s">
        <v>20</v>
      </c>
      <c r="B552" s="4" t="s">
        <v>2766</v>
      </c>
      <c r="C552" s="4" t="s">
        <v>2767</v>
      </c>
      <c r="D552" s="5">
        <v>46473</v>
      </c>
      <c r="E552" s="6" t="s">
        <v>2768</v>
      </c>
      <c r="F552" s="6" t="s">
        <v>21</v>
      </c>
      <c r="G552" s="6" t="s">
        <v>22</v>
      </c>
      <c r="H552" s="7">
        <v>42516.525185185186</v>
      </c>
      <c r="I552" s="7">
        <v>42516.571574074071</v>
      </c>
      <c r="J552" s="4" t="s">
        <v>23</v>
      </c>
      <c r="K552" s="8" t="s">
        <v>39</v>
      </c>
      <c r="L552" s="7">
        <v>42516.547222222223</v>
      </c>
      <c r="M552" s="9" t="s">
        <v>2769</v>
      </c>
      <c r="N552" s="8" t="s">
        <v>2770</v>
      </c>
      <c r="O552" s="8" t="s">
        <v>40</v>
      </c>
      <c r="P552" s="8" t="s">
        <v>96</v>
      </c>
      <c r="Q552" s="4" t="s">
        <v>26</v>
      </c>
      <c r="R552" s="7">
        <v>42516.578067129631</v>
      </c>
      <c r="S552" s="8" t="s">
        <v>32</v>
      </c>
      <c r="T552" s="10" t="s">
        <v>36</v>
      </c>
      <c r="U552" s="26">
        <f t="shared" si="73"/>
        <v>0.375</v>
      </c>
      <c r="V552" s="26">
        <f t="shared" si="74"/>
        <v>0.75</v>
      </c>
      <c r="W552" s="23">
        <f t="shared" si="81"/>
        <v>0.39703703703708015</v>
      </c>
      <c r="X552" s="19">
        <f t="shared" si="75"/>
        <v>0.75</v>
      </c>
      <c r="Y552" s="19">
        <f t="shared" si="77"/>
        <v>0</v>
      </c>
      <c r="Z552" s="21">
        <f t="shared" si="78"/>
        <v>-1</v>
      </c>
      <c r="AA552" s="21" t="str">
        <f t="shared" si="76"/>
        <v>n/a</v>
      </c>
      <c r="AB552" s="21">
        <f t="shared" si="79"/>
        <v>0</v>
      </c>
      <c r="AC552" s="19" t="str">
        <f t="shared" si="80"/>
        <v>Resueltos</v>
      </c>
    </row>
    <row r="553" spans="1:29" s="2" customFormat="1" ht="12.75" x14ac:dyDescent="0.2">
      <c r="A553" s="4" t="s">
        <v>20</v>
      </c>
      <c r="B553" s="4" t="s">
        <v>29</v>
      </c>
      <c r="C553" s="4" t="s">
        <v>2771</v>
      </c>
      <c r="D553" s="5">
        <v>46517</v>
      </c>
      <c r="E553" s="6" t="s">
        <v>2772</v>
      </c>
      <c r="F553" s="6" t="s">
        <v>21</v>
      </c>
      <c r="G553" s="6" t="s">
        <v>31</v>
      </c>
      <c r="H553" s="7">
        <v>42516.572627314818</v>
      </c>
      <c r="I553" s="7">
        <v>42520.510868055557</v>
      </c>
      <c r="J553" s="4" t="s">
        <v>23</v>
      </c>
      <c r="K553" s="8" t="s">
        <v>50</v>
      </c>
      <c r="L553" s="7">
        <v>42520.509027777778</v>
      </c>
      <c r="M553" s="9" t="s">
        <v>2773</v>
      </c>
      <c r="N553" s="8" t="s">
        <v>2774</v>
      </c>
      <c r="O553" s="8" t="s">
        <v>40</v>
      </c>
      <c r="P553" s="8" t="s">
        <v>2775</v>
      </c>
      <c r="Q553" s="4" t="s">
        <v>26</v>
      </c>
      <c r="R553" s="7">
        <v>42521.433298611111</v>
      </c>
      <c r="S553" s="8" t="s">
        <v>27</v>
      </c>
      <c r="T553" s="10" t="s">
        <v>36</v>
      </c>
      <c r="U553" s="26">
        <f t="shared" si="73"/>
        <v>0.375</v>
      </c>
      <c r="V553" s="26">
        <f t="shared" si="74"/>
        <v>0.75</v>
      </c>
      <c r="W553" s="23">
        <f t="shared" si="81"/>
        <v>0.68640046296059154</v>
      </c>
      <c r="X553" s="19">
        <f t="shared" si="75"/>
        <v>0.75</v>
      </c>
      <c r="Y553" s="19">
        <f t="shared" si="77"/>
        <v>0</v>
      </c>
      <c r="Z553" s="21">
        <f t="shared" si="78"/>
        <v>3</v>
      </c>
      <c r="AA553" s="21" t="str">
        <f t="shared" si="76"/>
        <v>n/a</v>
      </c>
      <c r="AB553" s="21">
        <f t="shared" si="79"/>
        <v>0</v>
      </c>
      <c r="AC553" s="19" t="str">
        <f t="shared" si="80"/>
        <v>Resueltos</v>
      </c>
    </row>
    <row r="554" spans="1:29" s="2" customFormat="1" ht="12.75" x14ac:dyDescent="0.2">
      <c r="A554" s="4" t="s">
        <v>20</v>
      </c>
      <c r="B554" s="4" t="s">
        <v>29</v>
      </c>
      <c r="C554" s="4" t="s">
        <v>2776</v>
      </c>
      <c r="D554" s="5">
        <v>46523</v>
      </c>
      <c r="E554" s="6" t="s">
        <v>2777</v>
      </c>
      <c r="F554" s="6" t="s">
        <v>21</v>
      </c>
      <c r="G554" s="6" t="s">
        <v>22</v>
      </c>
      <c r="H554" s="7">
        <v>42516.576307870375</v>
      </c>
      <c r="I554" s="7">
        <v>42521.665451388893</v>
      </c>
      <c r="J554" s="4" t="s">
        <v>23</v>
      </c>
      <c r="K554" s="8" t="s">
        <v>33</v>
      </c>
      <c r="L554" s="7">
        <v>42521.583333333328</v>
      </c>
      <c r="M554" s="9" t="s">
        <v>2778</v>
      </c>
      <c r="N554" s="9" t="s">
        <v>2779</v>
      </c>
      <c r="O554" s="8" t="s">
        <v>34</v>
      </c>
      <c r="P554" s="8" t="s">
        <v>2601</v>
      </c>
      <c r="Q554" s="4" t="s">
        <v>26</v>
      </c>
      <c r="R554" s="7">
        <v>42521.797476851847</v>
      </c>
      <c r="S554" s="8" t="s">
        <v>27</v>
      </c>
      <c r="T554" s="10" t="s">
        <v>28</v>
      </c>
      <c r="U554" s="26">
        <f t="shared" si="73"/>
        <v>0.375</v>
      </c>
      <c r="V554" s="26">
        <f t="shared" si="74"/>
        <v>0.75</v>
      </c>
      <c r="W554" s="23">
        <f t="shared" si="81"/>
        <v>1.1320254629536066</v>
      </c>
      <c r="X554" s="19">
        <f t="shared" si="75"/>
        <v>0.75</v>
      </c>
      <c r="Y554" s="19">
        <f t="shared" si="77"/>
        <v>0.34035879628693994</v>
      </c>
      <c r="Z554" s="21">
        <f t="shared" si="78"/>
        <v>4</v>
      </c>
      <c r="AA554" s="21" t="str">
        <f t="shared" si="76"/>
        <v>n/a</v>
      </c>
      <c r="AB554" s="21">
        <f t="shared" si="79"/>
        <v>0</v>
      </c>
      <c r="AC554" s="19" t="str">
        <f t="shared" si="80"/>
        <v>Resueltos</v>
      </c>
    </row>
    <row r="555" spans="1:29" s="2" customFormat="1" ht="12.75" x14ac:dyDescent="0.2">
      <c r="A555" s="4" t="s">
        <v>20</v>
      </c>
      <c r="B555" s="4" t="s">
        <v>29</v>
      </c>
      <c r="C555" s="4" t="s">
        <v>2780</v>
      </c>
      <c r="D555" s="5">
        <v>46539</v>
      </c>
      <c r="E555" s="6" t="s">
        <v>2781</v>
      </c>
      <c r="F555" s="6" t="s">
        <v>21</v>
      </c>
      <c r="G555" s="6" t="s">
        <v>22</v>
      </c>
      <c r="H555" s="7">
        <v>42516.637303240743</v>
      </c>
      <c r="I555" s="7">
        <v>42517.443067129629</v>
      </c>
      <c r="J555" s="4" t="s">
        <v>23</v>
      </c>
      <c r="K555" s="8" t="s">
        <v>24</v>
      </c>
      <c r="L555" s="7">
        <v>42516.785416666666</v>
      </c>
      <c r="M555" s="9" t="s">
        <v>2782</v>
      </c>
      <c r="N555" s="8" t="s">
        <v>2783</v>
      </c>
      <c r="O555" s="8" t="s">
        <v>25</v>
      </c>
      <c r="P555" s="8" t="s">
        <v>2784</v>
      </c>
      <c r="Q555" s="4" t="s">
        <v>26</v>
      </c>
      <c r="R555" s="7">
        <v>42521.473541666666</v>
      </c>
      <c r="S555" s="8" t="s">
        <v>32</v>
      </c>
      <c r="T555" s="10" t="s">
        <v>36</v>
      </c>
      <c r="U555" s="26">
        <f t="shared" si="73"/>
        <v>0.375</v>
      </c>
      <c r="V555" s="26">
        <f t="shared" si="74"/>
        <v>0.75</v>
      </c>
      <c r="W555" s="23">
        <f t="shared" si="81"/>
        <v>0.52311342592292931</v>
      </c>
      <c r="X555" s="19">
        <f t="shared" si="75"/>
        <v>0.75</v>
      </c>
      <c r="Y555" s="19">
        <f t="shared" si="77"/>
        <v>0</v>
      </c>
      <c r="Z555" s="21">
        <f t="shared" si="78"/>
        <v>-1</v>
      </c>
      <c r="AA555" s="21" t="str">
        <f t="shared" si="76"/>
        <v>n/a</v>
      </c>
      <c r="AB555" s="21">
        <f t="shared" si="79"/>
        <v>0</v>
      </c>
      <c r="AC555" s="19" t="str">
        <f t="shared" si="80"/>
        <v>Resueltos</v>
      </c>
    </row>
    <row r="556" spans="1:29" s="2" customFormat="1" ht="12.75" x14ac:dyDescent="0.2">
      <c r="A556" s="4" t="s">
        <v>20</v>
      </c>
      <c r="B556" s="4" t="s">
        <v>29</v>
      </c>
      <c r="C556" s="4" t="s">
        <v>2785</v>
      </c>
      <c r="D556" s="5">
        <v>46541</v>
      </c>
      <c r="E556" s="6" t="s">
        <v>2786</v>
      </c>
      <c r="F556" s="6" t="s">
        <v>21</v>
      </c>
      <c r="G556" s="6" t="s">
        <v>22</v>
      </c>
      <c r="H556" s="7">
        <v>42516.660659722227</v>
      </c>
      <c r="I556" s="7">
        <v>42517.446793981479</v>
      </c>
      <c r="J556" s="4" t="s">
        <v>23</v>
      </c>
      <c r="K556" s="8" t="s">
        <v>24</v>
      </c>
      <c r="L556" s="7">
        <v>42516.720833333333</v>
      </c>
      <c r="M556" s="9" t="s">
        <v>2787</v>
      </c>
      <c r="N556" s="8" t="s">
        <v>2788</v>
      </c>
      <c r="O556" s="8" t="s">
        <v>25</v>
      </c>
      <c r="P556" s="8" t="s">
        <v>66</v>
      </c>
      <c r="Q556" s="4" t="s">
        <v>26</v>
      </c>
      <c r="R556" s="7">
        <v>42517.461423611108</v>
      </c>
      <c r="S556" s="8" t="s">
        <v>32</v>
      </c>
      <c r="T556" s="10" t="s">
        <v>36</v>
      </c>
      <c r="U556" s="26">
        <f t="shared" si="73"/>
        <v>0.375</v>
      </c>
      <c r="V556" s="26">
        <f t="shared" si="74"/>
        <v>0.75</v>
      </c>
      <c r="W556" s="23">
        <f t="shared" si="81"/>
        <v>0.43517361110571073</v>
      </c>
      <c r="X556" s="19">
        <f t="shared" si="75"/>
        <v>0.75</v>
      </c>
      <c r="Y556" s="19">
        <f t="shared" si="77"/>
        <v>0</v>
      </c>
      <c r="Z556" s="21">
        <f t="shared" si="78"/>
        <v>-1</v>
      </c>
      <c r="AA556" s="21" t="str">
        <f t="shared" si="76"/>
        <v>n/a</v>
      </c>
      <c r="AB556" s="21">
        <f t="shared" si="79"/>
        <v>0</v>
      </c>
      <c r="AC556" s="19" t="str">
        <f t="shared" si="80"/>
        <v>Resueltos</v>
      </c>
    </row>
    <row r="557" spans="1:29" s="2" customFormat="1" ht="12.75" x14ac:dyDescent="0.2">
      <c r="A557" s="4" t="s">
        <v>20</v>
      </c>
      <c r="B557" s="4" t="s">
        <v>29</v>
      </c>
      <c r="C557" s="4" t="s">
        <v>231</v>
      </c>
      <c r="D557" s="5">
        <v>46545</v>
      </c>
      <c r="E557" s="6" t="s">
        <v>2789</v>
      </c>
      <c r="F557" s="6" t="s">
        <v>21</v>
      </c>
      <c r="G557" s="6" t="s">
        <v>22</v>
      </c>
      <c r="H557" s="7">
        <v>42516.664224537039</v>
      </c>
      <c r="I557" s="7">
        <v>42517.667164351849</v>
      </c>
      <c r="J557" s="4" t="s">
        <v>23</v>
      </c>
      <c r="K557" s="8" t="s">
        <v>24</v>
      </c>
      <c r="L557" s="7">
        <v>42517.629861111112</v>
      </c>
      <c r="M557" s="9" t="s">
        <v>2790</v>
      </c>
      <c r="N557" s="8" t="s">
        <v>2791</v>
      </c>
      <c r="O557" s="8" t="s">
        <v>25</v>
      </c>
      <c r="P557" s="8" t="s">
        <v>2792</v>
      </c>
      <c r="Q557" s="4" t="s">
        <v>26</v>
      </c>
      <c r="R557" s="7">
        <v>42520.652280092589</v>
      </c>
      <c r="S557" s="8" t="s">
        <v>27</v>
      </c>
      <c r="T557" s="10" t="s">
        <v>36</v>
      </c>
      <c r="U557" s="26">
        <f t="shared" si="73"/>
        <v>0.375</v>
      </c>
      <c r="V557" s="26">
        <f t="shared" si="74"/>
        <v>0.75</v>
      </c>
      <c r="W557" s="23">
        <f t="shared" si="81"/>
        <v>0.34063657407386927</v>
      </c>
      <c r="X557" s="19">
        <f t="shared" si="75"/>
        <v>0.75</v>
      </c>
      <c r="Y557" s="19">
        <f t="shared" si="77"/>
        <v>0</v>
      </c>
      <c r="Z557" s="21">
        <f t="shared" si="78"/>
        <v>0</v>
      </c>
      <c r="AA557" s="21" t="str">
        <f t="shared" si="76"/>
        <v>n/a</v>
      </c>
      <c r="AB557" s="21">
        <f t="shared" si="79"/>
        <v>0</v>
      </c>
      <c r="AC557" s="19" t="str">
        <f t="shared" si="80"/>
        <v>Resueltos</v>
      </c>
    </row>
    <row r="558" spans="1:29" s="2" customFormat="1" ht="12.75" x14ac:dyDescent="0.2">
      <c r="A558" s="4" t="s">
        <v>20</v>
      </c>
      <c r="B558" s="4" t="s">
        <v>29</v>
      </c>
      <c r="C558" s="4" t="s">
        <v>2793</v>
      </c>
      <c r="D558" s="5">
        <v>46547</v>
      </c>
      <c r="E558" s="6" t="s">
        <v>2794</v>
      </c>
      <c r="F558" s="6" t="s">
        <v>21</v>
      </c>
      <c r="G558" s="6" t="s">
        <v>22</v>
      </c>
      <c r="H558" s="7">
        <v>42516.670613425929</v>
      </c>
      <c r="I558" s="7">
        <v>42517.503472222219</v>
      </c>
      <c r="J558" s="4" t="s">
        <v>23</v>
      </c>
      <c r="K558" s="8" t="s">
        <v>24</v>
      </c>
      <c r="L558" s="7">
        <v>42517.493055555555</v>
      </c>
      <c r="M558" s="9" t="s">
        <v>2795</v>
      </c>
      <c r="N558" s="8" t="s">
        <v>2796</v>
      </c>
      <c r="O558" s="8" t="s">
        <v>25</v>
      </c>
      <c r="P558" s="8" t="s">
        <v>64</v>
      </c>
      <c r="Q558" s="4" t="s">
        <v>26</v>
      </c>
      <c r="R558" s="7">
        <v>42517.744479166664</v>
      </c>
      <c r="S558" s="8" t="s">
        <v>27</v>
      </c>
      <c r="T558" s="10" t="s">
        <v>36</v>
      </c>
      <c r="U558" s="26">
        <f t="shared" si="73"/>
        <v>0.375</v>
      </c>
      <c r="V558" s="26">
        <f t="shared" si="74"/>
        <v>0.75</v>
      </c>
      <c r="W558" s="23">
        <f t="shared" si="81"/>
        <v>0.19744212962541496</v>
      </c>
      <c r="X558" s="19">
        <f t="shared" si="75"/>
        <v>0.75</v>
      </c>
      <c r="Y558" s="19">
        <f t="shared" si="77"/>
        <v>0</v>
      </c>
      <c r="Z558" s="21">
        <f t="shared" si="78"/>
        <v>0</v>
      </c>
      <c r="AA558" s="21" t="str">
        <f t="shared" si="76"/>
        <v>n/a</v>
      </c>
      <c r="AB558" s="21">
        <f t="shared" si="79"/>
        <v>0</v>
      </c>
      <c r="AC558" s="19" t="str">
        <f t="shared" si="80"/>
        <v>Resueltos</v>
      </c>
    </row>
    <row r="559" spans="1:29" s="2" customFormat="1" ht="12.75" x14ac:dyDescent="0.2">
      <c r="A559" s="4" t="s">
        <v>20</v>
      </c>
      <c r="B559" s="4" t="s">
        <v>29</v>
      </c>
      <c r="C559" s="4" t="s">
        <v>2797</v>
      </c>
      <c r="D559" s="5">
        <v>46548</v>
      </c>
      <c r="E559" s="6" t="s">
        <v>2798</v>
      </c>
      <c r="F559" s="6" t="s">
        <v>21</v>
      </c>
      <c r="G559" s="6" t="s">
        <v>22</v>
      </c>
      <c r="H559" s="7">
        <v>42516.675243055557</v>
      </c>
      <c r="I559" s="7">
        <v>42517.753738425927</v>
      </c>
      <c r="J559" s="4" t="s">
        <v>23</v>
      </c>
      <c r="K559" s="8" t="s">
        <v>24</v>
      </c>
      <c r="L559" s="7">
        <v>42517.565972222219</v>
      </c>
      <c r="M559" s="9" t="s">
        <v>2799</v>
      </c>
      <c r="N559" s="8" t="s">
        <v>2800</v>
      </c>
      <c r="O559" s="8" t="s">
        <v>25</v>
      </c>
      <c r="P559" s="8" t="s">
        <v>340</v>
      </c>
      <c r="Q559" s="4" t="s">
        <v>26</v>
      </c>
      <c r="R559" s="7">
        <v>42517.788506944446</v>
      </c>
      <c r="S559" s="8" t="s">
        <v>32</v>
      </c>
      <c r="T559" s="10" t="s">
        <v>36</v>
      </c>
      <c r="U559" s="26">
        <f t="shared" si="73"/>
        <v>0.375</v>
      </c>
      <c r="V559" s="26">
        <f t="shared" si="74"/>
        <v>0.75</v>
      </c>
      <c r="W559" s="23">
        <f t="shared" si="81"/>
        <v>0.26572916666191304</v>
      </c>
      <c r="X559" s="19">
        <f t="shared" si="75"/>
        <v>0.75</v>
      </c>
      <c r="Y559" s="19">
        <f t="shared" si="77"/>
        <v>0</v>
      </c>
      <c r="Z559" s="21">
        <f t="shared" si="78"/>
        <v>0</v>
      </c>
      <c r="AA559" s="21" t="str">
        <f t="shared" si="76"/>
        <v>n/a</v>
      </c>
      <c r="AB559" s="21">
        <f t="shared" si="79"/>
        <v>0</v>
      </c>
      <c r="AC559" s="19" t="str">
        <f t="shared" si="80"/>
        <v>Resueltos</v>
      </c>
    </row>
    <row r="560" spans="1:29" s="2" customFormat="1" ht="12.75" x14ac:dyDescent="0.2">
      <c r="A560" s="4" t="s">
        <v>20</v>
      </c>
      <c r="B560" s="4" t="s">
        <v>29</v>
      </c>
      <c r="C560" s="4" t="s">
        <v>214</v>
      </c>
      <c r="D560" s="5">
        <v>46550</v>
      </c>
      <c r="E560" s="6" t="s">
        <v>2801</v>
      </c>
      <c r="F560" s="6" t="s">
        <v>21</v>
      </c>
      <c r="G560" s="6" t="s">
        <v>22</v>
      </c>
      <c r="H560" s="7">
        <v>42516.677245370374</v>
      </c>
      <c r="I560" s="7">
        <v>42517.449363425927</v>
      </c>
      <c r="J560" s="4" t="s">
        <v>23</v>
      </c>
      <c r="K560" s="8" t="s">
        <v>24</v>
      </c>
      <c r="L560" s="7">
        <v>42517.430555555555</v>
      </c>
      <c r="M560" s="9" t="s">
        <v>2802</v>
      </c>
      <c r="N560" s="8" t="s">
        <v>2803</v>
      </c>
      <c r="O560" s="8" t="s">
        <v>25</v>
      </c>
      <c r="P560" s="8" t="s">
        <v>340</v>
      </c>
      <c r="Q560" s="4" t="s">
        <v>26</v>
      </c>
      <c r="R560" s="7">
        <v>42517.473483796297</v>
      </c>
      <c r="S560" s="8" t="s">
        <v>32</v>
      </c>
      <c r="T560" s="10" t="s">
        <v>36</v>
      </c>
      <c r="U560" s="26">
        <f t="shared" si="73"/>
        <v>0.375</v>
      </c>
      <c r="V560" s="26">
        <f t="shared" si="74"/>
        <v>0.75</v>
      </c>
      <c r="W560" s="23">
        <f t="shared" si="81"/>
        <v>0.12831018518045312</v>
      </c>
      <c r="X560" s="19">
        <f t="shared" si="75"/>
        <v>0.75</v>
      </c>
      <c r="Y560" s="19">
        <f t="shared" si="77"/>
        <v>0</v>
      </c>
      <c r="Z560" s="21">
        <f t="shared" si="78"/>
        <v>0</v>
      </c>
      <c r="AA560" s="21" t="str">
        <f t="shared" si="76"/>
        <v>n/a</v>
      </c>
      <c r="AB560" s="21">
        <f t="shared" si="79"/>
        <v>0</v>
      </c>
      <c r="AC560" s="19" t="str">
        <f t="shared" si="80"/>
        <v>Resueltos</v>
      </c>
    </row>
    <row r="561" spans="1:29" s="2" customFormat="1" ht="12.75" x14ac:dyDescent="0.2">
      <c r="A561" s="4" t="s">
        <v>20</v>
      </c>
      <c r="B561" s="4" t="s">
        <v>29</v>
      </c>
      <c r="C561" s="4" t="s">
        <v>2804</v>
      </c>
      <c r="D561" s="5">
        <v>46555</v>
      </c>
      <c r="E561" s="6" t="s">
        <v>2805</v>
      </c>
      <c r="F561" s="6" t="s">
        <v>21</v>
      </c>
      <c r="G561" s="6" t="s">
        <v>22</v>
      </c>
      <c r="H561" s="7">
        <v>42516.685196759259</v>
      </c>
      <c r="I561" s="7">
        <v>42517.440821759257</v>
      </c>
      <c r="J561" s="4" t="s">
        <v>23</v>
      </c>
      <c r="K561" s="8" t="s">
        <v>24</v>
      </c>
      <c r="L561" s="7">
        <v>42517.429166666669</v>
      </c>
      <c r="M561" s="9" t="s">
        <v>2806</v>
      </c>
      <c r="N561" s="8" t="s">
        <v>2807</v>
      </c>
      <c r="O561" s="8" t="s">
        <v>25</v>
      </c>
      <c r="P561" s="8" t="s">
        <v>51</v>
      </c>
      <c r="Q561" s="4" t="s">
        <v>26</v>
      </c>
      <c r="R561" s="7">
        <v>42521.471550925926</v>
      </c>
      <c r="S561" s="8" t="s">
        <v>32</v>
      </c>
      <c r="T561" s="10" t="s">
        <v>36</v>
      </c>
      <c r="U561" s="26">
        <f t="shared" si="73"/>
        <v>0.375</v>
      </c>
      <c r="V561" s="26">
        <f t="shared" si="74"/>
        <v>0.75</v>
      </c>
      <c r="W561" s="23">
        <f t="shared" si="81"/>
        <v>0.11896990740933688</v>
      </c>
      <c r="X561" s="19">
        <f t="shared" si="75"/>
        <v>0.75</v>
      </c>
      <c r="Y561" s="19">
        <f t="shared" si="77"/>
        <v>0</v>
      </c>
      <c r="Z561" s="21">
        <f t="shared" si="78"/>
        <v>0</v>
      </c>
      <c r="AA561" s="21" t="str">
        <f t="shared" si="76"/>
        <v>n/a</v>
      </c>
      <c r="AB561" s="21">
        <f t="shared" si="79"/>
        <v>0</v>
      </c>
      <c r="AC561" s="19" t="str">
        <f t="shared" si="80"/>
        <v>Resueltos</v>
      </c>
    </row>
    <row r="562" spans="1:29" s="2" customFormat="1" ht="12.75" x14ac:dyDescent="0.2">
      <c r="A562" s="4" t="s">
        <v>20</v>
      </c>
      <c r="B562" s="4" t="s">
        <v>29</v>
      </c>
      <c r="C562" s="4" t="s">
        <v>2808</v>
      </c>
      <c r="D562" s="5">
        <v>46557</v>
      </c>
      <c r="E562" s="6" t="s">
        <v>2809</v>
      </c>
      <c r="F562" s="6" t="s">
        <v>21</v>
      </c>
      <c r="G562" s="6" t="s">
        <v>22</v>
      </c>
      <c r="H562" s="7">
        <v>42516.692881944444</v>
      </c>
      <c r="I562" s="7">
        <v>42517.519131944442</v>
      </c>
      <c r="J562" s="4" t="s">
        <v>23</v>
      </c>
      <c r="K562" s="8" t="s">
        <v>24</v>
      </c>
      <c r="L562" s="7">
        <v>42517.513888888891</v>
      </c>
      <c r="M562" s="9" t="s">
        <v>2810</v>
      </c>
      <c r="N562" s="8" t="s">
        <v>2811</v>
      </c>
      <c r="O562" s="8" t="s">
        <v>25</v>
      </c>
      <c r="P562" s="8" t="s">
        <v>106</v>
      </c>
      <c r="Q562" s="4" t="s">
        <v>26</v>
      </c>
      <c r="R562" s="7">
        <v>42521.470925925925</v>
      </c>
      <c r="S562" s="8" t="s">
        <v>27</v>
      </c>
      <c r="T562" s="10" t="s">
        <v>36</v>
      </c>
      <c r="U562" s="26">
        <f t="shared" si="73"/>
        <v>0.375</v>
      </c>
      <c r="V562" s="26">
        <f t="shared" si="74"/>
        <v>0.75</v>
      </c>
      <c r="W562" s="23">
        <f t="shared" si="81"/>
        <v>0.19600694444670808</v>
      </c>
      <c r="X562" s="19">
        <f t="shared" si="75"/>
        <v>0.75</v>
      </c>
      <c r="Y562" s="19">
        <f t="shared" si="77"/>
        <v>0</v>
      </c>
      <c r="Z562" s="21">
        <f t="shared" si="78"/>
        <v>0</v>
      </c>
      <c r="AA562" s="21" t="str">
        <f t="shared" si="76"/>
        <v>n/a</v>
      </c>
      <c r="AB562" s="21">
        <f t="shared" si="79"/>
        <v>0</v>
      </c>
      <c r="AC562" s="19" t="str">
        <f t="shared" si="80"/>
        <v>Resueltos</v>
      </c>
    </row>
    <row r="563" spans="1:29" s="2" customFormat="1" ht="12.75" x14ac:dyDescent="0.2">
      <c r="A563" s="4" t="s">
        <v>20</v>
      </c>
      <c r="B563" s="4" t="s">
        <v>29</v>
      </c>
      <c r="C563" s="4" t="s">
        <v>2812</v>
      </c>
      <c r="D563" s="5">
        <v>46560</v>
      </c>
      <c r="E563" s="6" t="s">
        <v>2813</v>
      </c>
      <c r="F563" s="6" t="s">
        <v>21</v>
      </c>
      <c r="G563" s="6" t="s">
        <v>31</v>
      </c>
      <c r="H563" s="7">
        <v>42516.703900462962</v>
      </c>
      <c r="I563" s="7">
        <v>42517.724861111114</v>
      </c>
      <c r="J563" s="4" t="s">
        <v>23</v>
      </c>
      <c r="K563" s="8" t="s">
        <v>24</v>
      </c>
      <c r="L563" s="7">
        <v>42517.497916666667</v>
      </c>
      <c r="M563" s="9" t="s">
        <v>2814</v>
      </c>
      <c r="N563" s="9" t="s">
        <v>2815</v>
      </c>
      <c r="O563" s="8" t="s">
        <v>25</v>
      </c>
      <c r="P563" s="8" t="s">
        <v>2816</v>
      </c>
      <c r="Q563" s="4" t="s">
        <v>26</v>
      </c>
      <c r="R563" s="7">
        <v>42521.505358796298</v>
      </c>
      <c r="S563" s="8" t="s">
        <v>32</v>
      </c>
      <c r="T563" s="10" t="s">
        <v>36</v>
      </c>
      <c r="U563" s="26">
        <f t="shared" si="73"/>
        <v>0.375</v>
      </c>
      <c r="V563" s="26">
        <f t="shared" si="74"/>
        <v>0.75</v>
      </c>
      <c r="W563" s="23">
        <f t="shared" si="81"/>
        <v>0.16901620370481396</v>
      </c>
      <c r="X563" s="19">
        <f t="shared" si="75"/>
        <v>0.75</v>
      </c>
      <c r="Y563" s="19">
        <f t="shared" si="77"/>
        <v>0</v>
      </c>
      <c r="Z563" s="21">
        <f t="shared" si="78"/>
        <v>0</v>
      </c>
      <c r="AA563" s="21" t="str">
        <f t="shared" si="76"/>
        <v>n/a</v>
      </c>
      <c r="AB563" s="21">
        <f t="shared" si="79"/>
        <v>0</v>
      </c>
      <c r="AC563" s="19" t="str">
        <f t="shared" si="80"/>
        <v>Resueltos</v>
      </c>
    </row>
    <row r="564" spans="1:29" s="2" customFormat="1" ht="12.75" x14ac:dyDescent="0.2">
      <c r="A564" s="4" t="s">
        <v>20</v>
      </c>
      <c r="B564" s="4" t="s">
        <v>29</v>
      </c>
      <c r="C564" s="4" t="s">
        <v>2817</v>
      </c>
      <c r="D564" s="5">
        <v>46565</v>
      </c>
      <c r="E564" s="6" t="s">
        <v>2818</v>
      </c>
      <c r="F564" s="6" t="s">
        <v>21</v>
      </c>
      <c r="G564" s="6" t="s">
        <v>22</v>
      </c>
      <c r="H564" s="7">
        <v>42516.712534722217</v>
      </c>
      <c r="I564" s="7">
        <v>42520.639062499999</v>
      </c>
      <c r="J564" s="4" t="s">
        <v>23</v>
      </c>
      <c r="K564" s="8" t="s">
        <v>39</v>
      </c>
      <c r="L564" s="7">
        <v>42520.60555555555</v>
      </c>
      <c r="M564" s="9" t="s">
        <v>2819</v>
      </c>
      <c r="N564" s="8" t="s">
        <v>2820</v>
      </c>
      <c r="O564" s="8" t="s">
        <v>40</v>
      </c>
      <c r="P564" s="8" t="s">
        <v>2821</v>
      </c>
      <c r="Q564" s="4" t="s">
        <v>26</v>
      </c>
      <c r="R564" s="7">
        <v>42520.661631944444</v>
      </c>
      <c r="S564" s="8" t="s">
        <v>32</v>
      </c>
      <c r="T564" s="10" t="s">
        <v>36</v>
      </c>
      <c r="U564" s="26">
        <f t="shared" si="73"/>
        <v>0.375</v>
      </c>
      <c r="V564" s="26">
        <f t="shared" si="74"/>
        <v>0.75</v>
      </c>
      <c r="W564" s="23">
        <f t="shared" si="81"/>
        <v>0.64302083333313931</v>
      </c>
      <c r="X564" s="19">
        <f t="shared" si="75"/>
        <v>0.75</v>
      </c>
      <c r="Y564" s="19">
        <f t="shared" si="77"/>
        <v>0</v>
      </c>
      <c r="Z564" s="21">
        <f t="shared" si="78"/>
        <v>3</v>
      </c>
      <c r="AA564" s="21" t="str">
        <f t="shared" si="76"/>
        <v>n/a</v>
      </c>
      <c r="AB564" s="21">
        <f t="shared" si="79"/>
        <v>0</v>
      </c>
      <c r="AC564" s="19" t="str">
        <f t="shared" si="80"/>
        <v>Resueltos</v>
      </c>
    </row>
    <row r="565" spans="1:29" s="2" customFormat="1" ht="12.75" x14ac:dyDescent="0.2">
      <c r="A565" s="4" t="s">
        <v>20</v>
      </c>
      <c r="B565" s="4" t="s">
        <v>29</v>
      </c>
      <c r="C565" s="4" t="s">
        <v>3086</v>
      </c>
      <c r="D565" s="5">
        <v>46574</v>
      </c>
      <c r="E565" s="6" t="s">
        <v>3087</v>
      </c>
      <c r="F565" s="6" t="s">
        <v>30</v>
      </c>
      <c r="G565" s="6" t="s">
        <v>31</v>
      </c>
      <c r="H565" s="7">
        <v>42516.746388888889</v>
      </c>
      <c r="I565" s="7">
        <v>42517.720995370371</v>
      </c>
      <c r="J565" s="4" t="s">
        <v>23</v>
      </c>
      <c r="K565" s="8" t="s">
        <v>33</v>
      </c>
      <c r="L565" s="7">
        <v>42517.711805555555</v>
      </c>
      <c r="M565" s="9" t="s">
        <v>3088</v>
      </c>
      <c r="N565" s="8" t="s">
        <v>3089</v>
      </c>
      <c r="O565" s="8" t="s">
        <v>34</v>
      </c>
      <c r="P565" s="8" t="s">
        <v>3090</v>
      </c>
      <c r="Q565" s="4" t="s">
        <v>26</v>
      </c>
      <c r="R565" s="7">
        <v>42522.48710648148</v>
      </c>
      <c r="S565" s="8" t="s">
        <v>27</v>
      </c>
      <c r="T565" s="10" t="s">
        <v>36</v>
      </c>
      <c r="U565" s="26">
        <f t="shared" si="73"/>
        <v>0.375</v>
      </c>
      <c r="V565" s="26">
        <f t="shared" si="74"/>
        <v>0.75</v>
      </c>
      <c r="W565" s="23">
        <f t="shared" si="81"/>
        <v>0.34041666666598758</v>
      </c>
      <c r="X565" s="19">
        <f t="shared" si="75"/>
        <v>0.75</v>
      </c>
      <c r="Y565" s="19">
        <f t="shared" si="77"/>
        <v>0</v>
      </c>
      <c r="Z565" s="21">
        <f t="shared" si="78"/>
        <v>0</v>
      </c>
      <c r="AA565" s="21" t="str">
        <f t="shared" si="76"/>
        <v>n/a</v>
      </c>
      <c r="AB565" s="21">
        <f t="shared" si="79"/>
        <v>0</v>
      </c>
      <c r="AC565" s="19" t="str">
        <f t="shared" si="80"/>
        <v>Resueltos</v>
      </c>
    </row>
    <row r="566" spans="1:29" s="2" customFormat="1" ht="12.75" x14ac:dyDescent="0.2">
      <c r="A566" s="4" t="s">
        <v>20</v>
      </c>
      <c r="B566" s="4" t="s">
        <v>29</v>
      </c>
      <c r="C566" s="4" t="s">
        <v>3091</v>
      </c>
      <c r="D566" s="5">
        <v>46575</v>
      </c>
      <c r="E566" s="6" t="s">
        <v>3087</v>
      </c>
      <c r="F566" s="6" t="s">
        <v>30</v>
      </c>
      <c r="G566" s="6" t="s">
        <v>31</v>
      </c>
      <c r="H566" s="7">
        <v>42516.746446759258</v>
      </c>
      <c r="I566" s="7">
        <v>42517.720601851848</v>
      </c>
      <c r="J566" s="4" t="s">
        <v>23</v>
      </c>
      <c r="K566" s="8" t="s">
        <v>37</v>
      </c>
      <c r="L566" s="7">
        <v>42517.711805555555</v>
      </c>
      <c r="M566" s="9" t="s">
        <v>3092</v>
      </c>
      <c r="N566" s="8" t="s">
        <v>3089</v>
      </c>
      <c r="O566" s="8" t="s">
        <v>25</v>
      </c>
      <c r="P566" s="8" t="s">
        <v>3093</v>
      </c>
      <c r="Q566" s="4" t="s">
        <v>26</v>
      </c>
      <c r="R566" s="7">
        <v>42522.49009259259</v>
      </c>
      <c r="S566" s="8" t="s">
        <v>27</v>
      </c>
      <c r="T566" s="10" t="s">
        <v>36</v>
      </c>
      <c r="U566" s="26">
        <f t="shared" si="73"/>
        <v>0.375</v>
      </c>
      <c r="V566" s="26">
        <f t="shared" si="74"/>
        <v>0.66666666666666663</v>
      </c>
      <c r="W566" s="23">
        <f t="shared" si="81"/>
        <v>0.33680555555474712</v>
      </c>
      <c r="X566" s="19">
        <f t="shared" si="75"/>
        <v>0.58333333333333337</v>
      </c>
      <c r="Y566" s="19">
        <f t="shared" si="77"/>
        <v>0</v>
      </c>
      <c r="Z566" s="21">
        <f t="shared" si="78"/>
        <v>0</v>
      </c>
      <c r="AA566" s="21" t="str">
        <f t="shared" si="76"/>
        <v>n/a</v>
      </c>
      <c r="AB566" s="21">
        <f t="shared" si="79"/>
        <v>0</v>
      </c>
      <c r="AC566" s="19" t="str">
        <f t="shared" si="80"/>
        <v>Resueltos</v>
      </c>
    </row>
    <row r="567" spans="1:29" s="2" customFormat="1" ht="12.75" x14ac:dyDescent="0.2">
      <c r="A567" s="4" t="s">
        <v>20</v>
      </c>
      <c r="B567" s="4" t="s">
        <v>29</v>
      </c>
      <c r="C567" s="4" t="s">
        <v>2822</v>
      </c>
      <c r="D567" s="5">
        <v>46576</v>
      </c>
      <c r="E567" s="6" t="s">
        <v>2823</v>
      </c>
      <c r="F567" s="6" t="s">
        <v>30</v>
      </c>
      <c r="G567" s="6" t="s">
        <v>31</v>
      </c>
      <c r="H567" s="7">
        <v>42516.747372685189</v>
      </c>
      <c r="I567" s="7">
        <v>42517.518425925926</v>
      </c>
      <c r="J567" s="4" t="s">
        <v>23</v>
      </c>
      <c r="K567" s="8" t="s">
        <v>42</v>
      </c>
      <c r="L567" s="7">
        <v>42517.454861111109</v>
      </c>
      <c r="M567" s="9" t="s">
        <v>2824</v>
      </c>
      <c r="N567" s="9" t="s">
        <v>2825</v>
      </c>
      <c r="O567" s="8" t="s">
        <v>25</v>
      </c>
      <c r="P567" s="8" t="s">
        <v>2826</v>
      </c>
      <c r="Q567" s="4" t="s">
        <v>26</v>
      </c>
      <c r="R567" s="7">
        <v>42517.562673611115</v>
      </c>
      <c r="S567" s="8" t="s">
        <v>32</v>
      </c>
      <c r="T567" s="10" t="s">
        <v>36</v>
      </c>
      <c r="U567" s="26">
        <f t="shared" si="73"/>
        <v>0.375</v>
      </c>
      <c r="V567" s="26">
        <f t="shared" si="74"/>
        <v>0.75</v>
      </c>
      <c r="W567" s="23">
        <f t="shared" si="81"/>
        <v>8.2488425920018926E-2</v>
      </c>
      <c r="X567" s="19">
        <f t="shared" si="75"/>
        <v>0.75</v>
      </c>
      <c r="Y567" s="19">
        <f t="shared" si="77"/>
        <v>0</v>
      </c>
      <c r="Z567" s="21">
        <f t="shared" si="78"/>
        <v>0</v>
      </c>
      <c r="AA567" s="21" t="str">
        <f t="shared" si="76"/>
        <v>n/a</v>
      </c>
      <c r="AB567" s="21">
        <f t="shared" si="79"/>
        <v>0</v>
      </c>
      <c r="AC567" s="19" t="str">
        <f t="shared" si="80"/>
        <v>Resueltos</v>
      </c>
    </row>
    <row r="568" spans="1:29" s="2" customFormat="1" ht="12.75" x14ac:dyDescent="0.2">
      <c r="A568" s="4" t="s">
        <v>20</v>
      </c>
      <c r="B568" s="4" t="s">
        <v>29</v>
      </c>
      <c r="C568" s="4" t="s">
        <v>3094</v>
      </c>
      <c r="D568" s="5">
        <v>46577</v>
      </c>
      <c r="E568" s="6" t="s">
        <v>3095</v>
      </c>
      <c r="F568" s="6" t="s">
        <v>30</v>
      </c>
      <c r="G568" s="6" t="s">
        <v>31</v>
      </c>
      <c r="H568" s="7">
        <v>42516.751655092594</v>
      </c>
      <c r="I568" s="7">
        <v>42517.724872685183</v>
      </c>
      <c r="J568" s="4" t="s">
        <v>23</v>
      </c>
      <c r="K568" s="8" t="s">
        <v>33</v>
      </c>
      <c r="L568" s="7">
        <v>42517.722222222219</v>
      </c>
      <c r="M568" s="9" t="s">
        <v>3096</v>
      </c>
      <c r="N568" s="8" t="s">
        <v>3097</v>
      </c>
      <c r="O568" s="8" t="s">
        <v>34</v>
      </c>
      <c r="P568" s="8" t="s">
        <v>3098</v>
      </c>
      <c r="Q568" s="4" t="s">
        <v>26</v>
      </c>
      <c r="R568" s="7">
        <v>42522.486608796295</v>
      </c>
      <c r="S568" s="8" t="s">
        <v>27</v>
      </c>
      <c r="T568" s="10" t="s">
        <v>36</v>
      </c>
      <c r="U568" s="26">
        <f t="shared" si="73"/>
        <v>0.375</v>
      </c>
      <c r="V568" s="26">
        <f t="shared" si="74"/>
        <v>0.75</v>
      </c>
      <c r="W568" s="23">
        <f t="shared" si="81"/>
        <v>0.34722222221898846</v>
      </c>
      <c r="X568" s="19">
        <f t="shared" si="75"/>
        <v>0.75</v>
      </c>
      <c r="Y568" s="19">
        <f t="shared" si="77"/>
        <v>0</v>
      </c>
      <c r="Z568" s="21">
        <f t="shared" si="78"/>
        <v>0</v>
      </c>
      <c r="AA568" s="21" t="str">
        <f t="shared" si="76"/>
        <v>n/a</v>
      </c>
      <c r="AB568" s="21">
        <f t="shared" si="79"/>
        <v>0</v>
      </c>
      <c r="AC568" s="19" t="str">
        <f t="shared" si="80"/>
        <v>Resueltos</v>
      </c>
    </row>
    <row r="569" spans="1:29" s="2" customFormat="1" ht="12.75" x14ac:dyDescent="0.2">
      <c r="A569" s="4" t="s">
        <v>20</v>
      </c>
      <c r="B569" s="4" t="s">
        <v>29</v>
      </c>
      <c r="C569" s="4" t="s">
        <v>3099</v>
      </c>
      <c r="D569" s="5">
        <v>46578</v>
      </c>
      <c r="E569" s="6" t="s">
        <v>3095</v>
      </c>
      <c r="F569" s="6" t="s">
        <v>30</v>
      </c>
      <c r="G569" s="6" t="s">
        <v>31</v>
      </c>
      <c r="H569" s="7">
        <v>42516.751689814817</v>
      </c>
      <c r="I569" s="7">
        <v>42517.724502314813</v>
      </c>
      <c r="J569" s="4" t="s">
        <v>23</v>
      </c>
      <c r="K569" s="8" t="s">
        <v>37</v>
      </c>
      <c r="L569" s="7">
        <v>42517.722222222219</v>
      </c>
      <c r="M569" s="9" t="s">
        <v>3100</v>
      </c>
      <c r="N569" s="8" t="s">
        <v>3097</v>
      </c>
      <c r="O569" s="8" t="s">
        <v>25</v>
      </c>
      <c r="P569" s="8" t="s">
        <v>3101</v>
      </c>
      <c r="Q569" s="4" t="s">
        <v>26</v>
      </c>
      <c r="R569" s="7">
        <v>42522.486203703702</v>
      </c>
      <c r="S569" s="8" t="s">
        <v>27</v>
      </c>
      <c r="T569" s="10" t="s">
        <v>36</v>
      </c>
      <c r="U569" s="26">
        <f t="shared" si="73"/>
        <v>0.375</v>
      </c>
      <c r="V569" s="26">
        <f t="shared" si="74"/>
        <v>0.66666666666666663</v>
      </c>
      <c r="W569" s="23">
        <f t="shared" si="81"/>
        <v>0.34722222221898846</v>
      </c>
      <c r="X569" s="19">
        <f t="shared" si="75"/>
        <v>0.58333333333333337</v>
      </c>
      <c r="Y569" s="19">
        <f t="shared" si="77"/>
        <v>0</v>
      </c>
      <c r="Z569" s="21">
        <f t="shared" si="78"/>
        <v>0</v>
      </c>
      <c r="AA569" s="21" t="str">
        <f t="shared" si="76"/>
        <v>n/a</v>
      </c>
      <c r="AB569" s="21">
        <f t="shared" si="79"/>
        <v>0</v>
      </c>
      <c r="AC569" s="19" t="str">
        <f t="shared" si="80"/>
        <v>Resueltos</v>
      </c>
    </row>
    <row r="570" spans="1:29" s="2" customFormat="1" ht="12.75" x14ac:dyDescent="0.2">
      <c r="A570" s="4" t="s">
        <v>20</v>
      </c>
      <c r="B570" s="4" t="s">
        <v>29</v>
      </c>
      <c r="C570" s="4" t="s">
        <v>3102</v>
      </c>
      <c r="D570" s="5">
        <v>46579</v>
      </c>
      <c r="E570" s="6" t="s">
        <v>3103</v>
      </c>
      <c r="F570" s="6" t="s">
        <v>30</v>
      </c>
      <c r="G570" s="6" t="s">
        <v>31</v>
      </c>
      <c r="H570" s="7">
        <v>42516.753425925926</v>
      </c>
      <c r="I570" s="7">
        <v>42517.705439814818</v>
      </c>
      <c r="J570" s="4" t="s">
        <v>23</v>
      </c>
      <c r="K570" s="8" t="s">
        <v>50</v>
      </c>
      <c r="L570" s="7">
        <v>42517.694444444445</v>
      </c>
      <c r="M570" s="9" t="s">
        <v>3104</v>
      </c>
      <c r="N570" s="8" t="s">
        <v>3105</v>
      </c>
      <c r="O570" s="8" t="s">
        <v>40</v>
      </c>
      <c r="P570" s="8" t="s">
        <v>3106</v>
      </c>
      <c r="Q570" s="4" t="s">
        <v>26</v>
      </c>
      <c r="R570" s="7">
        <v>42522.463796296295</v>
      </c>
      <c r="S570" s="8" t="s">
        <v>27</v>
      </c>
      <c r="T570" s="10" t="s">
        <v>36</v>
      </c>
      <c r="U570" s="26">
        <f t="shared" si="73"/>
        <v>0.375</v>
      </c>
      <c r="V570" s="26">
        <f t="shared" si="74"/>
        <v>0.75</v>
      </c>
      <c r="W570" s="23">
        <f t="shared" si="81"/>
        <v>0.31944444444525288</v>
      </c>
      <c r="X570" s="19">
        <f t="shared" si="75"/>
        <v>0.75</v>
      </c>
      <c r="Y570" s="19">
        <f t="shared" si="77"/>
        <v>0</v>
      </c>
      <c r="Z570" s="21">
        <f t="shared" si="78"/>
        <v>0</v>
      </c>
      <c r="AA570" s="21" t="str">
        <f t="shared" si="76"/>
        <v>n/a</v>
      </c>
      <c r="AB570" s="21">
        <f t="shared" si="79"/>
        <v>0</v>
      </c>
      <c r="AC570" s="19" t="str">
        <f t="shared" si="80"/>
        <v>Resueltos</v>
      </c>
    </row>
    <row r="571" spans="1:29" s="2" customFormat="1" ht="12.75" x14ac:dyDescent="0.2">
      <c r="A571" s="4" t="s">
        <v>20</v>
      </c>
      <c r="B571" s="4" t="s">
        <v>29</v>
      </c>
      <c r="C571" s="4" t="s">
        <v>3107</v>
      </c>
      <c r="D571" s="5">
        <v>46581</v>
      </c>
      <c r="E571" s="6" t="s">
        <v>3108</v>
      </c>
      <c r="F571" s="6" t="s">
        <v>30</v>
      </c>
      <c r="G571" s="6" t="s">
        <v>31</v>
      </c>
      <c r="H571" s="7">
        <v>42516.755312499998</v>
      </c>
      <c r="I571" s="7">
        <v>42517.706192129626</v>
      </c>
      <c r="J571" s="4" t="s">
        <v>23</v>
      </c>
      <c r="K571" s="8" t="s">
        <v>39</v>
      </c>
      <c r="L571" s="7">
        <v>42517.694444444445</v>
      </c>
      <c r="M571" s="9" t="s">
        <v>3109</v>
      </c>
      <c r="N571" s="8" t="s">
        <v>3110</v>
      </c>
      <c r="O571" s="8" t="s">
        <v>40</v>
      </c>
      <c r="P571" s="8" t="s">
        <v>3111</v>
      </c>
      <c r="Q571" s="4" t="s">
        <v>26</v>
      </c>
      <c r="R571" s="7">
        <v>42522.452905092592</v>
      </c>
      <c r="S571" s="8" t="s">
        <v>27</v>
      </c>
      <c r="T571" s="10" t="s">
        <v>36</v>
      </c>
      <c r="U571" s="26">
        <f t="shared" si="73"/>
        <v>0.375</v>
      </c>
      <c r="V571" s="26">
        <f t="shared" si="74"/>
        <v>0.75</v>
      </c>
      <c r="W571" s="23">
        <f t="shared" si="81"/>
        <v>0.31944444444525288</v>
      </c>
      <c r="X571" s="19">
        <f t="shared" si="75"/>
        <v>0.75</v>
      </c>
      <c r="Y571" s="19">
        <f t="shared" si="77"/>
        <v>0</v>
      </c>
      <c r="Z571" s="21">
        <f t="shared" si="78"/>
        <v>0</v>
      </c>
      <c r="AA571" s="21" t="str">
        <f t="shared" si="76"/>
        <v>n/a</v>
      </c>
      <c r="AB571" s="21">
        <f t="shared" si="79"/>
        <v>0</v>
      </c>
      <c r="AC571" s="19" t="str">
        <f t="shared" si="80"/>
        <v>Resueltos</v>
      </c>
    </row>
    <row r="572" spans="1:29" s="2" customFormat="1" ht="12.75" x14ac:dyDescent="0.2">
      <c r="A572" s="4" t="s">
        <v>20</v>
      </c>
      <c r="B572" s="4" t="s">
        <v>29</v>
      </c>
      <c r="C572" s="4" t="s">
        <v>3112</v>
      </c>
      <c r="D572" s="5">
        <v>46582</v>
      </c>
      <c r="E572" s="6" t="s">
        <v>3113</v>
      </c>
      <c r="F572" s="6" t="s">
        <v>21</v>
      </c>
      <c r="G572" s="6" t="s">
        <v>22</v>
      </c>
      <c r="H572" s="7">
        <v>42516.755520833336</v>
      </c>
      <c r="I572" s="7">
        <v>42521.60869212963</v>
      </c>
      <c r="J572" s="4" t="s">
        <v>23</v>
      </c>
      <c r="K572" s="8" t="s">
        <v>37</v>
      </c>
      <c r="L572" s="7">
        <v>42521.548611111109</v>
      </c>
      <c r="M572" s="9" t="s">
        <v>3114</v>
      </c>
      <c r="N572" s="9" t="s">
        <v>3115</v>
      </c>
      <c r="O572" s="8" t="s">
        <v>25</v>
      </c>
      <c r="P572" s="8" t="s">
        <v>3116</v>
      </c>
      <c r="Q572" s="4" t="s">
        <v>26</v>
      </c>
      <c r="R572" s="7">
        <v>42522.731134259258</v>
      </c>
      <c r="S572" s="8" t="s">
        <v>27</v>
      </c>
      <c r="T572" s="10" t="s">
        <v>28</v>
      </c>
      <c r="U572" s="26">
        <f t="shared" si="73"/>
        <v>0.375</v>
      </c>
      <c r="V572" s="26">
        <f t="shared" si="74"/>
        <v>0.66666666666666663</v>
      </c>
      <c r="W572" s="23">
        <f t="shared" si="81"/>
        <v>0.75694444444282749</v>
      </c>
      <c r="X572" s="19">
        <f t="shared" si="75"/>
        <v>0.58333333333333337</v>
      </c>
      <c r="Y572" s="19">
        <f t="shared" si="77"/>
        <v>0.13194444444282744</v>
      </c>
      <c r="Z572" s="21">
        <f t="shared" si="78"/>
        <v>4</v>
      </c>
      <c r="AA572" s="21" t="str">
        <f t="shared" si="76"/>
        <v>n/a</v>
      </c>
      <c r="AB572" s="21">
        <f t="shared" si="79"/>
        <v>0</v>
      </c>
      <c r="AC572" s="19" t="str">
        <f t="shared" si="80"/>
        <v>Resueltos</v>
      </c>
    </row>
    <row r="573" spans="1:29" s="2" customFormat="1" ht="12.75" x14ac:dyDescent="0.2">
      <c r="A573" s="4" t="s">
        <v>20</v>
      </c>
      <c r="B573" s="4" t="s">
        <v>29</v>
      </c>
      <c r="C573" s="4" t="s">
        <v>3117</v>
      </c>
      <c r="D573" s="5">
        <v>46583</v>
      </c>
      <c r="E573" s="6" t="s">
        <v>3118</v>
      </c>
      <c r="F573" s="6" t="s">
        <v>30</v>
      </c>
      <c r="G573" s="6" t="s">
        <v>31</v>
      </c>
      <c r="H573" s="7">
        <v>42516.756412037037</v>
      </c>
      <c r="I573" s="7">
        <v>42517.706886574073</v>
      </c>
      <c r="J573" s="4" t="s">
        <v>23</v>
      </c>
      <c r="K573" s="8" t="s">
        <v>50</v>
      </c>
      <c r="L573" s="7">
        <v>42517.701388888891</v>
      </c>
      <c r="M573" s="9" t="s">
        <v>3119</v>
      </c>
      <c r="N573" s="8" t="s">
        <v>3120</v>
      </c>
      <c r="O573" s="8" t="s">
        <v>40</v>
      </c>
      <c r="P573" s="8" t="s">
        <v>3121</v>
      </c>
      <c r="Q573" s="4" t="s">
        <v>26</v>
      </c>
      <c r="R573" s="7">
        <v>42522.460625</v>
      </c>
      <c r="S573" s="8" t="s">
        <v>27</v>
      </c>
      <c r="T573" s="10" t="s">
        <v>36</v>
      </c>
      <c r="U573" s="26">
        <f t="shared" si="73"/>
        <v>0.375</v>
      </c>
      <c r="V573" s="26">
        <f t="shared" si="74"/>
        <v>0.75</v>
      </c>
      <c r="W573" s="23">
        <f t="shared" si="81"/>
        <v>0.32638888889050577</v>
      </c>
      <c r="X573" s="19">
        <f t="shared" si="75"/>
        <v>0.75</v>
      </c>
      <c r="Y573" s="19">
        <f t="shared" si="77"/>
        <v>0</v>
      </c>
      <c r="Z573" s="21">
        <f t="shared" si="78"/>
        <v>0</v>
      </c>
      <c r="AA573" s="21" t="str">
        <f t="shared" si="76"/>
        <v>n/a</v>
      </c>
      <c r="AB573" s="21">
        <f t="shared" si="79"/>
        <v>0</v>
      </c>
      <c r="AC573" s="19" t="str">
        <f t="shared" si="80"/>
        <v>Resueltos</v>
      </c>
    </row>
    <row r="574" spans="1:29" s="2" customFormat="1" ht="12.75" x14ac:dyDescent="0.2">
      <c r="A574" s="4" t="s">
        <v>20</v>
      </c>
      <c r="B574" s="4" t="s">
        <v>29</v>
      </c>
      <c r="C574" s="4" t="s">
        <v>3122</v>
      </c>
      <c r="D574" s="5">
        <v>46584</v>
      </c>
      <c r="E574" s="6" t="s">
        <v>3123</v>
      </c>
      <c r="F574" s="6" t="s">
        <v>21</v>
      </c>
      <c r="G574" s="6" t="s">
        <v>22</v>
      </c>
      <c r="H574" s="7">
        <v>42516.757187499999</v>
      </c>
      <c r="I574" s="7">
        <v>42521.609317129631</v>
      </c>
      <c r="J574" s="4" t="s">
        <v>23</v>
      </c>
      <c r="K574" s="8" t="s">
        <v>37</v>
      </c>
      <c r="L574" s="7">
        <v>42521.555555555555</v>
      </c>
      <c r="M574" s="9" t="s">
        <v>3124</v>
      </c>
      <c r="N574" s="8" t="s">
        <v>3125</v>
      </c>
      <c r="O574" s="8" t="s">
        <v>25</v>
      </c>
      <c r="P574" s="8" t="s">
        <v>3126</v>
      </c>
      <c r="Q574" s="4" t="s">
        <v>26</v>
      </c>
      <c r="R574" s="7">
        <v>42522.728368055556</v>
      </c>
      <c r="S574" s="8" t="s">
        <v>27</v>
      </c>
      <c r="T574" s="10" t="s">
        <v>28</v>
      </c>
      <c r="U574" s="26">
        <f t="shared" si="73"/>
        <v>0.375</v>
      </c>
      <c r="V574" s="26">
        <f t="shared" si="74"/>
        <v>0.66666666666666663</v>
      </c>
      <c r="W574" s="23">
        <f t="shared" si="81"/>
        <v>0.76388888888808038</v>
      </c>
      <c r="X574" s="19">
        <f t="shared" si="75"/>
        <v>0.58333333333333337</v>
      </c>
      <c r="Y574" s="19">
        <f t="shared" si="77"/>
        <v>0.13888888888808032</v>
      </c>
      <c r="Z574" s="21">
        <f t="shared" si="78"/>
        <v>4</v>
      </c>
      <c r="AA574" s="21" t="str">
        <f t="shared" si="76"/>
        <v>n/a</v>
      </c>
      <c r="AB574" s="21">
        <f t="shared" si="79"/>
        <v>0</v>
      </c>
      <c r="AC574" s="19" t="str">
        <f t="shared" si="80"/>
        <v>Resueltos</v>
      </c>
    </row>
    <row r="575" spans="1:29" s="2" customFormat="1" ht="12.75" x14ac:dyDescent="0.2">
      <c r="A575" s="4" t="s">
        <v>20</v>
      </c>
      <c r="B575" s="4" t="s">
        <v>29</v>
      </c>
      <c r="C575" s="4" t="s">
        <v>3127</v>
      </c>
      <c r="D575" s="5">
        <v>46585</v>
      </c>
      <c r="E575" s="6" t="s">
        <v>3128</v>
      </c>
      <c r="F575" s="6" t="s">
        <v>30</v>
      </c>
      <c r="G575" s="6" t="s">
        <v>31</v>
      </c>
      <c r="H575" s="7">
        <v>42516.757581018523</v>
      </c>
      <c r="I575" s="7">
        <v>42517.707361111112</v>
      </c>
      <c r="J575" s="4" t="s">
        <v>23</v>
      </c>
      <c r="K575" s="8" t="s">
        <v>39</v>
      </c>
      <c r="L575" s="7">
        <v>42517.701388888891</v>
      </c>
      <c r="M575" s="9" t="s">
        <v>3129</v>
      </c>
      <c r="N575" s="8" t="s">
        <v>3130</v>
      </c>
      <c r="O575" s="8" t="s">
        <v>40</v>
      </c>
      <c r="P575" s="8" t="s">
        <v>3131</v>
      </c>
      <c r="Q575" s="4" t="s">
        <v>26</v>
      </c>
      <c r="R575" s="7">
        <v>42522.460150462968</v>
      </c>
      <c r="S575" s="8" t="s">
        <v>27</v>
      </c>
      <c r="T575" s="10" t="s">
        <v>36</v>
      </c>
      <c r="U575" s="26">
        <f t="shared" si="73"/>
        <v>0.375</v>
      </c>
      <c r="V575" s="26">
        <f t="shared" si="74"/>
        <v>0.75</v>
      </c>
      <c r="W575" s="23">
        <f t="shared" si="81"/>
        <v>0.32638888889050577</v>
      </c>
      <c r="X575" s="19">
        <f t="shared" si="75"/>
        <v>0.75</v>
      </c>
      <c r="Y575" s="19">
        <f t="shared" si="77"/>
        <v>0</v>
      </c>
      <c r="Z575" s="21">
        <f t="shared" si="78"/>
        <v>0</v>
      </c>
      <c r="AA575" s="21" t="str">
        <f t="shared" si="76"/>
        <v>n/a</v>
      </c>
      <c r="AB575" s="21">
        <f t="shared" si="79"/>
        <v>0</v>
      </c>
      <c r="AC575" s="19" t="str">
        <f t="shared" si="80"/>
        <v>Resueltos</v>
      </c>
    </row>
    <row r="576" spans="1:29" s="2" customFormat="1" ht="12.75" x14ac:dyDescent="0.2">
      <c r="A576" s="4" t="s">
        <v>20</v>
      </c>
      <c r="B576" s="4" t="s">
        <v>29</v>
      </c>
      <c r="C576" s="4" t="s">
        <v>3132</v>
      </c>
      <c r="D576" s="5">
        <v>46587</v>
      </c>
      <c r="E576" s="6" t="s">
        <v>3133</v>
      </c>
      <c r="F576" s="6" t="s">
        <v>30</v>
      </c>
      <c r="G576" s="6" t="s">
        <v>31</v>
      </c>
      <c r="H576" s="7">
        <v>42516.760520833333</v>
      </c>
      <c r="I576" s="7">
        <v>42520.552673611106</v>
      </c>
      <c r="J576" s="4" t="s">
        <v>23</v>
      </c>
      <c r="K576" s="8" t="s">
        <v>37</v>
      </c>
      <c r="L576" s="7">
        <v>42520.538194444445</v>
      </c>
      <c r="M576" s="9" t="s">
        <v>3134</v>
      </c>
      <c r="N576" s="8" t="s">
        <v>3135</v>
      </c>
      <c r="O576" s="8" t="s">
        <v>25</v>
      </c>
      <c r="P576" s="8" t="s">
        <v>3136</v>
      </c>
      <c r="Q576" s="4" t="s">
        <v>3023</v>
      </c>
      <c r="R576" s="7"/>
      <c r="S576" s="8" t="s">
        <v>3029</v>
      </c>
      <c r="T576" s="10" t="s">
        <v>36</v>
      </c>
      <c r="U576" s="26">
        <f t="shared" si="73"/>
        <v>0.375</v>
      </c>
      <c r="V576" s="26">
        <f t="shared" si="74"/>
        <v>0.66666666666666663</v>
      </c>
      <c r="W576" s="23">
        <f t="shared" si="81"/>
        <v>0.45486111111191951</v>
      </c>
      <c r="X576" s="19">
        <f t="shared" si="75"/>
        <v>0.58333333333333337</v>
      </c>
      <c r="Y576" s="19">
        <f t="shared" si="77"/>
        <v>0</v>
      </c>
      <c r="Z576" s="21">
        <f t="shared" si="78"/>
        <v>3</v>
      </c>
      <c r="AA576" s="21" t="str">
        <f t="shared" si="76"/>
        <v>n/a</v>
      </c>
      <c r="AB576" s="21">
        <f t="shared" si="79"/>
        <v>0</v>
      </c>
      <c r="AC576" s="19" t="str">
        <f t="shared" si="80"/>
        <v>Resueltos</v>
      </c>
    </row>
    <row r="577" spans="1:29" s="2" customFormat="1" ht="12.75" x14ac:dyDescent="0.2">
      <c r="A577" s="4" t="s">
        <v>20</v>
      </c>
      <c r="B577" s="4" t="s">
        <v>29</v>
      </c>
      <c r="C577" s="4" t="s">
        <v>3137</v>
      </c>
      <c r="D577" s="5">
        <v>46589</v>
      </c>
      <c r="E577" s="6" t="s">
        <v>3133</v>
      </c>
      <c r="F577" s="6" t="s">
        <v>30</v>
      </c>
      <c r="G577" s="6" t="s">
        <v>31</v>
      </c>
      <c r="H577" s="7">
        <v>42516.761550925927</v>
      </c>
      <c r="I577" s="7">
        <v>42520.572129629625</v>
      </c>
      <c r="J577" s="4" t="s">
        <v>23</v>
      </c>
      <c r="K577" s="8" t="s">
        <v>33</v>
      </c>
      <c r="L577" s="7">
        <v>42520.545138888891</v>
      </c>
      <c r="M577" s="9" t="s">
        <v>3138</v>
      </c>
      <c r="N577" s="8" t="s">
        <v>3139</v>
      </c>
      <c r="O577" s="8" t="s">
        <v>34</v>
      </c>
      <c r="P577" s="8" t="s">
        <v>3140</v>
      </c>
      <c r="Q577" s="4" t="s">
        <v>26</v>
      </c>
      <c r="R577" s="7">
        <v>42522.491435185184</v>
      </c>
      <c r="S577" s="8" t="s">
        <v>27</v>
      </c>
      <c r="T577" s="10" t="s">
        <v>36</v>
      </c>
      <c r="U577" s="26">
        <f t="shared" si="73"/>
        <v>0.375</v>
      </c>
      <c r="V577" s="26">
        <f t="shared" si="74"/>
        <v>0.75</v>
      </c>
      <c r="W577" s="23">
        <f t="shared" si="81"/>
        <v>0.54513888889050577</v>
      </c>
      <c r="X577" s="19">
        <f t="shared" si="75"/>
        <v>0.75</v>
      </c>
      <c r="Y577" s="19">
        <f t="shared" si="77"/>
        <v>0</v>
      </c>
      <c r="Z577" s="21">
        <f t="shared" si="78"/>
        <v>3</v>
      </c>
      <c r="AA577" s="21" t="str">
        <f t="shared" si="76"/>
        <v>n/a</v>
      </c>
      <c r="AB577" s="21">
        <f t="shared" si="79"/>
        <v>0</v>
      </c>
      <c r="AC577" s="19" t="str">
        <f t="shared" si="80"/>
        <v>Resueltos</v>
      </c>
    </row>
    <row r="578" spans="1:29" s="2" customFormat="1" ht="12.75" x14ac:dyDescent="0.2">
      <c r="A578" s="4" t="s">
        <v>20</v>
      </c>
      <c r="B578" s="4" t="s">
        <v>29</v>
      </c>
      <c r="C578" s="4" t="s">
        <v>3141</v>
      </c>
      <c r="D578" s="5">
        <v>46590</v>
      </c>
      <c r="E578" s="6" t="s">
        <v>2827</v>
      </c>
      <c r="F578" s="6" t="s">
        <v>30</v>
      </c>
      <c r="G578" s="6" t="s">
        <v>31</v>
      </c>
      <c r="H578" s="7">
        <v>42516.763194444444</v>
      </c>
      <c r="I578" s="7">
        <v>42520.56621527778</v>
      </c>
      <c r="J578" s="4" t="s">
        <v>23</v>
      </c>
      <c r="K578" s="8" t="s">
        <v>37</v>
      </c>
      <c r="L578" s="7">
        <v>42520.541666666672</v>
      </c>
      <c r="M578" s="9" t="s">
        <v>3142</v>
      </c>
      <c r="N578" s="9" t="s">
        <v>3143</v>
      </c>
      <c r="O578" s="8" t="s">
        <v>25</v>
      </c>
      <c r="P578" s="8" t="s">
        <v>3144</v>
      </c>
      <c r="Q578" s="4" t="s">
        <v>26</v>
      </c>
      <c r="R578" s="7">
        <v>42522.505752314813</v>
      </c>
      <c r="S578" s="8" t="s">
        <v>27</v>
      </c>
      <c r="T578" s="10" t="s">
        <v>36</v>
      </c>
      <c r="U578" s="26">
        <f t="shared" ref="U578:U641" si="82">VLOOKUP(K578,horarios,2,FALSE)</f>
        <v>0.375</v>
      </c>
      <c r="V578" s="26">
        <f t="shared" ref="V578:V641" si="83">VLOOKUP(K578,horarios,3,FALSE)</f>
        <v>0.66666666666666663</v>
      </c>
      <c r="W578" s="23">
        <f t="shared" si="81"/>
        <v>0.45833333333818393</v>
      </c>
      <c r="X578" s="19">
        <f t="shared" ref="X578:X641" si="84">IFERROR(VLOOKUP(F578&amp;K578,sla_horas,5,FALSE),"n/a")</f>
        <v>0.58333333333333337</v>
      </c>
      <c r="Y578" s="19">
        <f t="shared" si="77"/>
        <v>0</v>
      </c>
      <c r="Z578" s="21">
        <f t="shared" si="78"/>
        <v>3</v>
      </c>
      <c r="AA578" s="21" t="str">
        <f t="shared" ref="AA578:AA641" si="85">IFERROR(VLOOKUP(F578&amp;K578,sla_dias,5,FALSE),"n/a")</f>
        <v>n/a</v>
      </c>
      <c r="AB578" s="21">
        <f t="shared" si="79"/>
        <v>0</v>
      </c>
      <c r="AC578" s="19" t="str">
        <f t="shared" si="80"/>
        <v>Resueltos</v>
      </c>
    </row>
    <row r="579" spans="1:29" s="2" customFormat="1" ht="12.75" x14ac:dyDescent="0.2">
      <c r="A579" s="4" t="s">
        <v>20</v>
      </c>
      <c r="B579" s="4" t="s">
        <v>29</v>
      </c>
      <c r="C579" s="4" t="s">
        <v>2828</v>
      </c>
      <c r="D579" s="5">
        <v>46591</v>
      </c>
      <c r="E579" s="6" t="s">
        <v>2827</v>
      </c>
      <c r="F579" s="6" t="s">
        <v>30</v>
      </c>
      <c r="G579" s="6" t="s">
        <v>31</v>
      </c>
      <c r="H579" s="7">
        <v>42516.764247685191</v>
      </c>
      <c r="I579" s="7">
        <v>42520.571261574078</v>
      </c>
      <c r="J579" s="4" t="s">
        <v>23</v>
      </c>
      <c r="K579" s="8" t="s">
        <v>33</v>
      </c>
      <c r="L579" s="7">
        <v>42520.548611111109</v>
      </c>
      <c r="M579" s="9" t="s">
        <v>2829</v>
      </c>
      <c r="N579" s="8" t="s">
        <v>2830</v>
      </c>
      <c r="O579" s="8" t="s">
        <v>34</v>
      </c>
      <c r="P579" s="8" t="s">
        <v>2831</v>
      </c>
      <c r="Q579" s="4" t="s">
        <v>26</v>
      </c>
      <c r="R579" s="7">
        <v>42521.715902777782</v>
      </c>
      <c r="S579" s="8" t="s">
        <v>27</v>
      </c>
      <c r="T579" s="10" t="s">
        <v>36</v>
      </c>
      <c r="U579" s="26">
        <f t="shared" si="82"/>
        <v>0.375</v>
      </c>
      <c r="V579" s="26">
        <f t="shared" si="83"/>
        <v>0.75</v>
      </c>
      <c r="W579" s="23">
        <f t="shared" si="81"/>
        <v>0.54861111110949423</v>
      </c>
      <c r="X579" s="19">
        <f t="shared" si="84"/>
        <v>0.75</v>
      </c>
      <c r="Y579" s="19">
        <f t="shared" ref="Y579:Y642" si="86">IF(W579&lt;X579,0,(W579-X579)-0.0416666666666667)</f>
        <v>0</v>
      </c>
      <c r="Z579" s="21">
        <f t="shared" ref="Z579:Z642" si="87">ROUND(L579-H579,0)-1</f>
        <v>3</v>
      </c>
      <c r="AA579" s="21" t="str">
        <f t="shared" si="85"/>
        <v>n/a</v>
      </c>
      <c r="AB579" s="21">
        <f t="shared" ref="AB579:AB642" si="88">IF(Z579&lt;AA579,0,Z579-AA579)</f>
        <v>0</v>
      </c>
      <c r="AC579" s="19" t="str">
        <f t="shared" ref="AC579:AC642" si="89">IF(MONTH(H579)=MONTH(L579),"Resueltos","No resuelto")</f>
        <v>Resueltos</v>
      </c>
    </row>
    <row r="580" spans="1:29" s="2" customFormat="1" ht="12.75" x14ac:dyDescent="0.2">
      <c r="A580" s="4" t="s">
        <v>20</v>
      </c>
      <c r="B580" s="4" t="s">
        <v>29</v>
      </c>
      <c r="C580" s="4" t="s">
        <v>2832</v>
      </c>
      <c r="D580" s="5">
        <v>46592</v>
      </c>
      <c r="E580" s="6" t="s">
        <v>2833</v>
      </c>
      <c r="F580" s="6" t="s">
        <v>21</v>
      </c>
      <c r="G580" s="6" t="s">
        <v>22</v>
      </c>
      <c r="H580" s="7">
        <v>42516.766643518524</v>
      </c>
      <c r="I580" s="7">
        <v>42517.592685185184</v>
      </c>
      <c r="J580" s="4" t="s">
        <v>23</v>
      </c>
      <c r="K580" s="8" t="s">
        <v>42</v>
      </c>
      <c r="L580" s="7">
        <v>42517.427083333328</v>
      </c>
      <c r="M580" s="9" t="s">
        <v>2834</v>
      </c>
      <c r="N580" s="8" t="s">
        <v>2835</v>
      </c>
      <c r="O580" s="8" t="s">
        <v>25</v>
      </c>
      <c r="P580" s="8" t="s">
        <v>2836</v>
      </c>
      <c r="Q580" s="4" t="s">
        <v>26</v>
      </c>
      <c r="R580" s="7">
        <v>42521.470625000002</v>
      </c>
      <c r="S580" s="8" t="s">
        <v>32</v>
      </c>
      <c r="T580" s="10" t="s">
        <v>36</v>
      </c>
      <c r="U580" s="26">
        <f t="shared" si="82"/>
        <v>0.375</v>
      </c>
      <c r="V580" s="26">
        <f t="shared" si="83"/>
        <v>0.75</v>
      </c>
      <c r="W580" s="23">
        <f t="shared" si="81"/>
        <v>5.2083333328482695E-2</v>
      </c>
      <c r="X580" s="19">
        <f t="shared" si="84"/>
        <v>0.75</v>
      </c>
      <c r="Y580" s="19">
        <f t="shared" si="86"/>
        <v>0</v>
      </c>
      <c r="Z580" s="21">
        <f t="shared" si="87"/>
        <v>0</v>
      </c>
      <c r="AA580" s="21" t="str">
        <f t="shared" si="85"/>
        <v>n/a</v>
      </c>
      <c r="AB580" s="21">
        <f t="shared" si="88"/>
        <v>0</v>
      </c>
      <c r="AC580" s="19" t="str">
        <f t="shared" si="89"/>
        <v>Resueltos</v>
      </c>
    </row>
    <row r="581" spans="1:29" s="2" customFormat="1" ht="12.75" x14ac:dyDescent="0.2">
      <c r="A581" s="4" t="s">
        <v>20</v>
      </c>
      <c r="B581" s="4" t="s">
        <v>29</v>
      </c>
      <c r="C581" s="4" t="s">
        <v>2837</v>
      </c>
      <c r="D581" s="5">
        <v>46598</v>
      </c>
      <c r="E581" s="6" t="s">
        <v>2838</v>
      </c>
      <c r="F581" s="6" t="s">
        <v>30</v>
      </c>
      <c r="G581" s="6" t="s">
        <v>31</v>
      </c>
      <c r="H581" s="7">
        <v>42516.830520833333</v>
      </c>
      <c r="I581" s="7">
        <v>42517.551805555559</v>
      </c>
      <c r="J581" s="4" t="s">
        <v>23</v>
      </c>
      <c r="K581" s="8" t="s">
        <v>50</v>
      </c>
      <c r="L581" s="7">
        <v>42517.489583333328</v>
      </c>
      <c r="M581" s="9" t="s">
        <v>2839</v>
      </c>
      <c r="N581" s="8" t="s">
        <v>2840</v>
      </c>
      <c r="O581" s="8" t="s">
        <v>40</v>
      </c>
      <c r="P581" s="8" t="s">
        <v>2841</v>
      </c>
      <c r="Q581" s="4" t="s">
        <v>26</v>
      </c>
      <c r="R581" s="7">
        <v>42517.589849537035</v>
      </c>
      <c r="S581" s="8" t="s">
        <v>32</v>
      </c>
      <c r="T581" s="10" t="s">
        <v>36</v>
      </c>
      <c r="U581" s="26">
        <f t="shared" si="82"/>
        <v>0.375</v>
      </c>
      <c r="V581" s="26">
        <f t="shared" si="83"/>
        <v>0.75</v>
      </c>
      <c r="W581" s="23">
        <f t="shared" ref="W581:W644" si="90">(IF(NETWORKDAYS(H581,L581)&gt;=2,NETWORKDAYS(H581,L581)-2,0) * (V581-U581))+IF(MOD(H581,1)&gt;V581,0,V581-MOD(H581,1)) + IF(MOD(L581,1)&lt;U581,0,MOD(L581,1) - U581)</f>
        <v>0.11458333332848269</v>
      </c>
      <c r="X581" s="19">
        <f t="shared" si="84"/>
        <v>0.75</v>
      </c>
      <c r="Y581" s="19">
        <f t="shared" si="86"/>
        <v>0</v>
      </c>
      <c r="Z581" s="21">
        <f t="shared" si="87"/>
        <v>0</v>
      </c>
      <c r="AA581" s="21" t="str">
        <f t="shared" si="85"/>
        <v>n/a</v>
      </c>
      <c r="AB581" s="21">
        <f t="shared" si="88"/>
        <v>0</v>
      </c>
      <c r="AC581" s="19" t="str">
        <f t="shared" si="89"/>
        <v>Resueltos</v>
      </c>
    </row>
    <row r="582" spans="1:29" s="2" customFormat="1" ht="12.75" x14ac:dyDescent="0.2">
      <c r="A582" s="4" t="s">
        <v>20</v>
      </c>
      <c r="B582" s="4" t="s">
        <v>29</v>
      </c>
      <c r="C582" s="4" t="s">
        <v>382</v>
      </c>
      <c r="D582" s="5">
        <v>46599</v>
      </c>
      <c r="E582" s="6" t="s">
        <v>2842</v>
      </c>
      <c r="F582" s="6" t="s">
        <v>30</v>
      </c>
      <c r="G582" s="6" t="s">
        <v>31</v>
      </c>
      <c r="H582" s="7">
        <v>42516.875983796301</v>
      </c>
      <c r="I582" s="7">
        <v>42517.543495370366</v>
      </c>
      <c r="J582" s="4" t="s">
        <v>23</v>
      </c>
      <c r="K582" s="8" t="s">
        <v>50</v>
      </c>
      <c r="L582" s="7">
        <v>42517.479166666672</v>
      </c>
      <c r="M582" s="9" t="s">
        <v>2843</v>
      </c>
      <c r="N582" s="8" t="s">
        <v>2844</v>
      </c>
      <c r="O582" s="8" t="s">
        <v>40</v>
      </c>
      <c r="P582" s="8" t="s">
        <v>2845</v>
      </c>
      <c r="Q582" s="4" t="s">
        <v>26</v>
      </c>
      <c r="R582" s="7">
        <v>42517.574745370366</v>
      </c>
      <c r="S582" s="8" t="s">
        <v>32</v>
      </c>
      <c r="T582" s="10" t="s">
        <v>36</v>
      </c>
      <c r="U582" s="26">
        <f t="shared" si="82"/>
        <v>0.375</v>
      </c>
      <c r="V582" s="26">
        <f t="shared" si="83"/>
        <v>0.75</v>
      </c>
      <c r="W582" s="23">
        <f t="shared" si="90"/>
        <v>0.10416666667151731</v>
      </c>
      <c r="X582" s="19">
        <f t="shared" si="84"/>
        <v>0.75</v>
      </c>
      <c r="Y582" s="19">
        <f t="shared" si="86"/>
        <v>0</v>
      </c>
      <c r="Z582" s="21">
        <f t="shared" si="87"/>
        <v>0</v>
      </c>
      <c r="AA582" s="21" t="str">
        <f t="shared" si="85"/>
        <v>n/a</v>
      </c>
      <c r="AB582" s="21">
        <f t="shared" si="88"/>
        <v>0</v>
      </c>
      <c r="AC582" s="19" t="str">
        <f t="shared" si="89"/>
        <v>Resueltos</v>
      </c>
    </row>
    <row r="583" spans="1:29" s="2" customFormat="1" ht="12.75" x14ac:dyDescent="0.2">
      <c r="A583" s="4" t="s">
        <v>20</v>
      </c>
      <c r="B583" s="4" t="s">
        <v>29</v>
      </c>
      <c r="C583" s="4" t="s">
        <v>2846</v>
      </c>
      <c r="D583" s="5">
        <v>46609</v>
      </c>
      <c r="E583" s="6" t="s">
        <v>2847</v>
      </c>
      <c r="F583" s="6" t="s">
        <v>21</v>
      </c>
      <c r="G583" s="6" t="s">
        <v>22</v>
      </c>
      <c r="H583" s="7">
        <v>42517.428969907407</v>
      </c>
      <c r="I583" s="7">
        <v>42517.620740740742</v>
      </c>
      <c r="J583" s="4" t="s">
        <v>23</v>
      </c>
      <c r="K583" s="8" t="s">
        <v>24</v>
      </c>
      <c r="L583" s="7">
        <v>42517.614583333328</v>
      </c>
      <c r="M583" s="9" t="s">
        <v>2848</v>
      </c>
      <c r="N583" s="8" t="s">
        <v>2849</v>
      </c>
      <c r="O583" s="8" t="s">
        <v>25</v>
      </c>
      <c r="P583" s="8" t="s">
        <v>2850</v>
      </c>
      <c r="Q583" s="4" t="s">
        <v>26</v>
      </c>
      <c r="R583" s="7">
        <v>42520.636087962965</v>
      </c>
      <c r="S583" s="8" t="s">
        <v>27</v>
      </c>
      <c r="T583" s="10" t="s">
        <v>36</v>
      </c>
      <c r="U583" s="26">
        <f t="shared" si="82"/>
        <v>0.375</v>
      </c>
      <c r="V583" s="26">
        <f t="shared" si="83"/>
        <v>0.75</v>
      </c>
      <c r="W583" s="23">
        <f t="shared" si="90"/>
        <v>0.56061342592147412</v>
      </c>
      <c r="X583" s="19">
        <f t="shared" si="84"/>
        <v>0.75</v>
      </c>
      <c r="Y583" s="19">
        <f t="shared" si="86"/>
        <v>0</v>
      </c>
      <c r="Z583" s="21">
        <f t="shared" si="87"/>
        <v>-1</v>
      </c>
      <c r="AA583" s="21" t="str">
        <f t="shared" si="85"/>
        <v>n/a</v>
      </c>
      <c r="AB583" s="21">
        <f t="shared" si="88"/>
        <v>0</v>
      </c>
      <c r="AC583" s="19" t="str">
        <f t="shared" si="89"/>
        <v>Resueltos</v>
      </c>
    </row>
    <row r="584" spans="1:29" s="2" customFormat="1" ht="12.75" x14ac:dyDescent="0.2">
      <c r="A584" s="4" t="s">
        <v>20</v>
      </c>
      <c r="B584" s="4" t="s">
        <v>29</v>
      </c>
      <c r="C584" s="4" t="s">
        <v>3145</v>
      </c>
      <c r="D584" s="5">
        <v>46618</v>
      </c>
      <c r="E584" s="6" t="s">
        <v>3146</v>
      </c>
      <c r="F584" s="6" t="s">
        <v>30</v>
      </c>
      <c r="G584" s="6" t="s">
        <v>31</v>
      </c>
      <c r="H584" s="7">
        <v>42517.453321759254</v>
      </c>
      <c r="I584" s="7">
        <v>42520.755983796298</v>
      </c>
      <c r="J584" s="4" t="s">
        <v>23</v>
      </c>
      <c r="K584" s="8" t="s">
        <v>33</v>
      </c>
      <c r="L584" s="7">
        <v>42520.739583333328</v>
      </c>
      <c r="M584" s="9" t="s">
        <v>3147</v>
      </c>
      <c r="N584" s="8" t="s">
        <v>3148</v>
      </c>
      <c r="O584" s="8" t="s">
        <v>34</v>
      </c>
      <c r="P584" s="8" t="s">
        <v>3149</v>
      </c>
      <c r="Q584" s="4" t="s">
        <v>26</v>
      </c>
      <c r="R584" s="7">
        <v>42522.65253472222</v>
      </c>
      <c r="S584" s="8" t="s">
        <v>27</v>
      </c>
      <c r="T584" s="10" t="s">
        <v>36</v>
      </c>
      <c r="U584" s="26">
        <f t="shared" si="82"/>
        <v>0.375</v>
      </c>
      <c r="V584" s="26">
        <f t="shared" si="83"/>
        <v>0.75</v>
      </c>
      <c r="W584" s="23">
        <f t="shared" si="90"/>
        <v>0.66126157407416031</v>
      </c>
      <c r="X584" s="19">
        <f t="shared" si="84"/>
        <v>0.75</v>
      </c>
      <c r="Y584" s="19">
        <f t="shared" si="86"/>
        <v>0</v>
      </c>
      <c r="Z584" s="21">
        <f t="shared" si="87"/>
        <v>2</v>
      </c>
      <c r="AA584" s="21" t="str">
        <f t="shared" si="85"/>
        <v>n/a</v>
      </c>
      <c r="AB584" s="21">
        <f t="shared" si="88"/>
        <v>0</v>
      </c>
      <c r="AC584" s="19" t="str">
        <f t="shared" si="89"/>
        <v>Resueltos</v>
      </c>
    </row>
    <row r="585" spans="1:29" s="2" customFormat="1" ht="12.75" x14ac:dyDescent="0.2">
      <c r="A585" s="4" t="s">
        <v>20</v>
      </c>
      <c r="B585" s="4" t="s">
        <v>29</v>
      </c>
      <c r="C585" s="4" t="s">
        <v>3150</v>
      </c>
      <c r="D585" s="5">
        <v>46619</v>
      </c>
      <c r="E585" s="6" t="s">
        <v>3146</v>
      </c>
      <c r="F585" s="6" t="s">
        <v>30</v>
      </c>
      <c r="G585" s="6" t="s">
        <v>31</v>
      </c>
      <c r="H585" s="7">
        <v>42517.4533912037</v>
      </c>
      <c r="I585" s="7">
        <v>42520.759479166663</v>
      </c>
      <c r="J585" s="4" t="s">
        <v>23</v>
      </c>
      <c r="K585" s="8" t="s">
        <v>38</v>
      </c>
      <c r="L585" s="7">
        <v>42520.743055555555</v>
      </c>
      <c r="M585" s="9" t="s">
        <v>3151</v>
      </c>
      <c r="N585" s="9" t="s">
        <v>3152</v>
      </c>
      <c r="O585" s="8" t="s">
        <v>25</v>
      </c>
      <c r="P585" s="8" t="s">
        <v>3153</v>
      </c>
      <c r="Q585" s="4" t="s">
        <v>26</v>
      </c>
      <c r="R585" s="7">
        <v>42522.578576388885</v>
      </c>
      <c r="S585" s="8" t="s">
        <v>27</v>
      </c>
      <c r="T585" s="10" t="s">
        <v>36</v>
      </c>
      <c r="U585" s="26">
        <f t="shared" si="82"/>
        <v>0.375</v>
      </c>
      <c r="V585" s="26">
        <f t="shared" si="83"/>
        <v>0.66666666666666663</v>
      </c>
      <c r="W585" s="23">
        <f t="shared" si="90"/>
        <v>0.58133101852096536</v>
      </c>
      <c r="X585" s="19">
        <f t="shared" si="84"/>
        <v>0.58333333333333337</v>
      </c>
      <c r="Y585" s="19">
        <f t="shared" si="86"/>
        <v>0</v>
      </c>
      <c r="Z585" s="21">
        <f t="shared" si="87"/>
        <v>2</v>
      </c>
      <c r="AA585" s="21" t="str">
        <f t="shared" si="85"/>
        <v>n/a</v>
      </c>
      <c r="AB585" s="21">
        <f t="shared" si="88"/>
        <v>0</v>
      </c>
      <c r="AC585" s="19" t="str">
        <f t="shared" si="89"/>
        <v>Resueltos</v>
      </c>
    </row>
    <row r="586" spans="1:29" s="2" customFormat="1" ht="12.75" x14ac:dyDescent="0.2">
      <c r="A586" s="4" t="s">
        <v>20</v>
      </c>
      <c r="B586" s="4" t="s">
        <v>29</v>
      </c>
      <c r="C586" s="4" t="s">
        <v>3154</v>
      </c>
      <c r="D586" s="5">
        <v>46621</v>
      </c>
      <c r="E586" s="6" t="s">
        <v>3155</v>
      </c>
      <c r="F586" s="6" t="s">
        <v>30</v>
      </c>
      <c r="G586" s="6" t="s">
        <v>31</v>
      </c>
      <c r="H586" s="7">
        <v>42517.457476851851</v>
      </c>
      <c r="I586" s="7">
        <v>42520.755358796298</v>
      </c>
      <c r="J586" s="4" t="s">
        <v>23</v>
      </c>
      <c r="K586" s="8" t="s">
        <v>37</v>
      </c>
      <c r="L586" s="7">
        <v>42520.729166666672</v>
      </c>
      <c r="M586" s="9" t="s">
        <v>3156</v>
      </c>
      <c r="N586" s="8" t="s">
        <v>3157</v>
      </c>
      <c r="O586" s="8" t="s">
        <v>25</v>
      </c>
      <c r="P586" s="8" t="s">
        <v>3158</v>
      </c>
      <c r="Q586" s="4" t="s">
        <v>26</v>
      </c>
      <c r="R586" s="7">
        <v>42528.565150462964</v>
      </c>
      <c r="S586" s="8" t="s">
        <v>27</v>
      </c>
      <c r="T586" s="10" t="s">
        <v>36</v>
      </c>
      <c r="U586" s="26">
        <f t="shared" si="82"/>
        <v>0.375</v>
      </c>
      <c r="V586" s="26">
        <f t="shared" si="83"/>
        <v>0.66666666666666663</v>
      </c>
      <c r="W586" s="23">
        <f t="shared" si="90"/>
        <v>0.5633564814876687</v>
      </c>
      <c r="X586" s="19">
        <f t="shared" si="84"/>
        <v>0.58333333333333337</v>
      </c>
      <c r="Y586" s="19">
        <f t="shared" si="86"/>
        <v>0</v>
      </c>
      <c r="Z586" s="21">
        <f t="shared" si="87"/>
        <v>2</v>
      </c>
      <c r="AA586" s="21" t="str">
        <f t="shared" si="85"/>
        <v>n/a</v>
      </c>
      <c r="AB586" s="21">
        <f t="shared" si="88"/>
        <v>0</v>
      </c>
      <c r="AC586" s="19" t="str">
        <f t="shared" si="89"/>
        <v>Resueltos</v>
      </c>
    </row>
    <row r="587" spans="1:29" s="2" customFormat="1" ht="12.75" x14ac:dyDescent="0.2">
      <c r="A587" s="4" t="s">
        <v>20</v>
      </c>
      <c r="B587" s="4" t="s">
        <v>29</v>
      </c>
      <c r="C587" s="4" t="s">
        <v>3159</v>
      </c>
      <c r="D587" s="5">
        <v>46622</v>
      </c>
      <c r="E587" s="6" t="s">
        <v>3155</v>
      </c>
      <c r="F587" s="6" t="s">
        <v>30</v>
      </c>
      <c r="G587" s="6" t="s">
        <v>31</v>
      </c>
      <c r="H587" s="7">
        <v>42517.457511574074</v>
      </c>
      <c r="I587" s="7">
        <v>42520.753564814819</v>
      </c>
      <c r="J587" s="4" t="s">
        <v>23</v>
      </c>
      <c r="K587" s="8" t="s">
        <v>33</v>
      </c>
      <c r="L587" s="7">
        <v>42520.729166666672</v>
      </c>
      <c r="M587" s="9" t="s">
        <v>3160</v>
      </c>
      <c r="N587" s="8" t="s">
        <v>3161</v>
      </c>
      <c r="O587" s="8" t="s">
        <v>34</v>
      </c>
      <c r="P587" s="8" t="s">
        <v>3162</v>
      </c>
      <c r="Q587" s="4" t="s">
        <v>26</v>
      </c>
      <c r="R587" s="7">
        <v>42522.579907407402</v>
      </c>
      <c r="S587" s="8" t="s">
        <v>27</v>
      </c>
      <c r="T587" s="10" t="s">
        <v>36</v>
      </c>
      <c r="U587" s="26">
        <f t="shared" si="82"/>
        <v>0.375</v>
      </c>
      <c r="V587" s="26">
        <f t="shared" si="83"/>
        <v>0.75</v>
      </c>
      <c r="W587" s="23">
        <f t="shared" si="90"/>
        <v>0.64665509259793907</v>
      </c>
      <c r="X587" s="19">
        <f t="shared" si="84"/>
        <v>0.75</v>
      </c>
      <c r="Y587" s="19">
        <f t="shared" si="86"/>
        <v>0</v>
      </c>
      <c r="Z587" s="21">
        <f t="shared" si="87"/>
        <v>2</v>
      </c>
      <c r="AA587" s="21" t="str">
        <f t="shared" si="85"/>
        <v>n/a</v>
      </c>
      <c r="AB587" s="21">
        <f t="shared" si="88"/>
        <v>0</v>
      </c>
      <c r="AC587" s="19" t="str">
        <f t="shared" si="89"/>
        <v>Resueltos</v>
      </c>
    </row>
    <row r="588" spans="1:29" s="2" customFormat="1" ht="12.75" x14ac:dyDescent="0.2">
      <c r="A588" s="4" t="s">
        <v>20</v>
      </c>
      <c r="B588" s="4" t="s">
        <v>29</v>
      </c>
      <c r="C588" s="4" t="s">
        <v>3163</v>
      </c>
      <c r="D588" s="5">
        <v>46650</v>
      </c>
      <c r="E588" s="6" t="s">
        <v>3164</v>
      </c>
      <c r="F588" s="6" t="s">
        <v>30</v>
      </c>
      <c r="G588" s="6" t="s">
        <v>31</v>
      </c>
      <c r="H588" s="7">
        <v>42517.489803240736</v>
      </c>
      <c r="I588" s="7">
        <v>42520.751284722224</v>
      </c>
      <c r="J588" s="4" t="s">
        <v>23</v>
      </c>
      <c r="K588" s="8" t="s">
        <v>37</v>
      </c>
      <c r="L588" s="7">
        <v>42520.729166666672</v>
      </c>
      <c r="M588" s="9" t="s">
        <v>3165</v>
      </c>
      <c r="N588" s="8" t="s">
        <v>3166</v>
      </c>
      <c r="O588" s="8" t="s">
        <v>25</v>
      </c>
      <c r="P588" s="8" t="s">
        <v>3167</v>
      </c>
      <c r="Q588" s="4" t="s">
        <v>26</v>
      </c>
      <c r="R588" s="7">
        <v>42522.574629629627</v>
      </c>
      <c r="S588" s="8" t="s">
        <v>27</v>
      </c>
      <c r="T588" s="10" t="s">
        <v>36</v>
      </c>
      <c r="U588" s="26">
        <f t="shared" si="82"/>
        <v>0.375</v>
      </c>
      <c r="V588" s="26">
        <f t="shared" si="83"/>
        <v>0.66666666666666663</v>
      </c>
      <c r="W588" s="23">
        <f t="shared" si="90"/>
        <v>0.53103009260181955</v>
      </c>
      <c r="X588" s="19">
        <f t="shared" si="84"/>
        <v>0.58333333333333337</v>
      </c>
      <c r="Y588" s="19">
        <f t="shared" si="86"/>
        <v>0</v>
      </c>
      <c r="Z588" s="21">
        <f t="shared" si="87"/>
        <v>2</v>
      </c>
      <c r="AA588" s="21" t="str">
        <f t="shared" si="85"/>
        <v>n/a</v>
      </c>
      <c r="AB588" s="21">
        <f t="shared" si="88"/>
        <v>0</v>
      </c>
      <c r="AC588" s="19" t="str">
        <f t="shared" si="89"/>
        <v>Resueltos</v>
      </c>
    </row>
    <row r="589" spans="1:29" s="2" customFormat="1" ht="12.75" x14ac:dyDescent="0.2">
      <c r="A589" s="4" t="s">
        <v>20</v>
      </c>
      <c r="B589" s="4" t="s">
        <v>29</v>
      </c>
      <c r="C589" s="4" t="s">
        <v>3168</v>
      </c>
      <c r="D589" s="5">
        <v>46651</v>
      </c>
      <c r="E589" s="6" t="s">
        <v>3164</v>
      </c>
      <c r="F589" s="6" t="s">
        <v>30</v>
      </c>
      <c r="G589" s="6" t="s">
        <v>31</v>
      </c>
      <c r="H589" s="7">
        <v>42517.489861111113</v>
      </c>
      <c r="I589" s="7">
        <v>42520.751643518517</v>
      </c>
      <c r="J589" s="4" t="s">
        <v>23</v>
      </c>
      <c r="K589" s="8" t="s">
        <v>33</v>
      </c>
      <c r="L589" s="7">
        <v>42520.729166666672</v>
      </c>
      <c r="M589" s="9" t="s">
        <v>3169</v>
      </c>
      <c r="N589" s="8" t="s">
        <v>3170</v>
      </c>
      <c r="O589" s="8" t="s">
        <v>34</v>
      </c>
      <c r="P589" s="8" t="s">
        <v>3171</v>
      </c>
      <c r="Q589" s="4" t="s">
        <v>26</v>
      </c>
      <c r="R589" s="7">
        <v>42522.575023148151</v>
      </c>
      <c r="S589" s="8" t="s">
        <v>27</v>
      </c>
      <c r="T589" s="10" t="s">
        <v>36</v>
      </c>
      <c r="U589" s="26">
        <f t="shared" si="82"/>
        <v>0.375</v>
      </c>
      <c r="V589" s="26">
        <f t="shared" si="83"/>
        <v>0.75</v>
      </c>
      <c r="W589" s="23">
        <f t="shared" si="90"/>
        <v>0.61430555555853061</v>
      </c>
      <c r="X589" s="19">
        <f t="shared" si="84"/>
        <v>0.75</v>
      </c>
      <c r="Y589" s="19">
        <f t="shared" si="86"/>
        <v>0</v>
      </c>
      <c r="Z589" s="21">
        <f t="shared" si="87"/>
        <v>2</v>
      </c>
      <c r="AA589" s="21" t="str">
        <f t="shared" si="85"/>
        <v>n/a</v>
      </c>
      <c r="AB589" s="21">
        <f t="shared" si="88"/>
        <v>0</v>
      </c>
      <c r="AC589" s="19" t="str">
        <f t="shared" si="89"/>
        <v>Resueltos</v>
      </c>
    </row>
    <row r="590" spans="1:29" s="2" customFormat="1" ht="12.75" x14ac:dyDescent="0.2">
      <c r="A590" s="4" t="s">
        <v>20</v>
      </c>
      <c r="B590" s="4" t="s">
        <v>29</v>
      </c>
      <c r="C590" s="4" t="s">
        <v>2851</v>
      </c>
      <c r="D590" s="5">
        <v>46670</v>
      </c>
      <c r="E590" s="6" t="s">
        <v>2852</v>
      </c>
      <c r="F590" s="6" t="s">
        <v>21</v>
      </c>
      <c r="G590" s="6" t="s">
        <v>22</v>
      </c>
      <c r="H590" s="7">
        <v>42517.524699074071</v>
      </c>
      <c r="I590" s="7">
        <v>42517.752407407403</v>
      </c>
      <c r="J590" s="4" t="s">
        <v>23</v>
      </c>
      <c r="K590" s="8" t="s">
        <v>24</v>
      </c>
      <c r="L590" s="7">
        <v>42517.722222222219</v>
      </c>
      <c r="M590" s="9" t="s">
        <v>2853</v>
      </c>
      <c r="N590" s="8" t="s">
        <v>2854</v>
      </c>
      <c r="O590" s="8" t="s">
        <v>25</v>
      </c>
      <c r="P590" s="8" t="s">
        <v>2855</v>
      </c>
      <c r="Q590" s="4" t="s">
        <v>26</v>
      </c>
      <c r="R590" s="7">
        <v>42517.764317129629</v>
      </c>
      <c r="S590" s="8" t="s">
        <v>32</v>
      </c>
      <c r="T590" s="10" t="s">
        <v>36</v>
      </c>
      <c r="U590" s="26">
        <f t="shared" si="82"/>
        <v>0.375</v>
      </c>
      <c r="V590" s="26">
        <f t="shared" si="83"/>
        <v>0.75</v>
      </c>
      <c r="W590" s="23">
        <f t="shared" si="90"/>
        <v>0.57252314814832062</v>
      </c>
      <c r="X590" s="19">
        <f t="shared" si="84"/>
        <v>0.75</v>
      </c>
      <c r="Y590" s="19">
        <f t="shared" si="86"/>
        <v>0</v>
      </c>
      <c r="Z590" s="21">
        <f t="shared" si="87"/>
        <v>-1</v>
      </c>
      <c r="AA590" s="21" t="str">
        <f t="shared" si="85"/>
        <v>n/a</v>
      </c>
      <c r="AB590" s="21">
        <f t="shared" si="88"/>
        <v>0</v>
      </c>
      <c r="AC590" s="19" t="str">
        <f t="shared" si="89"/>
        <v>Resueltos</v>
      </c>
    </row>
    <row r="591" spans="1:29" s="2" customFormat="1" ht="12.75" x14ac:dyDescent="0.2">
      <c r="A591" s="4" t="s">
        <v>20</v>
      </c>
      <c r="B591" s="4" t="s">
        <v>29</v>
      </c>
      <c r="C591" s="4" t="s">
        <v>2856</v>
      </c>
      <c r="D591" s="5">
        <v>46679</v>
      </c>
      <c r="E591" s="6" t="s">
        <v>2857</v>
      </c>
      <c r="F591" s="6" t="s">
        <v>21</v>
      </c>
      <c r="G591" s="6" t="s">
        <v>22</v>
      </c>
      <c r="H591" s="7">
        <v>42517.553993055553</v>
      </c>
      <c r="I591" s="7">
        <v>42517.659189814818</v>
      </c>
      <c r="J591" s="4" t="s">
        <v>23</v>
      </c>
      <c r="K591" s="8" t="s">
        <v>42</v>
      </c>
      <c r="L591" s="7">
        <v>42517.651388888888</v>
      </c>
      <c r="M591" s="9" t="s">
        <v>2858</v>
      </c>
      <c r="N591" s="8" t="s">
        <v>2859</v>
      </c>
      <c r="O591" s="8" t="s">
        <v>25</v>
      </c>
      <c r="P591" s="8" t="s">
        <v>181</v>
      </c>
      <c r="Q591" s="4" t="s">
        <v>26</v>
      </c>
      <c r="R591" s="7">
        <v>42517.706388888888</v>
      </c>
      <c r="S591" s="8" t="s">
        <v>32</v>
      </c>
      <c r="T591" s="10" t="s">
        <v>36</v>
      </c>
      <c r="U591" s="26">
        <f t="shared" si="82"/>
        <v>0.375</v>
      </c>
      <c r="V591" s="26">
        <f t="shared" si="83"/>
        <v>0.75</v>
      </c>
      <c r="W591" s="23">
        <f t="shared" si="90"/>
        <v>0.47239583333430346</v>
      </c>
      <c r="X591" s="19">
        <f t="shared" si="84"/>
        <v>0.75</v>
      </c>
      <c r="Y591" s="19">
        <f t="shared" si="86"/>
        <v>0</v>
      </c>
      <c r="Z591" s="21">
        <f t="shared" si="87"/>
        <v>-1</v>
      </c>
      <c r="AA591" s="21" t="str">
        <f t="shared" si="85"/>
        <v>n/a</v>
      </c>
      <c r="AB591" s="21">
        <f t="shared" si="88"/>
        <v>0</v>
      </c>
      <c r="AC591" s="19" t="str">
        <f t="shared" si="89"/>
        <v>Resueltos</v>
      </c>
    </row>
    <row r="592" spans="1:29" s="2" customFormat="1" ht="12.75" x14ac:dyDescent="0.2">
      <c r="A592" s="4" t="s">
        <v>20</v>
      </c>
      <c r="B592" s="4" t="s">
        <v>29</v>
      </c>
      <c r="C592" s="4" t="s">
        <v>2860</v>
      </c>
      <c r="D592" s="5">
        <v>46681</v>
      </c>
      <c r="E592" s="6" t="s">
        <v>2861</v>
      </c>
      <c r="F592" s="6" t="s">
        <v>21</v>
      </c>
      <c r="G592" s="6" t="s">
        <v>22</v>
      </c>
      <c r="H592" s="7">
        <v>42517.561122685191</v>
      </c>
      <c r="I592" s="7">
        <v>42520.429097222222</v>
      </c>
      <c r="J592" s="4" t="s">
        <v>23</v>
      </c>
      <c r="K592" s="8" t="s">
        <v>42</v>
      </c>
      <c r="L592" s="7">
        <v>42517.779166666667</v>
      </c>
      <c r="M592" s="9" t="s">
        <v>2862</v>
      </c>
      <c r="N592" s="8" t="s">
        <v>2863</v>
      </c>
      <c r="O592" s="8" t="s">
        <v>25</v>
      </c>
      <c r="P592" s="8" t="s">
        <v>158</v>
      </c>
      <c r="Q592" s="4" t="s">
        <v>26</v>
      </c>
      <c r="R592" s="7">
        <v>42520.444594907407</v>
      </c>
      <c r="S592" s="8" t="s">
        <v>32</v>
      </c>
      <c r="T592" s="10" t="s">
        <v>36</v>
      </c>
      <c r="U592" s="26">
        <f t="shared" si="82"/>
        <v>0.375</v>
      </c>
      <c r="V592" s="26">
        <f t="shared" si="83"/>
        <v>0.75</v>
      </c>
      <c r="W592" s="23">
        <f t="shared" si="90"/>
        <v>0.59304398147651227</v>
      </c>
      <c r="X592" s="19">
        <f t="shared" si="84"/>
        <v>0.75</v>
      </c>
      <c r="Y592" s="19">
        <f t="shared" si="86"/>
        <v>0</v>
      </c>
      <c r="Z592" s="21">
        <f t="shared" si="87"/>
        <v>-1</v>
      </c>
      <c r="AA592" s="21" t="str">
        <f t="shared" si="85"/>
        <v>n/a</v>
      </c>
      <c r="AB592" s="21">
        <f t="shared" si="88"/>
        <v>0</v>
      </c>
      <c r="AC592" s="19" t="str">
        <f t="shared" si="89"/>
        <v>Resueltos</v>
      </c>
    </row>
    <row r="593" spans="1:29" s="2" customFormat="1" ht="12.75" x14ac:dyDescent="0.2">
      <c r="A593" s="4" t="s">
        <v>20</v>
      </c>
      <c r="B593" s="4" t="s">
        <v>29</v>
      </c>
      <c r="C593" s="4" t="s">
        <v>2864</v>
      </c>
      <c r="D593" s="5">
        <v>46696</v>
      </c>
      <c r="E593" s="6" t="s">
        <v>2865</v>
      </c>
      <c r="F593" s="6" t="s">
        <v>21</v>
      </c>
      <c r="G593" s="6" t="s">
        <v>22</v>
      </c>
      <c r="H593" s="7">
        <v>42517.613344907411</v>
      </c>
      <c r="I593" s="7">
        <v>42520.658171296294</v>
      </c>
      <c r="J593" s="4" t="s">
        <v>23</v>
      </c>
      <c r="K593" s="8" t="s">
        <v>39</v>
      </c>
      <c r="L593" s="7">
        <v>42520.638888888891</v>
      </c>
      <c r="M593" s="9" t="s">
        <v>2866</v>
      </c>
      <c r="N593" s="8" t="s">
        <v>2867</v>
      </c>
      <c r="O593" s="8" t="s">
        <v>40</v>
      </c>
      <c r="P593" s="8" t="s">
        <v>2868</v>
      </c>
      <c r="Q593" s="4" t="s">
        <v>26</v>
      </c>
      <c r="R593" s="7">
        <v>42520.672222222223</v>
      </c>
      <c r="S593" s="8" t="s">
        <v>32</v>
      </c>
      <c r="T593" s="10" t="s">
        <v>36</v>
      </c>
      <c r="U593" s="26">
        <f t="shared" si="82"/>
        <v>0.375</v>
      </c>
      <c r="V593" s="26">
        <f t="shared" si="83"/>
        <v>0.75</v>
      </c>
      <c r="W593" s="23">
        <f t="shared" si="90"/>
        <v>0.40054398147913162</v>
      </c>
      <c r="X593" s="19">
        <f t="shared" si="84"/>
        <v>0.75</v>
      </c>
      <c r="Y593" s="19">
        <f t="shared" si="86"/>
        <v>0</v>
      </c>
      <c r="Z593" s="21">
        <f t="shared" si="87"/>
        <v>2</v>
      </c>
      <c r="AA593" s="21" t="str">
        <f t="shared" si="85"/>
        <v>n/a</v>
      </c>
      <c r="AB593" s="21">
        <f t="shared" si="88"/>
        <v>0</v>
      </c>
      <c r="AC593" s="19" t="str">
        <f t="shared" si="89"/>
        <v>Resueltos</v>
      </c>
    </row>
    <row r="594" spans="1:29" s="2" customFormat="1" ht="12.75" x14ac:dyDescent="0.2">
      <c r="A594" s="4" t="s">
        <v>20</v>
      </c>
      <c r="B594" s="4" t="s">
        <v>29</v>
      </c>
      <c r="C594" s="4" t="s">
        <v>2869</v>
      </c>
      <c r="D594" s="5">
        <v>46702</v>
      </c>
      <c r="E594" s="6" t="s">
        <v>2469</v>
      </c>
      <c r="F594" s="6" t="s">
        <v>30</v>
      </c>
      <c r="G594" s="6" t="s">
        <v>31</v>
      </c>
      <c r="H594" s="7">
        <v>42517.642361111109</v>
      </c>
      <c r="I594" s="7">
        <v>42520.69394675926</v>
      </c>
      <c r="J594" s="4" t="s">
        <v>23</v>
      </c>
      <c r="K594" s="8" t="s">
        <v>24</v>
      </c>
      <c r="L594" s="7">
        <v>42520.625</v>
      </c>
      <c r="M594" s="9" t="s">
        <v>2870</v>
      </c>
      <c r="N594" s="9" t="s">
        <v>2871</v>
      </c>
      <c r="O594" s="8" t="s">
        <v>25</v>
      </c>
      <c r="P594" s="8" t="s">
        <v>2472</v>
      </c>
      <c r="Q594" s="4" t="s">
        <v>26</v>
      </c>
      <c r="R594" s="7">
        <v>42521.429456018523</v>
      </c>
      <c r="S594" s="8" t="s">
        <v>27</v>
      </c>
      <c r="T594" s="10" t="s">
        <v>36</v>
      </c>
      <c r="U594" s="26">
        <f t="shared" si="82"/>
        <v>0.375</v>
      </c>
      <c r="V594" s="26">
        <f t="shared" si="83"/>
        <v>0.75</v>
      </c>
      <c r="W594" s="23">
        <f t="shared" si="90"/>
        <v>0.35763888889050577</v>
      </c>
      <c r="X594" s="19">
        <f t="shared" si="84"/>
        <v>0.75</v>
      </c>
      <c r="Y594" s="19">
        <f t="shared" si="86"/>
        <v>0</v>
      </c>
      <c r="Z594" s="21">
        <f t="shared" si="87"/>
        <v>2</v>
      </c>
      <c r="AA594" s="21" t="str">
        <f t="shared" si="85"/>
        <v>n/a</v>
      </c>
      <c r="AB594" s="21">
        <f t="shared" si="88"/>
        <v>0</v>
      </c>
      <c r="AC594" s="19" t="str">
        <f t="shared" si="89"/>
        <v>Resueltos</v>
      </c>
    </row>
    <row r="595" spans="1:29" s="2" customFormat="1" ht="12.75" x14ac:dyDescent="0.2">
      <c r="A595" s="4" t="s">
        <v>20</v>
      </c>
      <c r="B595" s="4" t="s">
        <v>29</v>
      </c>
      <c r="C595" s="4" t="s">
        <v>2872</v>
      </c>
      <c r="D595" s="5">
        <v>46703</v>
      </c>
      <c r="E595" s="6" t="s">
        <v>2873</v>
      </c>
      <c r="F595" s="6" t="s">
        <v>21</v>
      </c>
      <c r="G595" s="6" t="s">
        <v>22</v>
      </c>
      <c r="H595" s="7">
        <v>42517.642638888894</v>
      </c>
      <c r="I595" s="7">
        <v>42517.756655092591</v>
      </c>
      <c r="J595" s="4" t="s">
        <v>23</v>
      </c>
      <c r="K595" s="8" t="s">
        <v>24</v>
      </c>
      <c r="L595" s="7">
        <v>42517.688194444447</v>
      </c>
      <c r="M595" s="9" t="s">
        <v>2874</v>
      </c>
      <c r="N595" s="9" t="s">
        <v>2875</v>
      </c>
      <c r="O595" s="8" t="s">
        <v>25</v>
      </c>
      <c r="P595" s="8" t="s">
        <v>2876</v>
      </c>
      <c r="Q595" s="4" t="s">
        <v>26</v>
      </c>
      <c r="R595" s="7">
        <v>42517.792442129634</v>
      </c>
      <c r="S595" s="8" t="s">
        <v>32</v>
      </c>
      <c r="T595" s="10" t="s">
        <v>36</v>
      </c>
      <c r="U595" s="26">
        <f t="shared" si="82"/>
        <v>0.375</v>
      </c>
      <c r="V595" s="26">
        <f t="shared" si="83"/>
        <v>0.75</v>
      </c>
      <c r="W595" s="23">
        <f t="shared" si="90"/>
        <v>0.42055555555270985</v>
      </c>
      <c r="X595" s="19">
        <f t="shared" si="84"/>
        <v>0.75</v>
      </c>
      <c r="Y595" s="19">
        <f t="shared" si="86"/>
        <v>0</v>
      </c>
      <c r="Z595" s="21">
        <f t="shared" si="87"/>
        <v>-1</v>
      </c>
      <c r="AA595" s="21" t="str">
        <f t="shared" si="85"/>
        <v>n/a</v>
      </c>
      <c r="AB595" s="21">
        <f t="shared" si="88"/>
        <v>0</v>
      </c>
      <c r="AC595" s="19" t="str">
        <f t="shared" si="89"/>
        <v>Resueltos</v>
      </c>
    </row>
    <row r="596" spans="1:29" s="2" customFormat="1" ht="12.75" x14ac:dyDescent="0.2">
      <c r="A596" s="4" t="s">
        <v>20</v>
      </c>
      <c r="B596" s="4" t="s">
        <v>29</v>
      </c>
      <c r="C596" s="4" t="s">
        <v>3172</v>
      </c>
      <c r="D596" s="5">
        <v>46706</v>
      </c>
      <c r="E596" s="6" t="s">
        <v>3173</v>
      </c>
      <c r="F596" s="6" t="s">
        <v>30</v>
      </c>
      <c r="G596" s="6" t="s">
        <v>31</v>
      </c>
      <c r="H596" s="7">
        <v>42517.659004629633</v>
      </c>
      <c r="I596" s="7">
        <v>42517.761354166665</v>
      </c>
      <c r="J596" s="4" t="s">
        <v>23</v>
      </c>
      <c r="K596" s="8" t="s">
        <v>37</v>
      </c>
      <c r="L596" s="7">
        <v>42517.743055555555</v>
      </c>
      <c r="M596" s="9" t="s">
        <v>3174</v>
      </c>
      <c r="N596" s="8" t="s">
        <v>3097</v>
      </c>
      <c r="O596" s="8" t="s">
        <v>25</v>
      </c>
      <c r="P596" s="8" t="s">
        <v>3175</v>
      </c>
      <c r="Q596" s="4" t="s">
        <v>26</v>
      </c>
      <c r="R596" s="7">
        <v>42522.649131944447</v>
      </c>
      <c r="S596" s="8" t="s">
        <v>27</v>
      </c>
      <c r="T596" s="10" t="s">
        <v>36</v>
      </c>
      <c r="U596" s="26">
        <f t="shared" si="82"/>
        <v>0.375</v>
      </c>
      <c r="V596" s="26">
        <f t="shared" si="83"/>
        <v>0.66666666666666663</v>
      </c>
      <c r="W596" s="23">
        <f t="shared" si="90"/>
        <v>0.37571759258814075</v>
      </c>
      <c r="X596" s="19">
        <f t="shared" si="84"/>
        <v>0.58333333333333337</v>
      </c>
      <c r="Y596" s="19">
        <f t="shared" si="86"/>
        <v>0</v>
      </c>
      <c r="Z596" s="21">
        <f t="shared" si="87"/>
        <v>-1</v>
      </c>
      <c r="AA596" s="21" t="str">
        <f t="shared" si="85"/>
        <v>n/a</v>
      </c>
      <c r="AB596" s="21">
        <f t="shared" si="88"/>
        <v>0</v>
      </c>
      <c r="AC596" s="19" t="str">
        <f t="shared" si="89"/>
        <v>Resueltos</v>
      </c>
    </row>
    <row r="597" spans="1:29" s="2" customFormat="1" ht="12.75" x14ac:dyDescent="0.2">
      <c r="A597" s="4" t="s">
        <v>20</v>
      </c>
      <c r="B597" s="4" t="s">
        <v>29</v>
      </c>
      <c r="C597" s="4" t="s">
        <v>3176</v>
      </c>
      <c r="D597" s="5">
        <v>46707</v>
      </c>
      <c r="E597" s="6" t="s">
        <v>3173</v>
      </c>
      <c r="F597" s="6" t="s">
        <v>30</v>
      </c>
      <c r="G597" s="6" t="s">
        <v>31</v>
      </c>
      <c r="H597" s="7">
        <v>42517.659872685181</v>
      </c>
      <c r="I597" s="7">
        <v>42517.761782407411</v>
      </c>
      <c r="J597" s="4" t="s">
        <v>23</v>
      </c>
      <c r="K597" s="8" t="s">
        <v>33</v>
      </c>
      <c r="L597" s="7">
        <v>42517.743055555555</v>
      </c>
      <c r="M597" s="9" t="s">
        <v>3177</v>
      </c>
      <c r="N597" s="9" t="s">
        <v>3097</v>
      </c>
      <c r="O597" s="8" t="s">
        <v>34</v>
      </c>
      <c r="P597" s="8" t="s">
        <v>3178</v>
      </c>
      <c r="Q597" s="4" t="s">
        <v>26</v>
      </c>
      <c r="R597" s="7">
        <v>42522.641886574071</v>
      </c>
      <c r="S597" s="8" t="s">
        <v>27</v>
      </c>
      <c r="T597" s="10" t="s">
        <v>36</v>
      </c>
      <c r="U597" s="26">
        <f t="shared" si="82"/>
        <v>0.375</v>
      </c>
      <c r="V597" s="26">
        <f t="shared" si="83"/>
        <v>0.75</v>
      </c>
      <c r="W597" s="23">
        <f t="shared" si="90"/>
        <v>0.45818287037400296</v>
      </c>
      <c r="X597" s="19">
        <f t="shared" si="84"/>
        <v>0.75</v>
      </c>
      <c r="Y597" s="19">
        <f t="shared" si="86"/>
        <v>0</v>
      </c>
      <c r="Z597" s="21">
        <f t="shared" si="87"/>
        <v>-1</v>
      </c>
      <c r="AA597" s="21" t="str">
        <f t="shared" si="85"/>
        <v>n/a</v>
      </c>
      <c r="AB597" s="21">
        <f t="shared" si="88"/>
        <v>0</v>
      </c>
      <c r="AC597" s="19" t="str">
        <f t="shared" si="89"/>
        <v>Resueltos</v>
      </c>
    </row>
    <row r="598" spans="1:29" s="2" customFormat="1" ht="12.75" x14ac:dyDescent="0.2">
      <c r="A598" s="4" t="s">
        <v>20</v>
      </c>
      <c r="B598" s="4" t="s">
        <v>29</v>
      </c>
      <c r="C598" s="4" t="s">
        <v>2877</v>
      </c>
      <c r="D598" s="5">
        <v>46708</v>
      </c>
      <c r="E598" s="6" t="s">
        <v>2878</v>
      </c>
      <c r="F598" s="6" t="s">
        <v>21</v>
      </c>
      <c r="G598" s="6" t="s">
        <v>22</v>
      </c>
      <c r="H598" s="7">
        <v>42517.661111111112</v>
      </c>
      <c r="I598" s="7">
        <v>42520.68849537037</v>
      </c>
      <c r="J598" s="4" t="s">
        <v>23</v>
      </c>
      <c r="K598" s="8" t="s">
        <v>42</v>
      </c>
      <c r="L598" s="7">
        <v>42520.677083333328</v>
      </c>
      <c r="M598" s="9" t="s">
        <v>2879</v>
      </c>
      <c r="N598" s="9" t="s">
        <v>2880</v>
      </c>
      <c r="O598" s="8" t="s">
        <v>25</v>
      </c>
      <c r="P598" s="8" t="s">
        <v>157</v>
      </c>
      <c r="Q598" s="4" t="s">
        <v>26</v>
      </c>
      <c r="R598" s="7">
        <v>42521.416365740741</v>
      </c>
      <c r="S598" s="8" t="s">
        <v>27</v>
      </c>
      <c r="T598" s="10" t="s">
        <v>36</v>
      </c>
      <c r="U598" s="26">
        <f t="shared" si="82"/>
        <v>0.375</v>
      </c>
      <c r="V598" s="26">
        <f t="shared" si="83"/>
        <v>0.75</v>
      </c>
      <c r="W598" s="23">
        <f t="shared" si="90"/>
        <v>0.39097222221607808</v>
      </c>
      <c r="X598" s="19">
        <f t="shared" si="84"/>
        <v>0.75</v>
      </c>
      <c r="Y598" s="19">
        <f t="shared" si="86"/>
        <v>0</v>
      </c>
      <c r="Z598" s="21">
        <f t="shared" si="87"/>
        <v>2</v>
      </c>
      <c r="AA598" s="21" t="str">
        <f t="shared" si="85"/>
        <v>n/a</v>
      </c>
      <c r="AB598" s="21">
        <f t="shared" si="88"/>
        <v>0</v>
      </c>
      <c r="AC598" s="19" t="str">
        <f t="shared" si="89"/>
        <v>Resueltos</v>
      </c>
    </row>
    <row r="599" spans="1:29" s="2" customFormat="1" ht="12.75" x14ac:dyDescent="0.2">
      <c r="A599" s="4" t="s">
        <v>20</v>
      </c>
      <c r="B599" s="4" t="s">
        <v>29</v>
      </c>
      <c r="C599" s="4" t="s">
        <v>2881</v>
      </c>
      <c r="D599" s="5">
        <v>46709</v>
      </c>
      <c r="E599" s="6" t="s">
        <v>2882</v>
      </c>
      <c r="F599" s="6" t="s">
        <v>21</v>
      </c>
      <c r="G599" s="6" t="s">
        <v>22</v>
      </c>
      <c r="H599" s="7">
        <v>42517.662129629629</v>
      </c>
      <c r="I599" s="7">
        <v>42521.733807870369</v>
      </c>
      <c r="J599" s="4" t="s">
        <v>23</v>
      </c>
      <c r="K599" s="8" t="s">
        <v>39</v>
      </c>
      <c r="L599" s="7">
        <v>42521.6875</v>
      </c>
      <c r="M599" s="9" t="s">
        <v>2883</v>
      </c>
      <c r="N599" s="9" t="s">
        <v>2884</v>
      </c>
      <c r="O599" s="8" t="s">
        <v>40</v>
      </c>
      <c r="P599" s="8" t="s">
        <v>2885</v>
      </c>
      <c r="Q599" s="4" t="s">
        <v>26</v>
      </c>
      <c r="R599" s="7">
        <v>42521.757534722223</v>
      </c>
      <c r="S599" s="8" t="s">
        <v>32</v>
      </c>
      <c r="T599" s="10" t="s">
        <v>28</v>
      </c>
      <c r="U599" s="26">
        <f t="shared" si="82"/>
        <v>0.375</v>
      </c>
      <c r="V599" s="26">
        <f t="shared" si="83"/>
        <v>0.75</v>
      </c>
      <c r="W599" s="23">
        <f t="shared" si="90"/>
        <v>0.77537037037109258</v>
      </c>
      <c r="X599" s="19">
        <f t="shared" si="84"/>
        <v>0.75</v>
      </c>
      <c r="Y599" s="19">
        <f t="shared" si="86"/>
        <v>-1.6296296295574123E-2</v>
      </c>
      <c r="Z599" s="21">
        <f t="shared" si="87"/>
        <v>3</v>
      </c>
      <c r="AA599" s="21" t="str">
        <f t="shared" si="85"/>
        <v>n/a</v>
      </c>
      <c r="AB599" s="21">
        <f t="shared" si="88"/>
        <v>0</v>
      </c>
      <c r="AC599" s="19" t="str">
        <f t="shared" si="89"/>
        <v>Resueltos</v>
      </c>
    </row>
    <row r="600" spans="1:29" s="2" customFormat="1" ht="12.75" x14ac:dyDescent="0.2">
      <c r="A600" s="4" t="s">
        <v>20</v>
      </c>
      <c r="B600" s="4" t="s">
        <v>29</v>
      </c>
      <c r="C600" s="4" t="s">
        <v>2886</v>
      </c>
      <c r="D600" s="5">
        <v>46710</v>
      </c>
      <c r="E600" s="6" t="s">
        <v>2887</v>
      </c>
      <c r="F600" s="6" t="s">
        <v>21</v>
      </c>
      <c r="G600" s="6" t="s">
        <v>31</v>
      </c>
      <c r="H600" s="7">
        <v>42517.664120370369</v>
      </c>
      <c r="I600" s="7">
        <v>42517.761550925927</v>
      </c>
      <c r="J600" s="4" t="s">
        <v>23</v>
      </c>
      <c r="K600" s="8" t="s">
        <v>24</v>
      </c>
      <c r="L600" s="7">
        <v>42517.719444444447</v>
      </c>
      <c r="M600" s="9" t="s">
        <v>2888</v>
      </c>
      <c r="N600" s="8" t="s">
        <v>2889</v>
      </c>
      <c r="O600" s="8" t="s">
        <v>25</v>
      </c>
      <c r="P600" s="8" t="s">
        <v>2890</v>
      </c>
      <c r="Q600" s="4" t="s">
        <v>26</v>
      </c>
      <c r="R600" s="7">
        <v>42517.790104166663</v>
      </c>
      <c r="S600" s="8" t="s">
        <v>32</v>
      </c>
      <c r="T600" s="10" t="s">
        <v>36</v>
      </c>
      <c r="U600" s="26">
        <f t="shared" si="82"/>
        <v>0.375</v>
      </c>
      <c r="V600" s="26">
        <f t="shared" si="83"/>
        <v>0.75</v>
      </c>
      <c r="W600" s="23">
        <f t="shared" si="90"/>
        <v>0.43032407407736173</v>
      </c>
      <c r="X600" s="19">
        <f t="shared" si="84"/>
        <v>0.75</v>
      </c>
      <c r="Y600" s="19">
        <f t="shared" si="86"/>
        <v>0</v>
      </c>
      <c r="Z600" s="21">
        <f t="shared" si="87"/>
        <v>-1</v>
      </c>
      <c r="AA600" s="21" t="str">
        <f t="shared" si="85"/>
        <v>n/a</v>
      </c>
      <c r="AB600" s="21">
        <f t="shared" si="88"/>
        <v>0</v>
      </c>
      <c r="AC600" s="19" t="str">
        <f t="shared" si="89"/>
        <v>Resueltos</v>
      </c>
    </row>
    <row r="601" spans="1:29" s="2" customFormat="1" ht="12.75" x14ac:dyDescent="0.2">
      <c r="A601" s="4" t="s">
        <v>20</v>
      </c>
      <c r="B601" s="4" t="s">
        <v>29</v>
      </c>
      <c r="C601" s="4" t="s">
        <v>2891</v>
      </c>
      <c r="D601" s="5">
        <v>46711</v>
      </c>
      <c r="E601" s="6" t="s">
        <v>2892</v>
      </c>
      <c r="F601" s="6" t="s">
        <v>21</v>
      </c>
      <c r="G601" s="6" t="s">
        <v>31</v>
      </c>
      <c r="H601" s="7">
        <v>42517.66615740741</v>
      </c>
      <c r="I601" s="7">
        <v>42520.698472222226</v>
      </c>
      <c r="J601" s="4" t="s">
        <v>23</v>
      </c>
      <c r="K601" s="8" t="s">
        <v>24</v>
      </c>
      <c r="L601" s="7">
        <v>42520.534722222219</v>
      </c>
      <c r="M601" s="9" t="s">
        <v>2893</v>
      </c>
      <c r="N601" s="8" t="s">
        <v>2894</v>
      </c>
      <c r="O601" s="8" t="s">
        <v>25</v>
      </c>
      <c r="P601" s="8" t="s">
        <v>2895</v>
      </c>
      <c r="Q601" s="4" t="s">
        <v>26</v>
      </c>
      <c r="R601" s="7">
        <v>42521.485902777778</v>
      </c>
      <c r="S601" s="8" t="s">
        <v>27</v>
      </c>
      <c r="T601" s="10" t="s">
        <v>36</v>
      </c>
      <c r="U601" s="26">
        <f t="shared" si="82"/>
        <v>0.375</v>
      </c>
      <c r="V601" s="26">
        <f t="shared" si="83"/>
        <v>0.75</v>
      </c>
      <c r="W601" s="23">
        <f t="shared" si="90"/>
        <v>0.24356481480936054</v>
      </c>
      <c r="X601" s="19">
        <f t="shared" si="84"/>
        <v>0.75</v>
      </c>
      <c r="Y601" s="19">
        <f t="shared" si="86"/>
        <v>0</v>
      </c>
      <c r="Z601" s="21">
        <f t="shared" si="87"/>
        <v>2</v>
      </c>
      <c r="AA601" s="21" t="str">
        <f t="shared" si="85"/>
        <v>n/a</v>
      </c>
      <c r="AB601" s="21">
        <f t="shared" si="88"/>
        <v>0</v>
      </c>
      <c r="AC601" s="19" t="str">
        <f t="shared" si="89"/>
        <v>Resueltos</v>
      </c>
    </row>
    <row r="602" spans="1:29" s="2" customFormat="1" ht="12.75" x14ac:dyDescent="0.2">
      <c r="A602" s="4" t="s">
        <v>20</v>
      </c>
      <c r="B602" s="4" t="s">
        <v>29</v>
      </c>
      <c r="C602" s="4" t="s">
        <v>3179</v>
      </c>
      <c r="D602" s="5">
        <v>46713</v>
      </c>
      <c r="E602" s="6" t="s">
        <v>3180</v>
      </c>
      <c r="F602" s="6" t="s">
        <v>21</v>
      </c>
      <c r="G602" s="6" t="s">
        <v>31</v>
      </c>
      <c r="H602" s="7">
        <v>42517.66741898148</v>
      </c>
      <c r="I602" s="7">
        <v>42520.573391203703</v>
      </c>
      <c r="J602" s="4" t="s">
        <v>23</v>
      </c>
      <c r="K602" s="8" t="s">
        <v>37</v>
      </c>
      <c r="L602" s="7">
        <v>42520.538194444445</v>
      </c>
      <c r="M602" s="9" t="s">
        <v>3181</v>
      </c>
      <c r="N602" s="8" t="s">
        <v>3182</v>
      </c>
      <c r="O602" s="8" t="s">
        <v>25</v>
      </c>
      <c r="P602" s="8" t="s">
        <v>3183</v>
      </c>
      <c r="Q602" s="4" t="s">
        <v>26</v>
      </c>
      <c r="R602" s="7">
        <v>42522.490983796291</v>
      </c>
      <c r="S602" s="8" t="s">
        <v>27</v>
      </c>
      <c r="T602" s="10" t="s">
        <v>36</v>
      </c>
      <c r="U602" s="26">
        <f t="shared" si="82"/>
        <v>0.375</v>
      </c>
      <c r="V602" s="26">
        <f t="shared" si="83"/>
        <v>0.66666666666666663</v>
      </c>
      <c r="W602" s="23">
        <f t="shared" si="90"/>
        <v>0.16319444444525288</v>
      </c>
      <c r="X602" s="19">
        <f t="shared" si="84"/>
        <v>0.58333333333333337</v>
      </c>
      <c r="Y602" s="19">
        <f t="shared" si="86"/>
        <v>0</v>
      </c>
      <c r="Z602" s="21">
        <f t="shared" si="87"/>
        <v>2</v>
      </c>
      <c r="AA602" s="21" t="str">
        <f t="shared" si="85"/>
        <v>n/a</v>
      </c>
      <c r="AB602" s="21">
        <f t="shared" si="88"/>
        <v>0</v>
      </c>
      <c r="AC602" s="19" t="str">
        <f t="shared" si="89"/>
        <v>Resueltos</v>
      </c>
    </row>
    <row r="603" spans="1:29" s="2" customFormat="1" ht="12.75" x14ac:dyDescent="0.2">
      <c r="A603" s="4" t="s">
        <v>20</v>
      </c>
      <c r="B603" s="4" t="s">
        <v>29</v>
      </c>
      <c r="C603" s="4" t="s">
        <v>3184</v>
      </c>
      <c r="D603" s="5">
        <v>46714</v>
      </c>
      <c r="E603" s="6" t="s">
        <v>3180</v>
      </c>
      <c r="F603" s="6" t="s">
        <v>30</v>
      </c>
      <c r="G603" s="6" t="s">
        <v>31</v>
      </c>
      <c r="H603" s="7">
        <v>42517.669270833328</v>
      </c>
      <c r="I603" s="7">
        <v>42520.574074074073</v>
      </c>
      <c r="J603" s="4" t="s">
        <v>23</v>
      </c>
      <c r="K603" s="8" t="s">
        <v>33</v>
      </c>
      <c r="L603" s="7">
        <v>42520.538194444445</v>
      </c>
      <c r="M603" s="9" t="s">
        <v>3185</v>
      </c>
      <c r="N603" s="8" t="s">
        <v>3186</v>
      </c>
      <c r="O603" s="8" t="s">
        <v>34</v>
      </c>
      <c r="P603" s="8" t="s">
        <v>3187</v>
      </c>
      <c r="Q603" s="4" t="s">
        <v>26</v>
      </c>
      <c r="R603" s="7">
        <v>42522.490520833337</v>
      </c>
      <c r="S603" s="8" t="s">
        <v>27</v>
      </c>
      <c r="T603" s="10" t="s">
        <v>36</v>
      </c>
      <c r="U603" s="26">
        <f t="shared" si="82"/>
        <v>0.375</v>
      </c>
      <c r="V603" s="26">
        <f t="shared" si="83"/>
        <v>0.75</v>
      </c>
      <c r="W603" s="23">
        <f t="shared" si="90"/>
        <v>0.24392361111677019</v>
      </c>
      <c r="X603" s="19">
        <f t="shared" si="84"/>
        <v>0.75</v>
      </c>
      <c r="Y603" s="19">
        <f t="shared" si="86"/>
        <v>0</v>
      </c>
      <c r="Z603" s="21">
        <f t="shared" si="87"/>
        <v>2</v>
      </c>
      <c r="AA603" s="21" t="str">
        <f t="shared" si="85"/>
        <v>n/a</v>
      </c>
      <c r="AB603" s="21">
        <f t="shared" si="88"/>
        <v>0</v>
      </c>
      <c r="AC603" s="19" t="str">
        <f t="shared" si="89"/>
        <v>Resueltos</v>
      </c>
    </row>
    <row r="604" spans="1:29" s="2" customFormat="1" ht="12.75" x14ac:dyDescent="0.2">
      <c r="A604" s="4" t="s">
        <v>20</v>
      </c>
      <c r="B604" s="4" t="s">
        <v>29</v>
      </c>
      <c r="C604" s="4" t="s">
        <v>2896</v>
      </c>
      <c r="D604" s="5">
        <v>46715</v>
      </c>
      <c r="E604" s="6" t="s">
        <v>2897</v>
      </c>
      <c r="F604" s="6" t="s">
        <v>21</v>
      </c>
      <c r="G604" s="6" t="s">
        <v>22</v>
      </c>
      <c r="H604" s="7">
        <v>42517.670254629629</v>
      </c>
      <c r="I604" s="7">
        <v>42520.567361111112</v>
      </c>
      <c r="J604" s="4" t="s">
        <v>23</v>
      </c>
      <c r="K604" s="8" t="s">
        <v>24</v>
      </c>
      <c r="L604" s="7">
        <v>42520.486111111109</v>
      </c>
      <c r="M604" s="9" t="s">
        <v>2898</v>
      </c>
      <c r="N604" s="8" t="s">
        <v>2899</v>
      </c>
      <c r="O604" s="8" t="s">
        <v>25</v>
      </c>
      <c r="P604" s="8" t="s">
        <v>2900</v>
      </c>
      <c r="Q604" s="4" t="s">
        <v>26</v>
      </c>
      <c r="R604" s="7">
        <v>42520.655763888892</v>
      </c>
      <c r="S604" s="8" t="s">
        <v>32</v>
      </c>
      <c r="T604" s="10" t="s">
        <v>36</v>
      </c>
      <c r="U604" s="26">
        <f t="shared" si="82"/>
        <v>0.375</v>
      </c>
      <c r="V604" s="26">
        <f t="shared" si="83"/>
        <v>0.75</v>
      </c>
      <c r="W604" s="23">
        <f t="shared" si="90"/>
        <v>0.19085648148029577</v>
      </c>
      <c r="X604" s="19">
        <f t="shared" si="84"/>
        <v>0.75</v>
      </c>
      <c r="Y604" s="19">
        <f t="shared" si="86"/>
        <v>0</v>
      </c>
      <c r="Z604" s="21">
        <f t="shared" si="87"/>
        <v>2</v>
      </c>
      <c r="AA604" s="21" t="str">
        <f t="shared" si="85"/>
        <v>n/a</v>
      </c>
      <c r="AB604" s="21">
        <f t="shared" si="88"/>
        <v>0</v>
      </c>
      <c r="AC604" s="19" t="str">
        <f t="shared" si="89"/>
        <v>Resueltos</v>
      </c>
    </row>
    <row r="605" spans="1:29" s="2" customFormat="1" ht="12.75" x14ac:dyDescent="0.2">
      <c r="A605" s="4" t="s">
        <v>20</v>
      </c>
      <c r="B605" s="4" t="s">
        <v>29</v>
      </c>
      <c r="C605" s="4" t="s">
        <v>2901</v>
      </c>
      <c r="D605" s="5">
        <v>46718</v>
      </c>
      <c r="E605" s="6" t="s">
        <v>2902</v>
      </c>
      <c r="F605" s="6" t="s">
        <v>30</v>
      </c>
      <c r="G605" s="6" t="s">
        <v>31</v>
      </c>
      <c r="H605" s="7">
        <v>42517.672777777778</v>
      </c>
      <c r="I605" s="7">
        <v>42520.542280092588</v>
      </c>
      <c r="J605" s="4" t="s">
        <v>23</v>
      </c>
      <c r="K605" s="8" t="s">
        <v>39</v>
      </c>
      <c r="L605" s="7">
        <v>42520.520833333328</v>
      </c>
      <c r="M605" s="9" t="s">
        <v>2903</v>
      </c>
      <c r="N605" s="9" t="s">
        <v>2904</v>
      </c>
      <c r="O605" s="8" t="s">
        <v>40</v>
      </c>
      <c r="P605" s="8" t="s">
        <v>2905</v>
      </c>
      <c r="Q605" s="4" t="s">
        <v>26</v>
      </c>
      <c r="R605" s="7">
        <v>42520.636435185181</v>
      </c>
      <c r="S605" s="8" t="s">
        <v>32</v>
      </c>
      <c r="T605" s="10" t="s">
        <v>36</v>
      </c>
      <c r="U605" s="26">
        <f t="shared" si="82"/>
        <v>0.375</v>
      </c>
      <c r="V605" s="26">
        <f t="shared" si="83"/>
        <v>0.75</v>
      </c>
      <c r="W605" s="23">
        <f t="shared" si="90"/>
        <v>0.22305555555067258</v>
      </c>
      <c r="X605" s="19">
        <f t="shared" si="84"/>
        <v>0.75</v>
      </c>
      <c r="Y605" s="19">
        <f t="shared" si="86"/>
        <v>0</v>
      </c>
      <c r="Z605" s="21">
        <f t="shared" si="87"/>
        <v>2</v>
      </c>
      <c r="AA605" s="21" t="str">
        <f t="shared" si="85"/>
        <v>n/a</v>
      </c>
      <c r="AB605" s="21">
        <f t="shared" si="88"/>
        <v>0</v>
      </c>
      <c r="AC605" s="19" t="str">
        <f t="shared" si="89"/>
        <v>Resueltos</v>
      </c>
    </row>
    <row r="606" spans="1:29" s="2" customFormat="1" ht="12.75" x14ac:dyDescent="0.2">
      <c r="A606" s="4" t="s">
        <v>20</v>
      </c>
      <c r="B606" s="4" t="s">
        <v>29</v>
      </c>
      <c r="C606" s="4" t="s">
        <v>2906</v>
      </c>
      <c r="D606" s="5">
        <v>46720</v>
      </c>
      <c r="E606" s="6" t="s">
        <v>2907</v>
      </c>
      <c r="F606" s="6" t="s">
        <v>30</v>
      </c>
      <c r="G606" s="6" t="s">
        <v>31</v>
      </c>
      <c r="H606" s="7">
        <v>42517.675150462965</v>
      </c>
      <c r="I606" s="7">
        <v>42520.562013888892</v>
      </c>
      <c r="J606" s="4" t="s">
        <v>23</v>
      </c>
      <c r="K606" s="8" t="s">
        <v>50</v>
      </c>
      <c r="L606" s="7">
        <v>42520.520833333328</v>
      </c>
      <c r="M606" s="9" t="s">
        <v>2908</v>
      </c>
      <c r="N606" s="8" t="s">
        <v>2909</v>
      </c>
      <c r="O606" s="8" t="s">
        <v>40</v>
      </c>
      <c r="P606" s="8" t="s">
        <v>69</v>
      </c>
      <c r="Q606" s="4" t="s">
        <v>26</v>
      </c>
      <c r="R606" s="7">
        <v>42520.641527777778</v>
      </c>
      <c r="S606" s="8" t="s">
        <v>32</v>
      </c>
      <c r="T606" s="10" t="s">
        <v>36</v>
      </c>
      <c r="U606" s="26">
        <f t="shared" si="82"/>
        <v>0.375</v>
      </c>
      <c r="V606" s="26">
        <f t="shared" si="83"/>
        <v>0.75</v>
      </c>
      <c r="W606" s="23">
        <f t="shared" si="90"/>
        <v>0.22068287036381662</v>
      </c>
      <c r="X606" s="19">
        <f t="shared" si="84"/>
        <v>0.75</v>
      </c>
      <c r="Y606" s="19">
        <f t="shared" si="86"/>
        <v>0</v>
      </c>
      <c r="Z606" s="21">
        <f t="shared" si="87"/>
        <v>2</v>
      </c>
      <c r="AA606" s="21" t="str">
        <f t="shared" si="85"/>
        <v>n/a</v>
      </c>
      <c r="AB606" s="21">
        <f t="shared" si="88"/>
        <v>0</v>
      </c>
      <c r="AC606" s="19" t="str">
        <f t="shared" si="89"/>
        <v>Resueltos</v>
      </c>
    </row>
    <row r="607" spans="1:29" s="2" customFormat="1" ht="12.75" x14ac:dyDescent="0.2">
      <c r="A607" s="4" t="s">
        <v>20</v>
      </c>
      <c r="B607" s="4" t="s">
        <v>29</v>
      </c>
      <c r="C607" s="4" t="s">
        <v>2910</v>
      </c>
      <c r="D607" s="5">
        <v>46721</v>
      </c>
      <c r="E607" s="6" t="s">
        <v>2911</v>
      </c>
      <c r="F607" s="6" t="s">
        <v>21</v>
      </c>
      <c r="G607" s="6" t="s">
        <v>31</v>
      </c>
      <c r="H607" s="7">
        <v>42517.676111111112</v>
      </c>
      <c r="I607" s="7">
        <v>42520.556423611109</v>
      </c>
      <c r="J607" s="4" t="s">
        <v>23</v>
      </c>
      <c r="K607" s="8" t="s">
        <v>50</v>
      </c>
      <c r="L607" s="7">
        <v>42520.520833333328</v>
      </c>
      <c r="M607" s="9" t="s">
        <v>2912</v>
      </c>
      <c r="N607" s="8" t="s">
        <v>2913</v>
      </c>
      <c r="O607" s="8" t="s">
        <v>40</v>
      </c>
      <c r="P607" s="8" t="s">
        <v>100</v>
      </c>
      <c r="Q607" s="4" t="s">
        <v>26</v>
      </c>
      <c r="R607" s="7">
        <v>42520.665451388893</v>
      </c>
      <c r="S607" s="8" t="s">
        <v>32</v>
      </c>
      <c r="T607" s="10" t="s">
        <v>36</v>
      </c>
      <c r="U607" s="26">
        <f t="shared" si="82"/>
        <v>0.375</v>
      </c>
      <c r="V607" s="26">
        <f t="shared" si="83"/>
        <v>0.75</v>
      </c>
      <c r="W607" s="23">
        <f t="shared" si="90"/>
        <v>0.21972222221666016</v>
      </c>
      <c r="X607" s="19">
        <f t="shared" si="84"/>
        <v>0.75</v>
      </c>
      <c r="Y607" s="19">
        <f t="shared" si="86"/>
        <v>0</v>
      </c>
      <c r="Z607" s="21">
        <f t="shared" si="87"/>
        <v>2</v>
      </c>
      <c r="AA607" s="21" t="str">
        <f t="shared" si="85"/>
        <v>n/a</v>
      </c>
      <c r="AB607" s="21">
        <f t="shared" si="88"/>
        <v>0</v>
      </c>
      <c r="AC607" s="19" t="str">
        <f t="shared" si="89"/>
        <v>Resueltos</v>
      </c>
    </row>
    <row r="608" spans="1:29" s="2" customFormat="1" ht="12.75" x14ac:dyDescent="0.2">
      <c r="A608" s="4" t="s">
        <v>20</v>
      </c>
      <c r="B608" s="4" t="s">
        <v>29</v>
      </c>
      <c r="C608" s="4" t="s">
        <v>2914</v>
      </c>
      <c r="D608" s="5">
        <v>46722</v>
      </c>
      <c r="E608" s="6" t="s">
        <v>2915</v>
      </c>
      <c r="F608" s="6" t="s">
        <v>21</v>
      </c>
      <c r="G608" s="6" t="s">
        <v>31</v>
      </c>
      <c r="H608" s="7">
        <v>42517.677372685182</v>
      </c>
      <c r="I608" s="7">
        <v>42520.544490740736</v>
      </c>
      <c r="J608" s="4" t="s">
        <v>23</v>
      </c>
      <c r="K608" s="8" t="s">
        <v>50</v>
      </c>
      <c r="L608" s="7">
        <v>42520.520833333328</v>
      </c>
      <c r="M608" s="9" t="s">
        <v>2916</v>
      </c>
      <c r="N608" s="8" t="s">
        <v>2917</v>
      </c>
      <c r="O608" s="8" t="s">
        <v>40</v>
      </c>
      <c r="P608" s="8" t="s">
        <v>93</v>
      </c>
      <c r="Q608" s="4" t="s">
        <v>26</v>
      </c>
      <c r="R608" s="7">
        <v>42520.655115740738</v>
      </c>
      <c r="S608" s="8" t="s">
        <v>32</v>
      </c>
      <c r="T608" s="10" t="s">
        <v>36</v>
      </c>
      <c r="U608" s="26">
        <f t="shared" si="82"/>
        <v>0.375</v>
      </c>
      <c r="V608" s="26">
        <f t="shared" si="83"/>
        <v>0.75</v>
      </c>
      <c r="W608" s="23">
        <f t="shared" si="90"/>
        <v>0.21846064814599231</v>
      </c>
      <c r="X608" s="19">
        <f t="shared" si="84"/>
        <v>0.75</v>
      </c>
      <c r="Y608" s="19">
        <f t="shared" si="86"/>
        <v>0</v>
      </c>
      <c r="Z608" s="21">
        <f t="shared" si="87"/>
        <v>2</v>
      </c>
      <c r="AA608" s="21" t="str">
        <f t="shared" si="85"/>
        <v>n/a</v>
      </c>
      <c r="AB608" s="21">
        <f t="shared" si="88"/>
        <v>0</v>
      </c>
      <c r="AC608" s="19" t="str">
        <f t="shared" si="89"/>
        <v>Resueltos</v>
      </c>
    </row>
    <row r="609" spans="1:29" s="2" customFormat="1" ht="12.75" x14ac:dyDescent="0.2">
      <c r="A609" s="4" t="s">
        <v>20</v>
      </c>
      <c r="B609" s="4" t="s">
        <v>29</v>
      </c>
      <c r="C609" s="4" t="s">
        <v>3188</v>
      </c>
      <c r="D609" s="5">
        <v>46723</v>
      </c>
      <c r="E609" s="6" t="s">
        <v>3189</v>
      </c>
      <c r="F609" s="6" t="s">
        <v>21</v>
      </c>
      <c r="G609" s="6" t="s">
        <v>22</v>
      </c>
      <c r="H609" s="7">
        <v>42517.691921296297</v>
      </c>
      <c r="I609" s="7">
        <v>42520.670312499999</v>
      </c>
      <c r="J609" s="4" t="s">
        <v>23</v>
      </c>
      <c r="K609" s="8" t="s">
        <v>38</v>
      </c>
      <c r="L609" s="7">
        <v>42520.663194444445</v>
      </c>
      <c r="M609" s="9" t="s">
        <v>3190</v>
      </c>
      <c r="N609" s="8" t="s">
        <v>3191</v>
      </c>
      <c r="O609" s="8" t="s">
        <v>25</v>
      </c>
      <c r="P609" s="8" t="s">
        <v>3192</v>
      </c>
      <c r="Q609" s="4" t="s">
        <v>26</v>
      </c>
      <c r="R609" s="7">
        <v>42522.641284722224</v>
      </c>
      <c r="S609" s="8" t="s">
        <v>27</v>
      </c>
      <c r="T609" s="10" t="s">
        <v>36</v>
      </c>
      <c r="U609" s="26">
        <f t="shared" si="82"/>
        <v>0.375</v>
      </c>
      <c r="V609" s="26">
        <f t="shared" si="83"/>
        <v>0.66666666666666663</v>
      </c>
      <c r="W609" s="23">
        <f t="shared" si="90"/>
        <v>0.28819444444525288</v>
      </c>
      <c r="X609" s="19">
        <f t="shared" si="84"/>
        <v>0.58333333333333337</v>
      </c>
      <c r="Y609" s="19">
        <f t="shared" si="86"/>
        <v>0</v>
      </c>
      <c r="Z609" s="21">
        <f t="shared" si="87"/>
        <v>2</v>
      </c>
      <c r="AA609" s="21" t="str">
        <f t="shared" si="85"/>
        <v>n/a</v>
      </c>
      <c r="AB609" s="21">
        <f t="shared" si="88"/>
        <v>0</v>
      </c>
      <c r="AC609" s="19" t="str">
        <f t="shared" si="89"/>
        <v>Resueltos</v>
      </c>
    </row>
    <row r="610" spans="1:29" s="2" customFormat="1" ht="12.75" x14ac:dyDescent="0.2">
      <c r="A610" s="4" t="s">
        <v>20</v>
      </c>
      <c r="B610" s="4" t="s">
        <v>29</v>
      </c>
      <c r="C610" s="4" t="s">
        <v>2918</v>
      </c>
      <c r="D610" s="5">
        <v>46733</v>
      </c>
      <c r="E610" s="6" t="s">
        <v>2919</v>
      </c>
      <c r="F610" s="6" t="s">
        <v>21</v>
      </c>
      <c r="G610" s="6" t="s">
        <v>22</v>
      </c>
      <c r="H610" s="7">
        <v>42517.741354166668</v>
      </c>
      <c r="I610" s="7">
        <v>42517.788182870368</v>
      </c>
      <c r="J610" s="4" t="s">
        <v>23</v>
      </c>
      <c r="K610" s="8" t="s">
        <v>24</v>
      </c>
      <c r="L610" s="7">
        <v>42517.779861111107</v>
      </c>
      <c r="M610" s="9" t="s">
        <v>2920</v>
      </c>
      <c r="N610" s="8" t="s">
        <v>2921</v>
      </c>
      <c r="O610" s="8" t="s">
        <v>25</v>
      </c>
      <c r="P610" s="8" t="s">
        <v>95</v>
      </c>
      <c r="Q610" s="4" t="s">
        <v>26</v>
      </c>
      <c r="R610" s="7">
        <v>42521.465601851851</v>
      </c>
      <c r="S610" s="8" t="s">
        <v>32</v>
      </c>
      <c r="T610" s="10" t="s">
        <v>36</v>
      </c>
      <c r="U610" s="26">
        <f t="shared" si="82"/>
        <v>0.375</v>
      </c>
      <c r="V610" s="26">
        <f t="shared" si="83"/>
        <v>0.75</v>
      </c>
      <c r="W610" s="23">
        <f t="shared" si="90"/>
        <v>0.41350694443826796</v>
      </c>
      <c r="X610" s="19">
        <f t="shared" si="84"/>
        <v>0.75</v>
      </c>
      <c r="Y610" s="19">
        <f t="shared" si="86"/>
        <v>0</v>
      </c>
      <c r="Z610" s="21">
        <f t="shared" si="87"/>
        <v>-1</v>
      </c>
      <c r="AA610" s="21" t="str">
        <f t="shared" si="85"/>
        <v>n/a</v>
      </c>
      <c r="AB610" s="21">
        <f t="shared" si="88"/>
        <v>0</v>
      </c>
      <c r="AC610" s="19" t="str">
        <f t="shared" si="89"/>
        <v>Resueltos</v>
      </c>
    </row>
    <row r="611" spans="1:29" s="2" customFormat="1" ht="12.75" x14ac:dyDescent="0.2">
      <c r="A611" s="4" t="s">
        <v>20</v>
      </c>
      <c r="B611" s="4" t="s">
        <v>29</v>
      </c>
      <c r="C611" s="4" t="s">
        <v>3193</v>
      </c>
      <c r="D611" s="5">
        <v>46742</v>
      </c>
      <c r="E611" s="6" t="s">
        <v>3194</v>
      </c>
      <c r="F611" s="6" t="s">
        <v>21</v>
      </c>
      <c r="G611" s="6" t="s">
        <v>22</v>
      </c>
      <c r="H611" s="7">
        <v>42518.530185185184</v>
      </c>
      <c r="I611" s="7">
        <v>42520.659444444449</v>
      </c>
      <c r="J611" s="4" t="s">
        <v>23</v>
      </c>
      <c r="K611" s="8" t="s">
        <v>38</v>
      </c>
      <c r="L611" s="7">
        <v>42520.609027777777</v>
      </c>
      <c r="M611" s="9" t="s">
        <v>3195</v>
      </c>
      <c r="N611" s="8" t="s">
        <v>3196</v>
      </c>
      <c r="O611" s="8" t="s">
        <v>25</v>
      </c>
      <c r="P611" s="8" t="s">
        <v>3197</v>
      </c>
      <c r="Q611" s="4" t="s">
        <v>26</v>
      </c>
      <c r="R611" s="7">
        <v>42527.797384259262</v>
      </c>
      <c r="S611" s="8" t="s">
        <v>27</v>
      </c>
      <c r="T611" s="10" t="s">
        <v>36</v>
      </c>
      <c r="U611" s="26">
        <f t="shared" si="82"/>
        <v>0.375</v>
      </c>
      <c r="V611" s="26">
        <f t="shared" si="83"/>
        <v>0.66666666666666663</v>
      </c>
      <c r="W611" s="23">
        <f t="shared" si="90"/>
        <v>0.37050925925965805</v>
      </c>
      <c r="X611" s="19">
        <f t="shared" si="84"/>
        <v>0.58333333333333337</v>
      </c>
      <c r="Y611" s="19">
        <f t="shared" si="86"/>
        <v>0</v>
      </c>
      <c r="Z611" s="21">
        <f t="shared" si="87"/>
        <v>1</v>
      </c>
      <c r="AA611" s="21" t="str">
        <f t="shared" si="85"/>
        <v>n/a</v>
      </c>
      <c r="AB611" s="21">
        <f t="shared" si="88"/>
        <v>0</v>
      </c>
      <c r="AC611" s="19" t="str">
        <f t="shared" si="89"/>
        <v>Resueltos</v>
      </c>
    </row>
    <row r="612" spans="1:29" s="2" customFormat="1" ht="12.75" x14ac:dyDescent="0.2">
      <c r="A612" s="4" t="s">
        <v>20</v>
      </c>
      <c r="B612" s="4" t="s">
        <v>29</v>
      </c>
      <c r="C612" s="4" t="s">
        <v>2922</v>
      </c>
      <c r="D612" s="5">
        <v>46745</v>
      </c>
      <c r="E612" s="6" t="s">
        <v>2923</v>
      </c>
      <c r="F612" s="6" t="s">
        <v>21</v>
      </c>
      <c r="G612" s="6" t="s">
        <v>22</v>
      </c>
      <c r="H612" s="7">
        <v>42518.710960648154</v>
      </c>
      <c r="I612" s="7">
        <v>42520.77989583333</v>
      </c>
      <c r="J612" s="4" t="s">
        <v>23</v>
      </c>
      <c r="K612" s="8" t="s">
        <v>37</v>
      </c>
      <c r="L612" s="7">
        <v>42520.75</v>
      </c>
      <c r="M612" s="9" t="s">
        <v>2924</v>
      </c>
      <c r="N612" s="8" t="s">
        <v>2925</v>
      </c>
      <c r="O612" s="8" t="s">
        <v>25</v>
      </c>
      <c r="P612" s="8" t="s">
        <v>2926</v>
      </c>
      <c r="Q612" s="4" t="s">
        <v>26</v>
      </c>
      <c r="R612" s="7">
        <v>42521.462847222225</v>
      </c>
      <c r="S612" s="8" t="s">
        <v>27</v>
      </c>
      <c r="T612" s="10" t="s">
        <v>36</v>
      </c>
      <c r="U612" s="26">
        <f t="shared" si="82"/>
        <v>0.375</v>
      </c>
      <c r="V612" s="26">
        <f t="shared" si="83"/>
        <v>0.66666666666666663</v>
      </c>
      <c r="W612" s="23">
        <f t="shared" si="90"/>
        <v>0.375</v>
      </c>
      <c r="X612" s="19">
        <f t="shared" si="84"/>
        <v>0.58333333333333337</v>
      </c>
      <c r="Y612" s="19">
        <f t="shared" si="86"/>
        <v>0</v>
      </c>
      <c r="Z612" s="21">
        <f t="shared" si="87"/>
        <v>1</v>
      </c>
      <c r="AA612" s="21" t="str">
        <f t="shared" si="85"/>
        <v>n/a</v>
      </c>
      <c r="AB612" s="21">
        <f t="shared" si="88"/>
        <v>0</v>
      </c>
      <c r="AC612" s="19" t="str">
        <f t="shared" si="89"/>
        <v>Resueltos</v>
      </c>
    </row>
    <row r="613" spans="1:29" s="2" customFormat="1" ht="12.75" x14ac:dyDescent="0.2">
      <c r="A613" s="4" t="s">
        <v>20</v>
      </c>
      <c r="B613" s="4" t="s">
        <v>29</v>
      </c>
      <c r="C613" s="4" t="s">
        <v>3198</v>
      </c>
      <c r="D613" s="5">
        <v>46749</v>
      </c>
      <c r="E613" s="6" t="s">
        <v>3199</v>
      </c>
      <c r="F613" s="6" t="s">
        <v>21</v>
      </c>
      <c r="G613" s="6" t="s">
        <v>22</v>
      </c>
      <c r="H613" s="7">
        <v>42520.399247685185</v>
      </c>
      <c r="I613" s="7">
        <v>42520.721620370372</v>
      </c>
      <c r="J613" s="4" t="s">
        <v>23</v>
      </c>
      <c r="K613" s="8" t="s">
        <v>37</v>
      </c>
      <c r="L613" s="7">
        <v>42520.510416666672</v>
      </c>
      <c r="M613" s="9" t="s">
        <v>3200</v>
      </c>
      <c r="N613" s="8" t="s">
        <v>3201</v>
      </c>
      <c r="O613" s="8" t="s">
        <v>25</v>
      </c>
      <c r="P613" s="8" t="s">
        <v>3202</v>
      </c>
      <c r="Q613" s="4" t="s">
        <v>26</v>
      </c>
      <c r="R613" s="7">
        <v>42527.79724537037</v>
      </c>
      <c r="S613" s="8" t="s">
        <v>32</v>
      </c>
      <c r="T613" s="10" t="s">
        <v>36</v>
      </c>
      <c r="U613" s="26">
        <f t="shared" si="82"/>
        <v>0.375</v>
      </c>
      <c r="V613" s="26">
        <f t="shared" si="83"/>
        <v>0.66666666666666663</v>
      </c>
      <c r="W613" s="23">
        <f t="shared" si="90"/>
        <v>0.40283564815278317</v>
      </c>
      <c r="X613" s="19">
        <f t="shared" si="84"/>
        <v>0.58333333333333337</v>
      </c>
      <c r="Y613" s="19">
        <f t="shared" si="86"/>
        <v>0</v>
      </c>
      <c r="Z613" s="21">
        <f t="shared" si="87"/>
        <v>-1</v>
      </c>
      <c r="AA613" s="21" t="str">
        <f t="shared" si="85"/>
        <v>n/a</v>
      </c>
      <c r="AB613" s="21">
        <f t="shared" si="88"/>
        <v>0</v>
      </c>
      <c r="AC613" s="19" t="str">
        <f t="shared" si="89"/>
        <v>Resueltos</v>
      </c>
    </row>
    <row r="614" spans="1:29" s="2" customFormat="1" ht="12.75" x14ac:dyDescent="0.2">
      <c r="A614" s="4" t="s">
        <v>20</v>
      </c>
      <c r="B614" s="4" t="s">
        <v>29</v>
      </c>
      <c r="C614" s="4" t="s">
        <v>3203</v>
      </c>
      <c r="D614" s="5">
        <v>46750</v>
      </c>
      <c r="E614" s="6" t="s">
        <v>3204</v>
      </c>
      <c r="F614" s="6" t="s">
        <v>21</v>
      </c>
      <c r="G614" s="6" t="s">
        <v>22</v>
      </c>
      <c r="H614" s="7">
        <v>42520.401249999995</v>
      </c>
      <c r="I614" s="7">
        <v>42520.716585648144</v>
      </c>
      <c r="J614" s="4" t="s">
        <v>23</v>
      </c>
      <c r="K614" s="8" t="s">
        <v>37</v>
      </c>
      <c r="L614" s="7">
        <v>42520.510416666672</v>
      </c>
      <c r="M614" s="9" t="s">
        <v>3205</v>
      </c>
      <c r="N614" s="8" t="s">
        <v>3206</v>
      </c>
      <c r="O614" s="8" t="s">
        <v>25</v>
      </c>
      <c r="P614" s="8" t="s">
        <v>3207</v>
      </c>
      <c r="Q614" s="4" t="s">
        <v>26</v>
      </c>
      <c r="R614" s="7">
        <v>42527.797048611115</v>
      </c>
      <c r="S614" s="8" t="s">
        <v>32</v>
      </c>
      <c r="T614" s="10" t="s">
        <v>36</v>
      </c>
      <c r="U614" s="26">
        <f t="shared" si="82"/>
        <v>0.375</v>
      </c>
      <c r="V614" s="26">
        <f t="shared" si="83"/>
        <v>0.66666666666666663</v>
      </c>
      <c r="W614" s="23">
        <f t="shared" si="90"/>
        <v>0.40083333334284055</v>
      </c>
      <c r="X614" s="19">
        <f t="shared" si="84"/>
        <v>0.58333333333333337</v>
      </c>
      <c r="Y614" s="19">
        <f t="shared" si="86"/>
        <v>0</v>
      </c>
      <c r="Z614" s="21">
        <f t="shared" si="87"/>
        <v>-1</v>
      </c>
      <c r="AA614" s="21" t="str">
        <f t="shared" si="85"/>
        <v>n/a</v>
      </c>
      <c r="AB614" s="21">
        <f t="shared" si="88"/>
        <v>0</v>
      </c>
      <c r="AC614" s="19" t="str">
        <f t="shared" si="89"/>
        <v>Resueltos</v>
      </c>
    </row>
    <row r="615" spans="1:29" s="2" customFormat="1" ht="12.75" x14ac:dyDescent="0.2">
      <c r="A615" s="4" t="s">
        <v>20</v>
      </c>
      <c r="B615" s="4" t="s">
        <v>29</v>
      </c>
      <c r="C615" s="4" t="s">
        <v>2927</v>
      </c>
      <c r="D615" s="5">
        <v>46751</v>
      </c>
      <c r="E615" s="6" t="s">
        <v>2928</v>
      </c>
      <c r="F615" s="6" t="s">
        <v>21</v>
      </c>
      <c r="G615" s="6" t="s">
        <v>22</v>
      </c>
      <c r="H615" s="7">
        <v>42520.402777777781</v>
      </c>
      <c r="I615" s="7">
        <v>42520.714618055557</v>
      </c>
      <c r="J615" s="4" t="s">
        <v>23</v>
      </c>
      <c r="K615" s="8" t="s">
        <v>37</v>
      </c>
      <c r="L615" s="7">
        <v>42520.53125</v>
      </c>
      <c r="M615" s="9" t="s">
        <v>2929</v>
      </c>
      <c r="N615" s="8" t="s">
        <v>2930</v>
      </c>
      <c r="O615" s="8" t="s">
        <v>25</v>
      </c>
      <c r="P615" s="8" t="s">
        <v>2931</v>
      </c>
      <c r="Q615" s="4" t="s">
        <v>26</v>
      </c>
      <c r="R615" s="7">
        <v>42520.745578703703</v>
      </c>
      <c r="S615" s="8" t="s">
        <v>32</v>
      </c>
      <c r="T615" s="10" t="s">
        <v>36</v>
      </c>
      <c r="U615" s="26">
        <f t="shared" si="82"/>
        <v>0.375</v>
      </c>
      <c r="V615" s="26">
        <f t="shared" si="83"/>
        <v>0.66666666666666663</v>
      </c>
      <c r="W615" s="23">
        <f t="shared" si="90"/>
        <v>0.42013888888565509</v>
      </c>
      <c r="X615" s="19">
        <f t="shared" si="84"/>
        <v>0.58333333333333337</v>
      </c>
      <c r="Y615" s="19">
        <f t="shared" si="86"/>
        <v>0</v>
      </c>
      <c r="Z615" s="21">
        <f t="shared" si="87"/>
        <v>-1</v>
      </c>
      <c r="AA615" s="21" t="str">
        <f t="shared" si="85"/>
        <v>n/a</v>
      </c>
      <c r="AB615" s="21">
        <f t="shared" si="88"/>
        <v>0</v>
      </c>
      <c r="AC615" s="19" t="str">
        <f t="shared" si="89"/>
        <v>Resueltos</v>
      </c>
    </row>
    <row r="616" spans="1:29" s="2" customFormat="1" ht="12.75" x14ac:dyDescent="0.2">
      <c r="A616" s="4" t="s">
        <v>20</v>
      </c>
      <c r="B616" s="4" t="s">
        <v>29</v>
      </c>
      <c r="C616" s="4" t="s">
        <v>2932</v>
      </c>
      <c r="D616" s="5">
        <v>46753</v>
      </c>
      <c r="E616" s="6" t="s">
        <v>2933</v>
      </c>
      <c r="F616" s="6" t="s">
        <v>21</v>
      </c>
      <c r="G616" s="6" t="s">
        <v>22</v>
      </c>
      <c r="H616" s="7">
        <v>42520.405347222222</v>
      </c>
      <c r="I616" s="7">
        <v>42520.708981481483</v>
      </c>
      <c r="J616" s="4" t="s">
        <v>23</v>
      </c>
      <c r="K616" s="8" t="s">
        <v>37</v>
      </c>
      <c r="L616" s="7">
        <v>42520.510416666672</v>
      </c>
      <c r="M616" s="9" t="s">
        <v>2934</v>
      </c>
      <c r="N616" s="8" t="s">
        <v>2935</v>
      </c>
      <c r="O616" s="8" t="s">
        <v>25</v>
      </c>
      <c r="P616" s="8" t="s">
        <v>73</v>
      </c>
      <c r="Q616" s="4" t="s">
        <v>26</v>
      </c>
      <c r="R616" s="7">
        <v>42520.731400462959</v>
      </c>
      <c r="S616" s="8" t="s">
        <v>32</v>
      </c>
      <c r="T616" s="10" t="s">
        <v>36</v>
      </c>
      <c r="U616" s="26">
        <f t="shared" si="82"/>
        <v>0.375</v>
      </c>
      <c r="V616" s="26">
        <f t="shared" si="83"/>
        <v>0.66666666666666663</v>
      </c>
      <c r="W616" s="23">
        <f t="shared" si="90"/>
        <v>0.39673611111599405</v>
      </c>
      <c r="X616" s="19">
        <f t="shared" si="84"/>
        <v>0.58333333333333337</v>
      </c>
      <c r="Y616" s="19">
        <f t="shared" si="86"/>
        <v>0</v>
      </c>
      <c r="Z616" s="21">
        <f t="shared" si="87"/>
        <v>-1</v>
      </c>
      <c r="AA616" s="21" t="str">
        <f t="shared" si="85"/>
        <v>n/a</v>
      </c>
      <c r="AB616" s="21">
        <f t="shared" si="88"/>
        <v>0</v>
      </c>
      <c r="AC616" s="19" t="str">
        <f t="shared" si="89"/>
        <v>Resueltos</v>
      </c>
    </row>
    <row r="617" spans="1:29" s="2" customFormat="1" ht="12.75" x14ac:dyDescent="0.2">
      <c r="A617" s="4" t="s">
        <v>20</v>
      </c>
      <c r="B617" s="4" t="s">
        <v>29</v>
      </c>
      <c r="C617" s="4" t="s">
        <v>2936</v>
      </c>
      <c r="D617" s="5">
        <v>46754</v>
      </c>
      <c r="E617" s="6" t="s">
        <v>2937</v>
      </c>
      <c r="F617" s="6" t="s">
        <v>21</v>
      </c>
      <c r="G617" s="6" t="s">
        <v>22</v>
      </c>
      <c r="H617" s="7">
        <v>42520.4065625</v>
      </c>
      <c r="I617" s="7">
        <v>42520.703541666662</v>
      </c>
      <c r="J617" s="4" t="s">
        <v>23</v>
      </c>
      <c r="K617" s="8" t="s">
        <v>37</v>
      </c>
      <c r="L617" s="7">
        <v>42520.510416666672</v>
      </c>
      <c r="M617" s="9" t="s">
        <v>2938</v>
      </c>
      <c r="N617" s="8" t="s">
        <v>2939</v>
      </c>
      <c r="O617" s="8" t="s">
        <v>25</v>
      </c>
      <c r="P617" s="8" t="s">
        <v>2940</v>
      </c>
      <c r="Q617" s="4" t="s">
        <v>26</v>
      </c>
      <c r="R617" s="7">
        <v>42520.730023148149</v>
      </c>
      <c r="S617" s="8" t="s">
        <v>32</v>
      </c>
      <c r="T617" s="10" t="s">
        <v>36</v>
      </c>
      <c r="U617" s="26">
        <f t="shared" si="82"/>
        <v>0.375</v>
      </c>
      <c r="V617" s="26">
        <f t="shared" si="83"/>
        <v>0.66666666666666663</v>
      </c>
      <c r="W617" s="23">
        <f t="shared" si="90"/>
        <v>0.3955208333378929</v>
      </c>
      <c r="X617" s="19">
        <f t="shared" si="84"/>
        <v>0.58333333333333337</v>
      </c>
      <c r="Y617" s="19">
        <f t="shared" si="86"/>
        <v>0</v>
      </c>
      <c r="Z617" s="21">
        <f t="shared" si="87"/>
        <v>-1</v>
      </c>
      <c r="AA617" s="21" t="str">
        <f t="shared" si="85"/>
        <v>n/a</v>
      </c>
      <c r="AB617" s="21">
        <f t="shared" si="88"/>
        <v>0</v>
      </c>
      <c r="AC617" s="19" t="str">
        <f t="shared" si="89"/>
        <v>Resueltos</v>
      </c>
    </row>
    <row r="618" spans="1:29" s="2" customFormat="1" ht="12.75" x14ac:dyDescent="0.2">
      <c r="A618" s="4" t="s">
        <v>20</v>
      </c>
      <c r="B618" s="4" t="s">
        <v>29</v>
      </c>
      <c r="C618" s="4" t="s">
        <v>3208</v>
      </c>
      <c r="D618" s="5">
        <v>46761</v>
      </c>
      <c r="E618" s="6" t="s">
        <v>3209</v>
      </c>
      <c r="F618" s="6" t="s">
        <v>21</v>
      </c>
      <c r="G618" s="6" t="s">
        <v>22</v>
      </c>
      <c r="H618" s="7">
        <v>42520.425162037034</v>
      </c>
      <c r="I618" s="7">
        <v>42521.60392361111</v>
      </c>
      <c r="J618" s="4" t="s">
        <v>23</v>
      </c>
      <c r="K618" s="8" t="s">
        <v>33</v>
      </c>
      <c r="L618" s="7">
        <v>42521.575694444444</v>
      </c>
      <c r="M618" s="9" t="s">
        <v>3210</v>
      </c>
      <c r="N618" s="8" t="s">
        <v>3211</v>
      </c>
      <c r="O618" s="8" t="s">
        <v>34</v>
      </c>
      <c r="P618" s="8" t="s">
        <v>3212</v>
      </c>
      <c r="Q618" s="4" t="s">
        <v>26</v>
      </c>
      <c r="R618" s="7">
        <v>42528.660127314812</v>
      </c>
      <c r="S618" s="8" t="s">
        <v>32</v>
      </c>
      <c r="T618" s="10" t="s">
        <v>36</v>
      </c>
      <c r="U618" s="26">
        <f t="shared" si="82"/>
        <v>0.375</v>
      </c>
      <c r="V618" s="26">
        <f t="shared" si="83"/>
        <v>0.75</v>
      </c>
      <c r="W618" s="23">
        <f t="shared" si="90"/>
        <v>0.52553240740962792</v>
      </c>
      <c r="X618" s="19">
        <f t="shared" si="84"/>
        <v>0.75</v>
      </c>
      <c r="Y618" s="19">
        <f t="shared" si="86"/>
        <v>0</v>
      </c>
      <c r="Z618" s="21">
        <f t="shared" si="87"/>
        <v>0</v>
      </c>
      <c r="AA618" s="21" t="str">
        <f t="shared" si="85"/>
        <v>n/a</v>
      </c>
      <c r="AB618" s="21">
        <f t="shared" si="88"/>
        <v>0</v>
      </c>
      <c r="AC618" s="19" t="str">
        <f t="shared" si="89"/>
        <v>Resueltos</v>
      </c>
    </row>
    <row r="619" spans="1:29" s="2" customFormat="1" ht="12.75" x14ac:dyDescent="0.2">
      <c r="A619" s="4" t="s">
        <v>20</v>
      </c>
      <c r="B619" s="4" t="s">
        <v>29</v>
      </c>
      <c r="C619" s="4" t="s">
        <v>2941</v>
      </c>
      <c r="D619" s="5">
        <v>46778</v>
      </c>
      <c r="E619" s="6" t="s">
        <v>2942</v>
      </c>
      <c r="F619" s="6" t="s">
        <v>21</v>
      </c>
      <c r="G619" s="6" t="s">
        <v>22</v>
      </c>
      <c r="H619" s="7">
        <v>42520.469398148147</v>
      </c>
      <c r="I619" s="7">
        <v>42520.615324074075</v>
      </c>
      <c r="J619" s="4" t="s">
        <v>23</v>
      </c>
      <c r="K619" s="8" t="s">
        <v>24</v>
      </c>
      <c r="L619" s="7">
        <v>42520.611111111109</v>
      </c>
      <c r="M619" s="9" t="s">
        <v>2943</v>
      </c>
      <c r="N619" s="8" t="s">
        <v>2944</v>
      </c>
      <c r="O619" s="8" t="s">
        <v>25</v>
      </c>
      <c r="P619" s="8" t="s">
        <v>2437</v>
      </c>
      <c r="Q619" s="4" t="s">
        <v>26</v>
      </c>
      <c r="R619" s="7">
        <v>42521.415983796294</v>
      </c>
      <c r="S619" s="8" t="s">
        <v>27</v>
      </c>
      <c r="T619" s="10" t="s">
        <v>36</v>
      </c>
      <c r="U619" s="26">
        <f t="shared" si="82"/>
        <v>0.375</v>
      </c>
      <c r="V619" s="26">
        <f t="shared" si="83"/>
        <v>0.75</v>
      </c>
      <c r="W619" s="23">
        <f t="shared" si="90"/>
        <v>0.51671296296262881</v>
      </c>
      <c r="X619" s="19">
        <f t="shared" si="84"/>
        <v>0.75</v>
      </c>
      <c r="Y619" s="19">
        <f t="shared" si="86"/>
        <v>0</v>
      </c>
      <c r="Z619" s="21">
        <f t="shared" si="87"/>
        <v>-1</v>
      </c>
      <c r="AA619" s="21" t="str">
        <f t="shared" si="85"/>
        <v>n/a</v>
      </c>
      <c r="AB619" s="21">
        <f t="shared" si="88"/>
        <v>0</v>
      </c>
      <c r="AC619" s="19" t="str">
        <f t="shared" si="89"/>
        <v>Resueltos</v>
      </c>
    </row>
    <row r="620" spans="1:29" s="2" customFormat="1" ht="12.75" x14ac:dyDescent="0.2">
      <c r="A620" s="4" t="s">
        <v>20</v>
      </c>
      <c r="B620" s="4" t="s">
        <v>29</v>
      </c>
      <c r="C620" s="4" t="s">
        <v>2945</v>
      </c>
      <c r="D620" s="5">
        <v>46783</v>
      </c>
      <c r="E620" s="6" t="s">
        <v>2946</v>
      </c>
      <c r="F620" s="6" t="s">
        <v>21</v>
      </c>
      <c r="G620" s="6" t="s">
        <v>22</v>
      </c>
      <c r="H620" s="7">
        <v>42520.490173611106</v>
      </c>
      <c r="I620" s="7">
        <v>42520.570925925931</v>
      </c>
      <c r="J620" s="4" t="s">
        <v>23</v>
      </c>
      <c r="K620" s="8" t="s">
        <v>24</v>
      </c>
      <c r="L620" s="7">
        <v>42520.555555555555</v>
      </c>
      <c r="M620" s="9" t="s">
        <v>2947</v>
      </c>
      <c r="N620" s="8" t="s">
        <v>2948</v>
      </c>
      <c r="O620" s="8" t="s">
        <v>25</v>
      </c>
      <c r="P620" s="8" t="s">
        <v>2949</v>
      </c>
      <c r="Q620" s="4" t="s">
        <v>26</v>
      </c>
      <c r="R620" s="7">
        <v>42520.656469907408</v>
      </c>
      <c r="S620" s="8" t="s">
        <v>32</v>
      </c>
      <c r="T620" s="10" t="s">
        <v>36</v>
      </c>
      <c r="U620" s="26">
        <f t="shared" si="82"/>
        <v>0.375</v>
      </c>
      <c r="V620" s="26">
        <f t="shared" si="83"/>
        <v>0.75</v>
      </c>
      <c r="W620" s="23">
        <f t="shared" si="90"/>
        <v>0.44038194444874534</v>
      </c>
      <c r="X620" s="19">
        <f t="shared" si="84"/>
        <v>0.75</v>
      </c>
      <c r="Y620" s="19">
        <f t="shared" si="86"/>
        <v>0</v>
      </c>
      <c r="Z620" s="21">
        <f t="shared" si="87"/>
        <v>-1</v>
      </c>
      <c r="AA620" s="21" t="str">
        <f t="shared" si="85"/>
        <v>n/a</v>
      </c>
      <c r="AB620" s="21">
        <f t="shared" si="88"/>
        <v>0</v>
      </c>
      <c r="AC620" s="19" t="str">
        <f t="shared" si="89"/>
        <v>Resueltos</v>
      </c>
    </row>
    <row r="621" spans="1:29" s="2" customFormat="1" ht="12.75" x14ac:dyDescent="0.2">
      <c r="A621" s="4" t="s">
        <v>20</v>
      </c>
      <c r="B621" s="4" t="s">
        <v>29</v>
      </c>
      <c r="C621" s="4" t="s">
        <v>2950</v>
      </c>
      <c r="D621" s="5">
        <v>46794</v>
      </c>
      <c r="E621" s="6" t="s">
        <v>2951</v>
      </c>
      <c r="F621" s="6" t="s">
        <v>21</v>
      </c>
      <c r="G621" s="6" t="s">
        <v>22</v>
      </c>
      <c r="H621" s="7">
        <v>42520.506932870368</v>
      </c>
      <c r="I621" s="7">
        <v>42521.607291666667</v>
      </c>
      <c r="J621" s="4" t="s">
        <v>23</v>
      </c>
      <c r="K621" s="8" t="s">
        <v>24</v>
      </c>
      <c r="L621" s="7">
        <v>42521.590277777781</v>
      </c>
      <c r="M621" s="9" t="s">
        <v>2952</v>
      </c>
      <c r="N621" s="8" t="s">
        <v>2953</v>
      </c>
      <c r="O621" s="8" t="s">
        <v>25</v>
      </c>
      <c r="P621" s="8" t="s">
        <v>342</v>
      </c>
      <c r="Q621" s="4" t="s">
        <v>26</v>
      </c>
      <c r="R621" s="7">
        <v>42521.623437499999</v>
      </c>
      <c r="S621" s="8" t="s">
        <v>32</v>
      </c>
      <c r="T621" s="10" t="s">
        <v>36</v>
      </c>
      <c r="U621" s="26">
        <f t="shared" si="82"/>
        <v>0.375</v>
      </c>
      <c r="V621" s="26">
        <f t="shared" si="83"/>
        <v>0.75</v>
      </c>
      <c r="W621" s="23">
        <f t="shared" si="90"/>
        <v>0.4583449074125383</v>
      </c>
      <c r="X621" s="19">
        <f t="shared" si="84"/>
        <v>0.75</v>
      </c>
      <c r="Y621" s="19">
        <f t="shared" si="86"/>
        <v>0</v>
      </c>
      <c r="Z621" s="21">
        <f t="shared" si="87"/>
        <v>0</v>
      </c>
      <c r="AA621" s="21" t="str">
        <f t="shared" si="85"/>
        <v>n/a</v>
      </c>
      <c r="AB621" s="21">
        <f t="shared" si="88"/>
        <v>0</v>
      </c>
      <c r="AC621" s="19" t="str">
        <f t="shared" si="89"/>
        <v>Resueltos</v>
      </c>
    </row>
    <row r="622" spans="1:29" s="2" customFormat="1" ht="12.75" x14ac:dyDescent="0.2">
      <c r="A622" s="4" t="s">
        <v>20</v>
      </c>
      <c r="B622" s="4" t="s">
        <v>29</v>
      </c>
      <c r="C622" s="4" t="s">
        <v>3213</v>
      </c>
      <c r="D622" s="5">
        <v>46797</v>
      </c>
      <c r="E622" s="6" t="s">
        <v>3214</v>
      </c>
      <c r="F622" s="6" t="s">
        <v>21</v>
      </c>
      <c r="G622" s="6" t="s">
        <v>22</v>
      </c>
      <c r="H622" s="7">
        <v>42520.516805555555</v>
      </c>
      <c r="I622" s="7">
        <v>42521.547037037039</v>
      </c>
      <c r="J622" s="4" t="s">
        <v>23</v>
      </c>
      <c r="K622" s="8" t="s">
        <v>33</v>
      </c>
      <c r="L622" s="7">
        <v>42521.497916666667</v>
      </c>
      <c r="M622" s="9" t="s">
        <v>3215</v>
      </c>
      <c r="N622" s="9" t="s">
        <v>3216</v>
      </c>
      <c r="O622" s="8" t="s">
        <v>34</v>
      </c>
      <c r="P622" s="8" t="s">
        <v>3217</v>
      </c>
      <c r="Q622" s="4" t="s">
        <v>26</v>
      </c>
      <c r="R622" s="7">
        <v>42524.698009259257</v>
      </c>
      <c r="S622" s="8" t="s">
        <v>32</v>
      </c>
      <c r="T622" s="10" t="s">
        <v>36</v>
      </c>
      <c r="U622" s="26">
        <f t="shared" si="82"/>
        <v>0.375</v>
      </c>
      <c r="V622" s="26">
        <f t="shared" si="83"/>
        <v>0.75</v>
      </c>
      <c r="W622" s="23">
        <f t="shared" si="90"/>
        <v>0.35611111111211358</v>
      </c>
      <c r="X622" s="19">
        <f t="shared" si="84"/>
        <v>0.75</v>
      </c>
      <c r="Y622" s="19">
        <f t="shared" si="86"/>
        <v>0</v>
      </c>
      <c r="Z622" s="21">
        <f t="shared" si="87"/>
        <v>0</v>
      </c>
      <c r="AA622" s="21" t="str">
        <f t="shared" si="85"/>
        <v>n/a</v>
      </c>
      <c r="AB622" s="21">
        <f t="shared" si="88"/>
        <v>0</v>
      </c>
      <c r="AC622" s="19" t="str">
        <f t="shared" si="89"/>
        <v>Resueltos</v>
      </c>
    </row>
    <row r="623" spans="1:29" s="2" customFormat="1" ht="12.75" x14ac:dyDescent="0.2">
      <c r="A623" s="4" t="s">
        <v>20</v>
      </c>
      <c r="B623" s="4" t="s">
        <v>29</v>
      </c>
      <c r="C623" s="4" t="s">
        <v>2954</v>
      </c>
      <c r="D623" s="5">
        <v>46799</v>
      </c>
      <c r="E623" s="6" t="s">
        <v>2955</v>
      </c>
      <c r="F623" s="6" t="s">
        <v>21</v>
      </c>
      <c r="G623" s="6" t="s">
        <v>22</v>
      </c>
      <c r="H623" s="7">
        <v>42520.519953703704</v>
      </c>
      <c r="I623" s="7">
        <v>42520.78197916667</v>
      </c>
      <c r="J623" s="4" t="s">
        <v>23</v>
      </c>
      <c r="K623" s="8" t="s">
        <v>42</v>
      </c>
      <c r="L623" s="7">
        <v>42520.762499999997</v>
      </c>
      <c r="M623" s="9" t="s">
        <v>2956</v>
      </c>
      <c r="N623" s="8" t="s">
        <v>2957</v>
      </c>
      <c r="O623" s="8" t="s">
        <v>25</v>
      </c>
      <c r="P623" s="8" t="s">
        <v>2958</v>
      </c>
      <c r="Q623" s="4" t="s">
        <v>26</v>
      </c>
      <c r="R623" s="7">
        <v>42521.436435185184</v>
      </c>
      <c r="S623" s="8" t="s">
        <v>32</v>
      </c>
      <c r="T623" s="10" t="s">
        <v>36</v>
      </c>
      <c r="U623" s="26">
        <f t="shared" si="82"/>
        <v>0.375</v>
      </c>
      <c r="V623" s="26">
        <f t="shared" si="83"/>
        <v>0.75</v>
      </c>
      <c r="W623" s="23">
        <f t="shared" si="90"/>
        <v>0.61754629629285773</v>
      </c>
      <c r="X623" s="19">
        <f t="shared" si="84"/>
        <v>0.75</v>
      </c>
      <c r="Y623" s="19">
        <f t="shared" si="86"/>
        <v>0</v>
      </c>
      <c r="Z623" s="21">
        <f t="shared" si="87"/>
        <v>-1</v>
      </c>
      <c r="AA623" s="21" t="str">
        <f t="shared" si="85"/>
        <v>n/a</v>
      </c>
      <c r="AB623" s="21">
        <f t="shared" si="88"/>
        <v>0</v>
      </c>
      <c r="AC623" s="19" t="str">
        <f t="shared" si="89"/>
        <v>Resueltos</v>
      </c>
    </row>
    <row r="624" spans="1:29" s="2" customFormat="1" ht="12.75" x14ac:dyDescent="0.2">
      <c r="A624" s="4" t="s">
        <v>20</v>
      </c>
      <c r="B624" s="4" t="s">
        <v>29</v>
      </c>
      <c r="C624" s="4" t="s">
        <v>2959</v>
      </c>
      <c r="D624" s="5">
        <v>46800</v>
      </c>
      <c r="E624" s="6" t="s">
        <v>2960</v>
      </c>
      <c r="F624" s="6" t="s">
        <v>21</v>
      </c>
      <c r="G624" s="6" t="s">
        <v>31</v>
      </c>
      <c r="H624" s="7">
        <v>42520.521053240736</v>
      </c>
      <c r="I624" s="7">
        <v>42520.642071759255</v>
      </c>
      <c r="J624" s="4" t="s">
        <v>23</v>
      </c>
      <c r="K624" s="8" t="s">
        <v>42</v>
      </c>
      <c r="L624" s="7">
        <v>42520.576388888891</v>
      </c>
      <c r="M624" s="9" t="s">
        <v>2961</v>
      </c>
      <c r="N624" s="8" t="s">
        <v>2962</v>
      </c>
      <c r="O624" s="8" t="s">
        <v>25</v>
      </c>
      <c r="P624" s="8" t="s">
        <v>2963</v>
      </c>
      <c r="Q624" s="4" t="s">
        <v>26</v>
      </c>
      <c r="R624" s="7">
        <v>42520.658634259264</v>
      </c>
      <c r="S624" s="8" t="s">
        <v>32</v>
      </c>
      <c r="T624" s="10" t="s">
        <v>36</v>
      </c>
      <c r="U624" s="26">
        <f t="shared" si="82"/>
        <v>0.375</v>
      </c>
      <c r="V624" s="26">
        <f t="shared" si="83"/>
        <v>0.75</v>
      </c>
      <c r="W624" s="23">
        <f t="shared" si="90"/>
        <v>0.43033564815414138</v>
      </c>
      <c r="X624" s="19">
        <f t="shared" si="84"/>
        <v>0.75</v>
      </c>
      <c r="Y624" s="19">
        <f t="shared" si="86"/>
        <v>0</v>
      </c>
      <c r="Z624" s="21">
        <f t="shared" si="87"/>
        <v>-1</v>
      </c>
      <c r="AA624" s="21" t="str">
        <f t="shared" si="85"/>
        <v>n/a</v>
      </c>
      <c r="AB624" s="21">
        <f t="shared" si="88"/>
        <v>0</v>
      </c>
      <c r="AC624" s="19" t="str">
        <f t="shared" si="89"/>
        <v>Resueltos</v>
      </c>
    </row>
    <row r="625" spans="1:29" s="2" customFormat="1" ht="12.75" x14ac:dyDescent="0.2">
      <c r="A625" s="4" t="s">
        <v>20</v>
      </c>
      <c r="B625" s="4" t="s">
        <v>29</v>
      </c>
      <c r="C625" s="4" t="s">
        <v>3218</v>
      </c>
      <c r="D625" s="5">
        <v>46802</v>
      </c>
      <c r="E625" s="6" t="s">
        <v>3219</v>
      </c>
      <c r="F625" s="6" t="s">
        <v>21</v>
      </c>
      <c r="G625" s="6" t="s">
        <v>22</v>
      </c>
      <c r="H625" s="7">
        <v>42520.525046296301</v>
      </c>
      <c r="I625" s="7">
        <v>42521.54283564815</v>
      </c>
      <c r="J625" s="4" t="s">
        <v>23</v>
      </c>
      <c r="K625" s="8" t="s">
        <v>33</v>
      </c>
      <c r="L625" s="7">
        <v>42521.520833333328</v>
      </c>
      <c r="M625" s="9" t="s">
        <v>3220</v>
      </c>
      <c r="N625" s="8" t="s">
        <v>3221</v>
      </c>
      <c r="O625" s="8" t="s">
        <v>34</v>
      </c>
      <c r="P625" s="8" t="s">
        <v>3222</v>
      </c>
      <c r="Q625" s="4" t="s">
        <v>26</v>
      </c>
      <c r="R625" s="7">
        <v>42524.70412037037</v>
      </c>
      <c r="S625" s="8" t="s">
        <v>32</v>
      </c>
      <c r="T625" s="10" t="s">
        <v>36</v>
      </c>
      <c r="U625" s="26">
        <f t="shared" si="82"/>
        <v>0.375</v>
      </c>
      <c r="V625" s="26">
        <f t="shared" si="83"/>
        <v>0.75</v>
      </c>
      <c r="W625" s="23">
        <f t="shared" si="90"/>
        <v>0.37078703702718485</v>
      </c>
      <c r="X625" s="19">
        <f t="shared" si="84"/>
        <v>0.75</v>
      </c>
      <c r="Y625" s="19">
        <f t="shared" si="86"/>
        <v>0</v>
      </c>
      <c r="Z625" s="21">
        <f t="shared" si="87"/>
        <v>0</v>
      </c>
      <c r="AA625" s="21" t="str">
        <f t="shared" si="85"/>
        <v>n/a</v>
      </c>
      <c r="AB625" s="21">
        <f t="shared" si="88"/>
        <v>0</v>
      </c>
      <c r="AC625" s="19" t="str">
        <f t="shared" si="89"/>
        <v>Resueltos</v>
      </c>
    </row>
    <row r="626" spans="1:29" s="2" customFormat="1" ht="12.75" x14ac:dyDescent="0.2">
      <c r="A626" s="4" t="s">
        <v>20</v>
      </c>
      <c r="B626" s="4" t="s">
        <v>29</v>
      </c>
      <c r="C626" s="4" t="s">
        <v>3223</v>
      </c>
      <c r="D626" s="5">
        <v>46804</v>
      </c>
      <c r="E626" s="6" t="s">
        <v>3224</v>
      </c>
      <c r="F626" s="6" t="s">
        <v>21</v>
      </c>
      <c r="G626" s="6" t="s">
        <v>31</v>
      </c>
      <c r="H626" s="7">
        <v>42520.528437500005</v>
      </c>
      <c r="I626" s="7">
        <v>42520.750740740739</v>
      </c>
      <c r="J626" s="4" t="s">
        <v>23</v>
      </c>
      <c r="K626" s="8" t="s">
        <v>24</v>
      </c>
      <c r="L626" s="7">
        <v>42520.729166666672</v>
      </c>
      <c r="M626" s="9" t="s">
        <v>3225</v>
      </c>
      <c r="N626" s="9" t="s">
        <v>3226</v>
      </c>
      <c r="O626" s="8" t="s">
        <v>25</v>
      </c>
      <c r="P626" s="8" t="s">
        <v>3227</v>
      </c>
      <c r="Q626" s="4" t="s">
        <v>26</v>
      </c>
      <c r="R626" s="7">
        <v>42528.52008101852</v>
      </c>
      <c r="S626" s="8" t="s">
        <v>27</v>
      </c>
      <c r="T626" s="10" t="s">
        <v>36</v>
      </c>
      <c r="U626" s="26">
        <f t="shared" si="82"/>
        <v>0.375</v>
      </c>
      <c r="V626" s="26">
        <f t="shared" si="83"/>
        <v>0.75</v>
      </c>
      <c r="W626" s="23">
        <f t="shared" si="90"/>
        <v>0.57572916666686069</v>
      </c>
      <c r="X626" s="19">
        <f t="shared" si="84"/>
        <v>0.75</v>
      </c>
      <c r="Y626" s="19">
        <f t="shared" si="86"/>
        <v>0</v>
      </c>
      <c r="Z626" s="21">
        <f t="shared" si="87"/>
        <v>-1</v>
      </c>
      <c r="AA626" s="21" t="str">
        <f t="shared" si="85"/>
        <v>n/a</v>
      </c>
      <c r="AB626" s="21">
        <f t="shared" si="88"/>
        <v>0</v>
      </c>
      <c r="AC626" s="19" t="str">
        <f t="shared" si="89"/>
        <v>Resueltos</v>
      </c>
    </row>
    <row r="627" spans="1:29" s="2" customFormat="1" ht="12.75" x14ac:dyDescent="0.2">
      <c r="A627" s="4" t="s">
        <v>20</v>
      </c>
      <c r="B627" s="4" t="s">
        <v>29</v>
      </c>
      <c r="C627" s="4" t="s">
        <v>3228</v>
      </c>
      <c r="D627" s="5">
        <v>46813</v>
      </c>
      <c r="E627" s="6" t="s">
        <v>3229</v>
      </c>
      <c r="F627" s="6" t="s">
        <v>21</v>
      </c>
      <c r="G627" s="6" t="s">
        <v>22</v>
      </c>
      <c r="H627" s="7">
        <v>42520.543425925927</v>
      </c>
      <c r="I627" s="7">
        <v>42521.675937499997</v>
      </c>
      <c r="J627" s="4" t="s">
        <v>23</v>
      </c>
      <c r="K627" s="8" t="s">
        <v>24</v>
      </c>
      <c r="L627" s="7">
        <v>42521.670138888891</v>
      </c>
      <c r="M627" s="9" t="s">
        <v>3230</v>
      </c>
      <c r="N627" s="9" t="s">
        <v>3231</v>
      </c>
      <c r="O627" s="8" t="s">
        <v>25</v>
      </c>
      <c r="P627" s="8" t="s">
        <v>3232</v>
      </c>
      <c r="Q627" s="4" t="s">
        <v>26</v>
      </c>
      <c r="R627" s="7">
        <v>42522.504293981481</v>
      </c>
      <c r="S627" s="8" t="s">
        <v>27</v>
      </c>
      <c r="T627" s="10" t="s">
        <v>36</v>
      </c>
      <c r="U627" s="26">
        <f t="shared" si="82"/>
        <v>0.375</v>
      </c>
      <c r="V627" s="26">
        <f t="shared" si="83"/>
        <v>0.75</v>
      </c>
      <c r="W627" s="23">
        <f t="shared" si="90"/>
        <v>0.50171296296321088</v>
      </c>
      <c r="X627" s="19">
        <f t="shared" si="84"/>
        <v>0.75</v>
      </c>
      <c r="Y627" s="19">
        <f t="shared" si="86"/>
        <v>0</v>
      </c>
      <c r="Z627" s="21">
        <f t="shared" si="87"/>
        <v>0</v>
      </c>
      <c r="AA627" s="21" t="str">
        <f t="shared" si="85"/>
        <v>n/a</v>
      </c>
      <c r="AB627" s="21">
        <f t="shared" si="88"/>
        <v>0</v>
      </c>
      <c r="AC627" s="19" t="str">
        <f t="shared" si="89"/>
        <v>Resueltos</v>
      </c>
    </row>
    <row r="628" spans="1:29" s="2" customFormat="1" ht="12.75" x14ac:dyDescent="0.2">
      <c r="A628" s="4" t="s">
        <v>20</v>
      </c>
      <c r="B628" s="4" t="s">
        <v>3233</v>
      </c>
      <c r="C628" s="4" t="s">
        <v>3234</v>
      </c>
      <c r="D628" s="5">
        <v>46815</v>
      </c>
      <c r="E628" s="6" t="s">
        <v>3235</v>
      </c>
      <c r="F628" s="6" t="s">
        <v>30</v>
      </c>
      <c r="G628" s="6" t="s">
        <v>31</v>
      </c>
      <c r="H628" s="7">
        <v>42520.550752314812</v>
      </c>
      <c r="I628" s="7">
        <v>42522.461064814815</v>
      </c>
      <c r="J628" s="4" t="s">
        <v>23</v>
      </c>
      <c r="K628" s="8" t="s">
        <v>24</v>
      </c>
      <c r="L628" s="7">
        <v>42521.566666666666</v>
      </c>
      <c r="M628" s="9" t="s">
        <v>3236</v>
      </c>
      <c r="N628" s="8" t="s">
        <v>3237</v>
      </c>
      <c r="O628" s="8" t="s">
        <v>25</v>
      </c>
      <c r="P628" s="8" t="s">
        <v>3238</v>
      </c>
      <c r="Q628" s="4" t="s">
        <v>26</v>
      </c>
      <c r="R628" s="7">
        <v>42528.547627314816</v>
      </c>
      <c r="S628" s="8" t="s">
        <v>32</v>
      </c>
      <c r="T628" s="10" t="s">
        <v>36</v>
      </c>
      <c r="U628" s="26">
        <f t="shared" si="82"/>
        <v>0.375</v>
      </c>
      <c r="V628" s="26">
        <f t="shared" si="83"/>
        <v>0.75</v>
      </c>
      <c r="W628" s="23">
        <f t="shared" si="90"/>
        <v>0.39091435185400769</v>
      </c>
      <c r="X628" s="19">
        <f t="shared" si="84"/>
        <v>0.75</v>
      </c>
      <c r="Y628" s="19">
        <f t="shared" si="86"/>
        <v>0</v>
      </c>
      <c r="Z628" s="21">
        <f t="shared" si="87"/>
        <v>0</v>
      </c>
      <c r="AA628" s="21" t="str">
        <f t="shared" si="85"/>
        <v>n/a</v>
      </c>
      <c r="AB628" s="21">
        <f t="shared" si="88"/>
        <v>0</v>
      </c>
      <c r="AC628" s="19" t="str">
        <f t="shared" si="89"/>
        <v>Resueltos</v>
      </c>
    </row>
    <row r="629" spans="1:29" s="2" customFormat="1" ht="12.75" x14ac:dyDescent="0.2">
      <c r="A629" s="4" t="s">
        <v>20</v>
      </c>
      <c r="B629" s="4" t="s">
        <v>3239</v>
      </c>
      <c r="C629" s="4" t="s">
        <v>3240</v>
      </c>
      <c r="D629" s="5">
        <v>46816</v>
      </c>
      <c r="E629" s="6" t="s">
        <v>3235</v>
      </c>
      <c r="F629" s="6" t="s">
        <v>30</v>
      </c>
      <c r="G629" s="6" t="s">
        <v>31</v>
      </c>
      <c r="H629" s="7">
        <v>42520.550798611112</v>
      </c>
      <c r="I629" s="7">
        <v>42522.462280092594</v>
      </c>
      <c r="J629" s="4" t="s">
        <v>23</v>
      </c>
      <c r="K629" s="8" t="s">
        <v>33</v>
      </c>
      <c r="L629" s="7">
        <v>42521.53125</v>
      </c>
      <c r="M629" s="9" t="s">
        <v>3241</v>
      </c>
      <c r="N629" s="8" t="s">
        <v>3242</v>
      </c>
      <c r="O629" s="8" t="s">
        <v>34</v>
      </c>
      <c r="P629" s="8" t="s">
        <v>3243</v>
      </c>
      <c r="Q629" s="4" t="s">
        <v>26</v>
      </c>
      <c r="R629" s="7">
        <v>42528.548310185186</v>
      </c>
      <c r="S629" s="8" t="s">
        <v>32</v>
      </c>
      <c r="T629" s="10" t="s">
        <v>36</v>
      </c>
      <c r="U629" s="26">
        <f t="shared" si="82"/>
        <v>0.375</v>
      </c>
      <c r="V629" s="26">
        <f t="shared" si="83"/>
        <v>0.75</v>
      </c>
      <c r="W629" s="23">
        <f t="shared" si="90"/>
        <v>0.3554513888884685</v>
      </c>
      <c r="X629" s="19">
        <f t="shared" si="84"/>
        <v>0.75</v>
      </c>
      <c r="Y629" s="19">
        <f t="shared" si="86"/>
        <v>0</v>
      </c>
      <c r="Z629" s="21">
        <f t="shared" si="87"/>
        <v>0</v>
      </c>
      <c r="AA629" s="21" t="str">
        <f t="shared" si="85"/>
        <v>n/a</v>
      </c>
      <c r="AB629" s="21">
        <f t="shared" si="88"/>
        <v>0</v>
      </c>
      <c r="AC629" s="19" t="str">
        <f t="shared" si="89"/>
        <v>Resueltos</v>
      </c>
    </row>
    <row r="630" spans="1:29" s="2" customFormat="1" ht="12.75" x14ac:dyDescent="0.2">
      <c r="A630" s="4" t="s">
        <v>20</v>
      </c>
      <c r="B630" s="4" t="s">
        <v>29</v>
      </c>
      <c r="C630" s="4" t="s">
        <v>3244</v>
      </c>
      <c r="D630" s="5">
        <v>46822</v>
      </c>
      <c r="E630" s="6" t="s">
        <v>3245</v>
      </c>
      <c r="F630" s="6" t="s">
        <v>21</v>
      </c>
      <c r="G630" s="6" t="s">
        <v>22</v>
      </c>
      <c r="H630" s="7">
        <v>42520.556273148148</v>
      </c>
      <c r="I630" s="7">
        <v>42521.676192129627</v>
      </c>
      <c r="J630" s="4" t="s">
        <v>23</v>
      </c>
      <c r="K630" s="8" t="s">
        <v>24</v>
      </c>
      <c r="L630" s="7">
        <v>42521.670138888891</v>
      </c>
      <c r="M630" s="9" t="s">
        <v>3246</v>
      </c>
      <c r="N630" s="9" t="s">
        <v>3231</v>
      </c>
      <c r="O630" s="8" t="s">
        <v>25</v>
      </c>
      <c r="P630" s="8" t="s">
        <v>3247</v>
      </c>
      <c r="Q630" s="4" t="s">
        <v>26</v>
      </c>
      <c r="R630" s="7">
        <v>42522.509363425925</v>
      </c>
      <c r="S630" s="8" t="s">
        <v>27</v>
      </c>
      <c r="T630" s="10" t="s">
        <v>36</v>
      </c>
      <c r="U630" s="26">
        <f t="shared" si="82"/>
        <v>0.375</v>
      </c>
      <c r="V630" s="26">
        <f t="shared" si="83"/>
        <v>0.75</v>
      </c>
      <c r="W630" s="23">
        <f t="shared" si="90"/>
        <v>0.48886574074276723</v>
      </c>
      <c r="X630" s="19">
        <f t="shared" si="84"/>
        <v>0.75</v>
      </c>
      <c r="Y630" s="19">
        <f t="shared" si="86"/>
        <v>0</v>
      </c>
      <c r="Z630" s="21">
        <f t="shared" si="87"/>
        <v>0</v>
      </c>
      <c r="AA630" s="21" t="str">
        <f t="shared" si="85"/>
        <v>n/a</v>
      </c>
      <c r="AB630" s="21">
        <f t="shared" si="88"/>
        <v>0</v>
      </c>
      <c r="AC630" s="19" t="str">
        <f t="shared" si="89"/>
        <v>Resueltos</v>
      </c>
    </row>
    <row r="631" spans="1:29" s="2" customFormat="1" ht="12.75" x14ac:dyDescent="0.2">
      <c r="A631" s="4" t="s">
        <v>20</v>
      </c>
      <c r="B631" s="4" t="s">
        <v>29</v>
      </c>
      <c r="C631" s="4" t="s">
        <v>2964</v>
      </c>
      <c r="D631" s="5">
        <v>46835</v>
      </c>
      <c r="E631" s="6" t="s">
        <v>2965</v>
      </c>
      <c r="F631" s="6" t="s">
        <v>30</v>
      </c>
      <c r="G631" s="6" t="s">
        <v>31</v>
      </c>
      <c r="H631" s="7">
        <v>42520.581793981481</v>
      </c>
      <c r="I631" s="7">
        <v>42520.695648148147</v>
      </c>
      <c r="J631" s="4" t="s">
        <v>23</v>
      </c>
      <c r="K631" s="8" t="s">
        <v>39</v>
      </c>
      <c r="L631" s="7">
        <v>42520.666666666672</v>
      </c>
      <c r="M631" s="9" t="s">
        <v>2966</v>
      </c>
      <c r="N631" s="9" t="s">
        <v>2967</v>
      </c>
      <c r="O631" s="8" t="s">
        <v>40</v>
      </c>
      <c r="P631" s="8" t="s">
        <v>2968</v>
      </c>
      <c r="Q631" s="4" t="s">
        <v>26</v>
      </c>
      <c r="R631" s="7">
        <v>42521.429826388892</v>
      </c>
      <c r="S631" s="8" t="s">
        <v>27</v>
      </c>
      <c r="T631" s="10" t="s">
        <v>36</v>
      </c>
      <c r="U631" s="26">
        <f t="shared" si="82"/>
        <v>0.375</v>
      </c>
      <c r="V631" s="26">
        <f t="shared" si="83"/>
        <v>0.75</v>
      </c>
      <c r="W631" s="23">
        <f t="shared" si="90"/>
        <v>0.4598726851909305</v>
      </c>
      <c r="X631" s="19">
        <f t="shared" si="84"/>
        <v>0.75</v>
      </c>
      <c r="Y631" s="19">
        <f t="shared" si="86"/>
        <v>0</v>
      </c>
      <c r="Z631" s="21">
        <f t="shared" si="87"/>
        <v>-1</v>
      </c>
      <c r="AA631" s="21" t="str">
        <f t="shared" si="85"/>
        <v>n/a</v>
      </c>
      <c r="AB631" s="21">
        <f t="shared" si="88"/>
        <v>0</v>
      </c>
      <c r="AC631" s="19" t="str">
        <f t="shared" si="89"/>
        <v>Resueltos</v>
      </c>
    </row>
    <row r="632" spans="1:29" s="2" customFormat="1" ht="12.75" x14ac:dyDescent="0.2">
      <c r="A632" s="4" t="s">
        <v>20</v>
      </c>
      <c r="B632" s="4" t="s">
        <v>29</v>
      </c>
      <c r="C632" s="4" t="s">
        <v>3248</v>
      </c>
      <c r="D632" s="5">
        <v>46839</v>
      </c>
      <c r="E632" s="6" t="s">
        <v>3249</v>
      </c>
      <c r="F632" s="6" t="s">
        <v>21</v>
      </c>
      <c r="G632" s="6" t="s">
        <v>22</v>
      </c>
      <c r="H632" s="7">
        <v>42520.595219907409</v>
      </c>
      <c r="I632" s="7">
        <v>42521.599444444444</v>
      </c>
      <c r="J632" s="4" t="s">
        <v>23</v>
      </c>
      <c r="K632" s="8" t="s">
        <v>50</v>
      </c>
      <c r="L632" s="7">
        <v>42521.597222222219</v>
      </c>
      <c r="M632" s="9" t="s">
        <v>3250</v>
      </c>
      <c r="N632" s="8" t="s">
        <v>3251</v>
      </c>
      <c r="O632" s="8" t="s">
        <v>40</v>
      </c>
      <c r="P632" s="8" t="s">
        <v>3252</v>
      </c>
      <c r="Q632" s="4" t="s">
        <v>26</v>
      </c>
      <c r="R632" s="7">
        <v>42522.567824074074</v>
      </c>
      <c r="S632" s="8" t="s">
        <v>27</v>
      </c>
      <c r="T632" s="10" t="s">
        <v>36</v>
      </c>
      <c r="U632" s="26">
        <f t="shared" si="82"/>
        <v>0.375</v>
      </c>
      <c r="V632" s="26">
        <f t="shared" si="83"/>
        <v>0.75</v>
      </c>
      <c r="W632" s="23">
        <f t="shared" si="90"/>
        <v>0.37700231480994262</v>
      </c>
      <c r="X632" s="19">
        <f t="shared" si="84"/>
        <v>0.75</v>
      </c>
      <c r="Y632" s="19">
        <f t="shared" si="86"/>
        <v>0</v>
      </c>
      <c r="Z632" s="21">
        <f t="shared" si="87"/>
        <v>0</v>
      </c>
      <c r="AA632" s="21" t="str">
        <f t="shared" si="85"/>
        <v>n/a</v>
      </c>
      <c r="AB632" s="21">
        <f t="shared" si="88"/>
        <v>0</v>
      </c>
      <c r="AC632" s="19" t="str">
        <f t="shared" si="89"/>
        <v>Resueltos</v>
      </c>
    </row>
    <row r="633" spans="1:29" s="2" customFormat="1" ht="12.75" x14ac:dyDescent="0.2">
      <c r="A633" s="4" t="s">
        <v>20</v>
      </c>
      <c r="B633" s="4" t="s">
        <v>29</v>
      </c>
      <c r="C633" s="4" t="s">
        <v>2969</v>
      </c>
      <c r="D633" s="5">
        <v>46848</v>
      </c>
      <c r="E633" s="6" t="s">
        <v>2970</v>
      </c>
      <c r="F633" s="6" t="s">
        <v>21</v>
      </c>
      <c r="G633" s="6" t="s">
        <v>22</v>
      </c>
      <c r="H633" s="7">
        <v>42520.646631944444</v>
      </c>
      <c r="I633" s="7">
        <v>42521.734224537038</v>
      </c>
      <c r="J633" s="4" t="s">
        <v>23</v>
      </c>
      <c r="K633" s="8" t="s">
        <v>24</v>
      </c>
      <c r="L633" s="7">
        <v>42521.548611111109</v>
      </c>
      <c r="M633" s="9" t="s">
        <v>2971</v>
      </c>
      <c r="N633" s="8" t="s">
        <v>2972</v>
      </c>
      <c r="O633" s="8" t="s">
        <v>25</v>
      </c>
      <c r="P633" s="8" t="s">
        <v>91</v>
      </c>
      <c r="Q633" s="4" t="s">
        <v>26</v>
      </c>
      <c r="R633" s="7">
        <v>42521.755277777775</v>
      </c>
      <c r="S633" s="8" t="s">
        <v>32</v>
      </c>
      <c r="T633" s="10" t="s">
        <v>36</v>
      </c>
      <c r="U633" s="26">
        <f t="shared" si="82"/>
        <v>0.375</v>
      </c>
      <c r="V633" s="26">
        <f t="shared" si="83"/>
        <v>0.75</v>
      </c>
      <c r="W633" s="23">
        <f t="shared" si="90"/>
        <v>0.27697916666511446</v>
      </c>
      <c r="X633" s="19">
        <f t="shared" si="84"/>
        <v>0.75</v>
      </c>
      <c r="Y633" s="19">
        <f t="shared" si="86"/>
        <v>0</v>
      </c>
      <c r="Z633" s="21">
        <f t="shared" si="87"/>
        <v>0</v>
      </c>
      <c r="AA633" s="21" t="str">
        <f t="shared" si="85"/>
        <v>n/a</v>
      </c>
      <c r="AB633" s="21">
        <f t="shared" si="88"/>
        <v>0</v>
      </c>
      <c r="AC633" s="19" t="str">
        <f t="shared" si="89"/>
        <v>Resueltos</v>
      </c>
    </row>
    <row r="634" spans="1:29" s="2" customFormat="1" ht="12.75" x14ac:dyDescent="0.2">
      <c r="A634" s="4" t="s">
        <v>20</v>
      </c>
      <c r="B634" s="4" t="s">
        <v>29</v>
      </c>
      <c r="C634" s="4" t="s">
        <v>3253</v>
      </c>
      <c r="D634" s="5">
        <v>46863</v>
      </c>
      <c r="E634" s="6" t="s">
        <v>3254</v>
      </c>
      <c r="F634" s="6" t="s">
        <v>21</v>
      </c>
      <c r="G634" s="6" t="s">
        <v>22</v>
      </c>
      <c r="H634" s="7">
        <v>42520.74013888889</v>
      </c>
      <c r="I634" s="7">
        <v>42521.510636574079</v>
      </c>
      <c r="J634" s="4" t="s">
        <v>23</v>
      </c>
      <c r="K634" s="8" t="s">
        <v>24</v>
      </c>
      <c r="L634" s="7">
        <v>42521.454166666663</v>
      </c>
      <c r="M634" s="9" t="s">
        <v>3255</v>
      </c>
      <c r="N634" s="9" t="s">
        <v>3256</v>
      </c>
      <c r="O634" s="8" t="s">
        <v>25</v>
      </c>
      <c r="P634" s="8" t="s">
        <v>1026</v>
      </c>
      <c r="Q634" s="4" t="s">
        <v>26</v>
      </c>
      <c r="R634" s="7">
        <v>42527.380254629628</v>
      </c>
      <c r="S634" s="8" t="s">
        <v>32</v>
      </c>
      <c r="T634" s="10" t="s">
        <v>36</v>
      </c>
      <c r="U634" s="26">
        <f t="shared" si="82"/>
        <v>0.375</v>
      </c>
      <c r="V634" s="26">
        <f t="shared" si="83"/>
        <v>0.75</v>
      </c>
      <c r="W634" s="23">
        <f t="shared" si="90"/>
        <v>8.9027777772571426E-2</v>
      </c>
      <c r="X634" s="19">
        <f t="shared" si="84"/>
        <v>0.75</v>
      </c>
      <c r="Y634" s="19">
        <f t="shared" si="86"/>
        <v>0</v>
      </c>
      <c r="Z634" s="21">
        <f t="shared" si="87"/>
        <v>0</v>
      </c>
      <c r="AA634" s="21" t="str">
        <f t="shared" si="85"/>
        <v>n/a</v>
      </c>
      <c r="AB634" s="21">
        <f t="shared" si="88"/>
        <v>0</v>
      </c>
      <c r="AC634" s="19" t="str">
        <f t="shared" si="89"/>
        <v>Resueltos</v>
      </c>
    </row>
    <row r="635" spans="1:29" s="2" customFormat="1" ht="12.75" x14ac:dyDescent="0.2">
      <c r="A635" s="4" t="s">
        <v>20</v>
      </c>
      <c r="B635" s="4" t="s">
        <v>29</v>
      </c>
      <c r="C635" s="4" t="s">
        <v>3257</v>
      </c>
      <c r="D635" s="5">
        <v>46866</v>
      </c>
      <c r="E635" s="6" t="s">
        <v>3258</v>
      </c>
      <c r="F635" s="6" t="s">
        <v>21</v>
      </c>
      <c r="G635" s="6" t="s">
        <v>22</v>
      </c>
      <c r="H635" s="7">
        <v>42520.770821759259</v>
      </c>
      <c r="I635" s="7">
        <v>42521.493391203709</v>
      </c>
      <c r="J635" s="4" t="s">
        <v>23</v>
      </c>
      <c r="K635" s="8" t="s">
        <v>24</v>
      </c>
      <c r="L635" s="7">
        <v>42521.375</v>
      </c>
      <c r="M635" s="9" t="s">
        <v>3259</v>
      </c>
      <c r="N635" s="8" t="s">
        <v>3260</v>
      </c>
      <c r="O635" s="8" t="s">
        <v>25</v>
      </c>
      <c r="P635" s="8" t="s">
        <v>3261</v>
      </c>
      <c r="Q635" s="4" t="s">
        <v>26</v>
      </c>
      <c r="R635" s="7">
        <v>42522.63349537037</v>
      </c>
      <c r="S635" s="8" t="s">
        <v>27</v>
      </c>
      <c r="T635" s="10" t="s">
        <v>36</v>
      </c>
      <c r="U635" s="26">
        <f t="shared" si="82"/>
        <v>0.375</v>
      </c>
      <c r="V635" s="26">
        <f t="shared" si="83"/>
        <v>0.75</v>
      </c>
      <c r="W635" s="23">
        <f t="shared" si="90"/>
        <v>0</v>
      </c>
      <c r="X635" s="19">
        <f t="shared" si="84"/>
        <v>0.75</v>
      </c>
      <c r="Y635" s="19">
        <f t="shared" si="86"/>
        <v>0</v>
      </c>
      <c r="Z635" s="21">
        <f t="shared" si="87"/>
        <v>0</v>
      </c>
      <c r="AA635" s="21" t="str">
        <f t="shared" si="85"/>
        <v>n/a</v>
      </c>
      <c r="AB635" s="21">
        <f t="shared" si="88"/>
        <v>0</v>
      </c>
      <c r="AC635" s="19" t="str">
        <f t="shared" si="89"/>
        <v>Resueltos</v>
      </c>
    </row>
    <row r="636" spans="1:29" s="2" customFormat="1" ht="12.75" x14ac:dyDescent="0.2">
      <c r="A636" s="4" t="s">
        <v>20</v>
      </c>
      <c r="B636" s="4" t="s">
        <v>29</v>
      </c>
      <c r="C636" s="4" t="s">
        <v>2973</v>
      </c>
      <c r="D636" s="5">
        <v>46867</v>
      </c>
      <c r="E636" s="6" t="s">
        <v>2974</v>
      </c>
      <c r="F636" s="6" t="s">
        <v>21</v>
      </c>
      <c r="G636" s="6" t="s">
        <v>22</v>
      </c>
      <c r="H636" s="7">
        <v>42520.778692129628</v>
      </c>
      <c r="I636" s="7">
        <v>42521.664618055554</v>
      </c>
      <c r="J636" s="4" t="s">
        <v>23</v>
      </c>
      <c r="K636" s="8" t="s">
        <v>37</v>
      </c>
      <c r="L636" s="7">
        <v>42521.638888888891</v>
      </c>
      <c r="M636" s="9" t="s">
        <v>2975</v>
      </c>
      <c r="N636" s="9" t="s">
        <v>2976</v>
      </c>
      <c r="O636" s="8" t="s">
        <v>25</v>
      </c>
      <c r="P636" s="8" t="s">
        <v>2977</v>
      </c>
      <c r="Q636" s="4" t="s">
        <v>26</v>
      </c>
      <c r="R636" s="7">
        <v>42521.78743055556</v>
      </c>
      <c r="S636" s="8" t="s">
        <v>27</v>
      </c>
      <c r="T636" s="10" t="s">
        <v>36</v>
      </c>
      <c r="U636" s="26">
        <f t="shared" si="82"/>
        <v>0.375</v>
      </c>
      <c r="V636" s="26">
        <f t="shared" si="83"/>
        <v>0.66666666666666663</v>
      </c>
      <c r="W636" s="23">
        <f t="shared" si="90"/>
        <v>0.26388888889050577</v>
      </c>
      <c r="X636" s="19">
        <f t="shared" si="84"/>
        <v>0.58333333333333337</v>
      </c>
      <c r="Y636" s="19">
        <f t="shared" si="86"/>
        <v>0</v>
      </c>
      <c r="Z636" s="21">
        <f t="shared" si="87"/>
        <v>0</v>
      </c>
      <c r="AA636" s="21" t="str">
        <f t="shared" si="85"/>
        <v>n/a</v>
      </c>
      <c r="AB636" s="21">
        <f t="shared" si="88"/>
        <v>0</v>
      </c>
      <c r="AC636" s="19" t="str">
        <f t="shared" si="89"/>
        <v>Resueltos</v>
      </c>
    </row>
    <row r="637" spans="1:29" s="2" customFormat="1" ht="12.75" x14ac:dyDescent="0.2">
      <c r="A637" s="4" t="s">
        <v>20</v>
      </c>
      <c r="B637" s="4" t="s">
        <v>29</v>
      </c>
      <c r="C637" s="4" t="s">
        <v>3262</v>
      </c>
      <c r="D637" s="5">
        <v>46899</v>
      </c>
      <c r="E637" s="6" t="s">
        <v>3263</v>
      </c>
      <c r="F637" s="6" t="s">
        <v>21</v>
      </c>
      <c r="G637" s="6" t="s">
        <v>22</v>
      </c>
      <c r="H637" s="7">
        <v>42521.439826388887</v>
      </c>
      <c r="I637" s="7">
        <v>42521.682372685187</v>
      </c>
      <c r="J637" s="4" t="s">
        <v>23</v>
      </c>
      <c r="K637" s="8" t="s">
        <v>24</v>
      </c>
      <c r="L637" s="7">
        <v>42521.618055555555</v>
      </c>
      <c r="M637" s="9" t="s">
        <v>3264</v>
      </c>
      <c r="N637" s="8" t="s">
        <v>3265</v>
      </c>
      <c r="O637" s="8" t="s">
        <v>25</v>
      </c>
      <c r="P637" s="8" t="s">
        <v>3266</v>
      </c>
      <c r="Q637" s="4" t="s">
        <v>26</v>
      </c>
      <c r="R637" s="7">
        <v>42522.510011574079</v>
      </c>
      <c r="S637" s="8" t="s">
        <v>27</v>
      </c>
      <c r="T637" s="10" t="s">
        <v>36</v>
      </c>
      <c r="U637" s="26">
        <f t="shared" si="82"/>
        <v>0.375</v>
      </c>
      <c r="V637" s="26">
        <f t="shared" si="83"/>
        <v>0.75</v>
      </c>
      <c r="W637" s="23">
        <f t="shared" si="90"/>
        <v>0.55322916666773381</v>
      </c>
      <c r="X637" s="19">
        <f t="shared" si="84"/>
        <v>0.75</v>
      </c>
      <c r="Y637" s="19">
        <f t="shared" si="86"/>
        <v>0</v>
      </c>
      <c r="Z637" s="21">
        <f t="shared" si="87"/>
        <v>-1</v>
      </c>
      <c r="AA637" s="21" t="str">
        <f t="shared" si="85"/>
        <v>n/a</v>
      </c>
      <c r="AB637" s="21">
        <f t="shared" si="88"/>
        <v>0</v>
      </c>
      <c r="AC637" s="19" t="str">
        <f t="shared" si="89"/>
        <v>Resueltos</v>
      </c>
    </row>
    <row r="638" spans="1:29" s="2" customFormat="1" ht="12.75" x14ac:dyDescent="0.2">
      <c r="A638" s="4" t="s">
        <v>20</v>
      </c>
      <c r="B638" s="4" t="s">
        <v>29</v>
      </c>
      <c r="C638" s="4" t="s">
        <v>3267</v>
      </c>
      <c r="D638" s="5">
        <v>46934</v>
      </c>
      <c r="E638" s="6" t="s">
        <v>3268</v>
      </c>
      <c r="F638" s="6" t="s">
        <v>21</v>
      </c>
      <c r="G638" s="6" t="s">
        <v>22</v>
      </c>
      <c r="H638" s="7">
        <v>42521.48028935185</v>
      </c>
      <c r="I638" s="7">
        <v>42521.649837962963</v>
      </c>
      <c r="J638" s="4" t="s">
        <v>23</v>
      </c>
      <c r="K638" s="8" t="s">
        <v>24</v>
      </c>
      <c r="L638" s="7">
        <v>42521.583333333328</v>
      </c>
      <c r="M638" s="9" t="s">
        <v>3269</v>
      </c>
      <c r="N638" s="8" t="s">
        <v>3270</v>
      </c>
      <c r="O638" s="8" t="s">
        <v>25</v>
      </c>
      <c r="P638" s="8" t="s">
        <v>3271</v>
      </c>
      <c r="Q638" s="4" t="s">
        <v>26</v>
      </c>
      <c r="R638" s="7">
        <v>42522.511446759258</v>
      </c>
      <c r="S638" s="8" t="s">
        <v>27</v>
      </c>
      <c r="T638" s="10" t="s">
        <v>36</v>
      </c>
      <c r="U638" s="26">
        <f t="shared" si="82"/>
        <v>0.375</v>
      </c>
      <c r="V638" s="26">
        <f t="shared" si="83"/>
        <v>0.75</v>
      </c>
      <c r="W638" s="23">
        <f t="shared" si="90"/>
        <v>0.47804398147854954</v>
      </c>
      <c r="X638" s="19">
        <f t="shared" si="84"/>
        <v>0.75</v>
      </c>
      <c r="Y638" s="19">
        <f t="shared" si="86"/>
        <v>0</v>
      </c>
      <c r="Z638" s="21">
        <f t="shared" si="87"/>
        <v>-1</v>
      </c>
      <c r="AA638" s="21" t="str">
        <f t="shared" si="85"/>
        <v>n/a</v>
      </c>
      <c r="AB638" s="21">
        <f t="shared" si="88"/>
        <v>0</v>
      </c>
      <c r="AC638" s="19" t="str">
        <f t="shared" si="89"/>
        <v>Resueltos</v>
      </c>
    </row>
    <row r="639" spans="1:29" s="2" customFormat="1" ht="12.75" x14ac:dyDescent="0.2">
      <c r="A639" s="4" t="s">
        <v>20</v>
      </c>
      <c r="B639" s="4" t="s">
        <v>29</v>
      </c>
      <c r="C639" s="4" t="s">
        <v>3272</v>
      </c>
      <c r="D639" s="5">
        <v>46938</v>
      </c>
      <c r="E639" s="6" t="s">
        <v>3273</v>
      </c>
      <c r="F639" s="6" t="s">
        <v>21</v>
      </c>
      <c r="G639" s="6" t="s">
        <v>22</v>
      </c>
      <c r="H639" s="7">
        <v>42521.494224537033</v>
      </c>
      <c r="I639" s="7">
        <v>42521.69259259259</v>
      </c>
      <c r="J639" s="4" t="s">
        <v>23</v>
      </c>
      <c r="K639" s="8" t="s">
        <v>50</v>
      </c>
      <c r="L639" s="7">
        <v>42521.616666666669</v>
      </c>
      <c r="M639" s="9" t="s">
        <v>3274</v>
      </c>
      <c r="N639" s="8" t="s">
        <v>3275</v>
      </c>
      <c r="O639" s="8" t="s">
        <v>40</v>
      </c>
      <c r="P639" s="8" t="s">
        <v>3276</v>
      </c>
      <c r="Q639" s="4" t="s">
        <v>26</v>
      </c>
      <c r="R639" s="7">
        <v>42527.379525462966</v>
      </c>
      <c r="S639" s="8" t="s">
        <v>27</v>
      </c>
      <c r="T639" s="10" t="s">
        <v>36</v>
      </c>
      <c r="U639" s="26">
        <f t="shared" si="82"/>
        <v>0.375</v>
      </c>
      <c r="V639" s="26">
        <f t="shared" si="83"/>
        <v>0.75</v>
      </c>
      <c r="W639" s="23">
        <f t="shared" si="90"/>
        <v>0.4974421296356013</v>
      </c>
      <c r="X639" s="19">
        <f t="shared" si="84"/>
        <v>0.75</v>
      </c>
      <c r="Y639" s="19">
        <f t="shared" si="86"/>
        <v>0</v>
      </c>
      <c r="Z639" s="21">
        <f t="shared" si="87"/>
        <v>-1</v>
      </c>
      <c r="AA639" s="21" t="str">
        <f t="shared" si="85"/>
        <v>n/a</v>
      </c>
      <c r="AB639" s="21">
        <f t="shared" si="88"/>
        <v>0</v>
      </c>
      <c r="AC639" s="19" t="str">
        <f t="shared" si="89"/>
        <v>Resueltos</v>
      </c>
    </row>
    <row r="640" spans="1:29" s="2" customFormat="1" ht="12.75" x14ac:dyDescent="0.2">
      <c r="A640" s="4" t="s">
        <v>20</v>
      </c>
      <c r="B640" s="4" t="s">
        <v>29</v>
      </c>
      <c r="C640" s="4" t="s">
        <v>2978</v>
      </c>
      <c r="D640" s="5">
        <v>46956</v>
      </c>
      <c r="E640" s="6" t="s">
        <v>2979</v>
      </c>
      <c r="F640" s="6" t="s">
        <v>21</v>
      </c>
      <c r="G640" s="6" t="s">
        <v>22</v>
      </c>
      <c r="H640" s="7">
        <v>42521.504432870366</v>
      </c>
      <c r="I640" s="7">
        <v>42521.685185185182</v>
      </c>
      <c r="J640" s="4" t="s">
        <v>23</v>
      </c>
      <c r="K640" s="8" t="s">
        <v>42</v>
      </c>
      <c r="L640" s="7">
        <v>42521.673611111109</v>
      </c>
      <c r="M640" s="9" t="s">
        <v>2980</v>
      </c>
      <c r="N640" s="8" t="s">
        <v>2981</v>
      </c>
      <c r="O640" s="8" t="s">
        <v>25</v>
      </c>
      <c r="P640" s="8" t="s">
        <v>237</v>
      </c>
      <c r="Q640" s="4" t="s">
        <v>26</v>
      </c>
      <c r="R640" s="7">
        <v>42521.697905092587</v>
      </c>
      <c r="S640" s="8" t="s">
        <v>32</v>
      </c>
      <c r="T640" s="10" t="s">
        <v>36</v>
      </c>
      <c r="U640" s="26">
        <f t="shared" si="82"/>
        <v>0.375</v>
      </c>
      <c r="V640" s="26">
        <f t="shared" si="83"/>
        <v>0.75</v>
      </c>
      <c r="W640" s="23">
        <f t="shared" si="90"/>
        <v>0.54417824074334931</v>
      </c>
      <c r="X640" s="19">
        <f t="shared" si="84"/>
        <v>0.75</v>
      </c>
      <c r="Y640" s="19">
        <f t="shared" si="86"/>
        <v>0</v>
      </c>
      <c r="Z640" s="21">
        <f t="shared" si="87"/>
        <v>-1</v>
      </c>
      <c r="AA640" s="21" t="str">
        <f t="shared" si="85"/>
        <v>n/a</v>
      </c>
      <c r="AB640" s="21">
        <f t="shared" si="88"/>
        <v>0</v>
      </c>
      <c r="AC640" s="19" t="str">
        <f t="shared" si="89"/>
        <v>Resueltos</v>
      </c>
    </row>
    <row r="641" spans="1:29" s="2" customFormat="1" ht="12.75" x14ac:dyDescent="0.2">
      <c r="A641" s="4" t="s">
        <v>20</v>
      </c>
      <c r="B641" s="4" t="s">
        <v>29</v>
      </c>
      <c r="C641" s="4" t="s">
        <v>3277</v>
      </c>
      <c r="D641" s="5">
        <v>46968</v>
      </c>
      <c r="E641" s="6" t="s">
        <v>3278</v>
      </c>
      <c r="F641" s="6" t="s">
        <v>21</v>
      </c>
      <c r="G641" s="6" t="s">
        <v>22</v>
      </c>
      <c r="H641" s="7">
        <v>42521.533750000002</v>
      </c>
      <c r="I641" s="7">
        <v>42521.619988425926</v>
      </c>
      <c r="J641" s="4" t="s">
        <v>23</v>
      </c>
      <c r="K641" s="8" t="s">
        <v>42</v>
      </c>
      <c r="L641" s="7">
        <v>42521.5625</v>
      </c>
      <c r="M641" s="9" t="s">
        <v>3279</v>
      </c>
      <c r="N641" s="8" t="s">
        <v>3280</v>
      </c>
      <c r="O641" s="8" t="s">
        <v>25</v>
      </c>
      <c r="P641" s="8" t="s">
        <v>3281</v>
      </c>
      <c r="Q641" s="4" t="s">
        <v>26</v>
      </c>
      <c r="R641" s="7">
        <v>42522.636828703704</v>
      </c>
      <c r="S641" s="8" t="s">
        <v>27</v>
      </c>
      <c r="T641" s="10" t="s">
        <v>36</v>
      </c>
      <c r="U641" s="26">
        <f t="shared" si="82"/>
        <v>0.375</v>
      </c>
      <c r="V641" s="26">
        <f t="shared" si="83"/>
        <v>0.75</v>
      </c>
      <c r="W641" s="23">
        <f t="shared" si="90"/>
        <v>0.40374999999767169</v>
      </c>
      <c r="X641" s="19">
        <f t="shared" si="84"/>
        <v>0.75</v>
      </c>
      <c r="Y641" s="19">
        <f t="shared" si="86"/>
        <v>0</v>
      </c>
      <c r="Z641" s="21">
        <f t="shared" si="87"/>
        <v>-1</v>
      </c>
      <c r="AA641" s="21" t="str">
        <f t="shared" si="85"/>
        <v>n/a</v>
      </c>
      <c r="AB641" s="21">
        <f t="shared" si="88"/>
        <v>0</v>
      </c>
      <c r="AC641" s="19" t="str">
        <f t="shared" si="89"/>
        <v>Resueltos</v>
      </c>
    </row>
    <row r="642" spans="1:29" s="2" customFormat="1" ht="12.75" x14ac:dyDescent="0.2">
      <c r="A642" s="4" t="s">
        <v>20</v>
      </c>
      <c r="B642" s="4" t="s">
        <v>29</v>
      </c>
      <c r="C642" s="4" t="s">
        <v>3282</v>
      </c>
      <c r="D642" s="5">
        <v>46972</v>
      </c>
      <c r="E642" s="6" t="s">
        <v>3283</v>
      </c>
      <c r="F642" s="6" t="s">
        <v>21</v>
      </c>
      <c r="G642" s="6" t="s">
        <v>22</v>
      </c>
      <c r="H642" s="7">
        <v>42521.540810185186</v>
      </c>
      <c r="I642" s="7">
        <v>42521.707303240742</v>
      </c>
      <c r="J642" s="4" t="s">
        <v>23</v>
      </c>
      <c r="K642" s="8" t="s">
        <v>42</v>
      </c>
      <c r="L642" s="7">
        <v>42521.572916666672</v>
      </c>
      <c r="M642" s="9" t="s">
        <v>3284</v>
      </c>
      <c r="N642" s="8" t="s">
        <v>3285</v>
      </c>
      <c r="O642" s="8" t="s">
        <v>25</v>
      </c>
      <c r="P642" s="8" t="s">
        <v>3281</v>
      </c>
      <c r="Q642" s="4" t="s">
        <v>26</v>
      </c>
      <c r="R642" s="7">
        <v>42522.639803240745</v>
      </c>
      <c r="S642" s="8" t="s">
        <v>27</v>
      </c>
      <c r="T642" s="10" t="s">
        <v>36</v>
      </c>
      <c r="U642" s="26">
        <f t="shared" ref="U642:U657" si="91">VLOOKUP(K642,horarios,2,FALSE)</f>
        <v>0.375</v>
      </c>
      <c r="V642" s="26">
        <f t="shared" ref="V642:V657" si="92">VLOOKUP(K642,horarios,3,FALSE)</f>
        <v>0.75</v>
      </c>
      <c r="W642" s="23">
        <f t="shared" si="90"/>
        <v>0.40710648148524342</v>
      </c>
      <c r="X642" s="19">
        <f t="shared" ref="X642:X657" si="93">IFERROR(VLOOKUP(F642&amp;K642,sla_horas,5,FALSE),"n/a")</f>
        <v>0.75</v>
      </c>
      <c r="Y642" s="19">
        <f t="shared" si="86"/>
        <v>0</v>
      </c>
      <c r="Z642" s="21">
        <f t="shared" si="87"/>
        <v>-1</v>
      </c>
      <c r="AA642" s="21" t="str">
        <f t="shared" ref="AA642:AA657" si="94">IFERROR(VLOOKUP(F642&amp;K642,sla_dias,5,FALSE),"n/a")</f>
        <v>n/a</v>
      </c>
      <c r="AB642" s="21">
        <f t="shared" si="88"/>
        <v>0</v>
      </c>
      <c r="AC642" s="19" t="str">
        <f t="shared" si="89"/>
        <v>Resueltos</v>
      </c>
    </row>
    <row r="643" spans="1:29" s="2" customFormat="1" ht="12.75" x14ac:dyDescent="0.2">
      <c r="A643" s="4" t="s">
        <v>20</v>
      </c>
      <c r="B643" s="4" t="s">
        <v>29</v>
      </c>
      <c r="C643" s="4" t="s">
        <v>3286</v>
      </c>
      <c r="D643" s="5">
        <v>47004</v>
      </c>
      <c r="E643" s="6" t="s">
        <v>3287</v>
      </c>
      <c r="F643" s="6" t="s">
        <v>21</v>
      </c>
      <c r="G643" s="6" t="s">
        <v>31</v>
      </c>
      <c r="H643" s="7">
        <v>42521.613993055551</v>
      </c>
      <c r="I643" s="7">
        <v>42522.470532407402</v>
      </c>
      <c r="J643" s="4" t="s">
        <v>23</v>
      </c>
      <c r="K643" s="8" t="s">
        <v>24</v>
      </c>
      <c r="L643" s="7">
        <v>42521.75</v>
      </c>
      <c r="M643" s="9" t="s">
        <v>3288</v>
      </c>
      <c r="N643" s="8" t="s">
        <v>3289</v>
      </c>
      <c r="O643" s="8" t="s">
        <v>25</v>
      </c>
      <c r="P643" s="8" t="s">
        <v>3290</v>
      </c>
      <c r="Q643" s="4" t="s">
        <v>3023</v>
      </c>
      <c r="R643" s="7"/>
      <c r="S643" s="8" t="s">
        <v>32</v>
      </c>
      <c r="T643" s="10" t="s">
        <v>36</v>
      </c>
      <c r="U643" s="26">
        <f t="shared" si="91"/>
        <v>0.375</v>
      </c>
      <c r="V643" s="26">
        <f t="shared" si="92"/>
        <v>0.75</v>
      </c>
      <c r="W643" s="23">
        <f t="shared" si="90"/>
        <v>0.51100694444903638</v>
      </c>
      <c r="X643" s="19">
        <f t="shared" si="93"/>
        <v>0.75</v>
      </c>
      <c r="Y643" s="19">
        <f t="shared" ref="Y643:Y658" si="95">IF(W643&lt;X643,0,(W643-X643)-0.0416666666666667)</f>
        <v>0</v>
      </c>
      <c r="Z643" s="21">
        <f t="shared" ref="Z643:Z657" si="96">ROUND(L643-H643,0)-1</f>
        <v>-1</v>
      </c>
      <c r="AA643" s="21" t="str">
        <f t="shared" si="94"/>
        <v>n/a</v>
      </c>
      <c r="AB643" s="21">
        <f t="shared" ref="AB643:AB657" si="97">IF(Z643&lt;AA643,0,Z643-AA643)</f>
        <v>0</v>
      </c>
      <c r="AC643" s="19" t="str">
        <f t="shared" ref="AC643:AC657" si="98">IF(MONTH(H643)=MONTH(L643),"Resueltos","No resuelto")</f>
        <v>Resueltos</v>
      </c>
    </row>
    <row r="644" spans="1:29" s="2" customFormat="1" ht="12.75" x14ac:dyDescent="0.2">
      <c r="A644" s="4" t="s">
        <v>20</v>
      </c>
      <c r="B644" s="4" t="s">
        <v>29</v>
      </c>
      <c r="C644" s="4" t="s">
        <v>3291</v>
      </c>
      <c r="D644" s="5">
        <v>47005</v>
      </c>
      <c r="E644" s="6" t="s">
        <v>3292</v>
      </c>
      <c r="F644" s="6" t="s">
        <v>21</v>
      </c>
      <c r="G644" s="6" t="s">
        <v>31</v>
      </c>
      <c r="H644" s="7">
        <v>42521.61409722222</v>
      </c>
      <c r="I644" s="7">
        <v>42522.471504629633</v>
      </c>
      <c r="J644" s="4" t="s">
        <v>23</v>
      </c>
      <c r="K644" s="8" t="s">
        <v>24</v>
      </c>
      <c r="L644" s="7">
        <v>42521.75</v>
      </c>
      <c r="M644" s="9" t="s">
        <v>3293</v>
      </c>
      <c r="N644" s="8" t="s">
        <v>3289</v>
      </c>
      <c r="O644" s="8" t="s">
        <v>25</v>
      </c>
      <c r="P644" s="8" t="s">
        <v>3294</v>
      </c>
      <c r="Q644" s="4" t="s">
        <v>26</v>
      </c>
      <c r="R644" s="7">
        <v>42528.538090277776</v>
      </c>
      <c r="S644" s="8" t="s">
        <v>32</v>
      </c>
      <c r="T644" s="10" t="s">
        <v>36</v>
      </c>
      <c r="U644" s="26">
        <f t="shared" si="91"/>
        <v>0.375</v>
      </c>
      <c r="V644" s="26">
        <f t="shared" si="92"/>
        <v>0.75</v>
      </c>
      <c r="W644" s="23">
        <f t="shared" si="90"/>
        <v>0.51090277777984738</v>
      </c>
      <c r="X644" s="19">
        <f t="shared" si="93"/>
        <v>0.75</v>
      </c>
      <c r="Y644" s="19">
        <f t="shared" si="95"/>
        <v>0</v>
      </c>
      <c r="Z644" s="21">
        <f t="shared" si="96"/>
        <v>-1</v>
      </c>
      <c r="AA644" s="21" t="str">
        <f t="shared" si="94"/>
        <v>n/a</v>
      </c>
      <c r="AB644" s="21">
        <f t="shared" si="97"/>
        <v>0</v>
      </c>
      <c r="AC644" s="19" t="str">
        <f t="shared" si="98"/>
        <v>Resueltos</v>
      </c>
    </row>
    <row r="645" spans="1:29" s="2" customFormat="1" ht="12.75" x14ac:dyDescent="0.2">
      <c r="A645" s="4" t="s">
        <v>20</v>
      </c>
      <c r="B645" s="4" t="s">
        <v>29</v>
      </c>
      <c r="C645" s="4" t="s">
        <v>3295</v>
      </c>
      <c r="D645" s="5">
        <v>47006</v>
      </c>
      <c r="E645" s="6" t="s">
        <v>3296</v>
      </c>
      <c r="F645" s="6" t="s">
        <v>21</v>
      </c>
      <c r="G645" s="6" t="s">
        <v>31</v>
      </c>
      <c r="H645" s="7">
        <v>42521.61414351852</v>
      </c>
      <c r="I645" s="7">
        <v>42522.473414351851</v>
      </c>
      <c r="J645" s="4" t="s">
        <v>23</v>
      </c>
      <c r="K645" s="8" t="s">
        <v>42</v>
      </c>
      <c r="L645" s="7">
        <v>42521.75</v>
      </c>
      <c r="M645" s="9" t="s">
        <v>3297</v>
      </c>
      <c r="N645" s="8" t="s">
        <v>3289</v>
      </c>
      <c r="O645" s="8" t="s">
        <v>25</v>
      </c>
      <c r="P645" s="8" t="s">
        <v>3298</v>
      </c>
      <c r="Q645" s="4" t="s">
        <v>26</v>
      </c>
      <c r="R645" s="7">
        <v>42528.535613425927</v>
      </c>
      <c r="S645" s="8" t="s">
        <v>32</v>
      </c>
      <c r="T645" s="10" t="s">
        <v>36</v>
      </c>
      <c r="U645" s="26">
        <f t="shared" si="91"/>
        <v>0.375</v>
      </c>
      <c r="V645" s="26">
        <f t="shared" si="92"/>
        <v>0.75</v>
      </c>
      <c r="W645" s="23">
        <f t="shared" ref="W645:W658" si="99">(IF(NETWORKDAYS(H645,L645)&gt;=2,NETWORKDAYS(H645,L645)-2,0) * (V645-U645))+IF(MOD(H645,1)&gt;V645,0,V645-MOD(H645,1)) + IF(MOD(L645,1)&lt;U645,0,MOD(L645,1) - U645)</f>
        <v>0.51085648148000473</v>
      </c>
      <c r="X645" s="19">
        <f t="shared" si="93"/>
        <v>0.75</v>
      </c>
      <c r="Y645" s="19">
        <f t="shared" si="95"/>
        <v>0</v>
      </c>
      <c r="Z645" s="21">
        <f t="shared" si="96"/>
        <v>-1</v>
      </c>
      <c r="AA645" s="21" t="str">
        <f t="shared" si="94"/>
        <v>n/a</v>
      </c>
      <c r="AB645" s="21">
        <f t="shared" si="97"/>
        <v>0</v>
      </c>
      <c r="AC645" s="19" t="str">
        <f t="shared" si="98"/>
        <v>Resueltos</v>
      </c>
    </row>
    <row r="646" spans="1:29" s="2" customFormat="1" ht="12.75" x14ac:dyDescent="0.2">
      <c r="A646" s="4" t="s">
        <v>20</v>
      </c>
      <c r="B646" s="4" t="s">
        <v>29</v>
      </c>
      <c r="C646" s="4" t="s">
        <v>3299</v>
      </c>
      <c r="D646" s="5">
        <v>47007</v>
      </c>
      <c r="E646" s="6" t="s">
        <v>3300</v>
      </c>
      <c r="F646" s="6" t="s">
        <v>21</v>
      </c>
      <c r="G646" s="6" t="s">
        <v>31</v>
      </c>
      <c r="H646" s="7">
        <v>42521.614201388889</v>
      </c>
      <c r="I646" s="7">
        <v>42522.474409722221</v>
      </c>
      <c r="J646" s="4" t="s">
        <v>23</v>
      </c>
      <c r="K646" s="8" t="s">
        <v>42</v>
      </c>
      <c r="L646" s="7">
        <v>42521.75</v>
      </c>
      <c r="M646" s="9" t="s">
        <v>3301</v>
      </c>
      <c r="N646" s="9" t="s">
        <v>3289</v>
      </c>
      <c r="O646" s="8" t="s">
        <v>25</v>
      </c>
      <c r="P646" s="8" t="s">
        <v>3302</v>
      </c>
      <c r="Q646" s="4" t="s">
        <v>26</v>
      </c>
      <c r="R646" s="7">
        <v>42528.528171296297</v>
      </c>
      <c r="S646" s="8" t="s">
        <v>32</v>
      </c>
      <c r="T646" s="10" t="s">
        <v>36</v>
      </c>
      <c r="U646" s="26">
        <f t="shared" si="91"/>
        <v>0.375</v>
      </c>
      <c r="V646" s="26">
        <f t="shared" si="92"/>
        <v>0.75</v>
      </c>
      <c r="W646" s="23">
        <f t="shared" si="99"/>
        <v>0.51079861111065838</v>
      </c>
      <c r="X646" s="19">
        <f t="shared" si="93"/>
        <v>0.75</v>
      </c>
      <c r="Y646" s="19">
        <f t="shared" si="95"/>
        <v>0</v>
      </c>
      <c r="Z646" s="21">
        <f t="shared" si="96"/>
        <v>-1</v>
      </c>
      <c r="AA646" s="21" t="str">
        <f t="shared" si="94"/>
        <v>n/a</v>
      </c>
      <c r="AB646" s="21">
        <f t="shared" si="97"/>
        <v>0</v>
      </c>
      <c r="AC646" s="19" t="str">
        <f t="shared" si="98"/>
        <v>Resueltos</v>
      </c>
    </row>
    <row r="647" spans="1:29" s="2" customFormat="1" ht="12.75" x14ac:dyDescent="0.2">
      <c r="A647" s="4" t="s">
        <v>20</v>
      </c>
      <c r="B647" s="4" t="s">
        <v>29</v>
      </c>
      <c r="C647" s="4" t="s">
        <v>3303</v>
      </c>
      <c r="D647" s="5">
        <v>47008</v>
      </c>
      <c r="E647" s="6" t="s">
        <v>3304</v>
      </c>
      <c r="F647" s="6" t="s">
        <v>21</v>
      </c>
      <c r="G647" s="6" t="s">
        <v>31</v>
      </c>
      <c r="H647" s="7">
        <v>42521.614247685182</v>
      </c>
      <c r="I647" s="7">
        <v>42522.475486111114</v>
      </c>
      <c r="J647" s="4" t="s">
        <v>23</v>
      </c>
      <c r="K647" s="8" t="s">
        <v>42</v>
      </c>
      <c r="L647" s="7">
        <v>42521.75</v>
      </c>
      <c r="M647" s="9" t="s">
        <v>3305</v>
      </c>
      <c r="N647" s="8" t="s">
        <v>3289</v>
      </c>
      <c r="O647" s="8" t="s">
        <v>25</v>
      </c>
      <c r="P647" s="8" t="s">
        <v>3306</v>
      </c>
      <c r="Q647" s="4" t="s">
        <v>26</v>
      </c>
      <c r="R647" s="7">
        <v>42528.522094907406</v>
      </c>
      <c r="S647" s="8" t="s">
        <v>32</v>
      </c>
      <c r="T647" s="10" t="s">
        <v>36</v>
      </c>
      <c r="U647" s="26">
        <f t="shared" si="91"/>
        <v>0.375</v>
      </c>
      <c r="V647" s="26">
        <f t="shared" si="92"/>
        <v>0.75</v>
      </c>
      <c r="W647" s="23">
        <f t="shared" si="99"/>
        <v>0.51075231481809169</v>
      </c>
      <c r="X647" s="19">
        <f t="shared" si="93"/>
        <v>0.75</v>
      </c>
      <c r="Y647" s="19">
        <f t="shared" si="95"/>
        <v>0</v>
      </c>
      <c r="Z647" s="21">
        <f t="shared" si="96"/>
        <v>-1</v>
      </c>
      <c r="AA647" s="21" t="str">
        <f t="shared" si="94"/>
        <v>n/a</v>
      </c>
      <c r="AB647" s="21">
        <f t="shared" si="97"/>
        <v>0</v>
      </c>
      <c r="AC647" s="19" t="str">
        <f t="shared" si="98"/>
        <v>Resueltos</v>
      </c>
    </row>
    <row r="648" spans="1:29" s="2" customFormat="1" ht="12.75" x14ac:dyDescent="0.2">
      <c r="A648" s="4" t="s">
        <v>20</v>
      </c>
      <c r="B648" s="4" t="s">
        <v>29</v>
      </c>
      <c r="C648" s="4" t="s">
        <v>3307</v>
      </c>
      <c r="D648" s="5">
        <v>47011</v>
      </c>
      <c r="E648" s="6" t="s">
        <v>3308</v>
      </c>
      <c r="F648" s="6" t="s">
        <v>21</v>
      </c>
      <c r="G648" s="6" t="s">
        <v>22</v>
      </c>
      <c r="H648" s="7">
        <v>42521.625972222224</v>
      </c>
      <c r="I648" s="7">
        <v>42521.761319444442</v>
      </c>
      <c r="J648" s="4" t="s">
        <v>23</v>
      </c>
      <c r="K648" s="8" t="s">
        <v>24</v>
      </c>
      <c r="L648" s="7">
        <v>42521.729166666672</v>
      </c>
      <c r="M648" s="9" t="s">
        <v>3309</v>
      </c>
      <c r="N648" s="9" t="s">
        <v>3310</v>
      </c>
      <c r="O648" s="8" t="s">
        <v>25</v>
      </c>
      <c r="P648" s="8" t="s">
        <v>3311</v>
      </c>
      <c r="Q648" s="4" t="s">
        <v>26</v>
      </c>
      <c r="R648" s="7">
        <v>42527.379317129627</v>
      </c>
      <c r="S648" s="8" t="s">
        <v>32</v>
      </c>
      <c r="T648" s="10" t="s">
        <v>36</v>
      </c>
      <c r="U648" s="26">
        <f t="shared" si="91"/>
        <v>0.375</v>
      </c>
      <c r="V648" s="26">
        <f t="shared" si="92"/>
        <v>0.75</v>
      </c>
      <c r="W648" s="23">
        <f t="shared" si="99"/>
        <v>0.47819444444758119</v>
      </c>
      <c r="X648" s="19">
        <f t="shared" si="93"/>
        <v>0.75</v>
      </c>
      <c r="Y648" s="19">
        <f t="shared" si="95"/>
        <v>0</v>
      </c>
      <c r="Z648" s="21">
        <f t="shared" si="96"/>
        <v>-1</v>
      </c>
      <c r="AA648" s="21" t="str">
        <f t="shared" si="94"/>
        <v>n/a</v>
      </c>
      <c r="AB648" s="21">
        <f t="shared" si="97"/>
        <v>0</v>
      </c>
      <c r="AC648" s="19" t="str">
        <f t="shared" si="98"/>
        <v>Resueltos</v>
      </c>
    </row>
    <row r="649" spans="1:29" s="2" customFormat="1" ht="12.75" x14ac:dyDescent="0.2">
      <c r="A649" s="4" t="s">
        <v>20</v>
      </c>
      <c r="B649" s="4" t="s">
        <v>29</v>
      </c>
      <c r="C649" s="4" t="s">
        <v>3312</v>
      </c>
      <c r="D649" s="5">
        <v>47013</v>
      </c>
      <c r="E649" s="6" t="s">
        <v>3313</v>
      </c>
      <c r="F649" s="6" t="s">
        <v>21</v>
      </c>
      <c r="G649" s="6" t="s">
        <v>31</v>
      </c>
      <c r="H649" s="7">
        <v>42521.631932870368</v>
      </c>
      <c r="I649" s="7">
        <v>42522.476527777777</v>
      </c>
      <c r="J649" s="4" t="s">
        <v>23</v>
      </c>
      <c r="K649" s="8" t="s">
        <v>42</v>
      </c>
      <c r="L649" s="7">
        <v>42521.75</v>
      </c>
      <c r="M649" s="9" t="s">
        <v>3314</v>
      </c>
      <c r="N649" s="8" t="s">
        <v>3289</v>
      </c>
      <c r="O649" s="8" t="s">
        <v>25</v>
      </c>
      <c r="P649" s="8" t="s">
        <v>3315</v>
      </c>
      <c r="Q649" s="4" t="s">
        <v>26</v>
      </c>
      <c r="R649" s="7">
        <v>42528.515682870369</v>
      </c>
      <c r="S649" s="8" t="s">
        <v>32</v>
      </c>
      <c r="T649" s="10" t="s">
        <v>36</v>
      </c>
      <c r="U649" s="26">
        <f t="shared" si="91"/>
        <v>0.375</v>
      </c>
      <c r="V649" s="26">
        <f t="shared" si="92"/>
        <v>0.75</v>
      </c>
      <c r="W649" s="23">
        <f t="shared" si="99"/>
        <v>0.49306712963152677</v>
      </c>
      <c r="X649" s="19">
        <f t="shared" si="93"/>
        <v>0.75</v>
      </c>
      <c r="Y649" s="19">
        <f t="shared" si="95"/>
        <v>0</v>
      </c>
      <c r="Z649" s="21">
        <f t="shared" si="96"/>
        <v>-1</v>
      </c>
      <c r="AA649" s="21" t="str">
        <f t="shared" si="94"/>
        <v>n/a</v>
      </c>
      <c r="AB649" s="21">
        <f t="shared" si="97"/>
        <v>0</v>
      </c>
      <c r="AC649" s="19" t="str">
        <f t="shared" si="98"/>
        <v>Resueltos</v>
      </c>
    </row>
    <row r="650" spans="1:29" s="2" customFormat="1" ht="12.75" x14ac:dyDescent="0.2">
      <c r="A650" s="4" t="s">
        <v>20</v>
      </c>
      <c r="B650" s="4" t="s">
        <v>29</v>
      </c>
      <c r="C650" s="4" t="s">
        <v>3316</v>
      </c>
      <c r="D650" s="5">
        <v>47014</v>
      </c>
      <c r="E650" s="6" t="s">
        <v>3317</v>
      </c>
      <c r="F650" s="6" t="s">
        <v>21</v>
      </c>
      <c r="G650" s="6" t="s">
        <v>31</v>
      </c>
      <c r="H650" s="7">
        <v>42521.632013888884</v>
      </c>
      <c r="I650" s="7">
        <v>42522.47729166667</v>
      </c>
      <c r="J650" s="4" t="s">
        <v>23</v>
      </c>
      <c r="K650" s="8" t="s">
        <v>24</v>
      </c>
      <c r="L650" s="7">
        <v>42521.75</v>
      </c>
      <c r="M650" s="9" t="s">
        <v>3318</v>
      </c>
      <c r="N650" s="8" t="s">
        <v>3289</v>
      </c>
      <c r="O650" s="8" t="s">
        <v>25</v>
      </c>
      <c r="P650" s="8" t="s">
        <v>3319</v>
      </c>
      <c r="Q650" s="4" t="s">
        <v>26</v>
      </c>
      <c r="R650" s="7">
        <v>42528.514502314814</v>
      </c>
      <c r="S650" s="8" t="s">
        <v>32</v>
      </c>
      <c r="T650" s="10" t="s">
        <v>36</v>
      </c>
      <c r="U650" s="26">
        <f t="shared" si="91"/>
        <v>0.375</v>
      </c>
      <c r="V650" s="26">
        <f t="shared" si="92"/>
        <v>0.75</v>
      </c>
      <c r="W650" s="23">
        <f t="shared" si="99"/>
        <v>0.49298611111589707</v>
      </c>
      <c r="X650" s="19">
        <f t="shared" si="93"/>
        <v>0.75</v>
      </c>
      <c r="Y650" s="19">
        <f t="shared" si="95"/>
        <v>0</v>
      </c>
      <c r="Z650" s="21">
        <f t="shared" si="96"/>
        <v>-1</v>
      </c>
      <c r="AA650" s="21" t="str">
        <f t="shared" si="94"/>
        <v>n/a</v>
      </c>
      <c r="AB650" s="21">
        <f t="shared" si="97"/>
        <v>0</v>
      </c>
      <c r="AC650" s="19" t="str">
        <f t="shared" si="98"/>
        <v>Resueltos</v>
      </c>
    </row>
    <row r="651" spans="1:29" s="2" customFormat="1" ht="12.75" x14ac:dyDescent="0.2">
      <c r="A651" s="4" t="s">
        <v>20</v>
      </c>
      <c r="B651" s="4" t="s">
        <v>29</v>
      </c>
      <c r="C651" s="4" t="s">
        <v>3320</v>
      </c>
      <c r="D651" s="5">
        <v>47015</v>
      </c>
      <c r="E651" s="6" t="s">
        <v>3321</v>
      </c>
      <c r="F651" s="6" t="s">
        <v>21</v>
      </c>
      <c r="G651" s="6" t="s">
        <v>31</v>
      </c>
      <c r="H651" s="7">
        <v>42521.632060185184</v>
      </c>
      <c r="I651" s="7">
        <v>42522.478865740741</v>
      </c>
      <c r="J651" s="4" t="s">
        <v>23</v>
      </c>
      <c r="K651" s="8" t="s">
        <v>24</v>
      </c>
      <c r="L651" s="7">
        <v>42521.75</v>
      </c>
      <c r="M651" s="9" t="s">
        <v>3322</v>
      </c>
      <c r="N651" s="8" t="s">
        <v>3289</v>
      </c>
      <c r="O651" s="8" t="s">
        <v>25</v>
      </c>
      <c r="P651" s="8" t="s">
        <v>3323</v>
      </c>
      <c r="Q651" s="4" t="s">
        <v>26</v>
      </c>
      <c r="R651" s="7">
        <v>42528.513310185182</v>
      </c>
      <c r="S651" s="8" t="s">
        <v>32</v>
      </c>
      <c r="T651" s="10" t="s">
        <v>36</v>
      </c>
      <c r="U651" s="26">
        <f t="shared" si="91"/>
        <v>0.375</v>
      </c>
      <c r="V651" s="26">
        <f t="shared" si="92"/>
        <v>0.75</v>
      </c>
      <c r="W651" s="23">
        <f t="shared" si="99"/>
        <v>0.49293981481605442</v>
      </c>
      <c r="X651" s="19">
        <f t="shared" si="93"/>
        <v>0.75</v>
      </c>
      <c r="Y651" s="19">
        <f t="shared" si="95"/>
        <v>0</v>
      </c>
      <c r="Z651" s="21">
        <f t="shared" si="96"/>
        <v>-1</v>
      </c>
      <c r="AA651" s="21" t="str">
        <f t="shared" si="94"/>
        <v>n/a</v>
      </c>
      <c r="AB651" s="21">
        <f t="shared" si="97"/>
        <v>0</v>
      </c>
      <c r="AC651" s="19" t="str">
        <f t="shared" si="98"/>
        <v>Resueltos</v>
      </c>
    </row>
    <row r="652" spans="1:29" s="2" customFormat="1" ht="12.75" x14ac:dyDescent="0.2">
      <c r="A652" s="4" t="s">
        <v>20</v>
      </c>
      <c r="B652" s="4" t="s">
        <v>29</v>
      </c>
      <c r="C652" s="4" t="s">
        <v>3324</v>
      </c>
      <c r="D652" s="5">
        <v>47016</v>
      </c>
      <c r="E652" s="6" t="s">
        <v>3325</v>
      </c>
      <c r="F652" s="6" t="s">
        <v>21</v>
      </c>
      <c r="G652" s="6" t="s">
        <v>31</v>
      </c>
      <c r="H652" s="7">
        <v>42521.632106481484</v>
      </c>
      <c r="I652" s="7">
        <v>42522.479722222226</v>
      </c>
      <c r="J652" s="4" t="s">
        <v>23</v>
      </c>
      <c r="K652" s="8" t="s">
        <v>24</v>
      </c>
      <c r="L652" s="7">
        <v>42521.75</v>
      </c>
      <c r="M652" s="9" t="s">
        <v>3326</v>
      </c>
      <c r="N652" s="8" t="s">
        <v>3289</v>
      </c>
      <c r="O652" s="8" t="s">
        <v>25</v>
      </c>
      <c r="P652" s="8" t="s">
        <v>3327</v>
      </c>
      <c r="Q652" s="4" t="s">
        <v>26</v>
      </c>
      <c r="R652" s="7">
        <v>42528.501180555555</v>
      </c>
      <c r="S652" s="8" t="s">
        <v>32</v>
      </c>
      <c r="T652" s="10" t="s">
        <v>36</v>
      </c>
      <c r="U652" s="26">
        <f t="shared" si="91"/>
        <v>0.375</v>
      </c>
      <c r="V652" s="26">
        <f t="shared" si="92"/>
        <v>0.75</v>
      </c>
      <c r="W652" s="23">
        <f t="shared" si="99"/>
        <v>0.49289351851621177</v>
      </c>
      <c r="X652" s="19">
        <f t="shared" si="93"/>
        <v>0.75</v>
      </c>
      <c r="Y652" s="19">
        <f t="shared" si="95"/>
        <v>0</v>
      </c>
      <c r="Z652" s="21">
        <f t="shared" si="96"/>
        <v>-1</v>
      </c>
      <c r="AA652" s="21" t="str">
        <f t="shared" si="94"/>
        <v>n/a</v>
      </c>
      <c r="AB652" s="21">
        <f t="shared" si="97"/>
        <v>0</v>
      </c>
      <c r="AC652" s="19" t="str">
        <f t="shared" si="98"/>
        <v>Resueltos</v>
      </c>
    </row>
    <row r="653" spans="1:29" s="2" customFormat="1" ht="12.75" x14ac:dyDescent="0.2">
      <c r="A653" s="4" t="s">
        <v>20</v>
      </c>
      <c r="B653" s="4" t="s">
        <v>29</v>
      </c>
      <c r="C653" s="4" t="s">
        <v>3328</v>
      </c>
      <c r="D653" s="5">
        <v>47017</v>
      </c>
      <c r="E653" s="6" t="s">
        <v>3329</v>
      </c>
      <c r="F653" s="6" t="s">
        <v>21</v>
      </c>
      <c r="G653" s="6" t="s">
        <v>31</v>
      </c>
      <c r="H653" s="7">
        <v>42521.632152777776</v>
      </c>
      <c r="I653" s="7">
        <v>42522.480995370366</v>
      </c>
      <c r="J653" s="4" t="s">
        <v>23</v>
      </c>
      <c r="K653" s="8" t="s">
        <v>42</v>
      </c>
      <c r="L653" s="7">
        <v>42521.75</v>
      </c>
      <c r="M653" s="9" t="s">
        <v>3330</v>
      </c>
      <c r="N653" s="9" t="s">
        <v>3289</v>
      </c>
      <c r="O653" s="8" t="s">
        <v>25</v>
      </c>
      <c r="P653" s="8" t="s">
        <v>3331</v>
      </c>
      <c r="Q653" s="4" t="s">
        <v>26</v>
      </c>
      <c r="R653" s="7">
        <v>42528.499108796299</v>
      </c>
      <c r="S653" s="8" t="s">
        <v>32</v>
      </c>
      <c r="T653" s="10" t="s">
        <v>36</v>
      </c>
      <c r="U653" s="26">
        <f t="shared" si="91"/>
        <v>0.375</v>
      </c>
      <c r="V653" s="26">
        <f t="shared" si="92"/>
        <v>0.75</v>
      </c>
      <c r="W653" s="23">
        <f t="shared" si="99"/>
        <v>0.49284722222364508</v>
      </c>
      <c r="X653" s="19">
        <f t="shared" si="93"/>
        <v>0.75</v>
      </c>
      <c r="Y653" s="19">
        <f t="shared" si="95"/>
        <v>0</v>
      </c>
      <c r="Z653" s="21">
        <f t="shared" si="96"/>
        <v>-1</v>
      </c>
      <c r="AA653" s="21" t="str">
        <f t="shared" si="94"/>
        <v>n/a</v>
      </c>
      <c r="AB653" s="21">
        <f t="shared" si="97"/>
        <v>0</v>
      </c>
      <c r="AC653" s="19" t="str">
        <f t="shared" si="98"/>
        <v>Resueltos</v>
      </c>
    </row>
    <row r="654" spans="1:29" s="2" customFormat="1" ht="12.75" x14ac:dyDescent="0.2">
      <c r="A654" s="4" t="s">
        <v>20</v>
      </c>
      <c r="B654" s="4" t="s">
        <v>29</v>
      </c>
      <c r="C654" s="4" t="s">
        <v>3332</v>
      </c>
      <c r="D654" s="5">
        <v>47018</v>
      </c>
      <c r="E654" s="6" t="s">
        <v>3333</v>
      </c>
      <c r="F654" s="6" t="s">
        <v>21</v>
      </c>
      <c r="G654" s="6" t="s">
        <v>31</v>
      </c>
      <c r="H654" s="7">
        <v>42521.639016203699</v>
      </c>
      <c r="I654" s="7">
        <v>42522.482893518521</v>
      </c>
      <c r="J654" s="4" t="s">
        <v>23</v>
      </c>
      <c r="K654" s="8" t="s">
        <v>24</v>
      </c>
      <c r="L654" s="7">
        <v>42521.75</v>
      </c>
      <c r="M654" s="9" t="s">
        <v>3334</v>
      </c>
      <c r="N654" s="8" t="s">
        <v>3289</v>
      </c>
      <c r="O654" s="8" t="s">
        <v>25</v>
      </c>
      <c r="P654" s="8" t="s">
        <v>3335</v>
      </c>
      <c r="Q654" s="4" t="s">
        <v>26</v>
      </c>
      <c r="R654" s="7">
        <v>42528.494895833333</v>
      </c>
      <c r="S654" s="8" t="s">
        <v>32</v>
      </c>
      <c r="T654" s="10" t="s">
        <v>36</v>
      </c>
      <c r="U654" s="26">
        <f t="shared" si="91"/>
        <v>0.375</v>
      </c>
      <c r="V654" s="26">
        <f t="shared" si="92"/>
        <v>0.75</v>
      </c>
      <c r="W654" s="23">
        <f t="shared" si="99"/>
        <v>0.48598379630129784</v>
      </c>
      <c r="X654" s="19">
        <f t="shared" si="93"/>
        <v>0.75</v>
      </c>
      <c r="Y654" s="19">
        <f t="shared" si="95"/>
        <v>0</v>
      </c>
      <c r="Z654" s="21">
        <f t="shared" si="96"/>
        <v>-1</v>
      </c>
      <c r="AA654" s="21" t="str">
        <f t="shared" si="94"/>
        <v>n/a</v>
      </c>
      <c r="AB654" s="21">
        <f t="shared" si="97"/>
        <v>0</v>
      </c>
      <c r="AC654" s="19" t="str">
        <f t="shared" si="98"/>
        <v>Resueltos</v>
      </c>
    </row>
    <row r="655" spans="1:29" s="2" customFormat="1" ht="12.75" x14ac:dyDescent="0.2">
      <c r="A655" s="4" t="s">
        <v>20</v>
      </c>
      <c r="B655" s="4" t="s">
        <v>29</v>
      </c>
      <c r="C655" s="4" t="s">
        <v>3336</v>
      </c>
      <c r="D655" s="5">
        <v>47019</v>
      </c>
      <c r="E655" s="6" t="s">
        <v>3337</v>
      </c>
      <c r="F655" s="6" t="s">
        <v>21</v>
      </c>
      <c r="G655" s="6" t="s">
        <v>31</v>
      </c>
      <c r="H655" s="7">
        <v>42521.639074074075</v>
      </c>
      <c r="I655" s="7">
        <v>42522.486215277779</v>
      </c>
      <c r="J655" s="4" t="s">
        <v>23</v>
      </c>
      <c r="K655" s="8" t="s">
        <v>24</v>
      </c>
      <c r="L655" s="7">
        <v>42521.75</v>
      </c>
      <c r="M655" s="9" t="s">
        <v>3338</v>
      </c>
      <c r="N655" s="8" t="s">
        <v>3289</v>
      </c>
      <c r="O655" s="8" t="s">
        <v>25</v>
      </c>
      <c r="P655" s="8" t="s">
        <v>3339</v>
      </c>
      <c r="Q655" s="4" t="s">
        <v>26</v>
      </c>
      <c r="R655" s="7">
        <v>42528.492465277777</v>
      </c>
      <c r="S655" s="8" t="s">
        <v>32</v>
      </c>
      <c r="T655" s="10" t="s">
        <v>36</v>
      </c>
      <c r="U655" s="26">
        <f t="shared" si="91"/>
        <v>0.375</v>
      </c>
      <c r="V655" s="26">
        <f t="shared" si="92"/>
        <v>0.75</v>
      </c>
      <c r="W655" s="23">
        <f t="shared" si="99"/>
        <v>0.48592592592467554</v>
      </c>
      <c r="X655" s="19">
        <f t="shared" si="93"/>
        <v>0.75</v>
      </c>
      <c r="Y655" s="19">
        <f t="shared" si="95"/>
        <v>0</v>
      </c>
      <c r="Z655" s="21">
        <f t="shared" si="96"/>
        <v>-1</v>
      </c>
      <c r="AA655" s="21" t="str">
        <f t="shared" si="94"/>
        <v>n/a</v>
      </c>
      <c r="AB655" s="21">
        <f t="shared" si="97"/>
        <v>0</v>
      </c>
      <c r="AC655" s="19" t="str">
        <f t="shared" si="98"/>
        <v>Resueltos</v>
      </c>
    </row>
    <row r="656" spans="1:29" s="2" customFormat="1" ht="12.75" x14ac:dyDescent="0.2">
      <c r="A656" s="4" t="s">
        <v>20</v>
      </c>
      <c r="B656" s="4" t="s">
        <v>29</v>
      </c>
      <c r="C656" s="4" t="s">
        <v>3340</v>
      </c>
      <c r="D656" s="5">
        <v>47020</v>
      </c>
      <c r="E656" s="6" t="s">
        <v>3341</v>
      </c>
      <c r="F656" s="6" t="s">
        <v>21</v>
      </c>
      <c r="G656" s="6" t="s">
        <v>31</v>
      </c>
      <c r="H656" s="7">
        <v>42521.639131944445</v>
      </c>
      <c r="I656" s="7">
        <v>42522.487650462965</v>
      </c>
      <c r="J656" s="4" t="s">
        <v>23</v>
      </c>
      <c r="K656" s="8" t="s">
        <v>24</v>
      </c>
      <c r="L656" s="7">
        <v>42521.75</v>
      </c>
      <c r="M656" s="9" t="s">
        <v>3342</v>
      </c>
      <c r="N656" s="8" t="s">
        <v>3289</v>
      </c>
      <c r="O656" s="8" t="s">
        <v>25</v>
      </c>
      <c r="P656" s="8" t="s">
        <v>3343</v>
      </c>
      <c r="Q656" s="4" t="s">
        <v>26</v>
      </c>
      <c r="R656" s="7">
        <v>42528.496400462958</v>
      </c>
      <c r="S656" s="8" t="s">
        <v>32</v>
      </c>
      <c r="T656" s="10" t="s">
        <v>36</v>
      </c>
      <c r="U656" s="26">
        <f t="shared" si="91"/>
        <v>0.375</v>
      </c>
      <c r="V656" s="26">
        <f t="shared" si="92"/>
        <v>0.75</v>
      </c>
      <c r="W656" s="23">
        <f t="shared" si="99"/>
        <v>0.48586805555532919</v>
      </c>
      <c r="X656" s="19">
        <f t="shared" si="93"/>
        <v>0.75</v>
      </c>
      <c r="Y656" s="19">
        <f t="shared" si="95"/>
        <v>0</v>
      </c>
      <c r="Z656" s="21">
        <f t="shared" si="96"/>
        <v>-1</v>
      </c>
      <c r="AA656" s="21" t="str">
        <f t="shared" si="94"/>
        <v>n/a</v>
      </c>
      <c r="AB656" s="21">
        <f t="shared" si="97"/>
        <v>0</v>
      </c>
      <c r="AC656" s="19" t="str">
        <f t="shared" si="98"/>
        <v>Resueltos</v>
      </c>
    </row>
    <row r="657" spans="1:29" s="2" customFormat="1" ht="12.75" x14ac:dyDescent="0.2">
      <c r="A657" s="4" t="s">
        <v>20</v>
      </c>
      <c r="B657" s="4" t="s">
        <v>29</v>
      </c>
      <c r="C657" s="4" t="s">
        <v>3344</v>
      </c>
      <c r="D657" s="5">
        <v>47021</v>
      </c>
      <c r="E657" s="6" t="s">
        <v>3345</v>
      </c>
      <c r="F657" s="6" t="s">
        <v>21</v>
      </c>
      <c r="G657" s="6" t="s">
        <v>31</v>
      </c>
      <c r="H657" s="7">
        <v>42521.639166666668</v>
      </c>
      <c r="I657" s="7">
        <v>42522.567395833335</v>
      </c>
      <c r="J657" s="4" t="s">
        <v>23</v>
      </c>
      <c r="K657" s="8" t="s">
        <v>42</v>
      </c>
      <c r="L657" s="7">
        <v>42521.75</v>
      </c>
      <c r="M657" s="9" t="s">
        <v>3346</v>
      </c>
      <c r="N657" s="9" t="s">
        <v>3289</v>
      </c>
      <c r="O657" s="8" t="s">
        <v>25</v>
      </c>
      <c r="P657" s="8" t="s">
        <v>3347</v>
      </c>
      <c r="Q657" s="4" t="s">
        <v>26</v>
      </c>
      <c r="R657" s="7">
        <v>42528.490162037036</v>
      </c>
      <c r="S657" s="8" t="s">
        <v>32</v>
      </c>
      <c r="T657" s="10" t="s">
        <v>36</v>
      </c>
      <c r="U657" s="26">
        <f t="shared" si="91"/>
        <v>0.375</v>
      </c>
      <c r="V657" s="26">
        <f t="shared" si="92"/>
        <v>0.75</v>
      </c>
      <c r="W657" s="23">
        <f t="shared" si="99"/>
        <v>0.48583333333226619</v>
      </c>
      <c r="X657" s="19">
        <f t="shared" si="93"/>
        <v>0.75</v>
      </c>
      <c r="Y657" s="19">
        <f t="shared" si="95"/>
        <v>0</v>
      </c>
      <c r="Z657" s="21">
        <f t="shared" si="96"/>
        <v>-1</v>
      </c>
      <c r="AA657" s="21" t="str">
        <f t="shared" si="94"/>
        <v>n/a</v>
      </c>
      <c r="AB657" s="21">
        <f t="shared" si="97"/>
        <v>0</v>
      </c>
      <c r="AC657" s="19" t="str">
        <f t="shared" si="98"/>
        <v>Resueltos</v>
      </c>
    </row>
    <row r="658" spans="1:29" x14ac:dyDescent="0.25">
      <c r="W658" s="23">
        <f t="shared" si="99"/>
        <v>0</v>
      </c>
      <c r="Y658" s="19">
        <f t="shared" si="95"/>
        <v>-4.1666666666666699E-2</v>
      </c>
    </row>
    <row r="660" spans="1:29" x14ac:dyDescent="0.25">
      <c r="U660" s="22"/>
      <c r="W660" s="19"/>
      <c r="X660" s="34"/>
    </row>
    <row r="661" spans="1:29" x14ac:dyDescent="0.25">
      <c r="W661" s="27"/>
      <c r="X661" s="19"/>
      <c r="Y661" s="27"/>
    </row>
    <row r="662" spans="1:29" x14ac:dyDescent="0.25">
      <c r="W662" s="19"/>
    </row>
  </sheetData>
  <autoFilter ref="A1:AC658"/>
  <pageMargins left="0.78431372549019618" right="0.78431372549019618" top="0.98039215686274517" bottom="0.98039215686274517" header="0.50980392156862753" footer="0.5098039215686275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
  <sheetViews>
    <sheetView workbookViewId="0">
      <pane ySplit="1" topLeftCell="A2" activePane="bottomLeft" state="frozen"/>
      <selection pane="bottomLeft"/>
    </sheetView>
  </sheetViews>
  <sheetFormatPr baseColWidth="10"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T41"/>
  <sheetViews>
    <sheetView topLeftCell="J1" workbookViewId="0">
      <pane ySplit="1" topLeftCell="A2" activePane="bottomLeft" state="frozen"/>
      <selection pane="bottomLeft" activeCell="T7" sqref="T7"/>
    </sheetView>
  </sheetViews>
  <sheetFormatPr baseColWidth="10" defaultRowHeight="14.25" x14ac:dyDescent="0.25"/>
  <cols>
    <col min="1" max="1" width="12.85546875" customWidth="1"/>
    <col min="2" max="2" width="11.42578125" style="1"/>
    <col min="3" max="3" width="17.140625" style="1" bestFit="1" customWidth="1"/>
    <col min="4" max="5" width="11.42578125" style="1"/>
    <col min="6" max="6" width="50.140625" style="1" bestFit="1" customWidth="1"/>
    <col min="7" max="7" width="14" style="1" bestFit="1" customWidth="1"/>
    <col min="8" max="8" width="11.42578125" style="1"/>
    <col min="9" max="9" width="27.28515625" style="1" bestFit="1" customWidth="1"/>
    <col min="11" max="11" width="13.5703125" customWidth="1"/>
    <col min="16" max="16" width="13.5703125" bestFit="1" customWidth="1"/>
    <col min="20" max="20" width="26.5703125" bestFit="1" customWidth="1"/>
    <col min="21" max="21" width="14.140625" customWidth="1"/>
  </cols>
  <sheetData>
    <row r="1" spans="1:20" ht="56.25" customHeight="1" x14ac:dyDescent="0.2">
      <c r="A1" s="12" t="s">
        <v>2999</v>
      </c>
      <c r="B1" s="12" t="s">
        <v>2998</v>
      </c>
      <c r="C1" s="12" t="s">
        <v>2985</v>
      </c>
      <c r="D1" s="12" t="s">
        <v>2986</v>
      </c>
      <c r="E1" s="14" t="s">
        <v>3001</v>
      </c>
      <c r="F1" s="12" t="s">
        <v>2987</v>
      </c>
      <c r="G1" s="12" t="s">
        <v>3000</v>
      </c>
      <c r="H1" s="12" t="s">
        <v>3007</v>
      </c>
      <c r="I1" s="15" t="s">
        <v>3006</v>
      </c>
      <c r="K1" s="12" t="s">
        <v>2999</v>
      </c>
      <c r="L1" s="12" t="s">
        <v>2998</v>
      </c>
      <c r="M1" s="12" t="s">
        <v>2985</v>
      </c>
      <c r="N1" s="12" t="s">
        <v>2986</v>
      </c>
      <c r="O1" s="14" t="s">
        <v>3002</v>
      </c>
      <c r="P1" s="12" t="s">
        <v>2987</v>
      </c>
      <c r="Q1" s="12" t="s">
        <v>3000</v>
      </c>
      <c r="R1" s="12" t="s">
        <v>3004</v>
      </c>
      <c r="S1" s="12" t="s">
        <v>3005</v>
      </c>
      <c r="T1" s="17" t="s">
        <v>3009</v>
      </c>
    </row>
    <row r="2" spans="1:20" x14ac:dyDescent="0.25">
      <c r="A2" t="str">
        <f>B2&amp;D2</f>
        <v>INCMAC1</v>
      </c>
      <c r="B2" s="1" t="s">
        <v>21</v>
      </c>
      <c r="C2" s="1" t="s">
        <v>37</v>
      </c>
      <c r="D2" s="1" t="s">
        <v>37</v>
      </c>
      <c r="E2" s="20">
        <v>0.58333333333333337</v>
      </c>
      <c r="F2" s="1" t="s">
        <v>2990</v>
      </c>
      <c r="G2" s="13">
        <v>237.67</v>
      </c>
      <c r="H2" s="13">
        <f>ROUND(G2*0.02,2)</f>
        <v>4.75</v>
      </c>
      <c r="I2" s="1" t="s">
        <v>3011</v>
      </c>
      <c r="K2" t="str">
        <f t="shared" ref="K2:K14" si="0">L2&amp;N2</f>
        <v>SUSMAC1</v>
      </c>
      <c r="L2" s="1" t="s">
        <v>101</v>
      </c>
      <c r="M2" s="1" t="s">
        <v>37</v>
      </c>
      <c r="N2" s="1" t="s">
        <v>37</v>
      </c>
      <c r="O2" s="1">
        <v>5</v>
      </c>
      <c r="P2" s="1" t="s">
        <v>3003</v>
      </c>
      <c r="Q2" s="13">
        <v>237.67</v>
      </c>
      <c r="R2" s="11">
        <v>0.02</v>
      </c>
      <c r="S2" s="13">
        <f>ROUND((Q2*R2),2)</f>
        <v>4.75</v>
      </c>
      <c r="T2" s="1" t="s">
        <v>3008</v>
      </c>
    </row>
    <row r="3" spans="1:20" x14ac:dyDescent="0.25">
      <c r="A3" t="str">
        <f t="shared" ref="A3:A14" si="1">B3&amp;D3</f>
        <v>INCMAC2</v>
      </c>
      <c r="B3" s="1" t="s">
        <v>21</v>
      </c>
      <c r="C3" s="1" t="s">
        <v>38</v>
      </c>
      <c r="D3" s="1" t="s">
        <v>38</v>
      </c>
      <c r="E3" s="20">
        <v>0.58333333333333337</v>
      </c>
      <c r="F3" s="1" t="s">
        <v>2990</v>
      </c>
      <c r="G3" s="13">
        <v>293.67</v>
      </c>
      <c r="H3" s="13">
        <f t="shared" ref="H3:H14" si="2">ROUND(G3*0.02,2)</f>
        <v>5.87</v>
      </c>
      <c r="I3" s="1" t="s">
        <v>3011</v>
      </c>
      <c r="K3" t="str">
        <f t="shared" si="0"/>
        <v>SUSMAC2</v>
      </c>
      <c r="L3" s="1" t="s">
        <v>101</v>
      </c>
      <c r="M3" s="1" t="s">
        <v>38</v>
      </c>
      <c r="N3" s="1" t="s">
        <v>38</v>
      </c>
      <c r="O3" s="1">
        <v>5</v>
      </c>
      <c r="P3" s="1" t="s">
        <v>3003</v>
      </c>
      <c r="Q3" s="13">
        <v>293.67</v>
      </c>
      <c r="R3" s="11">
        <v>0.02</v>
      </c>
      <c r="S3" s="13">
        <f t="shared" ref="S3:S27" si="3">ROUND((Q3*R3),2)</f>
        <v>5.87</v>
      </c>
      <c r="T3" s="1" t="s">
        <v>3008</v>
      </c>
    </row>
    <row r="4" spans="1:20" x14ac:dyDescent="0.25">
      <c r="A4" t="str">
        <f t="shared" si="1"/>
        <v>INCSERV</v>
      </c>
      <c r="B4" s="1" t="s">
        <v>21</v>
      </c>
      <c r="C4" s="1" t="s">
        <v>2993</v>
      </c>
      <c r="D4" s="1" t="s">
        <v>59</v>
      </c>
      <c r="E4" s="20">
        <v>0.58333333333333337</v>
      </c>
      <c r="F4" s="1" t="s">
        <v>2990</v>
      </c>
      <c r="G4" s="13">
        <v>1367.67</v>
      </c>
      <c r="H4" s="13">
        <f t="shared" si="2"/>
        <v>27.35</v>
      </c>
      <c r="I4" s="1" t="s">
        <v>3011</v>
      </c>
      <c r="K4" t="str">
        <f t="shared" si="0"/>
        <v>SUSSERV</v>
      </c>
      <c r="L4" s="1" t="s">
        <v>101</v>
      </c>
      <c r="M4" s="1" t="s">
        <v>2993</v>
      </c>
      <c r="N4" s="1" t="s">
        <v>59</v>
      </c>
      <c r="O4" s="1">
        <v>5</v>
      </c>
      <c r="P4" s="1" t="s">
        <v>3003</v>
      </c>
      <c r="Q4" s="13">
        <v>1367.67</v>
      </c>
      <c r="R4" s="11">
        <v>0.02</v>
      </c>
      <c r="S4" s="13">
        <f t="shared" si="3"/>
        <v>27.35</v>
      </c>
      <c r="T4" s="1" t="s">
        <v>3008</v>
      </c>
    </row>
    <row r="5" spans="1:20" x14ac:dyDescent="0.25">
      <c r="A5" t="str">
        <f t="shared" si="1"/>
        <v>INCUPA2</v>
      </c>
      <c r="B5" s="1" t="s">
        <v>21</v>
      </c>
      <c r="C5" s="1" t="s">
        <v>2996</v>
      </c>
      <c r="D5" s="1" t="s">
        <v>2983</v>
      </c>
      <c r="E5" s="20">
        <v>0.58333333333333337</v>
      </c>
      <c r="F5" s="1" t="s">
        <v>2990</v>
      </c>
      <c r="G5" s="13">
        <v>327.67</v>
      </c>
      <c r="H5" s="13">
        <f t="shared" si="2"/>
        <v>6.55</v>
      </c>
      <c r="I5" s="1" t="s">
        <v>3011</v>
      </c>
      <c r="K5" t="str">
        <f t="shared" si="0"/>
        <v>SUSUPA2</v>
      </c>
      <c r="L5" s="1" t="s">
        <v>101</v>
      </c>
      <c r="M5" s="1" t="s">
        <v>2996</v>
      </c>
      <c r="N5" s="1" t="s">
        <v>2983</v>
      </c>
      <c r="O5" s="1">
        <v>5</v>
      </c>
      <c r="P5" s="1" t="s">
        <v>3003</v>
      </c>
      <c r="Q5" s="13">
        <v>327.67</v>
      </c>
      <c r="R5" s="11">
        <v>0.02</v>
      </c>
      <c r="S5" s="13">
        <f t="shared" si="3"/>
        <v>6.55</v>
      </c>
      <c r="T5" s="1" t="s">
        <v>3008</v>
      </c>
    </row>
    <row r="6" spans="1:20" x14ac:dyDescent="0.25">
      <c r="A6" t="str">
        <f t="shared" si="1"/>
        <v>INCUPB2</v>
      </c>
      <c r="B6" s="1" t="s">
        <v>21</v>
      </c>
      <c r="C6" s="1" t="s">
        <v>2995</v>
      </c>
      <c r="D6" s="1" t="s">
        <v>2984</v>
      </c>
      <c r="E6" s="20">
        <v>0.58333333333333337</v>
      </c>
      <c r="F6" s="1" t="s">
        <v>2990</v>
      </c>
      <c r="G6" s="13">
        <v>69.67</v>
      </c>
      <c r="H6" s="13">
        <f t="shared" si="2"/>
        <v>1.39</v>
      </c>
      <c r="I6" s="1" t="s">
        <v>3011</v>
      </c>
      <c r="K6" t="str">
        <f t="shared" si="0"/>
        <v>SUSUPB2</v>
      </c>
      <c r="L6" s="1" t="s">
        <v>101</v>
      </c>
      <c r="M6" s="1" t="s">
        <v>2995</v>
      </c>
      <c r="N6" s="1" t="s">
        <v>2984</v>
      </c>
      <c r="O6" s="1">
        <v>5</v>
      </c>
      <c r="P6" s="1" t="s">
        <v>3003</v>
      </c>
      <c r="Q6" s="13">
        <v>69.67</v>
      </c>
      <c r="R6" s="11">
        <v>0.02</v>
      </c>
      <c r="S6" s="13">
        <f t="shared" si="3"/>
        <v>1.39</v>
      </c>
      <c r="T6" s="1" t="s">
        <v>3008</v>
      </c>
    </row>
    <row r="7" spans="1:20" x14ac:dyDescent="0.25">
      <c r="A7" t="str">
        <f t="shared" si="1"/>
        <v>INCPC01</v>
      </c>
      <c r="B7" s="1" t="s">
        <v>21</v>
      </c>
      <c r="C7" s="1" t="s">
        <v>2988</v>
      </c>
      <c r="D7" s="1" t="s">
        <v>24</v>
      </c>
      <c r="E7" s="20">
        <v>0.75</v>
      </c>
      <c r="F7" s="1" t="s">
        <v>2982</v>
      </c>
      <c r="G7" s="13">
        <v>477.67</v>
      </c>
      <c r="H7" s="13">
        <f t="shared" si="2"/>
        <v>9.5500000000000007</v>
      </c>
      <c r="I7" s="1" t="s">
        <v>3011</v>
      </c>
      <c r="K7" t="str">
        <f t="shared" si="0"/>
        <v>SUSPC01</v>
      </c>
      <c r="L7" s="1" t="s">
        <v>101</v>
      </c>
      <c r="M7" s="1" t="s">
        <v>2988</v>
      </c>
      <c r="N7" s="1" t="s">
        <v>24</v>
      </c>
      <c r="O7" s="1">
        <v>5</v>
      </c>
      <c r="P7" s="1" t="s">
        <v>3003</v>
      </c>
      <c r="Q7" s="13">
        <v>477.67</v>
      </c>
      <c r="R7" s="11">
        <v>0.02</v>
      </c>
      <c r="S7" s="13">
        <f t="shared" si="3"/>
        <v>9.5500000000000007</v>
      </c>
      <c r="T7" s="1" t="s">
        <v>3008</v>
      </c>
    </row>
    <row r="8" spans="1:20" x14ac:dyDescent="0.25">
      <c r="A8" t="str">
        <f t="shared" si="1"/>
        <v>INCPC02</v>
      </c>
      <c r="B8" s="1" t="s">
        <v>21</v>
      </c>
      <c r="C8" s="1" t="s">
        <v>2989</v>
      </c>
      <c r="D8" s="1" t="s">
        <v>42</v>
      </c>
      <c r="E8" s="20">
        <v>0.75</v>
      </c>
      <c r="F8" s="1" t="s">
        <v>2982</v>
      </c>
      <c r="G8" s="13">
        <v>277.67</v>
      </c>
      <c r="H8" s="13">
        <f t="shared" si="2"/>
        <v>5.55</v>
      </c>
      <c r="I8" s="1" t="s">
        <v>3011</v>
      </c>
      <c r="K8" t="str">
        <f t="shared" si="0"/>
        <v>SUSPC02</v>
      </c>
      <c r="L8" s="1" t="s">
        <v>101</v>
      </c>
      <c r="M8" s="1" t="s">
        <v>2989</v>
      </c>
      <c r="N8" s="1" t="s">
        <v>42</v>
      </c>
      <c r="O8" s="1">
        <v>5</v>
      </c>
      <c r="P8" s="1" t="s">
        <v>3003</v>
      </c>
      <c r="Q8" s="13">
        <v>277.67</v>
      </c>
      <c r="R8" s="11">
        <v>0.02</v>
      </c>
      <c r="S8" s="13">
        <f t="shared" si="3"/>
        <v>5.55</v>
      </c>
      <c r="T8" s="1" t="s">
        <v>3008</v>
      </c>
    </row>
    <row r="9" spans="1:20" x14ac:dyDescent="0.25">
      <c r="A9" t="str">
        <f t="shared" si="1"/>
        <v>INCLAP1</v>
      </c>
      <c r="B9" s="1" t="s">
        <v>21</v>
      </c>
      <c r="C9" s="1" t="s">
        <v>2991</v>
      </c>
      <c r="D9" s="1" t="s">
        <v>39</v>
      </c>
      <c r="E9" s="20">
        <v>0.75</v>
      </c>
      <c r="F9" s="1" t="s">
        <v>2982</v>
      </c>
      <c r="G9" s="13">
        <v>677.67</v>
      </c>
      <c r="H9" s="13">
        <f t="shared" si="2"/>
        <v>13.55</v>
      </c>
      <c r="I9" s="1" t="s">
        <v>3011</v>
      </c>
      <c r="K9" t="str">
        <f t="shared" si="0"/>
        <v>SUSLAP1</v>
      </c>
      <c r="L9" s="1" t="s">
        <v>101</v>
      </c>
      <c r="M9" s="1" t="s">
        <v>2991</v>
      </c>
      <c r="N9" s="1" t="s">
        <v>39</v>
      </c>
      <c r="O9" s="1">
        <v>5</v>
      </c>
      <c r="P9" s="1" t="s">
        <v>3003</v>
      </c>
      <c r="Q9" s="13">
        <v>677.67</v>
      </c>
      <c r="R9" s="11">
        <v>0.02</v>
      </c>
      <c r="S9" s="13">
        <f t="shared" si="3"/>
        <v>13.55</v>
      </c>
      <c r="T9" s="1" t="s">
        <v>3008</v>
      </c>
    </row>
    <row r="10" spans="1:20" x14ac:dyDescent="0.25">
      <c r="A10" t="str">
        <f t="shared" si="1"/>
        <v>INCLAP2</v>
      </c>
      <c r="B10" s="1" t="s">
        <v>21</v>
      </c>
      <c r="C10" s="1" t="s">
        <v>2992</v>
      </c>
      <c r="D10" s="1" t="s">
        <v>50</v>
      </c>
      <c r="E10" s="20">
        <v>0.75</v>
      </c>
      <c r="F10" s="1" t="s">
        <v>2982</v>
      </c>
      <c r="G10" s="13">
        <v>483.67</v>
      </c>
      <c r="H10" s="13">
        <f t="shared" si="2"/>
        <v>9.67</v>
      </c>
      <c r="I10" s="1" t="s">
        <v>3011</v>
      </c>
      <c r="K10" t="str">
        <f t="shared" si="0"/>
        <v>SUSLAP2</v>
      </c>
      <c r="L10" s="1" t="s">
        <v>101</v>
      </c>
      <c r="M10" s="1" t="s">
        <v>2992</v>
      </c>
      <c r="N10" s="1" t="s">
        <v>50</v>
      </c>
      <c r="O10" s="1">
        <v>5</v>
      </c>
      <c r="P10" s="1" t="s">
        <v>3003</v>
      </c>
      <c r="Q10" s="13">
        <v>483.67</v>
      </c>
      <c r="R10" s="11">
        <v>0.02</v>
      </c>
      <c r="S10" s="13">
        <f t="shared" si="3"/>
        <v>9.67</v>
      </c>
      <c r="T10" s="1" t="s">
        <v>3008</v>
      </c>
    </row>
    <row r="11" spans="1:20" x14ac:dyDescent="0.25">
      <c r="A11" t="str">
        <f t="shared" si="1"/>
        <v>INCWORK</v>
      </c>
      <c r="B11" s="1" t="s">
        <v>21</v>
      </c>
      <c r="C11" s="1" t="s">
        <v>2994</v>
      </c>
      <c r="D11" s="1" t="s">
        <v>46</v>
      </c>
      <c r="E11" s="20">
        <v>0.75</v>
      </c>
      <c r="F11" s="1" t="s">
        <v>2982</v>
      </c>
      <c r="G11" s="13">
        <v>1267.67</v>
      </c>
      <c r="H11" s="13">
        <f t="shared" si="2"/>
        <v>25.35</v>
      </c>
      <c r="I11" s="1" t="s">
        <v>3011</v>
      </c>
      <c r="K11" t="str">
        <f t="shared" si="0"/>
        <v>SUSWORK</v>
      </c>
      <c r="L11" s="1" t="s">
        <v>101</v>
      </c>
      <c r="M11" s="1" t="s">
        <v>2994</v>
      </c>
      <c r="N11" s="1" t="s">
        <v>46</v>
      </c>
      <c r="O11" s="1">
        <v>5</v>
      </c>
      <c r="P11" s="1" t="s">
        <v>3003</v>
      </c>
      <c r="Q11" s="13">
        <v>1267.67</v>
      </c>
      <c r="R11" s="11">
        <v>0.02</v>
      </c>
      <c r="S11" s="13">
        <f t="shared" si="3"/>
        <v>25.35</v>
      </c>
      <c r="T11" s="1" t="s">
        <v>3008</v>
      </c>
    </row>
    <row r="12" spans="1:20" x14ac:dyDescent="0.25">
      <c r="A12" t="str">
        <f t="shared" si="1"/>
        <v>INCSCRN</v>
      </c>
      <c r="B12" s="1" t="s">
        <v>21</v>
      </c>
      <c r="C12" s="1" t="s">
        <v>2997</v>
      </c>
      <c r="D12" s="1" t="s">
        <v>56</v>
      </c>
      <c r="E12" s="20">
        <v>0.75</v>
      </c>
      <c r="F12" s="1" t="s">
        <v>2982</v>
      </c>
      <c r="G12" s="13">
        <v>69.67</v>
      </c>
      <c r="H12" s="13">
        <f t="shared" si="2"/>
        <v>1.39</v>
      </c>
      <c r="I12" s="1" t="s">
        <v>3011</v>
      </c>
      <c r="K12" t="str">
        <f t="shared" si="0"/>
        <v>SUSSCRN</v>
      </c>
      <c r="L12" s="1" t="s">
        <v>101</v>
      </c>
      <c r="M12" s="1" t="s">
        <v>2997</v>
      </c>
      <c r="N12" s="1" t="s">
        <v>56</v>
      </c>
      <c r="O12" s="1">
        <v>5</v>
      </c>
      <c r="P12" s="1" t="s">
        <v>3003</v>
      </c>
      <c r="Q12" s="13">
        <v>69.67</v>
      </c>
      <c r="R12" s="11">
        <v>0.02</v>
      </c>
      <c r="S12" s="13">
        <f t="shared" si="3"/>
        <v>1.39</v>
      </c>
      <c r="T12" s="1" t="s">
        <v>3008</v>
      </c>
    </row>
    <row r="13" spans="1:20" x14ac:dyDescent="0.25">
      <c r="A13" t="str">
        <f t="shared" si="1"/>
        <v>INCUPA1</v>
      </c>
      <c r="B13" s="1" t="s">
        <v>21</v>
      </c>
      <c r="C13" s="1" t="s">
        <v>2996</v>
      </c>
      <c r="D13" s="1" t="s">
        <v>35</v>
      </c>
      <c r="E13" s="20">
        <v>0.75</v>
      </c>
      <c r="F13" s="1" t="s">
        <v>2982</v>
      </c>
      <c r="G13" s="13">
        <v>327.67</v>
      </c>
      <c r="H13" s="13">
        <f t="shared" si="2"/>
        <v>6.55</v>
      </c>
      <c r="I13" s="1" t="s">
        <v>3011</v>
      </c>
      <c r="K13" t="str">
        <f t="shared" si="0"/>
        <v>SUSUPA1</v>
      </c>
      <c r="L13" s="1" t="s">
        <v>101</v>
      </c>
      <c r="M13" s="1" t="s">
        <v>2996</v>
      </c>
      <c r="N13" s="1" t="s">
        <v>35</v>
      </c>
      <c r="O13" s="1">
        <v>5</v>
      </c>
      <c r="P13" s="1" t="s">
        <v>3003</v>
      </c>
      <c r="Q13" s="13">
        <v>327.67</v>
      </c>
      <c r="R13" s="11">
        <v>0.02</v>
      </c>
      <c r="S13" s="13">
        <f t="shared" si="3"/>
        <v>6.55</v>
      </c>
      <c r="T13" s="1" t="s">
        <v>3008</v>
      </c>
    </row>
    <row r="14" spans="1:20" x14ac:dyDescent="0.25">
      <c r="A14" t="str">
        <f t="shared" si="1"/>
        <v>INCUPB1</v>
      </c>
      <c r="B14" s="1" t="s">
        <v>21</v>
      </c>
      <c r="C14" s="1" t="s">
        <v>2995</v>
      </c>
      <c r="D14" s="1" t="s">
        <v>33</v>
      </c>
      <c r="E14" s="20">
        <v>0.75</v>
      </c>
      <c r="F14" s="1" t="s">
        <v>2982</v>
      </c>
      <c r="G14" s="13">
        <v>69.67</v>
      </c>
      <c r="H14" s="13">
        <f t="shared" si="2"/>
        <v>1.39</v>
      </c>
      <c r="I14" s="1" t="s">
        <v>3011</v>
      </c>
      <c r="K14" t="str">
        <f t="shared" si="0"/>
        <v>SUSUPB1</v>
      </c>
      <c r="L14" s="1" t="s">
        <v>101</v>
      </c>
      <c r="M14" s="1" t="s">
        <v>2995</v>
      </c>
      <c r="N14" s="1" t="s">
        <v>33</v>
      </c>
      <c r="O14" s="1">
        <v>5</v>
      </c>
      <c r="P14" s="1" t="s">
        <v>3003</v>
      </c>
      <c r="Q14" s="13">
        <v>69.67</v>
      </c>
      <c r="R14" s="11">
        <v>0.02</v>
      </c>
      <c r="S14" s="13">
        <f t="shared" si="3"/>
        <v>1.39</v>
      </c>
      <c r="T14" s="1" t="s">
        <v>3008</v>
      </c>
    </row>
    <row r="15" spans="1:20" x14ac:dyDescent="0.25">
      <c r="A15" t="str">
        <f>B15&amp;D15</f>
        <v>REAMAC1</v>
      </c>
      <c r="B15" s="1" t="s">
        <v>30</v>
      </c>
      <c r="C15" s="1" t="s">
        <v>37</v>
      </c>
      <c r="D15" s="1" t="s">
        <v>37</v>
      </c>
      <c r="E15" s="20">
        <v>0.58333333333333337</v>
      </c>
      <c r="F15" s="1" t="s">
        <v>2990</v>
      </c>
      <c r="G15" s="13">
        <v>237.67</v>
      </c>
      <c r="H15" s="13">
        <f>ROUND(G15*0.02,2)</f>
        <v>4.75</v>
      </c>
      <c r="I15" s="1" t="s">
        <v>3011</v>
      </c>
      <c r="K15" t="str">
        <f t="shared" ref="K15:K27" si="4">L15&amp;N15</f>
        <v>SINMAC1</v>
      </c>
      <c r="L15" s="1" t="s">
        <v>52</v>
      </c>
      <c r="M15" s="1" t="s">
        <v>37</v>
      </c>
      <c r="N15" s="1" t="s">
        <v>37</v>
      </c>
      <c r="O15" s="1">
        <v>5</v>
      </c>
      <c r="P15" s="1" t="s">
        <v>3003</v>
      </c>
      <c r="Q15" s="13">
        <v>237.67</v>
      </c>
      <c r="R15" s="11">
        <v>0.05</v>
      </c>
      <c r="S15" s="13">
        <f t="shared" si="3"/>
        <v>11.88</v>
      </c>
      <c r="T15" s="1" t="s">
        <v>3010</v>
      </c>
    </row>
    <row r="16" spans="1:20" x14ac:dyDescent="0.25">
      <c r="A16" t="str">
        <f t="shared" ref="A16:A27" si="5">B16&amp;D16</f>
        <v>REAMAC2</v>
      </c>
      <c r="B16" s="1" t="s">
        <v>30</v>
      </c>
      <c r="C16" s="1" t="s">
        <v>38</v>
      </c>
      <c r="D16" s="1" t="s">
        <v>38</v>
      </c>
      <c r="E16" s="20">
        <v>0.58333333333333337</v>
      </c>
      <c r="F16" s="1" t="s">
        <v>2990</v>
      </c>
      <c r="G16" s="13">
        <v>293.67</v>
      </c>
      <c r="H16" s="13">
        <f t="shared" ref="H16:H27" si="6">ROUND(G16*0.02,2)</f>
        <v>5.87</v>
      </c>
      <c r="I16" s="1" t="s">
        <v>3011</v>
      </c>
      <c r="K16" t="str">
        <f t="shared" si="4"/>
        <v>SINMAC2</v>
      </c>
      <c r="L16" s="1" t="s">
        <v>52</v>
      </c>
      <c r="M16" s="1" t="s">
        <v>38</v>
      </c>
      <c r="N16" s="1" t="s">
        <v>38</v>
      </c>
      <c r="O16" s="1">
        <v>5</v>
      </c>
      <c r="P16" s="1" t="s">
        <v>3003</v>
      </c>
      <c r="Q16" s="13">
        <v>293.67</v>
      </c>
      <c r="R16" s="11">
        <v>0.05</v>
      </c>
      <c r="S16" s="13">
        <f t="shared" si="3"/>
        <v>14.68</v>
      </c>
      <c r="T16" s="1" t="s">
        <v>3010</v>
      </c>
    </row>
    <row r="17" spans="1:20" x14ac:dyDescent="0.25">
      <c r="A17" t="str">
        <f t="shared" si="5"/>
        <v>REASERV</v>
      </c>
      <c r="B17" s="1" t="s">
        <v>30</v>
      </c>
      <c r="C17" s="1" t="s">
        <v>2993</v>
      </c>
      <c r="D17" s="1" t="s">
        <v>59</v>
      </c>
      <c r="E17" s="20">
        <v>0.58333333333333337</v>
      </c>
      <c r="F17" s="1" t="s">
        <v>2990</v>
      </c>
      <c r="G17" s="13">
        <v>1367.67</v>
      </c>
      <c r="H17" s="13">
        <f t="shared" si="6"/>
        <v>27.35</v>
      </c>
      <c r="I17" s="1" t="s">
        <v>3011</v>
      </c>
      <c r="K17" t="str">
        <f t="shared" si="4"/>
        <v>SINSERV</v>
      </c>
      <c r="L17" s="1" t="s">
        <v>52</v>
      </c>
      <c r="M17" s="1" t="s">
        <v>2993</v>
      </c>
      <c r="N17" s="1" t="s">
        <v>59</v>
      </c>
      <c r="O17" s="1">
        <v>5</v>
      </c>
      <c r="P17" s="1" t="s">
        <v>3003</v>
      </c>
      <c r="Q17" s="13">
        <v>1367.67</v>
      </c>
      <c r="R17" s="11">
        <v>0.05</v>
      </c>
      <c r="S17" s="13">
        <f t="shared" si="3"/>
        <v>68.38</v>
      </c>
      <c r="T17" s="1" t="s">
        <v>3010</v>
      </c>
    </row>
    <row r="18" spans="1:20" x14ac:dyDescent="0.25">
      <c r="A18" t="str">
        <f t="shared" si="5"/>
        <v>REAUPA2</v>
      </c>
      <c r="B18" s="1" t="s">
        <v>30</v>
      </c>
      <c r="C18" s="1" t="s">
        <v>2996</v>
      </c>
      <c r="D18" s="1" t="s">
        <v>2983</v>
      </c>
      <c r="E18" s="20">
        <v>0.58333333333333337</v>
      </c>
      <c r="F18" s="1" t="s">
        <v>2990</v>
      </c>
      <c r="G18" s="13">
        <v>327.67</v>
      </c>
      <c r="H18" s="13">
        <f t="shared" si="6"/>
        <v>6.55</v>
      </c>
      <c r="I18" s="1" t="s">
        <v>3011</v>
      </c>
      <c r="K18" t="str">
        <f t="shared" si="4"/>
        <v>SINUPA2</v>
      </c>
      <c r="L18" s="1" t="s">
        <v>52</v>
      </c>
      <c r="M18" s="1" t="s">
        <v>2996</v>
      </c>
      <c r="N18" s="1" t="s">
        <v>2983</v>
      </c>
      <c r="O18" s="1">
        <v>5</v>
      </c>
      <c r="P18" s="1" t="s">
        <v>3003</v>
      </c>
      <c r="Q18" s="13">
        <v>327.67</v>
      </c>
      <c r="R18" s="11">
        <v>0.05</v>
      </c>
      <c r="S18" s="13">
        <f t="shared" si="3"/>
        <v>16.38</v>
      </c>
      <c r="T18" s="1" t="s">
        <v>3010</v>
      </c>
    </row>
    <row r="19" spans="1:20" x14ac:dyDescent="0.25">
      <c r="A19" t="str">
        <f t="shared" si="5"/>
        <v>REAUPB2</v>
      </c>
      <c r="B19" s="1" t="s">
        <v>30</v>
      </c>
      <c r="C19" s="1" t="s">
        <v>2995</v>
      </c>
      <c r="D19" s="1" t="s">
        <v>2984</v>
      </c>
      <c r="E19" s="20">
        <v>0.58333333333333337</v>
      </c>
      <c r="F19" s="1" t="s">
        <v>2990</v>
      </c>
      <c r="G19" s="13">
        <v>69.67</v>
      </c>
      <c r="H19" s="13">
        <f t="shared" si="6"/>
        <v>1.39</v>
      </c>
      <c r="I19" s="1" t="s">
        <v>3011</v>
      </c>
      <c r="K19" t="str">
        <f t="shared" si="4"/>
        <v>SINUPB2</v>
      </c>
      <c r="L19" s="1" t="s">
        <v>52</v>
      </c>
      <c r="M19" s="1" t="s">
        <v>2995</v>
      </c>
      <c r="N19" s="1" t="s">
        <v>2984</v>
      </c>
      <c r="O19" s="1">
        <v>5</v>
      </c>
      <c r="P19" s="1" t="s">
        <v>3003</v>
      </c>
      <c r="Q19" s="13">
        <v>69.67</v>
      </c>
      <c r="R19" s="11">
        <v>0.05</v>
      </c>
      <c r="S19" s="13">
        <f t="shared" si="3"/>
        <v>3.48</v>
      </c>
      <c r="T19" s="1" t="s">
        <v>3010</v>
      </c>
    </row>
    <row r="20" spans="1:20" x14ac:dyDescent="0.25">
      <c r="A20" t="str">
        <f t="shared" si="5"/>
        <v>REAPC01</v>
      </c>
      <c r="B20" s="1" t="s">
        <v>30</v>
      </c>
      <c r="C20" s="1" t="s">
        <v>2988</v>
      </c>
      <c r="D20" s="1" t="s">
        <v>24</v>
      </c>
      <c r="E20" s="20">
        <v>0.75</v>
      </c>
      <c r="F20" s="1" t="s">
        <v>2982</v>
      </c>
      <c r="G20" s="13">
        <v>477.67</v>
      </c>
      <c r="H20" s="13">
        <f t="shared" si="6"/>
        <v>9.5500000000000007</v>
      </c>
      <c r="I20" s="1" t="s">
        <v>3011</v>
      </c>
      <c r="K20" t="str">
        <f t="shared" si="4"/>
        <v>SINPC01</v>
      </c>
      <c r="L20" s="1" t="s">
        <v>52</v>
      </c>
      <c r="M20" s="1" t="s">
        <v>2988</v>
      </c>
      <c r="N20" s="1" t="s">
        <v>24</v>
      </c>
      <c r="O20" s="1">
        <v>5</v>
      </c>
      <c r="P20" s="1" t="s">
        <v>3003</v>
      </c>
      <c r="Q20" s="13">
        <v>477.67</v>
      </c>
      <c r="R20" s="11">
        <v>0.05</v>
      </c>
      <c r="S20" s="13">
        <f t="shared" si="3"/>
        <v>23.88</v>
      </c>
      <c r="T20" s="1" t="s">
        <v>3010</v>
      </c>
    </row>
    <row r="21" spans="1:20" x14ac:dyDescent="0.25">
      <c r="A21" t="str">
        <f t="shared" si="5"/>
        <v>REAPC02</v>
      </c>
      <c r="B21" s="1" t="s">
        <v>30</v>
      </c>
      <c r="C21" s="1" t="s">
        <v>2989</v>
      </c>
      <c r="D21" s="1" t="s">
        <v>42</v>
      </c>
      <c r="E21" s="20">
        <v>0.75</v>
      </c>
      <c r="F21" s="1" t="s">
        <v>2982</v>
      </c>
      <c r="G21" s="13">
        <v>277.67</v>
      </c>
      <c r="H21" s="13">
        <f t="shared" si="6"/>
        <v>5.55</v>
      </c>
      <c r="I21" s="1" t="s">
        <v>3011</v>
      </c>
      <c r="K21" t="str">
        <f t="shared" si="4"/>
        <v>SINPC02</v>
      </c>
      <c r="L21" s="1" t="s">
        <v>52</v>
      </c>
      <c r="M21" s="1" t="s">
        <v>2989</v>
      </c>
      <c r="N21" s="1" t="s">
        <v>42</v>
      </c>
      <c r="O21" s="1">
        <v>5</v>
      </c>
      <c r="P21" s="1" t="s">
        <v>3003</v>
      </c>
      <c r="Q21" s="13">
        <v>277.67</v>
      </c>
      <c r="R21" s="11">
        <v>0.05</v>
      </c>
      <c r="S21" s="13">
        <f t="shared" si="3"/>
        <v>13.88</v>
      </c>
      <c r="T21" s="1" t="s">
        <v>3010</v>
      </c>
    </row>
    <row r="22" spans="1:20" x14ac:dyDescent="0.25">
      <c r="A22" t="str">
        <f t="shared" si="5"/>
        <v>REALAP1</v>
      </c>
      <c r="B22" s="1" t="s">
        <v>30</v>
      </c>
      <c r="C22" s="1" t="s">
        <v>2991</v>
      </c>
      <c r="D22" s="1" t="s">
        <v>39</v>
      </c>
      <c r="E22" s="20">
        <v>0.75</v>
      </c>
      <c r="F22" s="1" t="s">
        <v>2982</v>
      </c>
      <c r="G22" s="13">
        <v>677.67</v>
      </c>
      <c r="H22" s="13">
        <f t="shared" si="6"/>
        <v>13.55</v>
      </c>
      <c r="I22" s="1" t="s">
        <v>3011</v>
      </c>
      <c r="K22" t="str">
        <f t="shared" si="4"/>
        <v>SINLAP1</v>
      </c>
      <c r="L22" s="1" t="s">
        <v>52</v>
      </c>
      <c r="M22" s="1" t="s">
        <v>2991</v>
      </c>
      <c r="N22" s="1" t="s">
        <v>39</v>
      </c>
      <c r="O22" s="1">
        <v>5</v>
      </c>
      <c r="P22" s="1" t="s">
        <v>3003</v>
      </c>
      <c r="Q22" s="13">
        <v>677.67</v>
      </c>
      <c r="R22" s="11">
        <v>0.05</v>
      </c>
      <c r="S22" s="13">
        <f t="shared" si="3"/>
        <v>33.880000000000003</v>
      </c>
      <c r="T22" s="1" t="s">
        <v>3010</v>
      </c>
    </row>
    <row r="23" spans="1:20" x14ac:dyDescent="0.25">
      <c r="A23" t="str">
        <f t="shared" si="5"/>
        <v>REALAP2</v>
      </c>
      <c r="B23" s="1" t="s">
        <v>30</v>
      </c>
      <c r="C23" s="1" t="s">
        <v>2992</v>
      </c>
      <c r="D23" s="1" t="s">
        <v>50</v>
      </c>
      <c r="E23" s="20">
        <v>0.75</v>
      </c>
      <c r="F23" s="1" t="s">
        <v>2982</v>
      </c>
      <c r="G23" s="13">
        <v>483.67</v>
      </c>
      <c r="H23" s="13">
        <f t="shared" si="6"/>
        <v>9.67</v>
      </c>
      <c r="I23" s="1" t="s">
        <v>3011</v>
      </c>
      <c r="K23" t="str">
        <f t="shared" si="4"/>
        <v>SINLAP2</v>
      </c>
      <c r="L23" s="1" t="s">
        <v>52</v>
      </c>
      <c r="M23" s="1" t="s">
        <v>2992</v>
      </c>
      <c r="N23" s="1" t="s">
        <v>50</v>
      </c>
      <c r="O23" s="1">
        <v>5</v>
      </c>
      <c r="P23" s="1" t="s">
        <v>3003</v>
      </c>
      <c r="Q23" s="13">
        <v>483.67</v>
      </c>
      <c r="R23" s="11">
        <v>0.05</v>
      </c>
      <c r="S23" s="13">
        <f t="shared" si="3"/>
        <v>24.18</v>
      </c>
      <c r="T23" s="1" t="s">
        <v>3010</v>
      </c>
    </row>
    <row r="24" spans="1:20" x14ac:dyDescent="0.25">
      <c r="A24" t="str">
        <f t="shared" si="5"/>
        <v>REAWORK</v>
      </c>
      <c r="B24" s="1" t="s">
        <v>30</v>
      </c>
      <c r="C24" s="1" t="s">
        <v>2994</v>
      </c>
      <c r="D24" s="1" t="s">
        <v>46</v>
      </c>
      <c r="E24" s="20">
        <v>0.75</v>
      </c>
      <c r="F24" s="1" t="s">
        <v>2982</v>
      </c>
      <c r="G24" s="13">
        <v>1267.67</v>
      </c>
      <c r="H24" s="13">
        <f t="shared" si="6"/>
        <v>25.35</v>
      </c>
      <c r="I24" s="1" t="s">
        <v>3011</v>
      </c>
      <c r="K24" t="str">
        <f t="shared" si="4"/>
        <v>SINWORK</v>
      </c>
      <c r="L24" s="1" t="s">
        <v>52</v>
      </c>
      <c r="M24" s="1" t="s">
        <v>2994</v>
      </c>
      <c r="N24" s="1" t="s">
        <v>46</v>
      </c>
      <c r="O24" s="1">
        <v>5</v>
      </c>
      <c r="P24" s="1" t="s">
        <v>3003</v>
      </c>
      <c r="Q24" s="13">
        <v>1267.67</v>
      </c>
      <c r="R24" s="11">
        <v>0.05</v>
      </c>
      <c r="S24" s="13">
        <f t="shared" si="3"/>
        <v>63.38</v>
      </c>
      <c r="T24" s="1" t="s">
        <v>3010</v>
      </c>
    </row>
    <row r="25" spans="1:20" x14ac:dyDescent="0.25">
      <c r="A25" t="str">
        <f t="shared" si="5"/>
        <v>REASCRN</v>
      </c>
      <c r="B25" s="1" t="s">
        <v>30</v>
      </c>
      <c r="C25" s="1" t="s">
        <v>2997</v>
      </c>
      <c r="D25" s="1" t="s">
        <v>56</v>
      </c>
      <c r="E25" s="20">
        <v>0.75</v>
      </c>
      <c r="F25" s="1" t="s">
        <v>2982</v>
      </c>
      <c r="G25" s="13">
        <v>69.67</v>
      </c>
      <c r="H25" s="13">
        <f t="shared" si="6"/>
        <v>1.39</v>
      </c>
      <c r="I25" s="1" t="s">
        <v>3011</v>
      </c>
      <c r="K25" t="str">
        <f t="shared" si="4"/>
        <v>SINSCRN</v>
      </c>
      <c r="L25" s="1" t="s">
        <v>52</v>
      </c>
      <c r="M25" s="1" t="s">
        <v>2997</v>
      </c>
      <c r="N25" s="1" t="s">
        <v>56</v>
      </c>
      <c r="O25" s="1">
        <v>5</v>
      </c>
      <c r="P25" s="1" t="s">
        <v>3003</v>
      </c>
      <c r="Q25" s="13">
        <v>69.67</v>
      </c>
      <c r="R25" s="11">
        <v>0.05</v>
      </c>
      <c r="S25" s="13">
        <f t="shared" si="3"/>
        <v>3.48</v>
      </c>
      <c r="T25" s="1" t="s">
        <v>3010</v>
      </c>
    </row>
    <row r="26" spans="1:20" x14ac:dyDescent="0.25">
      <c r="A26" t="str">
        <f t="shared" si="5"/>
        <v>REAUPA1</v>
      </c>
      <c r="B26" s="1" t="s">
        <v>30</v>
      </c>
      <c r="C26" s="1" t="s">
        <v>2996</v>
      </c>
      <c r="D26" s="1" t="s">
        <v>35</v>
      </c>
      <c r="E26" s="20">
        <v>0.75</v>
      </c>
      <c r="F26" s="1" t="s">
        <v>2982</v>
      </c>
      <c r="G26" s="13">
        <v>327.67</v>
      </c>
      <c r="H26" s="13">
        <f t="shared" si="6"/>
        <v>6.55</v>
      </c>
      <c r="I26" s="1" t="s">
        <v>3011</v>
      </c>
      <c r="K26" t="str">
        <f t="shared" si="4"/>
        <v>SINUPA1</v>
      </c>
      <c r="L26" s="1" t="s">
        <v>52</v>
      </c>
      <c r="M26" s="1" t="s">
        <v>2996</v>
      </c>
      <c r="N26" s="1" t="s">
        <v>35</v>
      </c>
      <c r="O26" s="1">
        <v>5</v>
      </c>
      <c r="P26" s="1" t="s">
        <v>3003</v>
      </c>
      <c r="Q26" s="13">
        <v>327.67</v>
      </c>
      <c r="R26" s="11">
        <v>0.05</v>
      </c>
      <c r="S26" s="13">
        <f t="shared" si="3"/>
        <v>16.38</v>
      </c>
      <c r="T26" s="1" t="s">
        <v>3010</v>
      </c>
    </row>
    <row r="27" spans="1:20" x14ac:dyDescent="0.25">
      <c r="A27" t="str">
        <f t="shared" si="5"/>
        <v>REAUPB1</v>
      </c>
      <c r="B27" s="1" t="s">
        <v>30</v>
      </c>
      <c r="C27" s="1" t="s">
        <v>2995</v>
      </c>
      <c r="D27" s="1" t="s">
        <v>33</v>
      </c>
      <c r="E27" s="20">
        <v>0.75</v>
      </c>
      <c r="F27" s="1" t="s">
        <v>2982</v>
      </c>
      <c r="G27" s="13">
        <v>69.67</v>
      </c>
      <c r="H27" s="13">
        <f t="shared" si="6"/>
        <v>1.39</v>
      </c>
      <c r="I27" s="1" t="s">
        <v>3011</v>
      </c>
      <c r="K27" t="str">
        <f t="shared" si="4"/>
        <v>SINUPB1</v>
      </c>
      <c r="L27" s="1" t="s">
        <v>52</v>
      </c>
      <c r="M27" s="1" t="s">
        <v>2995</v>
      </c>
      <c r="N27" s="1" t="s">
        <v>33</v>
      </c>
      <c r="O27" s="1">
        <v>5</v>
      </c>
      <c r="P27" s="1" t="s">
        <v>3003</v>
      </c>
      <c r="Q27" s="13">
        <v>69.67</v>
      </c>
      <c r="R27" s="11">
        <v>0.05</v>
      </c>
      <c r="S27" s="13">
        <f t="shared" si="3"/>
        <v>3.48</v>
      </c>
      <c r="T27" s="1" t="s">
        <v>3010</v>
      </c>
    </row>
    <row r="28" spans="1:20" x14ac:dyDescent="0.25">
      <c r="K28" t="str">
        <f t="shared" ref="K28:K41" si="7">L28&amp;N28</f>
        <v>INFSERV</v>
      </c>
      <c r="L28" s="1" t="s">
        <v>49</v>
      </c>
      <c r="M28" s="1" t="s">
        <v>2993</v>
      </c>
      <c r="N28" s="1" t="s">
        <v>59</v>
      </c>
      <c r="O28" s="1">
        <v>5</v>
      </c>
      <c r="P28" s="1" t="s">
        <v>3003</v>
      </c>
      <c r="Q28" s="13">
        <v>1367.67</v>
      </c>
      <c r="R28" s="11">
        <v>0.01</v>
      </c>
      <c r="S28" s="13">
        <f t="shared" ref="S28:S41" si="8">ROUND((Q28*R28),2)</f>
        <v>13.68</v>
      </c>
      <c r="T28" s="1" t="s">
        <v>3010</v>
      </c>
    </row>
    <row r="29" spans="1:20" x14ac:dyDescent="0.25">
      <c r="K29" t="str">
        <f t="shared" si="7"/>
        <v>REUMAC1</v>
      </c>
      <c r="L29" s="16" t="s">
        <v>47</v>
      </c>
      <c r="M29" s="1" t="s">
        <v>37</v>
      </c>
      <c r="N29" s="1" t="s">
        <v>37</v>
      </c>
      <c r="O29" s="1">
        <v>10</v>
      </c>
      <c r="P29" s="1" t="s">
        <v>2990</v>
      </c>
      <c r="Q29" s="13">
        <v>237.67</v>
      </c>
      <c r="R29" s="11">
        <v>0.02</v>
      </c>
      <c r="S29" s="13">
        <f t="shared" si="8"/>
        <v>4.75</v>
      </c>
      <c r="T29" s="1" t="s">
        <v>3008</v>
      </c>
    </row>
    <row r="30" spans="1:20" x14ac:dyDescent="0.25">
      <c r="K30" t="str">
        <f t="shared" si="7"/>
        <v>REUMAC2</v>
      </c>
      <c r="L30" s="16" t="s">
        <v>47</v>
      </c>
      <c r="M30" s="1" t="s">
        <v>38</v>
      </c>
      <c r="N30" s="1" t="s">
        <v>38</v>
      </c>
      <c r="O30" s="1">
        <v>10</v>
      </c>
      <c r="P30" s="1" t="s">
        <v>2990</v>
      </c>
      <c r="Q30" s="13">
        <v>293.67</v>
      </c>
      <c r="R30" s="11">
        <v>0.02</v>
      </c>
      <c r="S30" s="13">
        <f t="shared" si="8"/>
        <v>5.87</v>
      </c>
      <c r="T30" s="1" t="s">
        <v>3008</v>
      </c>
    </row>
    <row r="31" spans="1:20" x14ac:dyDescent="0.25">
      <c r="K31" t="str">
        <f t="shared" si="7"/>
        <v>REUSERV</v>
      </c>
      <c r="L31" s="16" t="s">
        <v>47</v>
      </c>
      <c r="M31" s="1" t="s">
        <v>2993</v>
      </c>
      <c r="N31" s="1" t="s">
        <v>59</v>
      </c>
      <c r="O31" s="1">
        <v>10</v>
      </c>
      <c r="P31" s="1" t="s">
        <v>2990</v>
      </c>
      <c r="Q31" s="13">
        <v>1367.67</v>
      </c>
      <c r="R31" s="11">
        <v>0.02</v>
      </c>
      <c r="S31" s="13">
        <f t="shared" si="8"/>
        <v>27.35</v>
      </c>
      <c r="T31" s="1" t="s">
        <v>3008</v>
      </c>
    </row>
    <row r="32" spans="1:20" x14ac:dyDescent="0.25">
      <c r="K32" t="str">
        <f t="shared" si="7"/>
        <v>REUUPA2</v>
      </c>
      <c r="L32" s="16" t="s">
        <v>47</v>
      </c>
      <c r="M32" s="1" t="s">
        <v>2996</v>
      </c>
      <c r="N32" s="1" t="s">
        <v>2983</v>
      </c>
      <c r="O32" s="1">
        <v>10</v>
      </c>
      <c r="P32" s="1" t="s">
        <v>2990</v>
      </c>
      <c r="Q32" s="13">
        <v>327.67</v>
      </c>
      <c r="R32" s="11">
        <v>0.02</v>
      </c>
      <c r="S32" s="13">
        <f t="shared" si="8"/>
        <v>6.55</v>
      </c>
      <c r="T32" s="1" t="s">
        <v>3008</v>
      </c>
    </row>
    <row r="33" spans="11:20" x14ac:dyDescent="0.25">
      <c r="K33" t="str">
        <f t="shared" si="7"/>
        <v>REUUPB2</v>
      </c>
      <c r="L33" s="16" t="s">
        <v>47</v>
      </c>
      <c r="M33" s="1" t="s">
        <v>2995</v>
      </c>
      <c r="N33" s="1" t="s">
        <v>2984</v>
      </c>
      <c r="O33" s="1">
        <v>10</v>
      </c>
      <c r="P33" s="1" t="s">
        <v>2990</v>
      </c>
      <c r="Q33" s="13">
        <v>69.67</v>
      </c>
      <c r="R33" s="11">
        <v>0.02</v>
      </c>
      <c r="S33" s="13">
        <f t="shared" si="8"/>
        <v>1.39</v>
      </c>
      <c r="T33" s="1" t="s">
        <v>3008</v>
      </c>
    </row>
    <row r="34" spans="11:20" x14ac:dyDescent="0.25">
      <c r="K34" t="str">
        <f t="shared" si="7"/>
        <v>REUPC01</v>
      </c>
      <c r="L34" s="16" t="s">
        <v>47</v>
      </c>
      <c r="M34" s="1" t="s">
        <v>2988</v>
      </c>
      <c r="N34" s="1" t="s">
        <v>24</v>
      </c>
      <c r="O34" s="1">
        <v>10</v>
      </c>
      <c r="P34" s="1" t="s">
        <v>2982</v>
      </c>
      <c r="Q34" s="13">
        <v>477.67</v>
      </c>
      <c r="R34" s="11">
        <v>0.02</v>
      </c>
      <c r="S34" s="13">
        <f t="shared" si="8"/>
        <v>9.5500000000000007</v>
      </c>
      <c r="T34" s="1" t="s">
        <v>3008</v>
      </c>
    </row>
    <row r="35" spans="11:20" x14ac:dyDescent="0.25">
      <c r="K35" t="str">
        <f t="shared" si="7"/>
        <v>REUPC02</v>
      </c>
      <c r="L35" s="16" t="s">
        <v>47</v>
      </c>
      <c r="M35" s="1" t="s">
        <v>2989</v>
      </c>
      <c r="N35" s="1" t="s">
        <v>42</v>
      </c>
      <c r="O35" s="1">
        <v>10</v>
      </c>
      <c r="P35" s="1" t="s">
        <v>2982</v>
      </c>
      <c r="Q35" s="13">
        <v>277.67</v>
      </c>
      <c r="R35" s="11">
        <v>0.02</v>
      </c>
      <c r="S35" s="13">
        <f t="shared" si="8"/>
        <v>5.55</v>
      </c>
      <c r="T35" s="1" t="s">
        <v>3008</v>
      </c>
    </row>
    <row r="36" spans="11:20" x14ac:dyDescent="0.25">
      <c r="K36" t="str">
        <f t="shared" si="7"/>
        <v>REULAP1</v>
      </c>
      <c r="L36" s="16" t="s">
        <v>47</v>
      </c>
      <c r="M36" s="1" t="s">
        <v>2991</v>
      </c>
      <c r="N36" s="1" t="s">
        <v>39</v>
      </c>
      <c r="O36" s="1">
        <v>10</v>
      </c>
      <c r="P36" s="1" t="s">
        <v>2982</v>
      </c>
      <c r="Q36" s="13">
        <v>677.67</v>
      </c>
      <c r="R36" s="11">
        <v>0.02</v>
      </c>
      <c r="S36" s="13">
        <f t="shared" si="8"/>
        <v>13.55</v>
      </c>
      <c r="T36" s="1" t="s">
        <v>3008</v>
      </c>
    </row>
    <row r="37" spans="11:20" x14ac:dyDescent="0.25">
      <c r="K37" t="str">
        <f t="shared" si="7"/>
        <v>REULAP2</v>
      </c>
      <c r="L37" s="16" t="s">
        <v>47</v>
      </c>
      <c r="M37" s="1" t="s">
        <v>2992</v>
      </c>
      <c r="N37" s="1" t="s">
        <v>50</v>
      </c>
      <c r="O37" s="1">
        <v>10</v>
      </c>
      <c r="P37" s="1" t="s">
        <v>2982</v>
      </c>
      <c r="Q37" s="13">
        <v>483.67</v>
      </c>
      <c r="R37" s="11">
        <v>0.02</v>
      </c>
      <c r="S37" s="13">
        <f t="shared" si="8"/>
        <v>9.67</v>
      </c>
      <c r="T37" s="1" t="s">
        <v>3008</v>
      </c>
    </row>
    <row r="38" spans="11:20" x14ac:dyDescent="0.25">
      <c r="K38" t="str">
        <f t="shared" si="7"/>
        <v>REUWORK</v>
      </c>
      <c r="L38" s="16" t="s">
        <v>47</v>
      </c>
      <c r="M38" s="1" t="s">
        <v>2994</v>
      </c>
      <c r="N38" s="1" t="s">
        <v>46</v>
      </c>
      <c r="O38" s="1">
        <v>10</v>
      </c>
      <c r="P38" s="1" t="s">
        <v>2982</v>
      </c>
      <c r="Q38" s="13">
        <v>1267.67</v>
      </c>
      <c r="R38" s="11">
        <v>0.02</v>
      </c>
      <c r="S38" s="13">
        <f t="shared" si="8"/>
        <v>25.35</v>
      </c>
      <c r="T38" s="1" t="s">
        <v>3008</v>
      </c>
    </row>
    <row r="39" spans="11:20" x14ac:dyDescent="0.25">
      <c r="K39" t="str">
        <f t="shared" si="7"/>
        <v>REUSCRN</v>
      </c>
      <c r="L39" s="16" t="s">
        <v>47</v>
      </c>
      <c r="M39" s="1" t="s">
        <v>2997</v>
      </c>
      <c r="N39" s="1" t="s">
        <v>56</v>
      </c>
      <c r="O39" s="1">
        <v>10</v>
      </c>
      <c r="P39" s="1" t="s">
        <v>2982</v>
      </c>
      <c r="Q39" s="13">
        <v>69.67</v>
      </c>
      <c r="R39" s="11">
        <v>0.02</v>
      </c>
      <c r="S39" s="13">
        <f t="shared" si="8"/>
        <v>1.39</v>
      </c>
      <c r="T39" s="1" t="s">
        <v>3008</v>
      </c>
    </row>
    <row r="40" spans="11:20" x14ac:dyDescent="0.25">
      <c r="K40" t="str">
        <f t="shared" si="7"/>
        <v>REUUPA1</v>
      </c>
      <c r="L40" s="16" t="s">
        <v>47</v>
      </c>
      <c r="M40" s="1" t="s">
        <v>2996</v>
      </c>
      <c r="N40" s="1" t="s">
        <v>35</v>
      </c>
      <c r="O40" s="1">
        <v>10</v>
      </c>
      <c r="P40" s="1" t="s">
        <v>2982</v>
      </c>
      <c r="Q40" s="13">
        <v>327.67</v>
      </c>
      <c r="R40" s="11">
        <v>0.02</v>
      </c>
      <c r="S40" s="13">
        <f t="shared" si="8"/>
        <v>6.55</v>
      </c>
      <c r="T40" s="1" t="s">
        <v>3008</v>
      </c>
    </row>
    <row r="41" spans="11:20" x14ac:dyDescent="0.25">
      <c r="K41" t="str">
        <f t="shared" si="7"/>
        <v>REUUPB1</v>
      </c>
      <c r="L41" s="16" t="s">
        <v>47</v>
      </c>
      <c r="M41" s="1" t="s">
        <v>2995</v>
      </c>
      <c r="N41" s="1" t="s">
        <v>33</v>
      </c>
      <c r="O41" s="1">
        <v>10</v>
      </c>
      <c r="P41" s="1" t="s">
        <v>2982</v>
      </c>
      <c r="Q41" s="13">
        <v>69.67</v>
      </c>
      <c r="R41" s="11">
        <v>0.02</v>
      </c>
      <c r="S41" s="13">
        <f t="shared" si="8"/>
        <v>1.39</v>
      </c>
      <c r="T41" s="1" t="s">
        <v>3008</v>
      </c>
    </row>
  </sheetData>
  <autoFilter ref="K1:T4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C14"/>
  <sheetViews>
    <sheetView workbookViewId="0">
      <selection sqref="A1:C1048576"/>
    </sheetView>
  </sheetViews>
  <sheetFormatPr baseColWidth="10" defaultRowHeight="12.75" x14ac:dyDescent="0.2"/>
  <sheetData>
    <row r="1" spans="1:3" ht="14.25" x14ac:dyDescent="0.2">
      <c r="A1" s="12" t="s">
        <v>2986</v>
      </c>
      <c r="B1" s="25" t="s">
        <v>3014</v>
      </c>
      <c r="C1" s="25" t="s">
        <v>3015</v>
      </c>
    </row>
    <row r="2" spans="1:3" ht="14.25" x14ac:dyDescent="0.25">
      <c r="A2" s="1" t="s">
        <v>37</v>
      </c>
      <c r="B2" s="20">
        <v>0.375</v>
      </c>
      <c r="C2" s="20">
        <v>0.66666666666666663</v>
      </c>
    </row>
    <row r="3" spans="1:3" ht="14.25" x14ac:dyDescent="0.25">
      <c r="A3" s="1" t="s">
        <v>38</v>
      </c>
      <c r="B3" s="20">
        <v>0.375</v>
      </c>
      <c r="C3" s="20">
        <v>0.66666666666666663</v>
      </c>
    </row>
    <row r="4" spans="1:3" ht="14.25" x14ac:dyDescent="0.25">
      <c r="A4" s="1" t="s">
        <v>59</v>
      </c>
      <c r="B4" s="20">
        <v>0.375</v>
      </c>
      <c r="C4" s="20">
        <v>0.66666666666666663</v>
      </c>
    </row>
    <row r="5" spans="1:3" ht="14.25" x14ac:dyDescent="0.25">
      <c r="A5" s="1" t="s">
        <v>2983</v>
      </c>
      <c r="B5" s="20">
        <v>0.375</v>
      </c>
      <c r="C5" s="20">
        <v>0.66666666666666663</v>
      </c>
    </row>
    <row r="6" spans="1:3" ht="14.25" x14ac:dyDescent="0.25">
      <c r="A6" s="1" t="s">
        <v>2984</v>
      </c>
      <c r="B6" s="20">
        <v>0.375</v>
      </c>
      <c r="C6" s="20">
        <v>0.66666666666666663</v>
      </c>
    </row>
    <row r="7" spans="1:3" ht="14.25" x14ac:dyDescent="0.25">
      <c r="A7" s="1" t="s">
        <v>24</v>
      </c>
      <c r="B7" s="20">
        <v>0.375</v>
      </c>
      <c r="C7" s="20">
        <v>0.75</v>
      </c>
    </row>
    <row r="8" spans="1:3" ht="14.25" x14ac:dyDescent="0.25">
      <c r="A8" s="1" t="s">
        <v>42</v>
      </c>
      <c r="B8" s="20">
        <v>0.375</v>
      </c>
      <c r="C8" s="20">
        <v>0.75</v>
      </c>
    </row>
    <row r="9" spans="1:3" ht="14.25" x14ac:dyDescent="0.25">
      <c r="A9" s="1" t="s">
        <v>39</v>
      </c>
      <c r="B9" s="20">
        <v>0.375</v>
      </c>
      <c r="C9" s="20">
        <v>0.75</v>
      </c>
    </row>
    <row r="10" spans="1:3" ht="14.25" x14ac:dyDescent="0.25">
      <c r="A10" s="1" t="s">
        <v>50</v>
      </c>
      <c r="B10" s="20">
        <v>0.375</v>
      </c>
      <c r="C10" s="20">
        <v>0.75</v>
      </c>
    </row>
    <row r="11" spans="1:3" ht="14.25" x14ac:dyDescent="0.25">
      <c r="A11" s="1" t="s">
        <v>46</v>
      </c>
      <c r="B11" s="20">
        <v>0.375</v>
      </c>
      <c r="C11" s="20">
        <v>0.75</v>
      </c>
    </row>
    <row r="12" spans="1:3" ht="14.25" x14ac:dyDescent="0.25">
      <c r="A12" s="1" t="s">
        <v>56</v>
      </c>
      <c r="B12" s="20">
        <v>0.375</v>
      </c>
      <c r="C12" s="20">
        <v>0.75</v>
      </c>
    </row>
    <row r="13" spans="1:3" ht="14.25" x14ac:dyDescent="0.25">
      <c r="A13" s="1" t="s">
        <v>35</v>
      </c>
      <c r="B13" s="20">
        <v>0.375</v>
      </c>
      <c r="C13" s="20">
        <v>0.75</v>
      </c>
    </row>
    <row r="14" spans="1:3" ht="14.25" x14ac:dyDescent="0.25">
      <c r="A14" s="1" t="s">
        <v>33</v>
      </c>
      <c r="B14" s="20">
        <v>0.375</v>
      </c>
      <c r="C14" s="20">
        <v>0.75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DB</vt:lpstr>
      <vt:lpstr>Días inhábiles</vt:lpstr>
      <vt:lpstr>SLA</vt:lpstr>
      <vt:lpstr>Horarios</vt:lpstr>
      <vt:lpstr>horarios</vt:lpstr>
      <vt:lpstr>sla_dias</vt:lpstr>
      <vt:lpstr>sla_horas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Adalberto Quevedo Vázquez</dc:creator>
  <cp:lastModifiedBy>David Elizalde</cp:lastModifiedBy>
  <dcterms:created xsi:type="dcterms:W3CDTF">2016-06-16T17:24:53Z</dcterms:created>
  <dcterms:modified xsi:type="dcterms:W3CDTF">2016-06-17T18:07:29Z</dcterms:modified>
</cp:coreProperties>
</file>