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wallac2/Repos/CryptoGat201Budding/data/"/>
    </mc:Choice>
  </mc:AlternateContent>
  <xr:revisionPtr revIDLastSave="0" documentId="13_ncr:1_{9DCD9FAF-2D13-754C-90A5-C9FC2E093D7B}" xr6:coauthVersionLast="47" xr6:coauthVersionMax="47" xr10:uidLastSave="{00000000-0000-0000-0000-000000000000}"/>
  <bookViews>
    <workbookView xWindow="1320" yWindow="760" windowWidth="20120" windowHeight="17500" xr2:uid="{20A7FBD6-18C6-6140-8262-BE7C86748CE2}"/>
  </bookViews>
  <sheets>
    <sheet name="YPD_RPMI_25_37_3replica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3" i="2" l="1"/>
  <c r="I53" i="2"/>
  <c r="I73" i="2"/>
  <c r="J78" i="2"/>
  <c r="I78" i="2"/>
  <c r="J77" i="2"/>
  <c r="I77" i="2"/>
  <c r="J76" i="2"/>
  <c r="I76" i="2"/>
  <c r="I69" i="2"/>
  <c r="J68" i="2"/>
  <c r="I68" i="2"/>
  <c r="J67" i="2"/>
  <c r="I67" i="2"/>
  <c r="J66" i="2"/>
  <c r="I66" i="2"/>
  <c r="J65" i="2"/>
  <c r="I65" i="2"/>
  <c r="H69" i="2"/>
  <c r="H65" i="2"/>
  <c r="J18" i="2"/>
  <c r="I18" i="2"/>
  <c r="J17" i="2"/>
  <c r="I17" i="2"/>
  <c r="I10" i="2"/>
  <c r="J10" i="2"/>
  <c r="J11" i="2"/>
  <c r="K11" i="2" s="1"/>
  <c r="I11" i="2"/>
  <c r="J14" i="2"/>
  <c r="I14" i="2"/>
  <c r="I29" i="2"/>
  <c r="I27" i="2"/>
  <c r="I24" i="2"/>
  <c r="I21" i="2"/>
  <c r="I41" i="2"/>
  <c r="I38" i="2"/>
  <c r="I36" i="2"/>
  <c r="I33" i="2"/>
  <c r="J32" i="2"/>
  <c r="I32" i="2"/>
  <c r="I45" i="2"/>
  <c r="J45" i="2"/>
  <c r="J36" i="2"/>
  <c r="J49" i="2"/>
  <c r="I49" i="2"/>
  <c r="J46" i="2"/>
  <c r="I46" i="2"/>
  <c r="J41" i="2"/>
  <c r="J29" i="2"/>
  <c r="K20" i="2"/>
  <c r="J20" i="2"/>
  <c r="I20" i="2"/>
  <c r="H20" i="2"/>
  <c r="J33" i="2"/>
  <c r="J38" i="2"/>
  <c r="H77" i="2"/>
  <c r="D78" i="2"/>
  <c r="H32" i="2"/>
  <c r="J73" i="2"/>
  <c r="H75" i="2"/>
  <c r="D75" i="2"/>
  <c r="H74" i="2"/>
  <c r="H73" i="2"/>
  <c r="D66" i="2"/>
  <c r="J69" i="2"/>
  <c r="H70" i="2"/>
  <c r="H78" i="2"/>
  <c r="H66" i="2"/>
  <c r="H67" i="2"/>
  <c r="J59" i="2"/>
  <c r="I59" i="2"/>
  <c r="J62" i="2"/>
  <c r="I62" i="2"/>
  <c r="J63" i="2"/>
  <c r="I63" i="2"/>
  <c r="J60" i="2"/>
  <c r="I60" i="2"/>
  <c r="I61" i="2"/>
  <c r="J61" i="2"/>
  <c r="H59" i="2"/>
  <c r="H62" i="2"/>
  <c r="H63" i="2"/>
  <c r="H60" i="2"/>
  <c r="H61" i="2"/>
  <c r="J54" i="2"/>
  <c r="I54" i="2"/>
  <c r="H54" i="2"/>
  <c r="H55" i="2"/>
  <c r="H53" i="2"/>
  <c r="H52" i="2"/>
  <c r="J51" i="2"/>
  <c r="I51" i="2"/>
  <c r="H51" i="2"/>
  <c r="J43" i="2"/>
  <c r="I43" i="2"/>
  <c r="J47" i="2"/>
  <c r="I47" i="2"/>
  <c r="H44" i="2"/>
  <c r="H43" i="2"/>
  <c r="H48" i="2"/>
  <c r="H47" i="2"/>
  <c r="H49" i="2"/>
  <c r="H45" i="2"/>
  <c r="H46" i="2"/>
  <c r="H35" i="2"/>
  <c r="H34" i="2"/>
  <c r="H33" i="2"/>
  <c r="H37" i="2"/>
  <c r="H36" i="2"/>
  <c r="H41" i="2"/>
  <c r="H40" i="2"/>
  <c r="H39" i="2"/>
  <c r="H38" i="2"/>
  <c r="K6" i="2"/>
  <c r="K10" i="2"/>
  <c r="H10" i="2"/>
  <c r="J27" i="2"/>
  <c r="H28" i="2"/>
  <c r="H27" i="2"/>
  <c r="H29" i="2"/>
  <c r="J21" i="2"/>
  <c r="H23" i="2"/>
  <c r="H22" i="2"/>
  <c r="H21" i="2"/>
  <c r="J24" i="2"/>
  <c r="H26" i="2"/>
  <c r="H25" i="2"/>
  <c r="H24" i="2"/>
  <c r="K17" i="2"/>
  <c r="H17" i="2"/>
  <c r="K18" i="2"/>
  <c r="K14" i="2"/>
  <c r="K3" i="2"/>
  <c r="K2" i="2"/>
  <c r="K7" i="2"/>
  <c r="H18" i="2"/>
  <c r="H13" i="2"/>
  <c r="H15" i="2"/>
  <c r="H16" i="2"/>
  <c r="H11" i="2"/>
  <c r="H12" i="2"/>
  <c r="J7" i="2"/>
  <c r="J6" i="2"/>
  <c r="J3" i="2"/>
  <c r="J2" i="2"/>
  <c r="I7" i="2"/>
  <c r="I2" i="2"/>
  <c r="I6" i="2"/>
  <c r="I3" i="2"/>
  <c r="H14" i="2"/>
  <c r="H2" i="2"/>
  <c r="H7" i="2"/>
  <c r="H5" i="2"/>
  <c r="H4" i="2"/>
  <c r="H3" i="2"/>
  <c r="H6" i="2"/>
  <c r="D6" i="2"/>
</calcChain>
</file>

<file path=xl/sharedStrings.xml><?xml version="1.0" encoding="utf-8"?>
<sst xmlns="http://schemas.openxmlformats.org/spreadsheetml/2006/main" count="151" uniqueCount="32">
  <si>
    <t>H99</t>
  </si>
  <si>
    <t>unbudded</t>
  </si>
  <si>
    <t>budded</t>
  </si>
  <si>
    <t>condition</t>
  </si>
  <si>
    <t>Strain</t>
  </si>
  <si>
    <t>rep2 RPMI 37 120min</t>
  </si>
  <si>
    <t>rep1 YPD 37 120min</t>
  </si>
  <si>
    <t>rep1 RPMI 37 120min</t>
  </si>
  <si>
    <t>rep2 YPD 37 120min</t>
  </si>
  <si>
    <t>gat201</t>
  </si>
  <si>
    <t>rep3 RPMI 37 120min</t>
  </si>
  <si>
    <t>C26 GAT201</t>
  </si>
  <si>
    <t>missing images</t>
  </si>
  <si>
    <t>rep3 YPD 25 120min</t>
  </si>
  <si>
    <t>rep3 RPMI 25 120min</t>
  </si>
  <si>
    <t>rep2 YPD 25 0min</t>
  </si>
  <si>
    <t>rep2 YPD 25 120min</t>
  </si>
  <si>
    <t>rep2 RPMI 25 120min</t>
  </si>
  <si>
    <t>rep1 YPD 25 120min</t>
  </si>
  <si>
    <t>rep1 RPMI 25 120min</t>
  </si>
  <si>
    <t>rep1 YPD 25 0min</t>
  </si>
  <si>
    <t>rep3 YPD 25 0min</t>
  </si>
  <si>
    <t>repeat imaging needed</t>
  </si>
  <si>
    <t>tbc</t>
  </si>
  <si>
    <t>image_number</t>
  </si>
  <si>
    <t>capsule_mean</t>
  </si>
  <si>
    <t>total_cells</t>
  </si>
  <si>
    <t>budding_index_image</t>
  </si>
  <si>
    <t>budding_index_sample</t>
  </si>
  <si>
    <t>capsule_mean_sample</t>
  </si>
  <si>
    <t>cells_counted_sample</t>
  </si>
  <si>
    <t>rep3 YPD 37 120min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</si>
</sst>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75E6-9BA2-F749-AABF-BA207578EE36}">
  <dimension ref="A1:K79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2" max="2" width="20.83203125" customWidth="1"/>
    <col min="3" max="3" width="25" bestFit="1" customWidth="1"/>
    <col min="8" max="8" width="23" bestFit="1" customWidth="1"/>
    <col min="9" max="9" width="23.83203125" bestFit="1" customWidth="1"/>
  </cols>
  <sheetData>
    <row r="1" spans="1:11" x14ac:dyDescent="0.2">
      <c r="A1" t="s">
        <v>4</v>
      </c>
      <c r="B1" t="s">
        <v>3</v>
      </c>
      <c r="C1" t="s">
        <v>24</v>
      </c>
      <c r="D1" t="s">
        <v>1</v>
      </c>
      <c r="E1" t="s">
        <v>2</v>
      </c>
      <c r="F1" t="s">
        <v>25</v>
      </c>
      <c r="G1" t="s">
        <v>26</v>
      </c>
      <c r="H1" t="s">
        <v>27</v>
      </c>
      <c r="I1" t="s">
        <v>28</v>
      </c>
      <c r="J1" t="s">
        <v>30</v>
      </c>
      <c r="K1" t="s">
        <v>29</v>
      </c>
    </row>
    <row r="2" spans="1:11" s="3" customFormat="1" x14ac:dyDescent="0.2">
      <c r="A2" s="3" t="s">
        <v>0</v>
      </c>
      <c r="B2" s="3" t="s">
        <v>21</v>
      </c>
      <c r="C2" s="3">
        <v>3</v>
      </c>
      <c r="D2" s="3">
        <v>116</v>
      </c>
      <c r="E2" s="3">
        <v>2</v>
      </c>
      <c r="F2" s="3">
        <v>25</v>
      </c>
      <c r="G2" s="3">
        <v>118</v>
      </c>
      <c r="H2" s="3">
        <f t="shared" ref="H2:H7" si="0">E2/G2*100</f>
        <v>1.6949152542372881</v>
      </c>
      <c r="I2" s="3">
        <f>SUM(E2)/SUM(G2)*100</f>
        <v>1.6949152542372881</v>
      </c>
      <c r="J2" s="3">
        <f>SUM(G2)</f>
        <v>118</v>
      </c>
      <c r="K2" s="3">
        <f>F2/G2*100</f>
        <v>21.1864406779661</v>
      </c>
    </row>
    <row r="3" spans="1:11" s="1" customFormat="1" x14ac:dyDescent="0.2">
      <c r="A3" s="1" t="s">
        <v>0</v>
      </c>
      <c r="B3" s="1" t="s">
        <v>13</v>
      </c>
      <c r="C3" s="1">
        <v>3</v>
      </c>
      <c r="D3" s="1">
        <v>17</v>
      </c>
      <c r="E3" s="1">
        <v>4</v>
      </c>
      <c r="F3" s="1">
        <v>4</v>
      </c>
      <c r="G3" s="1">
        <v>21</v>
      </c>
      <c r="H3" s="1">
        <f t="shared" si="0"/>
        <v>19.047619047619047</v>
      </c>
      <c r="I3" s="1">
        <f>SUM(E3:E5)/SUM(G3:G5)*100</f>
        <v>11.267605633802818</v>
      </c>
      <c r="J3" s="1">
        <f>SUM(G3:G5)</f>
        <v>71</v>
      </c>
      <c r="K3" s="1">
        <f>F3/G3*100</f>
        <v>19.047619047619047</v>
      </c>
    </row>
    <row r="4" spans="1:11" s="1" customFormat="1" x14ac:dyDescent="0.2">
      <c r="A4" s="1" t="s">
        <v>0</v>
      </c>
      <c r="B4" s="1" t="s">
        <v>13</v>
      </c>
      <c r="C4" s="1">
        <v>2</v>
      </c>
      <c r="D4" s="1">
        <v>20</v>
      </c>
      <c r="E4" s="1">
        <v>2</v>
      </c>
      <c r="F4" s="1">
        <v>2</v>
      </c>
      <c r="G4" s="1">
        <v>22</v>
      </c>
      <c r="H4" s="1">
        <f t="shared" si="0"/>
        <v>9.0909090909090917</v>
      </c>
    </row>
    <row r="5" spans="1:11" s="1" customFormat="1" x14ac:dyDescent="0.2">
      <c r="A5" s="1" t="s">
        <v>0</v>
      </c>
      <c r="B5" s="1" t="s">
        <v>13</v>
      </c>
      <c r="C5" s="1">
        <v>1</v>
      </c>
      <c r="D5" s="1">
        <v>26</v>
      </c>
      <c r="E5" s="1">
        <v>2</v>
      </c>
      <c r="F5" s="1">
        <v>8</v>
      </c>
      <c r="G5" s="1">
        <v>28</v>
      </c>
      <c r="H5" s="1">
        <f t="shared" si="0"/>
        <v>7.1428571428571423</v>
      </c>
    </row>
    <row r="6" spans="1:11" s="5" customFormat="1" x14ac:dyDescent="0.2">
      <c r="A6" s="5" t="s">
        <v>0</v>
      </c>
      <c r="B6" s="5" t="s">
        <v>31</v>
      </c>
      <c r="C6" s="5">
        <v>3</v>
      </c>
      <c r="D6" s="5">
        <f>G6-E6</f>
        <v>112</v>
      </c>
      <c r="E6" s="5">
        <v>9</v>
      </c>
      <c r="F6" s="5">
        <v>16</v>
      </c>
      <c r="G6" s="5">
        <v>121</v>
      </c>
      <c r="H6" s="5">
        <f t="shared" si="0"/>
        <v>7.4380165289256199</v>
      </c>
      <c r="I6" s="5">
        <f>SUM(E6)/SUM(G6)*100</f>
        <v>7.4380165289256199</v>
      </c>
      <c r="J6" s="5">
        <f>SUM(G6)</f>
        <v>121</v>
      </c>
      <c r="K6" s="5">
        <f>F6/G6*100</f>
        <v>13.223140495867769</v>
      </c>
    </row>
    <row r="7" spans="1:11" s="1" customFormat="1" x14ac:dyDescent="0.2">
      <c r="A7" s="1" t="s">
        <v>0</v>
      </c>
      <c r="B7" s="1" t="s">
        <v>14</v>
      </c>
      <c r="C7" s="1">
        <v>1</v>
      </c>
      <c r="D7" s="1">
        <v>336</v>
      </c>
      <c r="E7" s="1">
        <v>0</v>
      </c>
      <c r="F7" s="1">
        <v>57</v>
      </c>
      <c r="G7" s="1">
        <v>336</v>
      </c>
      <c r="H7" s="1">
        <f t="shared" si="0"/>
        <v>0</v>
      </c>
      <c r="I7" s="1">
        <f>SUM(E7)/SUM(G7)*100</f>
        <v>0</v>
      </c>
      <c r="J7" s="1">
        <f>SUM(G7)</f>
        <v>336</v>
      </c>
      <c r="K7" s="1">
        <f>F7/G7*100</f>
        <v>16.964285714285715</v>
      </c>
    </row>
    <row r="8" spans="1:11" s="5" customFormat="1" x14ac:dyDescent="0.2">
      <c r="A8" s="5" t="s">
        <v>0</v>
      </c>
      <c r="B8" s="5" t="s">
        <v>10</v>
      </c>
      <c r="C8" s="5" t="s">
        <v>22</v>
      </c>
    </row>
    <row r="10" spans="1:11" s="3" customFormat="1" x14ac:dyDescent="0.2">
      <c r="A10" s="3" t="s">
        <v>0</v>
      </c>
      <c r="B10" s="3" t="s">
        <v>15</v>
      </c>
      <c r="C10" s="3">
        <v>1</v>
      </c>
      <c r="D10" s="3">
        <v>363</v>
      </c>
      <c r="E10" s="3">
        <v>0</v>
      </c>
      <c r="F10" s="3">
        <v>39</v>
      </c>
      <c r="G10" s="3">
        <v>363</v>
      </c>
      <c r="H10" s="3">
        <f t="shared" ref="H10:H18" si="1">E10/G10*100</f>
        <v>0</v>
      </c>
      <c r="I10" s="3">
        <f>SUM(E10)/SUM(G10)*100</f>
        <v>0</v>
      </c>
      <c r="J10" s="3">
        <f>SUM(G10)</f>
        <v>363</v>
      </c>
      <c r="K10" s="3">
        <f>F10/G10*100</f>
        <v>10.743801652892563</v>
      </c>
    </row>
    <row r="11" spans="1:11" s="1" customFormat="1" x14ac:dyDescent="0.2">
      <c r="A11" s="1" t="s">
        <v>0</v>
      </c>
      <c r="B11" s="1" t="s">
        <v>16</v>
      </c>
      <c r="C11" s="1">
        <v>7</v>
      </c>
      <c r="D11" s="1">
        <v>18</v>
      </c>
      <c r="E11" s="1">
        <v>2</v>
      </c>
      <c r="F11" s="1">
        <v>7</v>
      </c>
      <c r="G11" s="1">
        <v>20</v>
      </c>
      <c r="H11" s="1">
        <f t="shared" si="1"/>
        <v>10</v>
      </c>
      <c r="I11" s="1">
        <f>SUM(E11:E13)/SUM(G11:G13)*100</f>
        <v>5.4054054054054053</v>
      </c>
      <c r="J11" s="1">
        <f>SUM(G11:G13)</f>
        <v>185</v>
      </c>
      <c r="K11" s="1">
        <f>SUM(F11:F13)/J11*100</f>
        <v>9.1891891891891895</v>
      </c>
    </row>
    <row r="12" spans="1:11" s="1" customFormat="1" x14ac:dyDescent="0.2">
      <c r="A12" s="1" t="s">
        <v>0</v>
      </c>
      <c r="B12" s="1" t="s">
        <v>16</v>
      </c>
      <c r="C12" s="1">
        <v>6</v>
      </c>
      <c r="D12" s="1">
        <v>26</v>
      </c>
      <c r="E12" s="1">
        <v>3</v>
      </c>
      <c r="F12" s="1">
        <v>6</v>
      </c>
      <c r="G12" s="1">
        <v>29</v>
      </c>
      <c r="H12" s="1">
        <f t="shared" si="1"/>
        <v>10.344827586206897</v>
      </c>
    </row>
    <row r="13" spans="1:11" s="1" customFormat="1" x14ac:dyDescent="0.2">
      <c r="A13" s="1" t="s">
        <v>0</v>
      </c>
      <c r="B13" s="1" t="s">
        <v>16</v>
      </c>
      <c r="C13" s="1">
        <v>5</v>
      </c>
      <c r="D13" s="1">
        <v>131</v>
      </c>
      <c r="E13" s="1">
        <v>5</v>
      </c>
      <c r="F13" s="1">
        <v>4</v>
      </c>
      <c r="G13" s="1">
        <v>136</v>
      </c>
      <c r="H13" s="1">
        <f t="shared" si="1"/>
        <v>3.6764705882352944</v>
      </c>
    </row>
    <row r="14" spans="1:11" s="5" customFormat="1" x14ac:dyDescent="0.2">
      <c r="A14" s="5" t="s">
        <v>0</v>
      </c>
      <c r="B14" s="5" t="s">
        <v>8</v>
      </c>
      <c r="C14" s="5">
        <v>4</v>
      </c>
      <c r="D14" s="5">
        <v>67</v>
      </c>
      <c r="E14" s="5">
        <v>5</v>
      </c>
      <c r="G14" s="5">
        <v>72</v>
      </c>
      <c r="H14" s="5">
        <f t="shared" si="1"/>
        <v>6.9444444444444446</v>
      </c>
      <c r="I14" s="5">
        <f>SUM(E14:E16)/SUM(G14:G16)*100</f>
        <v>6.3492063492063489</v>
      </c>
      <c r="J14" s="5">
        <f>SUM(G14:G16)</f>
        <v>189</v>
      </c>
      <c r="K14" s="5">
        <f>F14/G14*100</f>
        <v>0</v>
      </c>
    </row>
    <row r="15" spans="1:11" s="5" customFormat="1" x14ac:dyDescent="0.2">
      <c r="A15" s="5" t="s">
        <v>0</v>
      </c>
      <c r="B15" s="5" t="s">
        <v>8</v>
      </c>
      <c r="C15" s="5">
        <v>5</v>
      </c>
      <c r="D15" s="5">
        <v>59</v>
      </c>
      <c r="E15" s="5">
        <v>3</v>
      </c>
      <c r="F15" s="5">
        <v>5</v>
      </c>
      <c r="G15" s="5">
        <v>62</v>
      </c>
      <c r="H15" s="5">
        <f t="shared" si="1"/>
        <v>4.838709677419355</v>
      </c>
    </row>
    <row r="16" spans="1:11" s="5" customFormat="1" x14ac:dyDescent="0.2">
      <c r="A16" s="5" t="s">
        <v>0</v>
      </c>
      <c r="B16" s="5" t="s">
        <v>8</v>
      </c>
      <c r="C16" s="5">
        <v>2</v>
      </c>
      <c r="D16" s="5">
        <v>51</v>
      </c>
      <c r="E16" s="5">
        <v>4</v>
      </c>
      <c r="F16" s="5">
        <v>19</v>
      </c>
      <c r="G16" s="5">
        <v>55</v>
      </c>
      <c r="H16" s="5">
        <f t="shared" si="1"/>
        <v>7.2727272727272725</v>
      </c>
    </row>
    <row r="17" spans="1:11" s="1" customFormat="1" x14ac:dyDescent="0.2">
      <c r="A17" s="1" t="s">
        <v>0</v>
      </c>
      <c r="B17" s="1" t="s">
        <v>17</v>
      </c>
      <c r="C17" s="1">
        <v>3</v>
      </c>
      <c r="D17" s="1">
        <v>310</v>
      </c>
      <c r="E17" s="1">
        <v>0</v>
      </c>
      <c r="F17" s="1">
        <v>31</v>
      </c>
      <c r="G17" s="1">
        <v>310</v>
      </c>
      <c r="H17" s="1">
        <f t="shared" si="1"/>
        <v>0</v>
      </c>
      <c r="I17" s="1">
        <f>SUM(E17)/SUM(G17)*100</f>
        <v>0</v>
      </c>
      <c r="J17" s="1">
        <f>SUM(G17)</f>
        <v>310</v>
      </c>
      <c r="K17" s="1">
        <f>F17/G17*100</f>
        <v>10</v>
      </c>
    </row>
    <row r="18" spans="1:11" s="2" customFormat="1" x14ac:dyDescent="0.2">
      <c r="A18" s="2" t="s">
        <v>0</v>
      </c>
      <c r="B18" s="2" t="s">
        <v>5</v>
      </c>
      <c r="C18" s="2">
        <v>3</v>
      </c>
      <c r="D18" s="2">
        <v>347</v>
      </c>
      <c r="E18" s="2">
        <v>3</v>
      </c>
      <c r="F18" s="2">
        <v>28</v>
      </c>
      <c r="G18" s="2">
        <v>350</v>
      </c>
      <c r="H18" s="2">
        <f t="shared" si="1"/>
        <v>0.85714285714285721</v>
      </c>
      <c r="I18" s="2">
        <f>SUM(E18)/SUM(G18)*100</f>
        <v>0.85714285714285721</v>
      </c>
      <c r="J18" s="2">
        <f>SUM(G18)</f>
        <v>350</v>
      </c>
      <c r="K18" s="2">
        <f>F18/G18*100</f>
        <v>8</v>
      </c>
    </row>
    <row r="20" spans="1:11" s="3" customFormat="1" x14ac:dyDescent="0.2">
      <c r="A20" s="3" t="s">
        <v>0</v>
      </c>
      <c r="B20" s="3" t="s">
        <v>20</v>
      </c>
      <c r="C20" s="3" t="s">
        <v>23</v>
      </c>
      <c r="H20" s="3" t="e">
        <f t="shared" ref="H20:H29" si="2">E20/G20*100</f>
        <v>#DIV/0!</v>
      </c>
      <c r="I20" s="3" t="e">
        <f>SUM(E20)/SUM(G20)*100</f>
        <v>#DIV/0!</v>
      </c>
      <c r="J20" s="3">
        <f>SUM(G20)</f>
        <v>0</v>
      </c>
      <c r="K20" s="3" t="e">
        <f>F20/G20*100</f>
        <v>#DIV/0!</v>
      </c>
    </row>
    <row r="21" spans="1:11" s="1" customFormat="1" x14ac:dyDescent="0.2">
      <c r="A21" s="1" t="s">
        <v>0</v>
      </c>
      <c r="B21" s="1" t="s">
        <v>18</v>
      </c>
      <c r="C21" s="1">
        <v>2</v>
      </c>
      <c r="D21" s="1">
        <v>47</v>
      </c>
      <c r="E21" s="1">
        <v>7</v>
      </c>
      <c r="F21" s="1">
        <v>5</v>
      </c>
      <c r="G21" s="1">
        <v>54</v>
      </c>
      <c r="H21" s="1">
        <f t="shared" si="2"/>
        <v>12.962962962962962</v>
      </c>
      <c r="I21" s="1">
        <f>SUM(E21:E23)/SUM(G21:G23)*100</f>
        <v>3.7267080745341614</v>
      </c>
      <c r="J21" s="1">
        <f>SUM(G21:G23)</f>
        <v>322</v>
      </c>
    </row>
    <row r="22" spans="1:11" s="1" customFormat="1" x14ac:dyDescent="0.2">
      <c r="A22" s="1" t="s">
        <v>0</v>
      </c>
      <c r="B22" s="1" t="s">
        <v>18</v>
      </c>
      <c r="C22" s="1">
        <v>1</v>
      </c>
      <c r="D22" s="1">
        <v>79</v>
      </c>
      <c r="E22" s="1">
        <v>3</v>
      </c>
      <c r="F22" s="1">
        <v>2</v>
      </c>
      <c r="G22" s="1">
        <v>82</v>
      </c>
      <c r="H22" s="1">
        <f t="shared" si="2"/>
        <v>3.6585365853658534</v>
      </c>
    </row>
    <row r="23" spans="1:11" s="1" customFormat="1" x14ac:dyDescent="0.2">
      <c r="A23" s="1" t="s">
        <v>0</v>
      </c>
      <c r="B23" s="1" t="s">
        <v>18</v>
      </c>
      <c r="C23" s="1">
        <v>1</v>
      </c>
      <c r="D23" s="1">
        <v>184</v>
      </c>
      <c r="E23" s="1">
        <v>2</v>
      </c>
      <c r="F23" s="1">
        <v>0</v>
      </c>
      <c r="G23" s="1">
        <v>186</v>
      </c>
      <c r="H23" s="1">
        <f t="shared" si="2"/>
        <v>1.0752688172043012</v>
      </c>
    </row>
    <row r="24" spans="1:11" s="5" customFormat="1" x14ac:dyDescent="0.2">
      <c r="A24" s="5" t="s">
        <v>0</v>
      </c>
      <c r="B24" s="5" t="s">
        <v>6</v>
      </c>
      <c r="C24" s="5">
        <v>1</v>
      </c>
      <c r="D24" s="5">
        <v>43</v>
      </c>
      <c r="E24" s="5">
        <v>4</v>
      </c>
      <c r="G24" s="5">
        <v>47</v>
      </c>
      <c r="H24" s="5">
        <f t="shared" si="2"/>
        <v>8.5106382978723403</v>
      </c>
      <c r="I24" s="5">
        <f>SUM(E24:E26)/SUM(G24:G26)*100</f>
        <v>6.1728395061728394</v>
      </c>
      <c r="J24" s="5">
        <f>SUM(G24:G26)</f>
        <v>162</v>
      </c>
    </row>
    <row r="25" spans="1:11" s="5" customFormat="1" x14ac:dyDescent="0.2">
      <c r="A25" s="5" t="s">
        <v>0</v>
      </c>
      <c r="B25" s="5" t="s">
        <v>6</v>
      </c>
      <c r="C25" s="5">
        <v>2</v>
      </c>
      <c r="D25" s="5">
        <v>66</v>
      </c>
      <c r="E25" s="5">
        <v>3</v>
      </c>
      <c r="F25" s="5">
        <v>0</v>
      </c>
      <c r="G25" s="5">
        <v>69</v>
      </c>
      <c r="H25" s="5">
        <f t="shared" si="2"/>
        <v>4.3478260869565215</v>
      </c>
    </row>
    <row r="26" spans="1:11" s="5" customFormat="1" x14ac:dyDescent="0.2">
      <c r="A26" s="5" t="s">
        <v>0</v>
      </c>
      <c r="B26" s="5" t="s">
        <v>6</v>
      </c>
      <c r="C26" s="5">
        <v>3</v>
      </c>
      <c r="D26" s="5">
        <v>43</v>
      </c>
      <c r="E26" s="5">
        <v>3</v>
      </c>
      <c r="F26" s="5">
        <v>0</v>
      </c>
      <c r="G26" s="5">
        <v>46</v>
      </c>
      <c r="H26" s="5">
        <f t="shared" si="2"/>
        <v>6.5217391304347823</v>
      </c>
    </row>
    <row r="27" spans="1:11" s="1" customFormat="1" x14ac:dyDescent="0.2">
      <c r="A27" s="1" t="s">
        <v>0</v>
      </c>
      <c r="B27" s="1" t="s">
        <v>19</v>
      </c>
      <c r="C27" s="1">
        <v>1</v>
      </c>
      <c r="D27" s="1">
        <v>89</v>
      </c>
      <c r="E27" s="1">
        <v>1</v>
      </c>
      <c r="G27" s="1">
        <v>90</v>
      </c>
      <c r="H27" s="1">
        <f t="shared" si="2"/>
        <v>1.1111111111111112</v>
      </c>
      <c r="I27" s="1">
        <f>SUM(E27:E28)/SUM(G27:G28)*100</f>
        <v>2.1164021164021163</v>
      </c>
      <c r="J27" s="1">
        <f>SUM(G27:G28)</f>
        <v>189</v>
      </c>
    </row>
    <row r="28" spans="1:11" s="1" customFormat="1" x14ac:dyDescent="0.2">
      <c r="A28" s="1" t="s">
        <v>0</v>
      </c>
      <c r="B28" s="1" t="s">
        <v>19</v>
      </c>
      <c r="C28" s="1">
        <v>2</v>
      </c>
      <c r="D28" s="1">
        <v>96</v>
      </c>
      <c r="E28" s="1">
        <v>3</v>
      </c>
      <c r="G28" s="1">
        <v>99</v>
      </c>
      <c r="H28" s="1">
        <f t="shared" si="2"/>
        <v>3.0303030303030303</v>
      </c>
    </row>
    <row r="29" spans="1:11" s="5" customFormat="1" x14ac:dyDescent="0.2">
      <c r="A29" s="5" t="s">
        <v>0</v>
      </c>
      <c r="B29" s="5" t="s">
        <v>7</v>
      </c>
      <c r="C29" s="5">
        <v>1</v>
      </c>
      <c r="D29" s="5">
        <v>204</v>
      </c>
      <c r="E29" s="5">
        <v>1</v>
      </c>
      <c r="F29" s="5">
        <v>7</v>
      </c>
      <c r="G29" s="5">
        <v>205</v>
      </c>
      <c r="H29" s="5">
        <f t="shared" si="2"/>
        <v>0.48780487804878048</v>
      </c>
      <c r="I29" s="5">
        <f>SUM(E29:E29)/SUM(G29:G29)*100</f>
        <v>0.48780487804878048</v>
      </c>
      <c r="J29" s="2">
        <f>SUM(G29)</f>
        <v>205</v>
      </c>
    </row>
    <row r="32" spans="1:11" s="3" customFormat="1" x14ac:dyDescent="0.2">
      <c r="A32" s="3" t="s">
        <v>9</v>
      </c>
      <c r="B32" s="3" t="s">
        <v>21</v>
      </c>
      <c r="D32" s="3">
        <v>158</v>
      </c>
      <c r="E32" s="3">
        <v>1</v>
      </c>
      <c r="G32" s="3">
        <v>159</v>
      </c>
      <c r="H32" s="3">
        <f t="shared" ref="H32:H41" si="3">E32/G32*100</f>
        <v>0.62893081761006298</v>
      </c>
      <c r="I32" s="3">
        <f>SUM(E32)/SUM(G32)*100</f>
        <v>0.62893081761006298</v>
      </c>
      <c r="J32" s="3">
        <f>SUM(G32)</f>
        <v>159</v>
      </c>
    </row>
    <row r="33" spans="1:10" s="1" customFormat="1" x14ac:dyDescent="0.2">
      <c r="A33" s="1" t="s">
        <v>9</v>
      </c>
      <c r="B33" s="1" t="s">
        <v>13</v>
      </c>
      <c r="C33" s="1">
        <v>1</v>
      </c>
      <c r="D33" s="1">
        <v>53</v>
      </c>
      <c r="E33" s="1">
        <v>7</v>
      </c>
      <c r="G33" s="1">
        <v>60</v>
      </c>
      <c r="H33" s="1">
        <f t="shared" si="3"/>
        <v>11.666666666666666</v>
      </c>
      <c r="I33" s="1">
        <f>SUM(E33:E35)/SUM(G33:G35)*100</f>
        <v>4.2780748663101598</v>
      </c>
      <c r="J33" s="1">
        <f>SUM(G33:G35)</f>
        <v>187</v>
      </c>
    </row>
    <row r="34" spans="1:10" s="1" customFormat="1" x14ac:dyDescent="0.2">
      <c r="A34" s="1" t="s">
        <v>9</v>
      </c>
      <c r="B34" s="1" t="s">
        <v>13</v>
      </c>
      <c r="C34" s="1">
        <v>3</v>
      </c>
      <c r="D34" s="1">
        <v>72</v>
      </c>
      <c r="E34" s="1">
        <v>1</v>
      </c>
      <c r="G34" s="1">
        <v>73</v>
      </c>
      <c r="H34" s="1">
        <f t="shared" si="3"/>
        <v>1.3698630136986301</v>
      </c>
    </row>
    <row r="35" spans="1:10" s="1" customFormat="1" x14ac:dyDescent="0.2">
      <c r="A35" s="1" t="s">
        <v>9</v>
      </c>
      <c r="B35" s="1" t="s">
        <v>13</v>
      </c>
      <c r="C35" s="1">
        <v>4</v>
      </c>
      <c r="D35" s="1">
        <v>54</v>
      </c>
      <c r="E35" s="1">
        <v>0</v>
      </c>
      <c r="G35" s="1">
        <v>54</v>
      </c>
      <c r="H35" s="1">
        <f t="shared" si="3"/>
        <v>0</v>
      </c>
    </row>
    <row r="36" spans="1:10" s="5" customFormat="1" x14ac:dyDescent="0.2">
      <c r="A36" s="5" t="s">
        <v>9</v>
      </c>
      <c r="B36" s="5" t="s">
        <v>31</v>
      </c>
      <c r="C36" s="5">
        <v>3</v>
      </c>
      <c r="D36" s="5">
        <v>109</v>
      </c>
      <c r="E36" s="5">
        <v>3</v>
      </c>
      <c r="G36" s="5">
        <v>112</v>
      </c>
      <c r="H36" s="5">
        <f t="shared" si="3"/>
        <v>2.6785714285714284</v>
      </c>
      <c r="I36" s="5">
        <f>SUM(E36:E37)/SUM(G36:G37)*100</f>
        <v>3.3175355450236967</v>
      </c>
      <c r="J36" s="5">
        <f>SUM(G36:G37)</f>
        <v>211</v>
      </c>
    </row>
    <row r="37" spans="1:10" s="5" customFormat="1" x14ac:dyDescent="0.2">
      <c r="A37" s="5" t="s">
        <v>9</v>
      </c>
      <c r="B37" s="5" t="s">
        <v>31</v>
      </c>
      <c r="C37" s="5">
        <v>2</v>
      </c>
      <c r="D37" s="5">
        <v>95</v>
      </c>
      <c r="E37" s="5">
        <v>4</v>
      </c>
      <c r="G37" s="5">
        <v>99</v>
      </c>
      <c r="H37" s="5">
        <f t="shared" si="3"/>
        <v>4.0404040404040407</v>
      </c>
    </row>
    <row r="38" spans="1:10" s="1" customFormat="1" x14ac:dyDescent="0.2">
      <c r="A38" s="1" t="s">
        <v>9</v>
      </c>
      <c r="B38" s="1" t="s">
        <v>14</v>
      </c>
      <c r="C38" s="1">
        <v>3</v>
      </c>
      <c r="D38" s="1">
        <v>85</v>
      </c>
      <c r="E38" s="1">
        <v>8</v>
      </c>
      <c r="F38" s="1">
        <v>0</v>
      </c>
      <c r="G38" s="1">
        <v>93</v>
      </c>
      <c r="H38" s="1">
        <f t="shared" si="3"/>
        <v>8.6021505376344098</v>
      </c>
      <c r="I38" s="1">
        <f>SUM(E38:E40)/SUM(G38:G40)*100</f>
        <v>5.5737704918032787</v>
      </c>
      <c r="J38" s="1">
        <f>SUM(G38:G40)</f>
        <v>305</v>
      </c>
    </row>
    <row r="39" spans="1:10" s="1" customFormat="1" x14ac:dyDescent="0.2">
      <c r="A39" s="1" t="s">
        <v>9</v>
      </c>
      <c r="B39" s="1" t="s">
        <v>14</v>
      </c>
      <c r="C39" s="1">
        <v>2</v>
      </c>
      <c r="D39" s="1">
        <v>100</v>
      </c>
      <c r="E39" s="1">
        <v>4</v>
      </c>
      <c r="F39" s="1">
        <v>0</v>
      </c>
      <c r="G39" s="1">
        <v>104</v>
      </c>
      <c r="H39" s="1">
        <f t="shared" si="3"/>
        <v>3.8461538461538463</v>
      </c>
    </row>
    <row r="40" spans="1:10" s="1" customFormat="1" x14ac:dyDescent="0.2">
      <c r="A40" s="1" t="s">
        <v>9</v>
      </c>
      <c r="B40" s="1" t="s">
        <v>14</v>
      </c>
      <c r="C40" s="1">
        <v>1</v>
      </c>
      <c r="D40" s="1">
        <v>103</v>
      </c>
      <c r="E40" s="1">
        <v>5</v>
      </c>
      <c r="F40" s="1">
        <v>0</v>
      </c>
      <c r="G40" s="1">
        <v>108</v>
      </c>
      <c r="H40" s="1">
        <f t="shared" si="3"/>
        <v>4.6296296296296298</v>
      </c>
    </row>
    <row r="41" spans="1:10" s="5" customFormat="1" x14ac:dyDescent="0.2">
      <c r="A41" s="5" t="s">
        <v>9</v>
      </c>
      <c r="B41" s="5" t="s">
        <v>10</v>
      </c>
      <c r="C41" s="5">
        <v>3</v>
      </c>
      <c r="D41" s="5">
        <v>343</v>
      </c>
      <c r="E41" s="5">
        <v>22</v>
      </c>
      <c r="G41" s="5">
        <v>345</v>
      </c>
      <c r="H41" s="5">
        <f t="shared" si="3"/>
        <v>6.3768115942028984</v>
      </c>
      <c r="I41" s="5">
        <f>SUM(E41:E41)/SUM(G41:G41)*100</f>
        <v>6.3768115942028984</v>
      </c>
      <c r="J41" s="5">
        <f>SUM(G41)</f>
        <v>345</v>
      </c>
    </row>
    <row r="43" spans="1:10" s="3" customFormat="1" x14ac:dyDescent="0.2">
      <c r="A43" s="3" t="s">
        <v>9</v>
      </c>
      <c r="B43" s="3" t="s">
        <v>15</v>
      </c>
      <c r="C43" s="3">
        <v>1</v>
      </c>
      <c r="D43" s="3">
        <v>66</v>
      </c>
      <c r="E43" s="3">
        <v>1</v>
      </c>
      <c r="F43" s="3">
        <v>0</v>
      </c>
      <c r="G43" s="3">
        <v>67</v>
      </c>
      <c r="H43" s="3">
        <f t="shared" ref="H43:H49" si="4">E43/G43*100</f>
        <v>1.4925373134328357</v>
      </c>
      <c r="I43" s="3">
        <f>SUM(E43:E44)/SUM(G43:G44)*100</f>
        <v>1.2987012987012987</v>
      </c>
      <c r="J43" s="3">
        <f>SUM(G43:G44)</f>
        <v>154</v>
      </c>
    </row>
    <row r="44" spans="1:10" s="3" customFormat="1" x14ac:dyDescent="0.2">
      <c r="A44" s="3" t="s">
        <v>9</v>
      </c>
      <c r="B44" s="3" t="s">
        <v>15</v>
      </c>
      <c r="C44" s="3">
        <v>2</v>
      </c>
      <c r="D44" s="3">
        <v>86</v>
      </c>
      <c r="E44" s="3">
        <v>1</v>
      </c>
      <c r="F44" s="3">
        <v>0</v>
      </c>
      <c r="G44" s="3">
        <v>87</v>
      </c>
      <c r="H44" s="3">
        <f t="shared" si="4"/>
        <v>1.1494252873563218</v>
      </c>
    </row>
    <row r="45" spans="1:10" s="1" customFormat="1" x14ac:dyDescent="0.2">
      <c r="A45" s="1" t="s">
        <v>9</v>
      </c>
      <c r="B45" s="1" t="s">
        <v>16</v>
      </c>
      <c r="C45" s="1">
        <v>1</v>
      </c>
      <c r="D45" s="1">
        <v>360</v>
      </c>
      <c r="E45" s="1">
        <v>12</v>
      </c>
      <c r="F45" s="1">
        <v>0</v>
      </c>
      <c r="G45" s="1">
        <v>372</v>
      </c>
      <c r="H45" s="1">
        <f t="shared" si="4"/>
        <v>3.225806451612903</v>
      </c>
      <c r="I45" s="1">
        <f>SUM(E45)/SUM(G45)*100</f>
        <v>3.225806451612903</v>
      </c>
      <c r="J45" s="1">
        <f>SUM(G45)</f>
        <v>372</v>
      </c>
    </row>
    <row r="46" spans="1:10" s="5" customFormat="1" x14ac:dyDescent="0.2">
      <c r="A46" s="5" t="s">
        <v>9</v>
      </c>
      <c r="B46" s="5" t="s">
        <v>8</v>
      </c>
      <c r="C46" s="5">
        <v>1</v>
      </c>
      <c r="D46" s="5">
        <v>281</v>
      </c>
      <c r="E46" s="5">
        <v>15</v>
      </c>
      <c r="F46" s="5">
        <v>0</v>
      </c>
      <c r="G46" s="5">
        <v>296</v>
      </c>
      <c r="H46" s="5">
        <f t="shared" si="4"/>
        <v>5.0675675675675675</v>
      </c>
      <c r="I46" s="5">
        <f>SUM(E46:E46)/SUM(G46:G46)*100</f>
        <v>5.0675675675675675</v>
      </c>
      <c r="J46" s="5">
        <f>SUM(G46)</f>
        <v>296</v>
      </c>
    </row>
    <row r="47" spans="1:10" s="1" customFormat="1" x14ac:dyDescent="0.2">
      <c r="A47" s="1" t="s">
        <v>9</v>
      </c>
      <c r="B47" s="1" t="s">
        <v>17</v>
      </c>
      <c r="C47" s="1">
        <v>1</v>
      </c>
      <c r="D47" s="1">
        <v>127</v>
      </c>
      <c r="E47" s="1">
        <v>13</v>
      </c>
      <c r="F47" s="1">
        <v>0</v>
      </c>
      <c r="G47" s="1">
        <v>140</v>
      </c>
      <c r="H47" s="1">
        <f t="shared" si="4"/>
        <v>9.2857142857142865</v>
      </c>
      <c r="I47" s="1">
        <f>SUM(E47:E48)/SUM(G47:G48)*100</f>
        <v>5.8620689655172411</v>
      </c>
      <c r="J47" s="1">
        <f>SUM(G47:G48)</f>
        <v>290</v>
      </c>
    </row>
    <row r="48" spans="1:10" s="1" customFormat="1" x14ac:dyDescent="0.2">
      <c r="A48" s="1" t="s">
        <v>9</v>
      </c>
      <c r="B48" s="1" t="s">
        <v>17</v>
      </c>
      <c r="C48" s="1">
        <v>2</v>
      </c>
      <c r="D48" s="1">
        <v>146</v>
      </c>
      <c r="E48" s="1">
        <v>4</v>
      </c>
      <c r="F48" s="1">
        <v>1</v>
      </c>
      <c r="G48" s="1">
        <v>150</v>
      </c>
      <c r="H48" s="1">
        <f t="shared" si="4"/>
        <v>2.666666666666667</v>
      </c>
    </row>
    <row r="49" spans="1:10" s="2" customFormat="1" x14ac:dyDescent="0.2">
      <c r="A49" s="2" t="s">
        <v>9</v>
      </c>
      <c r="B49" s="2" t="s">
        <v>5</v>
      </c>
      <c r="C49" s="2">
        <v>1</v>
      </c>
      <c r="D49" s="2">
        <v>401</v>
      </c>
      <c r="E49" s="2">
        <v>19</v>
      </c>
      <c r="F49" s="2">
        <v>0</v>
      </c>
      <c r="G49" s="2">
        <v>420</v>
      </c>
      <c r="H49" s="2">
        <f t="shared" si="4"/>
        <v>4.5238095238095237</v>
      </c>
      <c r="I49" s="5">
        <f>SUM(E49:E49)/SUM(G49:G49)*100</f>
        <v>4.5238095238095237</v>
      </c>
      <c r="J49" s="2">
        <f>SUM(G49)</f>
        <v>420</v>
      </c>
    </row>
    <row r="51" spans="1:10" s="4" customFormat="1" x14ac:dyDescent="0.2">
      <c r="A51" s="4" t="s">
        <v>9</v>
      </c>
      <c r="B51" s="4" t="s">
        <v>20</v>
      </c>
      <c r="C51" s="4" t="s">
        <v>12</v>
      </c>
      <c r="H51" s="4" t="e">
        <f>E51/G51*100</f>
        <v>#DIV/0!</v>
      </c>
      <c r="I51" s="4" t="e">
        <f>SUM(E51:E52)/SUM(G51:G52)*100</f>
        <v>#DIV/0!</v>
      </c>
      <c r="J51" s="4">
        <f>SUM(G51:G52)</f>
        <v>0</v>
      </c>
    </row>
    <row r="52" spans="1:10" s="3" customFormat="1" x14ac:dyDescent="0.2">
      <c r="A52" s="3" t="s">
        <v>9</v>
      </c>
      <c r="B52" s="3" t="s">
        <v>20</v>
      </c>
      <c r="C52" s="3" t="s">
        <v>22</v>
      </c>
      <c r="H52" s="3" t="e">
        <f>E52/G52*100</f>
        <v>#DIV/0!</v>
      </c>
    </row>
    <row r="53" spans="1:10" s="5" customFormat="1" x14ac:dyDescent="0.2">
      <c r="A53" s="5" t="s">
        <v>9</v>
      </c>
      <c r="B53" s="5" t="s">
        <v>6</v>
      </c>
      <c r="C53" s="5">
        <v>1</v>
      </c>
      <c r="D53" s="5">
        <v>171</v>
      </c>
      <c r="E53" s="5">
        <v>8</v>
      </c>
      <c r="F53" s="5">
        <v>0</v>
      </c>
      <c r="G53" s="5">
        <v>179</v>
      </c>
      <c r="H53" s="5">
        <f>E53/G53*100</f>
        <v>4.4692737430167595</v>
      </c>
      <c r="I53" s="5">
        <f>SUM(E53:E54)/SUM(G53:G54)*100</f>
        <v>3.5087719298245612</v>
      </c>
      <c r="J53" s="5">
        <f>SUM(G53:G54)</f>
        <v>456</v>
      </c>
    </row>
    <row r="54" spans="1:10" s="1" customFormat="1" x14ac:dyDescent="0.2">
      <c r="A54" s="1" t="s">
        <v>9</v>
      </c>
      <c r="B54" s="1" t="s">
        <v>19</v>
      </c>
      <c r="C54" s="1">
        <v>1</v>
      </c>
      <c r="D54" s="1">
        <v>269</v>
      </c>
      <c r="E54" s="1">
        <v>8</v>
      </c>
      <c r="G54" s="1">
        <v>277</v>
      </c>
      <c r="H54" s="1">
        <f>E54/G54*100</f>
        <v>2.8880866425992782</v>
      </c>
      <c r="I54" s="1">
        <f>SUM(E54:E57)/SUM(G54:G57)*100</f>
        <v>2.8880866425992782</v>
      </c>
      <c r="J54" s="1">
        <f>SUM(G54:G57)</f>
        <v>277</v>
      </c>
    </row>
    <row r="55" spans="1:10" s="5" customFormat="1" x14ac:dyDescent="0.2">
      <c r="A55" s="5" t="s">
        <v>9</v>
      </c>
      <c r="B55" s="5" t="s">
        <v>7</v>
      </c>
      <c r="C55" s="5" t="s">
        <v>22</v>
      </c>
      <c r="H55" s="5" t="e">
        <f>E55/G55*100</f>
        <v>#DIV/0!</v>
      </c>
    </row>
    <row r="59" spans="1:10" s="4" customFormat="1" x14ac:dyDescent="0.2">
      <c r="A59" s="4" t="s">
        <v>11</v>
      </c>
      <c r="B59" s="4" t="s">
        <v>21</v>
      </c>
      <c r="C59" s="4">
        <v>2</v>
      </c>
      <c r="D59" s="4">
        <v>92</v>
      </c>
      <c r="E59" s="4">
        <v>0</v>
      </c>
      <c r="F59" s="4">
        <v>0</v>
      </c>
      <c r="G59" s="4">
        <v>92</v>
      </c>
      <c r="H59" s="4">
        <f>E59/G59*100</f>
        <v>0</v>
      </c>
      <c r="I59" s="4">
        <f>SUM(E59)/SUM(G59)*100</f>
        <v>0</v>
      </c>
      <c r="J59" s="4">
        <f>SUM(G59)</f>
        <v>92</v>
      </c>
    </row>
    <row r="60" spans="1:10" s="1" customFormat="1" x14ac:dyDescent="0.2">
      <c r="A60" s="1" t="s">
        <v>11</v>
      </c>
      <c r="B60" s="1" t="s">
        <v>13</v>
      </c>
      <c r="C60" s="1">
        <v>3</v>
      </c>
      <c r="D60" s="1">
        <v>101</v>
      </c>
      <c r="E60" s="1">
        <v>12</v>
      </c>
      <c r="F60" s="1">
        <v>11</v>
      </c>
      <c r="G60" s="1">
        <v>113</v>
      </c>
      <c r="H60" s="1">
        <f>E60/G60*100</f>
        <v>10.619469026548673</v>
      </c>
      <c r="I60" s="1">
        <f>SUM(E60)/SUM(G60)*100</f>
        <v>10.619469026548673</v>
      </c>
      <c r="J60" s="1">
        <f>SUM(G60)</f>
        <v>113</v>
      </c>
    </row>
    <row r="61" spans="1:10" s="2" customFormat="1" x14ac:dyDescent="0.2">
      <c r="A61" s="2" t="s">
        <v>11</v>
      </c>
      <c r="B61" s="2" t="s">
        <v>31</v>
      </c>
      <c r="C61" s="2">
        <v>3</v>
      </c>
      <c r="D61" s="2">
        <v>104</v>
      </c>
      <c r="E61" s="2">
        <v>9</v>
      </c>
      <c r="F61" s="2">
        <v>3</v>
      </c>
      <c r="G61" s="2">
        <v>113</v>
      </c>
      <c r="H61" s="2">
        <f>E61/G61*100</f>
        <v>7.9646017699115044</v>
      </c>
      <c r="I61" s="2">
        <f>SUM(E61)/SUM(G61)*100</f>
        <v>7.9646017699115044</v>
      </c>
      <c r="J61" s="2">
        <f>SUM(G61)</f>
        <v>113</v>
      </c>
    </row>
    <row r="62" spans="1:10" s="1" customFormat="1" x14ac:dyDescent="0.2">
      <c r="A62" s="1" t="s">
        <v>11</v>
      </c>
      <c r="B62" s="1" t="s">
        <v>14</v>
      </c>
      <c r="C62" s="1">
        <v>2</v>
      </c>
      <c r="D62" s="1">
        <v>274</v>
      </c>
      <c r="E62" s="1">
        <v>5</v>
      </c>
      <c r="F62" s="1">
        <v>0</v>
      </c>
      <c r="G62" s="1">
        <v>279</v>
      </c>
      <c r="H62" s="1">
        <f>E62/G62*100</f>
        <v>1.7921146953405016</v>
      </c>
      <c r="I62" s="1">
        <f>SUM(E62)/SUM(G62)*100</f>
        <v>1.7921146953405016</v>
      </c>
      <c r="J62" s="1">
        <f>SUM(G62)</f>
        <v>279</v>
      </c>
    </row>
    <row r="63" spans="1:10" s="2" customFormat="1" x14ac:dyDescent="0.2">
      <c r="A63" s="2" t="s">
        <v>11</v>
      </c>
      <c r="B63" s="2" t="s">
        <v>10</v>
      </c>
      <c r="C63" s="2">
        <v>3</v>
      </c>
      <c r="D63" s="2">
        <v>115</v>
      </c>
      <c r="E63" s="2">
        <v>2</v>
      </c>
      <c r="F63" s="2">
        <v>0</v>
      </c>
      <c r="G63" s="2">
        <v>117</v>
      </c>
      <c r="H63" s="2">
        <f>E63/G63*100</f>
        <v>1.7094017094017095</v>
      </c>
      <c r="I63" s="2">
        <f>SUM(E63)/SUM(G63)*100</f>
        <v>1.7094017094017095</v>
      </c>
      <c r="J63" s="2">
        <f>SUM(G63)</f>
        <v>117</v>
      </c>
    </row>
    <row r="65" spans="1:10" s="3" customFormat="1" x14ac:dyDescent="0.2">
      <c r="A65" s="3" t="s">
        <v>11</v>
      </c>
      <c r="B65" s="3" t="s">
        <v>15</v>
      </c>
      <c r="C65" s="3">
        <v>1</v>
      </c>
      <c r="D65" s="3">
        <v>409</v>
      </c>
      <c r="E65" s="3">
        <v>3</v>
      </c>
      <c r="F65" s="3">
        <v>0</v>
      </c>
      <c r="G65" s="3">
        <v>412</v>
      </c>
      <c r="H65" s="3">
        <f>E65/G65*100</f>
        <v>0.72815533980582525</v>
      </c>
      <c r="I65" s="3">
        <f>SUM(E65)/SUM(G65)*100</f>
        <v>0.72815533980582525</v>
      </c>
      <c r="J65" s="3">
        <f>SUM(G65)</f>
        <v>412</v>
      </c>
    </row>
    <row r="66" spans="1:10" s="1" customFormat="1" x14ac:dyDescent="0.2">
      <c r="A66" s="1" t="s">
        <v>11</v>
      </c>
      <c r="B66" s="1" t="s">
        <v>16</v>
      </c>
      <c r="C66" s="1">
        <v>1</v>
      </c>
      <c r="D66" s="1">
        <f>G66-E66</f>
        <v>124</v>
      </c>
      <c r="E66" s="1">
        <v>17</v>
      </c>
      <c r="G66" s="1">
        <v>141</v>
      </c>
      <c r="H66" s="1">
        <f>E66/G66*100</f>
        <v>12.056737588652481</v>
      </c>
      <c r="I66" s="1">
        <f>SUM(E66)/SUM(G66)*100</f>
        <v>12.056737588652481</v>
      </c>
      <c r="J66" s="1">
        <f>SUM(G66)</f>
        <v>141</v>
      </c>
    </row>
    <row r="67" spans="1:10" s="5" customFormat="1" x14ac:dyDescent="0.2">
      <c r="A67" s="5" t="s">
        <v>11</v>
      </c>
      <c r="B67" s="5" t="s">
        <v>8</v>
      </c>
      <c r="C67" s="5">
        <v>3</v>
      </c>
      <c r="D67" s="5">
        <v>140</v>
      </c>
      <c r="E67" s="5">
        <v>9</v>
      </c>
      <c r="F67" s="5">
        <v>0</v>
      </c>
      <c r="G67" s="5">
        <v>149</v>
      </c>
      <c r="H67" s="5">
        <f>E67/G67*100</f>
        <v>6.0402684563758395</v>
      </c>
      <c r="I67" s="5">
        <f>SUM(E67)/SUM(G67)*100</f>
        <v>6.0402684563758395</v>
      </c>
      <c r="J67" s="5">
        <f>SUM(G67)</f>
        <v>149</v>
      </c>
    </row>
    <row r="68" spans="1:10" s="1" customFormat="1" x14ac:dyDescent="0.2">
      <c r="A68" s="1" t="s">
        <v>11</v>
      </c>
      <c r="B68" s="1" t="s">
        <v>17</v>
      </c>
      <c r="C68" s="1" t="s">
        <v>12</v>
      </c>
      <c r="I68" s="1" t="e">
        <f>SUM(E68)/SUM(G68)*100</f>
        <v>#DIV/0!</v>
      </c>
      <c r="J68" s="1">
        <f>SUM(G68)</f>
        <v>0</v>
      </c>
    </row>
    <row r="69" spans="1:10" s="5" customFormat="1" x14ac:dyDescent="0.2">
      <c r="A69" s="5" t="s">
        <v>11</v>
      </c>
      <c r="B69" s="5" t="s">
        <v>5</v>
      </c>
      <c r="C69" s="5">
        <v>2</v>
      </c>
      <c r="D69" s="5">
        <v>76</v>
      </c>
      <c r="E69" s="5">
        <v>1</v>
      </c>
      <c r="F69" s="5">
        <v>1</v>
      </c>
      <c r="G69" s="5">
        <v>77</v>
      </c>
      <c r="H69" s="5">
        <f>E69/G69*100</f>
        <v>1.2987012987012987</v>
      </c>
      <c r="I69" s="5">
        <f>SUM(E69:E70)/SUM(G69:G70)*100</f>
        <v>1.1560693641618496</v>
      </c>
      <c r="J69" s="5">
        <f>SUM(G69:G70)</f>
        <v>173</v>
      </c>
    </row>
    <row r="70" spans="1:10" s="5" customFormat="1" x14ac:dyDescent="0.2">
      <c r="A70" s="5" t="s">
        <v>11</v>
      </c>
      <c r="B70" s="5" t="s">
        <v>5</v>
      </c>
      <c r="C70" s="5">
        <v>1</v>
      </c>
      <c r="D70" s="5">
        <v>95</v>
      </c>
      <c r="E70" s="5">
        <v>1</v>
      </c>
      <c r="F70" s="5">
        <v>0</v>
      </c>
      <c r="G70" s="5">
        <v>96</v>
      </c>
      <c r="H70" s="5">
        <f>E70/G70*100</f>
        <v>1.0416666666666665</v>
      </c>
    </row>
    <row r="72" spans="1:10" s="3" customFormat="1" x14ac:dyDescent="0.2">
      <c r="A72" s="3" t="s">
        <v>11</v>
      </c>
      <c r="B72" s="3" t="s">
        <v>20</v>
      </c>
      <c r="C72" s="3" t="s">
        <v>12</v>
      </c>
    </row>
    <row r="73" spans="1:10" s="1" customFormat="1" x14ac:dyDescent="0.2">
      <c r="A73" s="1" t="s">
        <v>11</v>
      </c>
      <c r="B73" s="1" t="s">
        <v>18</v>
      </c>
      <c r="C73" s="1">
        <v>1</v>
      </c>
      <c r="D73" s="1">
        <v>58</v>
      </c>
      <c r="E73" s="1">
        <v>6</v>
      </c>
      <c r="F73" s="1">
        <v>0</v>
      </c>
      <c r="G73" s="1">
        <v>64</v>
      </c>
      <c r="H73" s="1">
        <f>E73/G73*100</f>
        <v>9.375</v>
      </c>
      <c r="I73" s="1">
        <f>SUM(E73:E75)/SUM(G73:G75)*100</f>
        <v>10.471204188481675</v>
      </c>
      <c r="J73" s="1">
        <f>SUM(G73:G75)</f>
        <v>191</v>
      </c>
    </row>
    <row r="74" spans="1:10" s="1" customFormat="1" x14ac:dyDescent="0.2">
      <c r="A74" s="1" t="s">
        <v>11</v>
      </c>
      <c r="B74" s="1" t="s">
        <v>18</v>
      </c>
      <c r="C74" s="1">
        <v>2</v>
      </c>
      <c r="D74" s="1">
        <v>50</v>
      </c>
      <c r="E74" s="1">
        <v>5</v>
      </c>
      <c r="F74" s="1">
        <v>0</v>
      </c>
      <c r="G74" s="1">
        <v>55</v>
      </c>
      <c r="H74" s="1">
        <f>E74/G74*100</f>
        <v>9.0909090909090917</v>
      </c>
    </row>
    <row r="75" spans="1:10" s="1" customFormat="1" x14ac:dyDescent="0.2">
      <c r="A75" s="1" t="s">
        <v>11</v>
      </c>
      <c r="B75" s="1" t="s">
        <v>18</v>
      </c>
      <c r="C75" s="1">
        <v>3</v>
      </c>
      <c r="D75" s="1">
        <f>G75-E75</f>
        <v>63</v>
      </c>
      <c r="E75" s="1">
        <v>9</v>
      </c>
      <c r="F75" s="1">
        <v>0</v>
      </c>
      <c r="G75" s="1">
        <v>72</v>
      </c>
      <c r="H75" s="1">
        <f>E75/G75*100</f>
        <v>12.5</v>
      </c>
    </row>
    <row r="76" spans="1:10" s="5" customFormat="1" x14ac:dyDescent="0.2">
      <c r="A76" s="5" t="s">
        <v>11</v>
      </c>
      <c r="B76" s="5" t="s">
        <v>6</v>
      </c>
      <c r="C76" s="5" t="s">
        <v>22</v>
      </c>
      <c r="I76" s="5" t="e">
        <f>SUM(E76)/SUM(G76)*100</f>
        <v>#DIV/0!</v>
      </c>
      <c r="J76" s="5">
        <f>SUM(G76)</f>
        <v>0</v>
      </c>
    </row>
    <row r="77" spans="1:10" s="1" customFormat="1" x14ac:dyDescent="0.2">
      <c r="A77" s="1" t="s">
        <v>11</v>
      </c>
      <c r="B77" s="1" t="s">
        <v>19</v>
      </c>
      <c r="C77" s="1">
        <v>2</v>
      </c>
      <c r="D77" s="1">
        <v>325</v>
      </c>
      <c r="E77" s="1">
        <v>3</v>
      </c>
      <c r="F77" s="1">
        <v>0</v>
      </c>
      <c r="G77" s="1">
        <v>328</v>
      </c>
      <c r="H77" s="1">
        <f>E77/G77*100</f>
        <v>0.91463414634146334</v>
      </c>
      <c r="I77" s="1">
        <f>SUM(E77)/SUM(G77)*100</f>
        <v>0.91463414634146334</v>
      </c>
      <c r="J77" s="1">
        <f>SUM(G77)</f>
        <v>328</v>
      </c>
    </row>
    <row r="78" spans="1:10" s="5" customFormat="1" x14ac:dyDescent="0.2">
      <c r="A78" s="5" t="s">
        <v>11</v>
      </c>
      <c r="B78" s="5" t="s">
        <v>7</v>
      </c>
      <c r="C78" s="5">
        <v>1</v>
      </c>
      <c r="D78" s="5">
        <f>G78-E78</f>
        <v>315</v>
      </c>
      <c r="E78" s="5">
        <v>7</v>
      </c>
      <c r="F78" s="5">
        <v>0</v>
      </c>
      <c r="G78" s="5">
        <v>322</v>
      </c>
      <c r="H78" s="5">
        <f>E69/G69*100</f>
        <v>1.2987012987012987</v>
      </c>
      <c r="I78" s="5">
        <f>SUM(E78)/SUM(G78)*100</f>
        <v>2.1739130434782608</v>
      </c>
      <c r="J78" s="5">
        <f>SUM(G78)</f>
        <v>322</v>
      </c>
    </row>
    <row r="79" spans="1:10" x14ac:dyDescent="0.2">
      <c r="A79" s="4"/>
    </row>
  </sheetData>
  <pageMargins left="0.7" right="0.7" top="0.75" bottom="0.75" header="0.3" footer="0.3"/>
  <ignoredErrors>
    <ignoredError sqref="J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YPD_RPMI_25_37_3replicates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</dc:creator>
  <cp:lastModifiedBy>Microsoft Office User</cp:lastModifiedBy>
  <dcterms:created xsi:type="dcterms:W3CDTF">2022-08-12T12:11:05Z</dcterms:created>
  <dcterms:modified xsi:type="dcterms:W3CDTF">2023-03-20T14:28:55Z</dcterms:modified>
</cp:coreProperties>
</file>