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allac2/Repos/CryptoGat201_2023_suppdata/data/"/>
    </mc:Choice>
  </mc:AlternateContent>
  <xr:revisionPtr revIDLastSave="0" documentId="13_ncr:1_{801E0201-F4E0-EE4B-9FB2-32A43EEDC18E}" xr6:coauthVersionLast="47" xr6:coauthVersionMax="47" xr10:uidLastSave="{00000000-0000-0000-0000-000000000000}"/>
  <bookViews>
    <workbookView xWindow="10120" yWindow="960" windowWidth="20120" windowHeight="17500" xr2:uid="{20A7FBD6-18C6-6140-8262-BE7C86748CE2}"/>
  </bookViews>
  <sheets>
    <sheet name="RPMI_YPD_25_37_3replic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2" l="1"/>
  <c r="J70" i="2"/>
  <c r="I80" i="2"/>
  <c r="J80" i="2"/>
  <c r="H82" i="2"/>
  <c r="H81" i="2"/>
  <c r="H83" i="2"/>
  <c r="H80" i="2"/>
  <c r="H76" i="2"/>
  <c r="J75" i="2"/>
  <c r="I75" i="2"/>
  <c r="H75" i="2"/>
  <c r="J8" i="2"/>
  <c r="I8" i="2"/>
  <c r="H8" i="2"/>
  <c r="H9" i="2"/>
  <c r="H10" i="2"/>
  <c r="J55" i="2" l="1"/>
  <c r="I55" i="2"/>
  <c r="I77" i="2"/>
  <c r="J85" i="2"/>
  <c r="I85" i="2"/>
  <c r="J84" i="2"/>
  <c r="I84" i="2"/>
  <c r="I72" i="2"/>
  <c r="J69" i="2"/>
  <c r="I69" i="2"/>
  <c r="J68" i="2"/>
  <c r="I68" i="2"/>
  <c r="J67" i="2"/>
  <c r="I67" i="2"/>
  <c r="H72" i="2"/>
  <c r="H67" i="2"/>
  <c r="J20" i="2"/>
  <c r="I20" i="2"/>
  <c r="J19" i="2"/>
  <c r="I19" i="2"/>
  <c r="I12" i="2"/>
  <c r="J12" i="2"/>
  <c r="J13" i="2"/>
  <c r="K13" i="2" s="1"/>
  <c r="I13" i="2"/>
  <c r="J16" i="2"/>
  <c r="I16" i="2"/>
  <c r="I31" i="2"/>
  <c r="I29" i="2"/>
  <c r="I26" i="2"/>
  <c r="I23" i="2"/>
  <c r="I43" i="2"/>
  <c r="I40" i="2"/>
  <c r="I38" i="2"/>
  <c r="I35" i="2"/>
  <c r="J34" i="2"/>
  <c r="I34" i="2"/>
  <c r="I47" i="2"/>
  <c r="J47" i="2"/>
  <c r="J38" i="2"/>
  <c r="J51" i="2"/>
  <c r="I51" i="2"/>
  <c r="J48" i="2"/>
  <c r="I48" i="2"/>
  <c r="J43" i="2"/>
  <c r="J31" i="2"/>
  <c r="K22" i="2"/>
  <c r="J22" i="2"/>
  <c r="I22" i="2"/>
  <c r="H22" i="2"/>
  <c r="J35" i="2"/>
  <c r="J40" i="2"/>
  <c r="H84" i="2"/>
  <c r="D85" i="2"/>
  <c r="H34" i="2"/>
  <c r="J77" i="2"/>
  <c r="H79" i="2"/>
  <c r="D79" i="2"/>
  <c r="H78" i="2"/>
  <c r="H77" i="2"/>
  <c r="D68" i="2"/>
  <c r="J72" i="2"/>
  <c r="H73" i="2"/>
  <c r="H85" i="2"/>
  <c r="H68" i="2"/>
  <c r="H69" i="2"/>
  <c r="J61" i="2"/>
  <c r="I61" i="2"/>
  <c r="J64" i="2"/>
  <c r="I64" i="2"/>
  <c r="J65" i="2"/>
  <c r="I65" i="2"/>
  <c r="J62" i="2"/>
  <c r="I62" i="2"/>
  <c r="I63" i="2"/>
  <c r="J63" i="2"/>
  <c r="H61" i="2"/>
  <c r="H64" i="2"/>
  <c r="H65" i="2"/>
  <c r="H62" i="2"/>
  <c r="H63" i="2"/>
  <c r="J56" i="2"/>
  <c r="I56" i="2"/>
  <c r="H56" i="2"/>
  <c r="H57" i="2"/>
  <c r="H55" i="2"/>
  <c r="J54" i="2"/>
  <c r="I54" i="2"/>
  <c r="H54" i="2"/>
  <c r="J45" i="2"/>
  <c r="I45" i="2"/>
  <c r="J49" i="2"/>
  <c r="I49" i="2"/>
  <c r="H46" i="2"/>
  <c r="H45" i="2"/>
  <c r="H50" i="2"/>
  <c r="H49" i="2"/>
  <c r="H51" i="2"/>
  <c r="H47" i="2"/>
  <c r="H48" i="2"/>
  <c r="H37" i="2"/>
  <c r="H36" i="2"/>
  <c r="H35" i="2"/>
  <c r="H39" i="2"/>
  <c r="H38" i="2"/>
  <c r="H43" i="2"/>
  <c r="H42" i="2"/>
  <c r="H41" i="2"/>
  <c r="H40" i="2"/>
  <c r="K6" i="2"/>
  <c r="K12" i="2"/>
  <c r="H12" i="2"/>
  <c r="J29" i="2"/>
  <c r="H30" i="2"/>
  <c r="H29" i="2"/>
  <c r="H31" i="2"/>
  <c r="J23" i="2"/>
  <c r="H25" i="2"/>
  <c r="H24" i="2"/>
  <c r="H23" i="2"/>
  <c r="J26" i="2"/>
  <c r="H28" i="2"/>
  <c r="H27" i="2"/>
  <c r="H26" i="2"/>
  <c r="K19" i="2"/>
  <c r="H19" i="2"/>
  <c r="K20" i="2"/>
  <c r="K16" i="2"/>
  <c r="K3" i="2"/>
  <c r="K2" i="2"/>
  <c r="K7" i="2"/>
  <c r="H20" i="2"/>
  <c r="H15" i="2"/>
  <c r="H17" i="2"/>
  <c r="H18" i="2"/>
  <c r="H13" i="2"/>
  <c r="H14" i="2"/>
  <c r="J7" i="2"/>
  <c r="J6" i="2"/>
  <c r="J3" i="2"/>
  <c r="J2" i="2"/>
  <c r="I7" i="2"/>
  <c r="I2" i="2"/>
  <c r="I6" i="2"/>
  <c r="I3" i="2"/>
  <c r="H16" i="2"/>
  <c r="H2" i="2"/>
  <c r="H7" i="2"/>
  <c r="H5" i="2"/>
  <c r="H4" i="2"/>
  <c r="H3" i="2"/>
  <c r="H6" i="2"/>
  <c r="D6" i="2"/>
</calcChain>
</file>

<file path=xl/sharedStrings.xml><?xml version="1.0" encoding="utf-8"?>
<sst xmlns="http://schemas.openxmlformats.org/spreadsheetml/2006/main" count="155" uniqueCount="29">
  <si>
    <t>H99</t>
  </si>
  <si>
    <t>unbudded</t>
  </si>
  <si>
    <t>budded</t>
  </si>
  <si>
    <t>condition</t>
  </si>
  <si>
    <t>Strain</t>
  </si>
  <si>
    <t>rep2 RPMI 37 120min</t>
  </si>
  <si>
    <t>rep1 YPD 37 120min</t>
  </si>
  <si>
    <t>rep1 RPMI 37 120min</t>
  </si>
  <si>
    <t>rep2 YPD 37 120min</t>
  </si>
  <si>
    <t>gat201</t>
  </si>
  <si>
    <t>rep3 RPMI 37 120min</t>
  </si>
  <si>
    <t>C26 GAT201</t>
  </si>
  <si>
    <t>rep3 YPD 25 120min</t>
  </si>
  <si>
    <t>rep3 RPMI 25 120min</t>
  </si>
  <si>
    <t>rep2 YPD 25 0min</t>
  </si>
  <si>
    <t>rep2 YPD 25 120min</t>
  </si>
  <si>
    <t>rep2 RPMI 25 120min</t>
  </si>
  <si>
    <t>rep1 YPD 25 120min</t>
  </si>
  <si>
    <t>rep1 RPMI 25 120min</t>
  </si>
  <si>
    <t>rep1 YPD 25 0min</t>
  </si>
  <si>
    <t>rep3 YPD 25 0min</t>
  </si>
  <si>
    <t>rep3 YPD 37 120min</t>
  </si>
  <si>
    <t>image_number</t>
  </si>
  <si>
    <t>capsule_mean</t>
  </si>
  <si>
    <t>total_cells</t>
  </si>
  <si>
    <t>budding_index_image</t>
  </si>
  <si>
    <t>budding_index_sample</t>
  </si>
  <si>
    <t>cells_counted_sample</t>
  </si>
  <si>
    <t>capsule_mean_sample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</si>
</sst>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5E6-9BA2-F749-AABF-BA207578EE36}">
  <dimension ref="A1:K86"/>
  <sheetViews>
    <sheetView tabSelected="1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2" max="2" width="20.83203125" customWidth="1"/>
    <col min="3" max="3" width="25" bestFit="1" customWidth="1"/>
    <col min="6" max="6" width="14.1640625" customWidth="1"/>
    <col min="8" max="8" width="23" bestFit="1" customWidth="1"/>
    <col min="9" max="9" width="23.83203125" bestFit="1" customWidth="1"/>
  </cols>
  <sheetData>
    <row r="1" spans="1:11" x14ac:dyDescent="0.2">
      <c r="A1" t="s">
        <v>4</v>
      </c>
      <c r="B1" t="s">
        <v>3</v>
      </c>
      <c r="C1" t="s">
        <v>22</v>
      </c>
      <c r="D1" t="s">
        <v>1</v>
      </c>
      <c r="E1" t="s">
        <v>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s="3" customFormat="1" x14ac:dyDescent="0.2">
      <c r="A2" s="3" t="s">
        <v>0</v>
      </c>
      <c r="B2" s="3" t="s">
        <v>20</v>
      </c>
      <c r="C2" s="3">
        <v>3</v>
      </c>
      <c r="D2" s="3">
        <v>116</v>
      </c>
      <c r="E2" s="3">
        <v>2</v>
      </c>
      <c r="F2" s="3">
        <v>25</v>
      </c>
      <c r="G2" s="3">
        <v>118</v>
      </c>
      <c r="H2" s="3">
        <f t="shared" ref="H2:H10" si="0">E2/G2*100</f>
        <v>1.6949152542372881</v>
      </c>
      <c r="I2" s="3">
        <f>SUM(E2)/SUM(G2)*100</f>
        <v>1.6949152542372881</v>
      </c>
      <c r="J2" s="3">
        <f>SUM(G2)</f>
        <v>118</v>
      </c>
      <c r="K2" s="3">
        <f>F2/G2*100</f>
        <v>21.1864406779661</v>
      </c>
    </row>
    <row r="3" spans="1:11" s="1" customFormat="1" x14ac:dyDescent="0.2">
      <c r="A3" s="1" t="s">
        <v>0</v>
      </c>
      <c r="B3" s="1" t="s">
        <v>12</v>
      </c>
      <c r="C3" s="1">
        <v>3</v>
      </c>
      <c r="D3" s="1">
        <v>17</v>
      </c>
      <c r="E3" s="1">
        <v>4</v>
      </c>
      <c r="F3" s="1">
        <v>4</v>
      </c>
      <c r="G3" s="1">
        <v>21</v>
      </c>
      <c r="H3" s="1">
        <f t="shared" si="0"/>
        <v>19.047619047619047</v>
      </c>
      <c r="I3" s="1">
        <f>SUM(E3:E5)/SUM(G3:G5)*100</f>
        <v>11.267605633802818</v>
      </c>
      <c r="J3" s="1">
        <f>SUM(G3:G5)</f>
        <v>71</v>
      </c>
      <c r="K3" s="1">
        <f>F3/G3*100</f>
        <v>19.047619047619047</v>
      </c>
    </row>
    <row r="4" spans="1:11" s="1" customFormat="1" x14ac:dyDescent="0.2">
      <c r="A4" s="1" t="s">
        <v>0</v>
      </c>
      <c r="B4" s="1" t="s">
        <v>12</v>
      </c>
      <c r="C4" s="1">
        <v>2</v>
      </c>
      <c r="D4" s="1">
        <v>20</v>
      </c>
      <c r="E4" s="1">
        <v>2</v>
      </c>
      <c r="F4" s="1">
        <v>2</v>
      </c>
      <c r="G4" s="1">
        <v>22</v>
      </c>
      <c r="H4" s="1">
        <f t="shared" si="0"/>
        <v>9.0909090909090917</v>
      </c>
    </row>
    <row r="5" spans="1:11" s="1" customFormat="1" x14ac:dyDescent="0.2">
      <c r="A5" s="1" t="s">
        <v>0</v>
      </c>
      <c r="B5" s="1" t="s">
        <v>12</v>
      </c>
      <c r="C5" s="1">
        <v>1</v>
      </c>
      <c r="D5" s="1">
        <v>26</v>
      </c>
      <c r="E5" s="1">
        <v>2</v>
      </c>
      <c r="F5" s="1">
        <v>8</v>
      </c>
      <c r="G5" s="1">
        <v>28</v>
      </c>
      <c r="H5" s="1">
        <f t="shared" si="0"/>
        <v>7.1428571428571423</v>
      </c>
    </row>
    <row r="6" spans="1:11" s="5" customFormat="1" x14ac:dyDescent="0.2">
      <c r="A6" s="5" t="s">
        <v>0</v>
      </c>
      <c r="B6" s="5" t="s">
        <v>21</v>
      </c>
      <c r="C6" s="5">
        <v>3</v>
      </c>
      <c r="D6" s="5">
        <f>G6-E6</f>
        <v>112</v>
      </c>
      <c r="E6" s="5">
        <v>9</v>
      </c>
      <c r="F6" s="5">
        <v>16</v>
      </c>
      <c r="G6" s="5">
        <v>121</v>
      </c>
      <c r="H6" s="5">
        <f t="shared" si="0"/>
        <v>7.4380165289256199</v>
      </c>
      <c r="I6" s="5">
        <f>SUM(E6)/SUM(G6)*100</f>
        <v>7.4380165289256199</v>
      </c>
      <c r="J6" s="5">
        <f>SUM(G6)</f>
        <v>121</v>
      </c>
      <c r="K6" s="5">
        <f>F6/G6*100</f>
        <v>13.223140495867769</v>
      </c>
    </row>
    <row r="7" spans="1:11" s="1" customFormat="1" x14ac:dyDescent="0.2">
      <c r="A7" s="1" t="s">
        <v>0</v>
      </c>
      <c r="B7" s="1" t="s">
        <v>13</v>
      </c>
      <c r="C7" s="1">
        <v>1</v>
      </c>
      <c r="D7" s="1">
        <v>336</v>
      </c>
      <c r="E7" s="1">
        <v>0</v>
      </c>
      <c r="F7" s="1">
        <v>57</v>
      </c>
      <c r="G7" s="1">
        <v>336</v>
      </c>
      <c r="H7" s="1">
        <f t="shared" si="0"/>
        <v>0</v>
      </c>
      <c r="I7" s="1">
        <f>SUM(E7)/SUM(G7)*100</f>
        <v>0</v>
      </c>
      <c r="J7" s="1">
        <f>SUM(G7)</f>
        <v>336</v>
      </c>
      <c r="K7" s="1">
        <f>F7/G7*100</f>
        <v>16.964285714285715</v>
      </c>
    </row>
    <row r="8" spans="1:11" s="5" customFormat="1" x14ac:dyDescent="0.2">
      <c r="A8" s="5" t="s">
        <v>0</v>
      </c>
      <c r="B8" s="5" t="s">
        <v>10</v>
      </c>
      <c r="C8" s="5">
        <v>5</v>
      </c>
      <c r="D8" s="5">
        <v>42</v>
      </c>
      <c r="E8" s="5">
        <v>3</v>
      </c>
      <c r="G8" s="5">
        <v>45</v>
      </c>
      <c r="H8" s="5">
        <f t="shared" si="0"/>
        <v>6.666666666666667</v>
      </c>
      <c r="I8" s="5">
        <f>SUM(E8:E10)/SUM(G8:G10)*100</f>
        <v>2.8169014084507045</v>
      </c>
      <c r="J8" s="5">
        <f>SUM(G8:G10)</f>
        <v>142</v>
      </c>
    </row>
    <row r="9" spans="1:11" s="5" customFormat="1" x14ac:dyDescent="0.2">
      <c r="A9" s="5" t="s">
        <v>0</v>
      </c>
      <c r="B9" s="5" t="s">
        <v>10</v>
      </c>
      <c r="C9" s="5">
        <v>4</v>
      </c>
      <c r="D9" s="5">
        <v>46</v>
      </c>
      <c r="E9" s="5">
        <v>0</v>
      </c>
      <c r="G9" s="5">
        <v>46</v>
      </c>
      <c r="H9" s="5">
        <f t="shared" si="0"/>
        <v>0</v>
      </c>
    </row>
    <row r="10" spans="1:11" s="5" customFormat="1" x14ac:dyDescent="0.2">
      <c r="A10" s="5" t="s">
        <v>0</v>
      </c>
      <c r="B10" s="5" t="s">
        <v>10</v>
      </c>
      <c r="C10" s="5">
        <v>3</v>
      </c>
      <c r="D10" s="5">
        <v>51</v>
      </c>
      <c r="E10" s="5">
        <v>1</v>
      </c>
      <c r="G10" s="5">
        <v>51</v>
      </c>
      <c r="H10" s="5">
        <f t="shared" si="0"/>
        <v>1.9607843137254901</v>
      </c>
    </row>
    <row r="12" spans="1:11" s="3" customFormat="1" x14ac:dyDescent="0.2">
      <c r="A12" s="3" t="s">
        <v>0</v>
      </c>
      <c r="B12" s="3" t="s">
        <v>14</v>
      </c>
      <c r="C12" s="3">
        <v>1</v>
      </c>
      <c r="D12" s="3">
        <v>363</v>
      </c>
      <c r="E12" s="3">
        <v>0</v>
      </c>
      <c r="F12" s="3">
        <v>39</v>
      </c>
      <c r="G12" s="3">
        <v>363</v>
      </c>
      <c r="H12" s="3">
        <f t="shared" ref="H12:H20" si="1">E12/G12*100</f>
        <v>0</v>
      </c>
      <c r="I12" s="3">
        <f>SUM(E12)/SUM(G12)*100</f>
        <v>0</v>
      </c>
      <c r="J12" s="3">
        <f>SUM(G12)</f>
        <v>363</v>
      </c>
      <c r="K12" s="3">
        <f>F12/G12*100</f>
        <v>10.743801652892563</v>
      </c>
    </row>
    <row r="13" spans="1:11" s="1" customFormat="1" x14ac:dyDescent="0.2">
      <c r="A13" s="1" t="s">
        <v>0</v>
      </c>
      <c r="B13" s="1" t="s">
        <v>15</v>
      </c>
      <c r="C13" s="1">
        <v>7</v>
      </c>
      <c r="D13" s="1">
        <v>18</v>
      </c>
      <c r="E13" s="1">
        <v>2</v>
      </c>
      <c r="F13" s="1">
        <v>7</v>
      </c>
      <c r="G13" s="1">
        <v>20</v>
      </c>
      <c r="H13" s="1">
        <f t="shared" si="1"/>
        <v>10</v>
      </c>
      <c r="I13" s="1">
        <f>SUM(E13:E15)/SUM(G13:G15)*100</f>
        <v>5.4054054054054053</v>
      </c>
      <c r="J13" s="1">
        <f>SUM(G13:G15)</f>
        <v>185</v>
      </c>
      <c r="K13" s="1">
        <f>SUM(F13:F15)/J13*100</f>
        <v>9.1891891891891895</v>
      </c>
    </row>
    <row r="14" spans="1:11" s="1" customFormat="1" x14ac:dyDescent="0.2">
      <c r="A14" s="1" t="s">
        <v>0</v>
      </c>
      <c r="B14" s="1" t="s">
        <v>15</v>
      </c>
      <c r="C14" s="1">
        <v>6</v>
      </c>
      <c r="D14" s="1">
        <v>26</v>
      </c>
      <c r="E14" s="1">
        <v>3</v>
      </c>
      <c r="F14" s="1">
        <v>6</v>
      </c>
      <c r="G14" s="1">
        <v>29</v>
      </c>
      <c r="H14" s="1">
        <f t="shared" si="1"/>
        <v>10.344827586206897</v>
      </c>
    </row>
    <row r="15" spans="1:11" s="1" customFormat="1" x14ac:dyDescent="0.2">
      <c r="A15" s="1" t="s">
        <v>0</v>
      </c>
      <c r="B15" s="1" t="s">
        <v>15</v>
      </c>
      <c r="C15" s="1">
        <v>5</v>
      </c>
      <c r="D15" s="1">
        <v>131</v>
      </c>
      <c r="E15" s="1">
        <v>5</v>
      </c>
      <c r="F15" s="1">
        <v>4</v>
      </c>
      <c r="G15" s="1">
        <v>136</v>
      </c>
      <c r="H15" s="1">
        <f t="shared" si="1"/>
        <v>3.6764705882352944</v>
      </c>
    </row>
    <row r="16" spans="1:11" s="5" customFormat="1" x14ac:dyDescent="0.2">
      <c r="A16" s="5" t="s">
        <v>0</v>
      </c>
      <c r="B16" s="5" t="s">
        <v>8</v>
      </c>
      <c r="C16" s="5">
        <v>4</v>
      </c>
      <c r="D16" s="5">
        <v>67</v>
      </c>
      <c r="E16" s="5">
        <v>5</v>
      </c>
      <c r="G16" s="5">
        <v>72</v>
      </c>
      <c r="H16" s="5">
        <f t="shared" si="1"/>
        <v>6.9444444444444446</v>
      </c>
      <c r="I16" s="5">
        <f>SUM(E16:E18)/SUM(G16:G18)*100</f>
        <v>6.3492063492063489</v>
      </c>
      <c r="J16" s="5">
        <f>SUM(G16:G18)</f>
        <v>189</v>
      </c>
      <c r="K16" s="5">
        <f>F16/G16*100</f>
        <v>0</v>
      </c>
    </row>
    <row r="17" spans="1:11" s="5" customFormat="1" x14ac:dyDescent="0.2">
      <c r="A17" s="5" t="s">
        <v>0</v>
      </c>
      <c r="B17" s="5" t="s">
        <v>8</v>
      </c>
      <c r="C17" s="5">
        <v>5</v>
      </c>
      <c r="D17" s="5">
        <v>59</v>
      </c>
      <c r="E17" s="5">
        <v>3</v>
      </c>
      <c r="F17" s="5">
        <v>5</v>
      </c>
      <c r="G17" s="5">
        <v>62</v>
      </c>
      <c r="H17" s="5">
        <f t="shared" si="1"/>
        <v>4.838709677419355</v>
      </c>
    </row>
    <row r="18" spans="1:11" s="5" customFormat="1" x14ac:dyDescent="0.2">
      <c r="A18" s="5" t="s">
        <v>0</v>
      </c>
      <c r="B18" s="5" t="s">
        <v>8</v>
      </c>
      <c r="C18" s="5">
        <v>2</v>
      </c>
      <c r="D18" s="5">
        <v>51</v>
      </c>
      <c r="E18" s="5">
        <v>4</v>
      </c>
      <c r="F18" s="5">
        <v>19</v>
      </c>
      <c r="G18" s="5">
        <v>55</v>
      </c>
      <c r="H18" s="5">
        <f t="shared" si="1"/>
        <v>7.2727272727272725</v>
      </c>
    </row>
    <row r="19" spans="1:11" s="1" customFormat="1" x14ac:dyDescent="0.2">
      <c r="A19" s="1" t="s">
        <v>0</v>
      </c>
      <c r="B19" s="1" t="s">
        <v>16</v>
      </c>
      <c r="C19" s="1">
        <v>3</v>
      </c>
      <c r="D19" s="1">
        <v>310</v>
      </c>
      <c r="E19" s="1">
        <v>0</v>
      </c>
      <c r="F19" s="1">
        <v>31</v>
      </c>
      <c r="G19" s="1">
        <v>310</v>
      </c>
      <c r="H19" s="1">
        <f t="shared" si="1"/>
        <v>0</v>
      </c>
      <c r="I19" s="1">
        <f>SUM(E19)/SUM(G19)*100</f>
        <v>0</v>
      </c>
      <c r="J19" s="1">
        <f>SUM(G19)</f>
        <v>310</v>
      </c>
      <c r="K19" s="1">
        <f>F19/G19*100</f>
        <v>10</v>
      </c>
    </row>
    <row r="20" spans="1:11" s="2" customFormat="1" x14ac:dyDescent="0.2">
      <c r="A20" s="2" t="s">
        <v>0</v>
      </c>
      <c r="B20" s="2" t="s">
        <v>5</v>
      </c>
      <c r="C20" s="2">
        <v>3</v>
      </c>
      <c r="D20" s="2">
        <v>347</v>
      </c>
      <c r="E20" s="2">
        <v>3</v>
      </c>
      <c r="F20" s="2">
        <v>28</v>
      </c>
      <c r="G20" s="2">
        <v>350</v>
      </c>
      <c r="H20" s="2">
        <f t="shared" si="1"/>
        <v>0.85714285714285721</v>
      </c>
      <c r="I20" s="2">
        <f>SUM(E20)/SUM(G20)*100</f>
        <v>0.85714285714285721</v>
      </c>
      <c r="J20" s="2">
        <f>SUM(G20)</f>
        <v>350</v>
      </c>
      <c r="K20" s="2">
        <f>F20/G20*100</f>
        <v>8</v>
      </c>
    </row>
    <row r="22" spans="1:11" s="3" customFormat="1" x14ac:dyDescent="0.2">
      <c r="A22" s="3" t="s">
        <v>0</v>
      </c>
      <c r="B22" s="3" t="s">
        <v>19</v>
      </c>
      <c r="C22" s="3">
        <v>1</v>
      </c>
      <c r="D22" s="3">
        <v>282</v>
      </c>
      <c r="E22" s="3">
        <v>0</v>
      </c>
      <c r="G22" s="3">
        <v>282</v>
      </c>
      <c r="H22" s="3">
        <f t="shared" ref="H22:H31" si="2">E22/G22*100</f>
        <v>0</v>
      </c>
      <c r="I22" s="3">
        <f>SUM(E22)/SUM(G22)*100</f>
        <v>0</v>
      </c>
      <c r="J22" s="3">
        <f>SUM(G22)</f>
        <v>282</v>
      </c>
      <c r="K22" s="3">
        <f>F22/G22*100</f>
        <v>0</v>
      </c>
    </row>
    <row r="23" spans="1:11" s="1" customFormat="1" x14ac:dyDescent="0.2">
      <c r="A23" s="1" t="s">
        <v>0</v>
      </c>
      <c r="B23" s="1" t="s">
        <v>17</v>
      </c>
      <c r="C23" s="1">
        <v>2</v>
      </c>
      <c r="D23" s="1">
        <v>47</v>
      </c>
      <c r="E23" s="1">
        <v>7</v>
      </c>
      <c r="F23" s="1">
        <v>5</v>
      </c>
      <c r="G23" s="1">
        <v>54</v>
      </c>
      <c r="H23" s="1">
        <f t="shared" si="2"/>
        <v>12.962962962962962</v>
      </c>
      <c r="I23" s="1">
        <f>SUM(E23:E25)/SUM(G23:G25)*100</f>
        <v>3.7267080745341614</v>
      </c>
      <c r="J23" s="1">
        <f>SUM(G23:G25)</f>
        <v>322</v>
      </c>
    </row>
    <row r="24" spans="1:11" s="1" customFormat="1" x14ac:dyDescent="0.2">
      <c r="A24" s="1" t="s">
        <v>0</v>
      </c>
      <c r="B24" s="1" t="s">
        <v>17</v>
      </c>
      <c r="C24" s="1">
        <v>1</v>
      </c>
      <c r="D24" s="1">
        <v>79</v>
      </c>
      <c r="E24" s="1">
        <v>3</v>
      </c>
      <c r="F24" s="1">
        <v>2</v>
      </c>
      <c r="G24" s="1">
        <v>82</v>
      </c>
      <c r="H24" s="1">
        <f t="shared" si="2"/>
        <v>3.6585365853658534</v>
      </c>
    </row>
    <row r="25" spans="1:11" s="1" customFormat="1" x14ac:dyDescent="0.2">
      <c r="A25" s="1" t="s">
        <v>0</v>
      </c>
      <c r="B25" s="1" t="s">
        <v>17</v>
      </c>
      <c r="C25" s="1">
        <v>1</v>
      </c>
      <c r="D25" s="1">
        <v>184</v>
      </c>
      <c r="E25" s="1">
        <v>2</v>
      </c>
      <c r="F25" s="1">
        <v>0</v>
      </c>
      <c r="G25" s="1">
        <v>186</v>
      </c>
      <c r="H25" s="1">
        <f t="shared" si="2"/>
        <v>1.0752688172043012</v>
      </c>
    </row>
    <row r="26" spans="1:11" s="5" customFormat="1" x14ac:dyDescent="0.2">
      <c r="A26" s="5" t="s">
        <v>0</v>
      </c>
      <c r="B26" s="5" t="s">
        <v>6</v>
      </c>
      <c r="C26" s="5">
        <v>1</v>
      </c>
      <c r="D26" s="5">
        <v>43</v>
      </c>
      <c r="E26" s="5">
        <v>4</v>
      </c>
      <c r="G26" s="5">
        <v>47</v>
      </c>
      <c r="H26" s="5">
        <f t="shared" si="2"/>
        <v>8.5106382978723403</v>
      </c>
      <c r="I26" s="5">
        <f>SUM(E26:E28)/SUM(G26:G28)*100</f>
        <v>6.1728395061728394</v>
      </c>
      <c r="J26" s="5">
        <f>SUM(G26:G28)</f>
        <v>162</v>
      </c>
    </row>
    <row r="27" spans="1:11" s="5" customFormat="1" x14ac:dyDescent="0.2">
      <c r="A27" s="5" t="s">
        <v>0</v>
      </c>
      <c r="B27" s="5" t="s">
        <v>6</v>
      </c>
      <c r="C27" s="5">
        <v>2</v>
      </c>
      <c r="D27" s="5">
        <v>66</v>
      </c>
      <c r="E27" s="5">
        <v>3</v>
      </c>
      <c r="F27" s="5">
        <v>0</v>
      </c>
      <c r="G27" s="5">
        <v>69</v>
      </c>
      <c r="H27" s="5">
        <f t="shared" si="2"/>
        <v>4.3478260869565215</v>
      </c>
    </row>
    <row r="28" spans="1:11" s="5" customFormat="1" x14ac:dyDescent="0.2">
      <c r="A28" s="5" t="s">
        <v>0</v>
      </c>
      <c r="B28" s="5" t="s">
        <v>6</v>
      </c>
      <c r="C28" s="5">
        <v>3</v>
      </c>
      <c r="D28" s="5">
        <v>43</v>
      </c>
      <c r="E28" s="5">
        <v>3</v>
      </c>
      <c r="F28" s="5">
        <v>0</v>
      </c>
      <c r="G28" s="5">
        <v>46</v>
      </c>
      <c r="H28" s="5">
        <f t="shared" si="2"/>
        <v>6.5217391304347823</v>
      </c>
    </row>
    <row r="29" spans="1:11" s="1" customFormat="1" x14ac:dyDescent="0.2">
      <c r="A29" s="1" t="s">
        <v>0</v>
      </c>
      <c r="B29" s="1" t="s">
        <v>18</v>
      </c>
      <c r="C29" s="1">
        <v>1</v>
      </c>
      <c r="D29" s="1">
        <v>89</v>
      </c>
      <c r="E29" s="1">
        <v>1</v>
      </c>
      <c r="G29" s="1">
        <v>90</v>
      </c>
      <c r="H29" s="1">
        <f t="shared" si="2"/>
        <v>1.1111111111111112</v>
      </c>
      <c r="I29" s="1">
        <f>SUM(E29:E30)/SUM(G29:G30)*100</f>
        <v>2.1164021164021163</v>
      </c>
      <c r="J29" s="1">
        <f>SUM(G29:G30)</f>
        <v>189</v>
      </c>
    </row>
    <row r="30" spans="1:11" s="1" customFormat="1" x14ac:dyDescent="0.2">
      <c r="A30" s="1" t="s">
        <v>0</v>
      </c>
      <c r="B30" s="1" t="s">
        <v>18</v>
      </c>
      <c r="C30" s="1">
        <v>2</v>
      </c>
      <c r="D30" s="1">
        <v>96</v>
      </c>
      <c r="E30" s="1">
        <v>3</v>
      </c>
      <c r="G30" s="1">
        <v>99</v>
      </c>
      <c r="H30" s="1">
        <f t="shared" si="2"/>
        <v>3.0303030303030303</v>
      </c>
    </row>
    <row r="31" spans="1:11" s="5" customFormat="1" x14ac:dyDescent="0.2">
      <c r="A31" s="5" t="s">
        <v>0</v>
      </c>
      <c r="B31" s="5" t="s">
        <v>7</v>
      </c>
      <c r="C31" s="5">
        <v>1</v>
      </c>
      <c r="D31" s="5">
        <v>204</v>
      </c>
      <c r="E31" s="5">
        <v>1</v>
      </c>
      <c r="F31" s="5">
        <v>7</v>
      </c>
      <c r="G31" s="5">
        <v>205</v>
      </c>
      <c r="H31" s="5">
        <f t="shared" si="2"/>
        <v>0.48780487804878048</v>
      </c>
      <c r="I31" s="5">
        <f>SUM(E31:E31)/SUM(G31:G31)*100</f>
        <v>0.48780487804878048</v>
      </c>
      <c r="J31" s="2">
        <f>SUM(G31)</f>
        <v>205</v>
      </c>
    </row>
    <row r="34" spans="1:10" s="3" customFormat="1" x14ac:dyDescent="0.2">
      <c r="A34" s="3" t="s">
        <v>9</v>
      </c>
      <c r="B34" s="3" t="s">
        <v>20</v>
      </c>
      <c r="D34" s="3">
        <v>158</v>
      </c>
      <c r="E34" s="3">
        <v>1</v>
      </c>
      <c r="G34" s="3">
        <v>159</v>
      </c>
      <c r="H34" s="3">
        <f t="shared" ref="H34:H43" si="3">E34/G34*100</f>
        <v>0.62893081761006298</v>
      </c>
      <c r="I34" s="3">
        <f>SUM(E34)/SUM(G34)*100</f>
        <v>0.62893081761006298</v>
      </c>
      <c r="J34" s="3">
        <f>SUM(G34)</f>
        <v>159</v>
      </c>
    </row>
    <row r="35" spans="1:10" s="1" customFormat="1" x14ac:dyDescent="0.2">
      <c r="A35" s="1" t="s">
        <v>9</v>
      </c>
      <c r="B35" s="1" t="s">
        <v>12</v>
      </c>
      <c r="C35" s="1">
        <v>1</v>
      </c>
      <c r="D35" s="1">
        <v>53</v>
      </c>
      <c r="E35" s="1">
        <v>7</v>
      </c>
      <c r="G35" s="1">
        <v>60</v>
      </c>
      <c r="H35" s="1">
        <f t="shared" si="3"/>
        <v>11.666666666666666</v>
      </c>
      <c r="I35" s="1">
        <f>SUM(E35:E37)/SUM(G35:G37)*100</f>
        <v>4.2780748663101598</v>
      </c>
      <c r="J35" s="1">
        <f>SUM(G35:G37)</f>
        <v>187</v>
      </c>
    </row>
    <row r="36" spans="1:10" s="1" customFormat="1" x14ac:dyDescent="0.2">
      <c r="A36" s="1" t="s">
        <v>9</v>
      </c>
      <c r="B36" s="1" t="s">
        <v>12</v>
      </c>
      <c r="C36" s="1">
        <v>3</v>
      </c>
      <c r="D36" s="1">
        <v>72</v>
      </c>
      <c r="E36" s="1">
        <v>1</v>
      </c>
      <c r="G36" s="1">
        <v>73</v>
      </c>
      <c r="H36" s="1">
        <f t="shared" si="3"/>
        <v>1.3698630136986301</v>
      </c>
    </row>
    <row r="37" spans="1:10" s="1" customFormat="1" x14ac:dyDescent="0.2">
      <c r="A37" s="1" t="s">
        <v>9</v>
      </c>
      <c r="B37" s="1" t="s">
        <v>12</v>
      </c>
      <c r="C37" s="1">
        <v>4</v>
      </c>
      <c r="D37" s="1">
        <v>54</v>
      </c>
      <c r="E37" s="1">
        <v>0</v>
      </c>
      <c r="G37" s="1">
        <v>54</v>
      </c>
      <c r="H37" s="1">
        <f t="shared" si="3"/>
        <v>0</v>
      </c>
    </row>
    <row r="38" spans="1:10" s="5" customFormat="1" x14ac:dyDescent="0.2">
      <c r="A38" s="5" t="s">
        <v>9</v>
      </c>
      <c r="B38" s="5" t="s">
        <v>21</v>
      </c>
      <c r="C38" s="5">
        <v>3</v>
      </c>
      <c r="D38" s="5">
        <v>109</v>
      </c>
      <c r="E38" s="5">
        <v>3</v>
      </c>
      <c r="G38" s="5">
        <v>112</v>
      </c>
      <c r="H38" s="5">
        <f t="shared" si="3"/>
        <v>2.6785714285714284</v>
      </c>
      <c r="I38" s="5">
        <f>SUM(E38:E39)/SUM(G38:G39)*100</f>
        <v>3.3175355450236967</v>
      </c>
      <c r="J38" s="5">
        <f>SUM(G38:G39)</f>
        <v>211</v>
      </c>
    </row>
    <row r="39" spans="1:10" s="5" customFormat="1" x14ac:dyDescent="0.2">
      <c r="A39" s="5" t="s">
        <v>9</v>
      </c>
      <c r="B39" s="5" t="s">
        <v>21</v>
      </c>
      <c r="C39" s="5">
        <v>2</v>
      </c>
      <c r="D39" s="5">
        <v>95</v>
      </c>
      <c r="E39" s="5">
        <v>4</v>
      </c>
      <c r="G39" s="5">
        <v>99</v>
      </c>
      <c r="H39" s="5">
        <f t="shared" si="3"/>
        <v>4.0404040404040407</v>
      </c>
    </row>
    <row r="40" spans="1:10" s="1" customFormat="1" x14ac:dyDescent="0.2">
      <c r="A40" s="1" t="s">
        <v>9</v>
      </c>
      <c r="B40" s="1" t="s">
        <v>13</v>
      </c>
      <c r="C40" s="1">
        <v>3</v>
      </c>
      <c r="D40" s="1">
        <v>85</v>
      </c>
      <c r="E40" s="1">
        <v>8</v>
      </c>
      <c r="F40" s="1">
        <v>0</v>
      </c>
      <c r="G40" s="1">
        <v>93</v>
      </c>
      <c r="H40" s="1">
        <f t="shared" si="3"/>
        <v>8.6021505376344098</v>
      </c>
      <c r="I40" s="1">
        <f>SUM(E40:E42)/SUM(G40:G42)*100</f>
        <v>5.5737704918032787</v>
      </c>
      <c r="J40" s="1">
        <f>SUM(G40:G42)</f>
        <v>305</v>
      </c>
    </row>
    <row r="41" spans="1:10" s="1" customFormat="1" x14ac:dyDescent="0.2">
      <c r="A41" s="1" t="s">
        <v>9</v>
      </c>
      <c r="B41" s="1" t="s">
        <v>13</v>
      </c>
      <c r="C41" s="1">
        <v>2</v>
      </c>
      <c r="D41" s="1">
        <v>100</v>
      </c>
      <c r="E41" s="1">
        <v>4</v>
      </c>
      <c r="F41" s="1">
        <v>0</v>
      </c>
      <c r="G41" s="1">
        <v>104</v>
      </c>
      <c r="H41" s="1">
        <f t="shared" si="3"/>
        <v>3.8461538461538463</v>
      </c>
    </row>
    <row r="42" spans="1:10" s="1" customFormat="1" x14ac:dyDescent="0.2">
      <c r="A42" s="1" t="s">
        <v>9</v>
      </c>
      <c r="B42" s="1" t="s">
        <v>13</v>
      </c>
      <c r="C42" s="1">
        <v>1</v>
      </c>
      <c r="D42" s="1">
        <v>103</v>
      </c>
      <c r="E42" s="1">
        <v>5</v>
      </c>
      <c r="F42" s="1">
        <v>0</v>
      </c>
      <c r="G42" s="1">
        <v>108</v>
      </c>
      <c r="H42" s="1">
        <f t="shared" si="3"/>
        <v>4.6296296296296298</v>
      </c>
    </row>
    <row r="43" spans="1:10" s="5" customFormat="1" x14ac:dyDescent="0.2">
      <c r="A43" s="5" t="s">
        <v>9</v>
      </c>
      <c r="B43" s="5" t="s">
        <v>10</v>
      </c>
      <c r="C43" s="5">
        <v>3</v>
      </c>
      <c r="D43" s="5">
        <v>343</v>
      </c>
      <c r="E43" s="5">
        <v>22</v>
      </c>
      <c r="G43" s="5">
        <v>345</v>
      </c>
      <c r="H43" s="5">
        <f t="shared" si="3"/>
        <v>6.3768115942028984</v>
      </c>
      <c r="I43" s="5">
        <f>SUM(E43:E43)/SUM(G43:G43)*100</f>
        <v>6.3768115942028984</v>
      </c>
      <c r="J43" s="5">
        <f>SUM(G43)</f>
        <v>345</v>
      </c>
    </row>
    <row r="45" spans="1:10" s="3" customFormat="1" x14ac:dyDescent="0.2">
      <c r="A45" s="3" t="s">
        <v>9</v>
      </c>
      <c r="B45" s="3" t="s">
        <v>14</v>
      </c>
      <c r="C45" s="3">
        <v>1</v>
      </c>
      <c r="D45" s="3">
        <v>66</v>
      </c>
      <c r="E45" s="3">
        <v>1</v>
      </c>
      <c r="F45" s="3">
        <v>0</v>
      </c>
      <c r="G45" s="3">
        <v>67</v>
      </c>
      <c r="H45" s="3">
        <f t="shared" ref="H45:H51" si="4">E45/G45*100</f>
        <v>1.4925373134328357</v>
      </c>
      <c r="I45" s="3">
        <f>SUM(E45:E46)/SUM(G45:G46)*100</f>
        <v>1.2987012987012987</v>
      </c>
      <c r="J45" s="3">
        <f>SUM(G45:G46)</f>
        <v>154</v>
      </c>
    </row>
    <row r="46" spans="1:10" s="3" customFormat="1" x14ac:dyDescent="0.2">
      <c r="A46" s="3" t="s">
        <v>9</v>
      </c>
      <c r="B46" s="3" t="s">
        <v>14</v>
      </c>
      <c r="C46" s="3">
        <v>2</v>
      </c>
      <c r="D46" s="3">
        <v>86</v>
      </c>
      <c r="E46" s="3">
        <v>1</v>
      </c>
      <c r="F46" s="3">
        <v>0</v>
      </c>
      <c r="G46" s="3">
        <v>87</v>
      </c>
      <c r="H46" s="3">
        <f t="shared" si="4"/>
        <v>1.1494252873563218</v>
      </c>
    </row>
    <row r="47" spans="1:10" s="1" customFormat="1" x14ac:dyDescent="0.2">
      <c r="A47" s="1" t="s">
        <v>9</v>
      </c>
      <c r="B47" s="1" t="s">
        <v>15</v>
      </c>
      <c r="C47" s="1">
        <v>1</v>
      </c>
      <c r="D47" s="1">
        <v>360</v>
      </c>
      <c r="E47" s="1">
        <v>12</v>
      </c>
      <c r="F47" s="1">
        <v>0</v>
      </c>
      <c r="G47" s="1">
        <v>372</v>
      </c>
      <c r="H47" s="1">
        <f t="shared" si="4"/>
        <v>3.225806451612903</v>
      </c>
      <c r="I47" s="1">
        <f>SUM(E47)/SUM(G47)*100</f>
        <v>3.225806451612903</v>
      </c>
      <c r="J47" s="1">
        <f>SUM(G47)</f>
        <v>372</v>
      </c>
    </row>
    <row r="48" spans="1:10" s="5" customFormat="1" x14ac:dyDescent="0.2">
      <c r="A48" s="5" t="s">
        <v>9</v>
      </c>
      <c r="B48" s="5" t="s">
        <v>8</v>
      </c>
      <c r="C48" s="5">
        <v>1</v>
      </c>
      <c r="D48" s="5">
        <v>281</v>
      </c>
      <c r="E48" s="5">
        <v>15</v>
      </c>
      <c r="F48" s="5">
        <v>0</v>
      </c>
      <c r="G48" s="5">
        <v>296</v>
      </c>
      <c r="H48" s="5">
        <f t="shared" si="4"/>
        <v>5.0675675675675675</v>
      </c>
      <c r="I48" s="5">
        <f>SUM(E48:E48)/SUM(G48:G48)*100</f>
        <v>5.0675675675675675</v>
      </c>
      <c r="J48" s="5">
        <f>SUM(G48)</f>
        <v>296</v>
      </c>
    </row>
    <row r="49" spans="1:10" s="1" customFormat="1" x14ac:dyDescent="0.2">
      <c r="A49" s="1" t="s">
        <v>9</v>
      </c>
      <c r="B49" s="1" t="s">
        <v>16</v>
      </c>
      <c r="C49" s="1">
        <v>1</v>
      </c>
      <c r="D49" s="1">
        <v>127</v>
      </c>
      <c r="E49" s="1">
        <v>13</v>
      </c>
      <c r="F49" s="1">
        <v>0</v>
      </c>
      <c r="G49" s="1">
        <v>140</v>
      </c>
      <c r="H49" s="1">
        <f t="shared" si="4"/>
        <v>9.2857142857142865</v>
      </c>
      <c r="I49" s="1">
        <f>SUM(E49:E50)/SUM(G49:G50)*100</f>
        <v>5.8620689655172411</v>
      </c>
      <c r="J49" s="1">
        <f>SUM(G49:G50)</f>
        <v>290</v>
      </c>
    </row>
    <row r="50" spans="1:10" s="1" customFormat="1" x14ac:dyDescent="0.2">
      <c r="A50" s="1" t="s">
        <v>9</v>
      </c>
      <c r="B50" s="1" t="s">
        <v>16</v>
      </c>
      <c r="C50" s="1">
        <v>2</v>
      </c>
      <c r="D50" s="1">
        <v>146</v>
      </c>
      <c r="E50" s="1">
        <v>4</v>
      </c>
      <c r="F50" s="1">
        <v>1</v>
      </c>
      <c r="G50" s="1">
        <v>150</v>
      </c>
      <c r="H50" s="1">
        <f t="shared" si="4"/>
        <v>2.666666666666667</v>
      </c>
    </row>
    <row r="51" spans="1:10" s="2" customFormat="1" x14ac:dyDescent="0.2">
      <c r="A51" s="2" t="s">
        <v>9</v>
      </c>
      <c r="B51" s="2" t="s">
        <v>5</v>
      </c>
      <c r="C51" s="2">
        <v>1</v>
      </c>
      <c r="D51" s="2">
        <v>401</v>
      </c>
      <c r="E51" s="2">
        <v>19</v>
      </c>
      <c r="F51" s="2">
        <v>0</v>
      </c>
      <c r="G51" s="2">
        <v>420</v>
      </c>
      <c r="H51" s="2">
        <f t="shared" si="4"/>
        <v>4.5238095238095237</v>
      </c>
      <c r="I51" s="5">
        <f>SUM(E51:E51)/SUM(G51:G51)*100</f>
        <v>4.5238095238095237</v>
      </c>
      <c r="J51" s="2">
        <f>SUM(G51)</f>
        <v>420</v>
      </c>
    </row>
    <row r="54" spans="1:10" s="4" customFormat="1" x14ac:dyDescent="0.2">
      <c r="A54" s="4" t="s">
        <v>9</v>
      </c>
      <c r="B54" s="4" t="s">
        <v>19</v>
      </c>
      <c r="C54" s="4">
        <v>1</v>
      </c>
      <c r="D54" s="4">
        <v>191</v>
      </c>
      <c r="E54" s="4">
        <v>0</v>
      </c>
      <c r="G54" s="4">
        <v>191</v>
      </c>
      <c r="H54" s="4">
        <f>E54/G54*100</f>
        <v>0</v>
      </c>
      <c r="I54" s="4">
        <f>SUM(E54:E54)/SUM(G54:G54)*100</f>
        <v>0</v>
      </c>
      <c r="J54" s="4">
        <f>SUM(G54:G54)</f>
        <v>191</v>
      </c>
    </row>
    <row r="55" spans="1:10" s="5" customFormat="1" x14ac:dyDescent="0.2">
      <c r="A55" s="5" t="s">
        <v>9</v>
      </c>
      <c r="B55" s="5" t="s">
        <v>6</v>
      </c>
      <c r="C55" s="5">
        <v>1</v>
      </c>
      <c r="D55" s="5">
        <v>171</v>
      </c>
      <c r="E55" s="5">
        <v>8</v>
      </c>
      <c r="F55" s="5">
        <v>0</v>
      </c>
      <c r="G55" s="5">
        <v>179</v>
      </c>
      <c r="H55" s="5">
        <f>E55/G55*100</f>
        <v>4.4692737430167595</v>
      </c>
      <c r="I55" s="5">
        <f>SUM(E55:E56)/SUM(G55:G56)*100</f>
        <v>3.5087719298245612</v>
      </c>
      <c r="J55" s="5">
        <f>SUM(G55:G56)</f>
        <v>456</v>
      </c>
    </row>
    <row r="56" spans="1:10" s="1" customFormat="1" x14ac:dyDescent="0.2">
      <c r="A56" s="1" t="s">
        <v>9</v>
      </c>
      <c r="B56" s="1" t="s">
        <v>18</v>
      </c>
      <c r="C56" s="1">
        <v>1</v>
      </c>
      <c r="D56" s="1">
        <v>269</v>
      </c>
      <c r="E56" s="1">
        <v>8</v>
      </c>
      <c r="G56" s="1">
        <v>277</v>
      </c>
      <c r="H56" s="1">
        <f>E56/G56*100</f>
        <v>2.8880866425992782</v>
      </c>
      <c r="I56" s="1">
        <f>SUM(E56:E59)/SUM(G56:G59)*100</f>
        <v>3.1128404669260701</v>
      </c>
      <c r="J56" s="1">
        <f>SUM(G56:G59)</f>
        <v>514</v>
      </c>
    </row>
    <row r="57" spans="1:10" s="5" customFormat="1" x14ac:dyDescent="0.2">
      <c r="A57" s="5" t="s">
        <v>9</v>
      </c>
      <c r="B57" s="5" t="s">
        <v>7</v>
      </c>
      <c r="C57" s="5">
        <v>1</v>
      </c>
      <c r="D57" s="5">
        <v>229</v>
      </c>
      <c r="E57" s="5">
        <v>8</v>
      </c>
      <c r="G57" s="5">
        <v>237</v>
      </c>
      <c r="H57" s="5">
        <f>E57/G57*100</f>
        <v>3.3755274261603372</v>
      </c>
    </row>
    <row r="61" spans="1:10" s="4" customFormat="1" x14ac:dyDescent="0.2">
      <c r="A61" s="4" t="s">
        <v>11</v>
      </c>
      <c r="B61" s="4" t="s">
        <v>20</v>
      </c>
      <c r="C61" s="4">
        <v>2</v>
      </c>
      <c r="D61" s="4">
        <v>92</v>
      </c>
      <c r="E61" s="4">
        <v>0</v>
      </c>
      <c r="F61" s="4">
        <v>0</v>
      </c>
      <c r="G61" s="4">
        <v>92</v>
      </c>
      <c r="H61" s="4">
        <f>E61/G61*100</f>
        <v>0</v>
      </c>
      <c r="I61" s="4">
        <f>SUM(E61)/SUM(G61)*100</f>
        <v>0</v>
      </c>
      <c r="J61" s="4">
        <f>SUM(G61)</f>
        <v>92</v>
      </c>
    </row>
    <row r="62" spans="1:10" s="1" customFormat="1" x14ac:dyDescent="0.2">
      <c r="A62" s="1" t="s">
        <v>11</v>
      </c>
      <c r="B62" s="1" t="s">
        <v>12</v>
      </c>
      <c r="C62" s="1">
        <v>3</v>
      </c>
      <c r="D62" s="1">
        <v>101</v>
      </c>
      <c r="E62" s="1">
        <v>12</v>
      </c>
      <c r="F62" s="1">
        <v>11</v>
      </c>
      <c r="G62" s="1">
        <v>113</v>
      </c>
      <c r="H62" s="1">
        <f>E62/G62*100</f>
        <v>10.619469026548673</v>
      </c>
      <c r="I62" s="1">
        <f>SUM(E62)/SUM(G62)*100</f>
        <v>10.619469026548673</v>
      </c>
      <c r="J62" s="1">
        <f>SUM(G62)</f>
        <v>113</v>
      </c>
    </row>
    <row r="63" spans="1:10" s="2" customFormat="1" x14ac:dyDescent="0.2">
      <c r="A63" s="2" t="s">
        <v>11</v>
      </c>
      <c r="B63" s="2" t="s">
        <v>21</v>
      </c>
      <c r="C63" s="2">
        <v>3</v>
      </c>
      <c r="D63" s="2">
        <v>104</v>
      </c>
      <c r="E63" s="2">
        <v>9</v>
      </c>
      <c r="F63" s="2">
        <v>3</v>
      </c>
      <c r="G63" s="2">
        <v>113</v>
      </c>
      <c r="H63" s="2">
        <f>E63/G63*100</f>
        <v>7.9646017699115044</v>
      </c>
      <c r="I63" s="2">
        <f>SUM(E63)/SUM(G63)*100</f>
        <v>7.9646017699115044</v>
      </c>
      <c r="J63" s="2">
        <f>SUM(G63)</f>
        <v>113</v>
      </c>
    </row>
    <row r="64" spans="1:10" s="1" customFormat="1" x14ac:dyDescent="0.2">
      <c r="A64" s="1" t="s">
        <v>11</v>
      </c>
      <c r="B64" s="1" t="s">
        <v>13</v>
      </c>
      <c r="C64" s="1">
        <v>2</v>
      </c>
      <c r="D64" s="1">
        <v>274</v>
      </c>
      <c r="E64" s="1">
        <v>5</v>
      </c>
      <c r="F64" s="1">
        <v>0</v>
      </c>
      <c r="G64" s="1">
        <v>279</v>
      </c>
      <c r="H64" s="1">
        <f>E64/G64*100</f>
        <v>1.7921146953405016</v>
      </c>
      <c r="I64" s="1">
        <f>SUM(E64)/SUM(G64)*100</f>
        <v>1.7921146953405016</v>
      </c>
      <c r="J64" s="1">
        <f>SUM(G64)</f>
        <v>279</v>
      </c>
    </row>
    <row r="65" spans="1:10" s="2" customFormat="1" x14ac:dyDescent="0.2">
      <c r="A65" s="2" t="s">
        <v>11</v>
      </c>
      <c r="B65" s="2" t="s">
        <v>10</v>
      </c>
      <c r="C65" s="2">
        <v>3</v>
      </c>
      <c r="D65" s="2">
        <v>115</v>
      </c>
      <c r="E65" s="2">
        <v>2</v>
      </c>
      <c r="F65" s="2">
        <v>0</v>
      </c>
      <c r="G65" s="2">
        <v>117</v>
      </c>
      <c r="H65" s="2">
        <f>E65/G65*100</f>
        <v>1.7094017094017095</v>
      </c>
      <c r="I65" s="2">
        <f>SUM(E65)/SUM(G65)*100</f>
        <v>1.7094017094017095</v>
      </c>
      <c r="J65" s="2">
        <f>SUM(G65)</f>
        <v>117</v>
      </c>
    </row>
    <row r="67" spans="1:10" s="3" customFormat="1" x14ac:dyDescent="0.2">
      <c r="A67" s="3" t="s">
        <v>11</v>
      </c>
      <c r="B67" s="3" t="s">
        <v>14</v>
      </c>
      <c r="C67" s="3">
        <v>1</v>
      </c>
      <c r="D67" s="3">
        <v>409</v>
      </c>
      <c r="E67" s="3">
        <v>3</v>
      </c>
      <c r="F67" s="3">
        <v>0</v>
      </c>
      <c r="G67" s="3">
        <v>412</v>
      </c>
      <c r="H67" s="3">
        <f>E67/G67*100</f>
        <v>0.72815533980582525</v>
      </c>
      <c r="I67" s="3">
        <f>SUM(E67)/SUM(G67)*100</f>
        <v>0.72815533980582525</v>
      </c>
      <c r="J67" s="3">
        <f>SUM(G67)</f>
        <v>412</v>
      </c>
    </row>
    <row r="68" spans="1:10" s="1" customFormat="1" x14ac:dyDescent="0.2">
      <c r="A68" s="1" t="s">
        <v>11</v>
      </c>
      <c r="B68" s="1" t="s">
        <v>15</v>
      </c>
      <c r="C68" s="1">
        <v>1</v>
      </c>
      <c r="D68" s="1">
        <f>G68-E68</f>
        <v>124</v>
      </c>
      <c r="E68" s="1">
        <v>17</v>
      </c>
      <c r="G68" s="1">
        <v>141</v>
      </c>
      <c r="H68" s="1">
        <f>E68/G68*100</f>
        <v>12.056737588652481</v>
      </c>
      <c r="I68" s="1">
        <f>SUM(E68)/SUM(G68)*100</f>
        <v>12.056737588652481</v>
      </c>
      <c r="J68" s="1">
        <f>SUM(G68)</f>
        <v>141</v>
      </c>
    </row>
    <row r="69" spans="1:10" s="5" customFormat="1" x14ac:dyDescent="0.2">
      <c r="A69" s="5" t="s">
        <v>11</v>
      </c>
      <c r="B69" s="5" t="s">
        <v>8</v>
      </c>
      <c r="C69" s="5">
        <v>3</v>
      </c>
      <c r="D69" s="5">
        <v>140</v>
      </c>
      <c r="E69" s="5">
        <v>9</v>
      </c>
      <c r="F69" s="5">
        <v>0</v>
      </c>
      <c r="G69" s="5">
        <v>149</v>
      </c>
      <c r="H69" s="5">
        <f>E69/G69*100</f>
        <v>6.0402684563758395</v>
      </c>
      <c r="I69" s="5">
        <f>SUM(E69)/SUM(G69)*100</f>
        <v>6.0402684563758395</v>
      </c>
      <c r="J69" s="5">
        <f>SUM(G69)</f>
        <v>149</v>
      </c>
    </row>
    <row r="70" spans="1:10" s="1" customFormat="1" x14ac:dyDescent="0.2">
      <c r="A70" s="1" t="s">
        <v>11</v>
      </c>
      <c r="B70" s="1" t="s">
        <v>16</v>
      </c>
      <c r="C70" s="1">
        <v>4</v>
      </c>
      <c r="D70" s="1">
        <v>94</v>
      </c>
      <c r="E70" s="1">
        <v>0</v>
      </c>
      <c r="G70" s="1">
        <v>94</v>
      </c>
      <c r="I70" s="1">
        <f>SUM(E70:E71)/SUM(G70:G71)*100</f>
        <v>0</v>
      </c>
      <c r="J70" s="1">
        <f>SUM(G70:G71)</f>
        <v>156</v>
      </c>
    </row>
    <row r="71" spans="1:10" s="1" customFormat="1" x14ac:dyDescent="0.2">
      <c r="A71" s="1" t="s">
        <v>11</v>
      </c>
      <c r="B71" s="1" t="s">
        <v>16</v>
      </c>
      <c r="C71" s="1">
        <v>3</v>
      </c>
      <c r="D71" s="1">
        <v>62</v>
      </c>
      <c r="E71" s="1">
        <v>0</v>
      </c>
      <c r="G71" s="1">
        <v>62</v>
      </c>
    </row>
    <row r="72" spans="1:10" s="5" customFormat="1" x14ac:dyDescent="0.2">
      <c r="A72" s="5" t="s">
        <v>11</v>
      </c>
      <c r="B72" s="5" t="s">
        <v>5</v>
      </c>
      <c r="C72" s="5">
        <v>2</v>
      </c>
      <c r="D72" s="5">
        <v>76</v>
      </c>
      <c r="E72" s="5">
        <v>1</v>
      </c>
      <c r="F72" s="5">
        <v>1</v>
      </c>
      <c r="G72" s="5">
        <v>77</v>
      </c>
      <c r="H72" s="5">
        <f>E72/G72*100</f>
        <v>1.2987012987012987</v>
      </c>
      <c r="I72" s="5">
        <f>SUM(E72:E73)/SUM(G72:G73)*100</f>
        <v>1.1560693641618496</v>
      </c>
      <c r="J72" s="5">
        <f>SUM(G72:G73)</f>
        <v>173</v>
      </c>
    </row>
    <row r="73" spans="1:10" s="5" customFormat="1" x14ac:dyDescent="0.2">
      <c r="A73" s="5" t="s">
        <v>11</v>
      </c>
      <c r="B73" s="5" t="s">
        <v>5</v>
      </c>
      <c r="C73" s="5">
        <v>1</v>
      </c>
      <c r="D73" s="5">
        <v>95</v>
      </c>
      <c r="E73" s="5">
        <v>1</v>
      </c>
      <c r="F73" s="5">
        <v>0</v>
      </c>
      <c r="G73" s="5">
        <v>96</v>
      </c>
      <c r="H73" s="5">
        <f>E73/G73*100</f>
        <v>1.0416666666666665</v>
      </c>
    </row>
    <row r="75" spans="1:10" s="3" customFormat="1" x14ac:dyDescent="0.2">
      <c r="A75" s="3" t="s">
        <v>11</v>
      </c>
      <c r="B75" s="3" t="s">
        <v>19</v>
      </c>
      <c r="C75" s="3">
        <v>1</v>
      </c>
      <c r="D75" s="3">
        <v>88</v>
      </c>
      <c r="E75" s="3">
        <v>4</v>
      </c>
      <c r="G75" s="3">
        <v>92</v>
      </c>
      <c r="H75" s="3">
        <f t="shared" ref="H75:H84" si="5">E75/G75*100</f>
        <v>4.3478260869565215</v>
      </c>
      <c r="I75" s="3">
        <f>SUM(E75:E76)/SUM(G75:G76)*100</f>
        <v>3.7267080745341614</v>
      </c>
      <c r="J75" s="3">
        <f>SUM(G75:G76)</f>
        <v>161</v>
      </c>
    </row>
    <row r="76" spans="1:10" s="3" customFormat="1" x14ac:dyDescent="0.2">
      <c r="A76" s="3" t="s">
        <v>11</v>
      </c>
      <c r="B76" s="3" t="s">
        <v>19</v>
      </c>
      <c r="C76" s="3">
        <v>2</v>
      </c>
      <c r="D76" s="3">
        <v>67</v>
      </c>
      <c r="E76" s="3">
        <v>2</v>
      </c>
      <c r="G76" s="3">
        <v>69</v>
      </c>
      <c r="H76" s="3">
        <f t="shared" si="5"/>
        <v>2.8985507246376812</v>
      </c>
    </row>
    <row r="77" spans="1:10" s="1" customFormat="1" x14ac:dyDescent="0.2">
      <c r="A77" s="1" t="s">
        <v>11</v>
      </c>
      <c r="B77" s="1" t="s">
        <v>17</v>
      </c>
      <c r="C77" s="1">
        <v>1</v>
      </c>
      <c r="D77" s="1">
        <v>58</v>
      </c>
      <c r="E77" s="1">
        <v>6</v>
      </c>
      <c r="F77" s="1">
        <v>0</v>
      </c>
      <c r="G77" s="1">
        <v>64</v>
      </c>
      <c r="H77" s="1">
        <f t="shared" si="5"/>
        <v>9.375</v>
      </c>
      <c r="I77" s="1">
        <f>SUM(E77:E79)/SUM(G77:G79)*100</f>
        <v>10.471204188481675</v>
      </c>
      <c r="J77" s="1">
        <f>SUM(G77:G79)</f>
        <v>191</v>
      </c>
    </row>
    <row r="78" spans="1:10" s="1" customFormat="1" x14ac:dyDescent="0.2">
      <c r="A78" s="1" t="s">
        <v>11</v>
      </c>
      <c r="B78" s="1" t="s">
        <v>17</v>
      </c>
      <c r="C78" s="1">
        <v>2</v>
      </c>
      <c r="D78" s="1">
        <v>50</v>
      </c>
      <c r="E78" s="1">
        <v>5</v>
      </c>
      <c r="F78" s="1">
        <v>0</v>
      </c>
      <c r="G78" s="1">
        <v>55</v>
      </c>
      <c r="H78" s="1">
        <f t="shared" si="5"/>
        <v>9.0909090909090917</v>
      </c>
    </row>
    <row r="79" spans="1:10" s="1" customFormat="1" x14ac:dyDescent="0.2">
      <c r="A79" s="1" t="s">
        <v>11</v>
      </c>
      <c r="B79" s="1" t="s">
        <v>17</v>
      </c>
      <c r="C79" s="1">
        <v>3</v>
      </c>
      <c r="D79" s="1">
        <f>G79-E79</f>
        <v>63</v>
      </c>
      <c r="E79" s="1">
        <v>9</v>
      </c>
      <c r="F79" s="1">
        <v>0</v>
      </c>
      <c r="G79" s="1">
        <v>72</v>
      </c>
      <c r="H79" s="1">
        <f t="shared" si="5"/>
        <v>12.5</v>
      </c>
    </row>
    <row r="80" spans="1:10" s="5" customFormat="1" x14ac:dyDescent="0.2">
      <c r="A80" s="5" t="s">
        <v>11</v>
      </c>
      <c r="B80" s="5" t="s">
        <v>6</v>
      </c>
      <c r="C80" s="5">
        <v>2</v>
      </c>
      <c r="D80" s="5">
        <v>53</v>
      </c>
      <c r="E80" s="5">
        <v>3</v>
      </c>
      <c r="G80" s="5">
        <v>56</v>
      </c>
      <c r="H80" s="5">
        <f t="shared" si="5"/>
        <v>5.3571428571428568</v>
      </c>
      <c r="I80" s="5">
        <f>SUM(E80:E83)/SUM(G80:G83)*100</f>
        <v>4.7619047619047619</v>
      </c>
      <c r="J80" s="5">
        <f>SUM(G80:G83)</f>
        <v>189</v>
      </c>
    </row>
    <row r="81" spans="1:10" s="5" customFormat="1" x14ac:dyDescent="0.2">
      <c r="A81" s="5" t="s">
        <v>11</v>
      </c>
      <c r="B81" s="5" t="s">
        <v>6</v>
      </c>
      <c r="C81" s="5">
        <v>1</v>
      </c>
      <c r="D81" s="5">
        <v>57</v>
      </c>
      <c r="E81" s="5">
        <v>4</v>
      </c>
      <c r="G81" s="5">
        <v>61</v>
      </c>
      <c r="H81" s="5">
        <f t="shared" si="5"/>
        <v>6.557377049180328</v>
      </c>
    </row>
    <row r="82" spans="1:10" s="5" customFormat="1" x14ac:dyDescent="0.2">
      <c r="A82" s="5" t="s">
        <v>11</v>
      </c>
      <c r="B82" s="5" t="s">
        <v>6</v>
      </c>
      <c r="C82" s="5">
        <v>3</v>
      </c>
      <c r="D82" s="5">
        <v>37</v>
      </c>
      <c r="E82" s="5">
        <v>1</v>
      </c>
      <c r="G82" s="5">
        <v>38</v>
      </c>
      <c r="H82" s="5">
        <f t="shared" si="5"/>
        <v>2.6315789473684208</v>
      </c>
    </row>
    <row r="83" spans="1:10" s="5" customFormat="1" x14ac:dyDescent="0.2">
      <c r="A83" s="5" t="s">
        <v>11</v>
      </c>
      <c r="B83" s="5" t="s">
        <v>6</v>
      </c>
      <c r="C83" s="5">
        <v>4</v>
      </c>
      <c r="D83" s="5">
        <v>33</v>
      </c>
      <c r="E83" s="5">
        <v>1</v>
      </c>
      <c r="G83" s="5">
        <v>34</v>
      </c>
      <c r="H83" s="5">
        <f t="shared" si="5"/>
        <v>2.9411764705882351</v>
      </c>
    </row>
    <row r="84" spans="1:10" s="1" customFormat="1" x14ac:dyDescent="0.2">
      <c r="A84" s="1" t="s">
        <v>11</v>
      </c>
      <c r="B84" s="1" t="s">
        <v>18</v>
      </c>
      <c r="C84" s="1">
        <v>2</v>
      </c>
      <c r="D84" s="1">
        <v>325</v>
      </c>
      <c r="E84" s="1">
        <v>3</v>
      </c>
      <c r="F84" s="1">
        <v>0</v>
      </c>
      <c r="G84" s="1">
        <v>328</v>
      </c>
      <c r="H84" s="1">
        <f t="shared" si="5"/>
        <v>0.91463414634146334</v>
      </c>
      <c r="I84" s="1">
        <f>SUM(E84)/SUM(G84)*100</f>
        <v>0.91463414634146334</v>
      </c>
      <c r="J84" s="1">
        <f>SUM(G84)</f>
        <v>328</v>
      </c>
    </row>
    <row r="85" spans="1:10" s="5" customFormat="1" x14ac:dyDescent="0.2">
      <c r="A85" s="5" t="s">
        <v>11</v>
      </c>
      <c r="B85" s="5" t="s">
        <v>7</v>
      </c>
      <c r="C85" s="5">
        <v>1</v>
      </c>
      <c r="D85" s="5">
        <f>G85-E85</f>
        <v>315</v>
      </c>
      <c r="E85" s="5">
        <v>7</v>
      </c>
      <c r="F85" s="5">
        <v>0</v>
      </c>
      <c r="G85" s="5">
        <v>322</v>
      </c>
      <c r="H85" s="5">
        <f>E72/G72*100</f>
        <v>1.2987012987012987</v>
      </c>
      <c r="I85" s="5">
        <f>SUM(E85)/SUM(G85)*100</f>
        <v>2.1739130434782608</v>
      </c>
      <c r="J85" s="5">
        <f>SUM(G85)</f>
        <v>322</v>
      </c>
    </row>
    <row r="86" spans="1:10" x14ac:dyDescent="0.2">
      <c r="A86" s="4"/>
    </row>
  </sheetData>
  <pageMargins left="0.7" right="0.7" top="0.75" bottom="0.75" header="0.3" footer="0.3"/>
  <ignoredErrors>
    <ignoredError sqref="J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RPMI_YPD_25_37_3replicates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Edward Wallace</cp:lastModifiedBy>
  <dcterms:created xsi:type="dcterms:W3CDTF">2022-08-12T12:11:05Z</dcterms:created>
  <dcterms:modified xsi:type="dcterms:W3CDTF">2024-06-03T10:46:17Z</dcterms:modified>
</cp:coreProperties>
</file>