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xr:revisionPtr revIDLastSave="0" documentId="8_{7E34EAFD-E9FE-4BC8-8D30-284A64D72194}" xr6:coauthVersionLast="43" xr6:coauthVersionMax="43" xr10:uidLastSave="{00000000-0000-0000-0000-000000000000}"/>
  <bookViews>
    <workbookView xWindow="-120" yWindow="-120" windowWidth="29040" windowHeight="15840" tabRatio="773" firstSheet="2" activeTab="2" xr2:uid="{00000000-000D-0000-FFFF-FFFF00000000}"/>
  </bookViews>
  <sheets>
    <sheet name="Pivot PNS" sheetId="6" state="hidden" r:id="rId1"/>
    <sheet name="do not delete1" sheetId="22" state="hidden" r:id="rId2"/>
    <sheet name="New Positive contacts" sheetId="7" r:id="rId3"/>
  </sheets>
  <definedNames>
    <definedName name="Baringo">'do not delete1'!$B$1</definedName>
    <definedName name="BaringoCentral">'do not delete1'!$J$1</definedName>
    <definedName name="BaringoCentralCol">'do not delete1'!$J$1:$J$6</definedName>
    <definedName name="BaringoCol">'do not delete1'!$B$1:$B$6</definedName>
    <definedName name="BaringoNorth">'do not delete1'!$K$1</definedName>
    <definedName name="BaringoNorthCol">'do not delete1'!$K$1:$K$3</definedName>
    <definedName name="contactsfrom">'do not delete1'!$AV$1:$AV$6</definedName>
    <definedName name="county">'do not delete1'!$A$1:$A$7</definedName>
    <definedName name="Gilgil">'do not delete1'!$L$1</definedName>
    <definedName name="GilgilCol">'do not delete1'!$L$1:$L$5</definedName>
    <definedName name="Kajiado">'do not delete1'!$C$1</definedName>
    <definedName name="KajiadoCentral">'do not delete1'!$M$1</definedName>
    <definedName name="KajiadoCentralCol">'do not delete1'!$M$1:$M$4</definedName>
    <definedName name="KajiadoCol">'do not delete1'!$C$1:$C$5</definedName>
    <definedName name="KajiadoEast">'do not delete1'!$N$1</definedName>
    <definedName name="KajiadoEastCol">'do not delete1'!$N$1:$N$7</definedName>
    <definedName name="KajiadoNorth">'do not delete1'!$O$1</definedName>
    <definedName name="KajiadoNorthCol">'do not delete1'!$O$1:$O$6</definedName>
    <definedName name="KajiadoWest">'do not delete1'!$P$1</definedName>
    <definedName name="KajiadoWestCol">'do not delete1'!$P$1:$P$3</definedName>
    <definedName name="Kibish">'do not delete1'!$AO$1</definedName>
    <definedName name="KibishCol">'do not delete1'!$AO$1</definedName>
    <definedName name="Koibatek">'do not delete1'!$Q$1</definedName>
    <definedName name="KoibatekCol">'do not delete1'!$Q$1:$Q$5</definedName>
    <definedName name="KuresoiNorth">'do not delete1'!$R$1</definedName>
    <definedName name="KuresoiNorthCol">'do not delete1'!$R$1:$R$2</definedName>
    <definedName name="KuresoiSouth">'do not delete1'!$S$1</definedName>
    <definedName name="KuresoiSouthCol">'do not delete1'!$S$1:$S$3</definedName>
    <definedName name="Laikipia">'do not delete1'!$D$1</definedName>
    <definedName name="LaikipiaCol">'do not delete1'!$D$1:$D$5</definedName>
    <definedName name="LaikipiaEast">'do not delete1'!$T$1</definedName>
    <definedName name="LaikipiaEastCol">'do not delete1'!$T$1:$T$6</definedName>
    <definedName name="LaikipiaNorth">'do not delete1'!$U$1</definedName>
    <definedName name="LaikipiaNorthCol">'do not delete1'!$U$1:$U$3</definedName>
    <definedName name="LaikipiaWest">'do not delete1'!$V$1</definedName>
    <definedName name="LaikipiaWestCol">'do not delete1'!$V$1:$V$7</definedName>
    <definedName name="Loima">'do not delete1'!$AP$1</definedName>
    <definedName name="LoimaCol">'do not delete1'!$AP$1</definedName>
    <definedName name="Loitokitok">'do not delete1'!$W$1</definedName>
    <definedName name="LoitokitokCol">'do not delete1'!$W$1:$W$8</definedName>
    <definedName name="Marigat">'do not delete1'!$X$1</definedName>
    <definedName name="MarigatCol">'do not delete1'!$X$1:$X$6</definedName>
    <definedName name="Mogotio">'do not delete1'!$Y$1</definedName>
    <definedName name="MogotioCol">'do not delete1'!$Y$1:$Y$3</definedName>
    <definedName name="Molo">'do not delete1'!$Z$1</definedName>
    <definedName name="MoloCol">'do not delete1'!$Z$1:$Z$3</definedName>
    <definedName name="Naivasha">'do not delete1'!$AA$1</definedName>
    <definedName name="NaivashaCol">'do not delete1'!$AA$1:$AA$10</definedName>
    <definedName name="Nakuru">'do not delete1'!$E$1</definedName>
    <definedName name="NakuruCol">'do not delete1'!$E$1:$E$11</definedName>
    <definedName name="NakuruEast">'do not delete1'!$AB$1</definedName>
    <definedName name="NakuruEastCol">'do not delete1'!$AB$1:$AB$8</definedName>
    <definedName name="NakuruNorth">'do not delete1'!$AC$1</definedName>
    <definedName name="NakuruNorthCol">'do not delete1'!$AC$1:$AC$6</definedName>
    <definedName name="NakuruWest">'do not delete1'!$AD$1</definedName>
    <definedName name="NakuruWestCol">'do not delete1'!$AD$1:$AD$12</definedName>
    <definedName name="Narok">'do not delete1'!$F$1</definedName>
    <definedName name="NarokCol">'do not delete1'!$F$1:$F$4</definedName>
    <definedName name="NarokEast">'do not delete1'!$AE$1</definedName>
    <definedName name="NarokEastCol">'do not delete1'!$AE$1:$AE$4</definedName>
    <definedName name="NarokNorth">'do not delete1'!$AF$1</definedName>
    <definedName name="NarokNorthCol">'do not delete1'!$AF$1:$AF$6</definedName>
    <definedName name="NarokSouth">'do not delete1'!$AG$1</definedName>
    <definedName name="NarokSouthCol">'do not delete1'!$AG$1:$AG$5</definedName>
    <definedName name="NarokWest">'do not delete1'!$AH$1</definedName>
    <definedName name="NarokWestCol">'do not delete1'!$AH$1:$AH$6</definedName>
    <definedName name="Njoro">'do not delete1'!$AI$1</definedName>
    <definedName name="NjoroCol">'do not delete1'!$AI$1:$AI$7</definedName>
    <definedName name="Rongai">'do not delete1'!$AJ$1</definedName>
    <definedName name="RongaiCol">'do not delete1'!$AJ$1:$AJ$5</definedName>
    <definedName name="Samburu">'do not delete1'!$G$1</definedName>
    <definedName name="SamburuCentral">'do not delete1'!$AL$1</definedName>
    <definedName name="SamburuCentralCol">'do not delete1'!$AL$1:$AL$6</definedName>
    <definedName name="SamburuCol">'do not delete1'!$G$1:$G$3</definedName>
    <definedName name="SamburuEast">'do not delete1'!$AM$1</definedName>
    <definedName name="SamburuEastCol">'do not delete1'!$AM$1:$AM$9</definedName>
    <definedName name="SamburuNorth">'do not delete1'!$AN$1</definedName>
    <definedName name="SamburuNorthCol">'do not delete1'!$AN$1:$AN$7</definedName>
    <definedName name="subcounty">'do not delete1'!$I$1:$I$38</definedName>
    <definedName name="Subukia">'do not delete1'!$AK$1</definedName>
    <definedName name="SubukiaCol">'do not delete1'!$AK$1:$AK$2</definedName>
    <definedName name="Turkana">'do not delete1'!$H$1</definedName>
    <definedName name="TurkanaCentral">'do not delete1'!$AQ$1</definedName>
    <definedName name="TurkanaCentralCol">'do not delete1'!$AQ$1:$AQ$10</definedName>
    <definedName name="TurkanaCol">'do not delete1'!$H$1:$H$7</definedName>
    <definedName name="TurkanaEast">'do not delete1'!$AR$1</definedName>
    <definedName name="TurkanaEastCol">'do not delete1'!$AR$1:$AR$4</definedName>
    <definedName name="TurkanaNorth">'do not delete1'!$AS$1</definedName>
    <definedName name="TurkanaNorthCol">'do not delete1'!$AS$1:$AS$3</definedName>
    <definedName name="TurkanaSouth">'do not delete1'!$AT$1</definedName>
    <definedName name="TurkanaSouthCol">'do not delete1'!$AT$1:$AT$7</definedName>
    <definedName name="TurkanaWest">'do not delete1'!$AU$1</definedName>
    <definedName name="TurkanaWestCol">'do not delete1'!$AU$1:$AU$4</definedName>
  </definedNames>
  <calcPr calcId="191029"/>
  <pivotCaches>
    <pivotCache cacheId="3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" i="7" l="1"/>
  <c r="U12" i="7"/>
  <c r="V12" i="7"/>
  <c r="W12" i="7"/>
  <c r="AK12" i="7" s="1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S12" i="7"/>
  <c r="L11" i="7"/>
  <c r="M11" i="7"/>
  <c r="N11" i="7"/>
  <c r="O11" i="7"/>
  <c r="P11" i="7"/>
  <c r="Q11" i="7"/>
  <c r="R11" i="7"/>
  <c r="S11" i="7"/>
  <c r="T11" i="7"/>
  <c r="K11" i="7"/>
  <c r="A16" i="7"/>
  <c r="B16" i="7"/>
  <c r="C16" i="7"/>
  <c r="D16" i="7"/>
  <c r="D18" i="7" s="1"/>
  <c r="D20" i="7" s="1"/>
  <c r="A17" i="7"/>
  <c r="B17" i="7"/>
  <c r="C17" i="7"/>
  <c r="D17" i="7"/>
  <c r="D19" i="7" s="1"/>
  <c r="A18" i="7"/>
  <c r="B18" i="7"/>
  <c r="C18" i="7"/>
  <c r="A19" i="7"/>
  <c r="B19" i="7"/>
  <c r="C19" i="7"/>
  <c r="A20" i="7"/>
  <c r="B20" i="7"/>
  <c r="C20" i="7"/>
  <c r="AK20" i="7"/>
  <c r="AK19" i="7"/>
  <c r="AK5" i="7"/>
  <c r="AK6" i="7"/>
  <c r="AK7" i="7"/>
  <c r="AK8" i="7"/>
  <c r="AK9" i="7"/>
  <c r="AK10" i="7"/>
  <c r="AK13" i="7"/>
  <c r="AK14" i="7"/>
  <c r="AK15" i="7"/>
  <c r="AK16" i="7"/>
  <c r="AK17" i="7"/>
  <c r="AK18" i="7"/>
  <c r="AK11" i="7" l="1"/>
  <c r="AK4" i="7" l="1"/>
  <c r="D4" i="7"/>
  <c r="AA3" i="7" l="1"/>
  <c r="AB3" i="7"/>
  <c r="AC3" i="7"/>
  <c r="AD3" i="7"/>
  <c r="AG3" i="7"/>
  <c r="H5" i="7" l="1"/>
  <c r="H9" i="7" s="1"/>
  <c r="H11" i="7" s="1"/>
  <c r="H13" i="7" s="1"/>
  <c r="H15" i="7" s="1"/>
  <c r="H17" i="7" s="1"/>
  <c r="G5" i="7"/>
  <c r="G9" i="7" s="1"/>
  <c r="G11" i="7" s="1"/>
  <c r="G13" i="7" s="1"/>
  <c r="G15" i="7" s="1"/>
  <c r="G17" i="7" s="1"/>
  <c r="F5" i="7"/>
  <c r="F9" i="7" s="1"/>
  <c r="F11" i="7" s="1"/>
  <c r="F13" i="7" s="1"/>
  <c r="F15" i="7" s="1"/>
  <c r="F17" i="7" s="1"/>
  <c r="E5" i="7"/>
  <c r="E9" i="7" s="1"/>
  <c r="E11" i="7" s="1"/>
  <c r="E13" i="7" s="1"/>
  <c r="E15" i="7" s="1"/>
  <c r="E17" i="7" s="1"/>
  <c r="C5" i="7"/>
  <c r="C9" i="7" s="1"/>
  <c r="C11" i="7" s="1"/>
  <c r="C13" i="7" s="1"/>
  <c r="C15" i="7" s="1"/>
  <c r="B5" i="7"/>
  <c r="B9" i="7" s="1"/>
  <c r="B11" i="7" s="1"/>
  <c r="B13" i="7" s="1"/>
  <c r="B15" i="7" s="1"/>
  <c r="A5" i="7"/>
  <c r="A9" i="7" s="1"/>
  <c r="A11" i="7" s="1"/>
  <c r="A13" i="7" s="1"/>
  <c r="A15" i="7" s="1"/>
  <c r="AK3" i="7"/>
  <c r="AJ3" i="7"/>
  <c r="AI3" i="7"/>
  <c r="AH3" i="7"/>
  <c r="Z3" i="7"/>
  <c r="Y3" i="7"/>
  <c r="X3" i="7"/>
  <c r="W3" i="7"/>
  <c r="V3" i="7"/>
  <c r="U3" i="7"/>
  <c r="T3" i="7"/>
  <c r="S3" i="7"/>
  <c r="Q3" i="7"/>
  <c r="M3" i="7"/>
  <c r="L3" i="7"/>
  <c r="K3" i="7"/>
  <c r="J3" i="7"/>
  <c r="H3" i="7"/>
  <c r="G3" i="7"/>
  <c r="F3" i="7"/>
  <c r="E3" i="7"/>
  <c r="D3" i="7"/>
  <c r="C3" i="7"/>
  <c r="B3" i="7"/>
  <c r="A3" i="7"/>
  <c r="D5" i="7"/>
  <c r="D9" i="7" s="1"/>
  <c r="D11" i="7" s="1"/>
  <c r="D13" i="7" s="1"/>
  <c r="D15" i="7" s="1"/>
</calcChain>
</file>

<file path=xl/sharedStrings.xml><?xml version="1.0" encoding="utf-8"?>
<sst xmlns="http://schemas.openxmlformats.org/spreadsheetml/2006/main" count="372" uniqueCount="299">
  <si>
    <t>Total</t>
  </si>
  <si>
    <t>Index Clients Screened</t>
  </si>
  <si>
    <t>Contacts identified</t>
  </si>
  <si>
    <t>Known Positive</t>
  </si>
  <si>
    <t>Eligible</t>
  </si>
  <si>
    <t>Tested</t>
  </si>
  <si>
    <t>Positive</t>
  </si>
  <si>
    <t>Month</t>
  </si>
  <si>
    <t>County</t>
  </si>
  <si>
    <t>Nakuru</t>
  </si>
  <si>
    <t>Sub County</t>
  </si>
  <si>
    <t>Nakuru West</t>
  </si>
  <si>
    <t>Facility</t>
  </si>
  <si>
    <t>MFL Code</t>
  </si>
  <si>
    <t>Week Start</t>
  </si>
  <si>
    <t>Week End</t>
  </si>
  <si>
    <t>Year</t>
  </si>
  <si>
    <t>Data Element</t>
  </si>
  <si>
    <t>Baringo</t>
  </si>
  <si>
    <t>Baringo Central</t>
  </si>
  <si>
    <t>Baringo North</t>
  </si>
  <si>
    <t>East Pokot</t>
  </si>
  <si>
    <t>Koibatek</t>
  </si>
  <si>
    <t>Marigat</t>
  </si>
  <si>
    <t>Mogotio</t>
  </si>
  <si>
    <t>Kajiado</t>
  </si>
  <si>
    <t>Kajiado Central</t>
  </si>
  <si>
    <t>Kajiado East</t>
  </si>
  <si>
    <t>Kajiado North</t>
  </si>
  <si>
    <t>Kajiado West</t>
  </si>
  <si>
    <t>Loitokitok</t>
  </si>
  <si>
    <t>Laikipia</t>
  </si>
  <si>
    <t>Laikipia Central</t>
  </si>
  <si>
    <t>Laikipia East</t>
  </si>
  <si>
    <t>Laikipia North</t>
  </si>
  <si>
    <t>Laikipia West</t>
  </si>
  <si>
    <t>Nyahururu</t>
  </si>
  <si>
    <t>Gilgil</t>
  </si>
  <si>
    <t>Kuresoi North</t>
  </si>
  <si>
    <t>Kuresoi South</t>
  </si>
  <si>
    <t>Molo</t>
  </si>
  <si>
    <t>Naivasha</t>
  </si>
  <si>
    <t>Nakuru East</t>
  </si>
  <si>
    <t>Nakuru North</t>
  </si>
  <si>
    <t>Njoro</t>
  </si>
  <si>
    <t>Rongai</t>
  </si>
  <si>
    <t>Subukia</t>
  </si>
  <si>
    <t>Narok</t>
  </si>
  <si>
    <t>Narok East</t>
  </si>
  <si>
    <t>Narok North</t>
  </si>
  <si>
    <t>Narok South</t>
  </si>
  <si>
    <t>Narok West</t>
  </si>
  <si>
    <t>Samburu</t>
  </si>
  <si>
    <t>Samburu Central</t>
  </si>
  <si>
    <t>Samburu East</t>
  </si>
  <si>
    <t>Samburu North</t>
  </si>
  <si>
    <t>Turkana</t>
  </si>
  <si>
    <t>Kibish</t>
  </si>
  <si>
    <t>Loima</t>
  </si>
  <si>
    <t>Turkana Central</t>
  </si>
  <si>
    <t>Turkana East</t>
  </si>
  <si>
    <t>Turkana North</t>
  </si>
  <si>
    <t>Turkana South</t>
  </si>
  <si>
    <t>Turkana West</t>
  </si>
  <si>
    <t>Kabarnet District Hospital [14607]</t>
  </si>
  <si>
    <t>Barwessa HealthCentre [14243]</t>
  </si>
  <si>
    <t>Gilgil Sub-District Hospital [14510]</t>
  </si>
  <si>
    <t>AIC Kajido Hospital [0]</t>
  </si>
  <si>
    <t>Isinya Health Centre [14582]</t>
  </si>
  <si>
    <t>Embul - Bul Catholic Dispensary [14445]</t>
  </si>
  <si>
    <t>Entasopia Health Centre [14469]</t>
  </si>
  <si>
    <t>Eldama Ravine District Hospital [14432]</t>
  </si>
  <si>
    <t>Ikumbi Health Centre [14559]</t>
  </si>
  <si>
    <t>Lamuria Dispensary (Laikipia East) [15007]</t>
  </si>
  <si>
    <t>Doldol Health Centre [14404]</t>
  </si>
  <si>
    <t>Ndindika Health Centre [15325]</t>
  </si>
  <si>
    <t>Entarara Health Centre [14467]</t>
  </si>
  <si>
    <t>Kimalel Health centre [14867]</t>
  </si>
  <si>
    <t>Emining Health Centre [14446]</t>
  </si>
  <si>
    <t>Elburgon Sub-District Hospital [14431]</t>
  </si>
  <si>
    <t>Eburru Dispensary [14425]</t>
  </si>
  <si>
    <t>Afraha Maternity and Nursing Home [18382]</t>
  </si>
  <si>
    <t>Bahati District Hospital [14224]</t>
  </si>
  <si>
    <t>Annex Hospital (Nakuru) [14207]</t>
  </si>
  <si>
    <t>Enaibor Ajijik Dispensary [14454]</t>
  </si>
  <si>
    <t>Enabelbel Health Centre [14453]</t>
  </si>
  <si>
    <t>Entesekera Health Centre (Loita Community Health &amp; Educ. Centre) [14479]</t>
  </si>
  <si>
    <t>Baraka Health Centre [17757]</t>
  </si>
  <si>
    <t>Huruma Dispensary [14552]</t>
  </si>
  <si>
    <t>Kabarak Health Centre [14606]</t>
  </si>
  <si>
    <t>Kabazi Health Centre [14611]</t>
  </si>
  <si>
    <t>Kiptagich  Health Centre [14923]</t>
  </si>
  <si>
    <t>Kabartonjo District Hospital [14609]</t>
  </si>
  <si>
    <t>Karunga Dispensary [14805]</t>
  </si>
  <si>
    <t>Bisil Health Centre [14259]</t>
  </si>
  <si>
    <t>Kitengela Health Centre [14950]</t>
  </si>
  <si>
    <t>Fatima Maternity Hospital [14494]</t>
  </si>
  <si>
    <t>Ewuaso Kedong Dispensary [14486]</t>
  </si>
  <si>
    <t>Esageri Health Centre [14477]</t>
  </si>
  <si>
    <t>Kiptagich Dispensary [14924]</t>
  </si>
  <si>
    <t>Likii Dispensary [15035]</t>
  </si>
  <si>
    <t>Kimanjo Dispensary [14869]</t>
  </si>
  <si>
    <t>Ngarua Health Centre [15339]</t>
  </si>
  <si>
    <t>Illasit Medical Clinic [14567]</t>
  </si>
  <si>
    <t>Marigat Catholic Mission [15137]</t>
  </si>
  <si>
    <t>Kisanana Health Centre [14940]</t>
  </si>
  <si>
    <t>Molo District Hospital [15212]</t>
  </si>
  <si>
    <t>Finlays  Hospital [14551]</t>
  </si>
  <si>
    <t>Algadir Medical Clinic [18009]</t>
  </si>
  <si>
    <t>Dundori Health Centre [14424]</t>
  </si>
  <si>
    <t>Bethsaida (AIC) Clinic (Nakuru) [14251]</t>
  </si>
  <si>
    <t>Ilaiser Dispensary [14562]</t>
  </si>
  <si>
    <t>Narok District Hospital [15311]</t>
  </si>
  <si>
    <t>Naroosura Health Centre [15312]</t>
  </si>
  <si>
    <t>Megwara Dispensary [15168]</t>
  </si>
  <si>
    <t>Kihingo Dispensary (CDF) [16390]</t>
  </si>
  <si>
    <t>Mogotio RHDC [15200]</t>
  </si>
  <si>
    <t>Subukia Health Centre [15678]</t>
  </si>
  <si>
    <t>Mogorwa Health Centre [15197]</t>
  </si>
  <si>
    <t>Katibel Dispensary [14817]</t>
  </si>
  <si>
    <t>Kiptangwanyi Dispensary [14926]</t>
  </si>
  <si>
    <t>Kajiado District Hospital [14652]</t>
  </si>
  <si>
    <t>Kitengela Medical Services [14951]</t>
  </si>
  <si>
    <t>Nairobi Women Hospital Ongata Rongai [18195]</t>
  </si>
  <si>
    <t>Magadi Hospital [15107]</t>
  </si>
  <si>
    <t>Maji Mazuri Dispensary [15111]</t>
  </si>
  <si>
    <t>Kuresoi Health Centre [16683]</t>
  </si>
  <si>
    <t>Matanya Dispensary [15152]</t>
  </si>
  <si>
    <t>Segera Mission Dispensary [17029]</t>
  </si>
  <si>
    <t>Oljabet Health Centre [15404]</t>
  </si>
  <si>
    <t>Immurtot Health Centre [14573]</t>
  </si>
  <si>
    <t>Marigat Sub District Hospital [15138]</t>
  </si>
  <si>
    <t>Mogotio Dispensary [15198]</t>
  </si>
  <si>
    <t>Sachang'wan Dispensary [15509]</t>
  </si>
  <si>
    <t>Karagita Dispensary [14801]</t>
  </si>
  <si>
    <t>Bondeni Dispensary (Nakuru Central) [14263]</t>
  </si>
  <si>
    <t>Engashura Health Centre [14458]</t>
  </si>
  <si>
    <t>FITC Dispensary [14498]</t>
  </si>
  <si>
    <t>Nairagie-Enkare Health Centre [15277]</t>
  </si>
  <si>
    <t>Nkareta Dispensary [15363]</t>
  </si>
  <si>
    <t>Olmekenyu Dispensary [15414]</t>
  </si>
  <si>
    <t>Mulot Catholic Dispensary [15251]</t>
  </si>
  <si>
    <t>Lare Health Centre [15013]</t>
  </si>
  <si>
    <t>Nyamamithi Dispensary [15372]</t>
  </si>
  <si>
    <t>Salawa Health Centre [15522]</t>
  </si>
  <si>
    <t>Rocco Dispensary [15489]</t>
  </si>
  <si>
    <t>Namanga Health Centre [15294]</t>
  </si>
  <si>
    <t>Mashuru Health Centre [15150]</t>
  </si>
  <si>
    <t>Ngong Sub-District Hospital [15351]</t>
  </si>
  <si>
    <t>Mercy Hospital [15174]</t>
  </si>
  <si>
    <t>Olenguruone Sub-District Hospital [15398]</t>
  </si>
  <si>
    <t>Nanyuki Cottage Hospital [15304]</t>
  </si>
  <si>
    <t>Olmoran Health Centre [15417]</t>
  </si>
  <si>
    <t>Isinet Dispensary [14581]</t>
  </si>
  <si>
    <t>Mochongoi Health Centre [15192]</t>
  </si>
  <si>
    <t>Kijani (Mirera) Dispensary [17821]</t>
  </si>
  <si>
    <t>Bondeni Maternity [14265]</t>
  </si>
  <si>
    <t>Kabatini Health Centre [14610]</t>
  </si>
  <si>
    <t>Industrial Area Dispensary [14575]</t>
  </si>
  <si>
    <t>Ntulele Dispensary [15367]</t>
  </si>
  <si>
    <t>Olchorro Health Centre [15389]</t>
  </si>
  <si>
    <t>Ololulunga District Hospital [15423]</t>
  </si>
  <si>
    <t>Mulot Health Centre [17740]</t>
  </si>
  <si>
    <t>Mau Narok Health Centre [15156]</t>
  </si>
  <si>
    <t>Rongai Health Centre [15495]</t>
  </si>
  <si>
    <t>Tenges Health Centre [15718]</t>
  </si>
  <si>
    <t>St Mary's Hospital (Naivasha) [15654]</t>
  </si>
  <si>
    <t>Simba Health Centre [15574]</t>
  </si>
  <si>
    <t>Timboroa Health Centre [15725]</t>
  </si>
  <si>
    <t>Nanyuki District Hospital [15305]</t>
  </si>
  <si>
    <t>Rumuruti District Hospital [15502]</t>
  </si>
  <si>
    <t>Kimana Health Centre [14868]</t>
  </si>
  <si>
    <t>Ol-Arabel Dispensary [15386]</t>
  </si>
  <si>
    <t>Mai Mahiu Health centre [15108]</t>
  </si>
  <si>
    <t>Family Health options Kenya (Nakuru) [14177]</t>
  </si>
  <si>
    <t>St Antony Health Centre [15628]</t>
  </si>
  <si>
    <t>Kapkures Dispensary (Nakuru Central) [14733]</t>
  </si>
  <si>
    <t>Olokurto Health Centre [15420]</t>
  </si>
  <si>
    <t>Sogoo Health Centre [15605]</t>
  </si>
  <si>
    <t>Sekenani Health Centre [15541]</t>
  </si>
  <si>
    <t>Neissuit Dispensary [15331]</t>
  </si>
  <si>
    <t>Sisto Mazoldi Dispensary (Rongai) [18011]</t>
  </si>
  <si>
    <t>Timboiywo Dispensary [15724]</t>
  </si>
  <si>
    <t>St Therese Dispensary [15667]</t>
  </si>
  <si>
    <t>Ongata Rongai Health Centre [15440]</t>
  </si>
  <si>
    <t>Ngobit Dispensary [15349]</t>
  </si>
  <si>
    <t>Sipili Health Centre [15589]</t>
  </si>
  <si>
    <t>Loitokitok District Hospital [15051]</t>
  </si>
  <si>
    <t>Upper Solai Health Centre [15763]</t>
  </si>
  <si>
    <t>Maiela Health Centre [15106]</t>
  </si>
  <si>
    <t>Lanet Health Centre [15008]</t>
  </si>
  <si>
    <t>Mother Kevin Dispensary (Catholic) [15232]</t>
  </si>
  <si>
    <t>Sakutiek Health Centre [15516]</t>
  </si>
  <si>
    <t>St Anthony Lemek Dispensary [15626]</t>
  </si>
  <si>
    <t>Njoro Health Centre [15358]</t>
  </si>
  <si>
    <t>Sucos Hospital [14204]</t>
  </si>
  <si>
    <t>Namelok Health Centre [15296]</t>
  </si>
  <si>
    <t>Naivasha District Hospital [15280]</t>
  </si>
  <si>
    <t>Langa Langa Health Centre [15009]</t>
  </si>
  <si>
    <t>Nakuru Heart Centre [20343]</t>
  </si>
  <si>
    <t>Piave Dispensary [15462]</t>
  </si>
  <si>
    <t>Rombo Health Centre [15490]</t>
  </si>
  <si>
    <t>Ndabibi Dispensary [15318]</t>
  </si>
  <si>
    <t>Mirugi Kariuki Dispensary [15188]</t>
  </si>
  <si>
    <t>Nakuru Provincial General Hospital (PGH) [15288]</t>
  </si>
  <si>
    <t>Nyamathi Dispensary [15373]</t>
  </si>
  <si>
    <t>Nakuru War Memorial Hospital [15289]</t>
  </si>
  <si>
    <t>Nakuru West (PCEA) Health Centre [15290]</t>
  </si>
  <si>
    <t>Nku West Health Centre [15365]</t>
  </si>
  <si>
    <t>Rhonda Dispensary and Maternity [20137]</t>
  </si>
  <si>
    <t>Kisima Health Centre [14943]</t>
  </si>
  <si>
    <t>Ledero Dispensary [15017]</t>
  </si>
  <si>
    <t>Longewan Dispensary [15076]</t>
  </si>
  <si>
    <t>Maralal Catholic Dispensary [15125]</t>
  </si>
  <si>
    <t>Maralal District Hospital [15126]</t>
  </si>
  <si>
    <t>Suguta Marmar Health Centre [15682]</t>
  </si>
  <si>
    <t>Archers Post Health Centre [14212]</t>
  </si>
  <si>
    <t>Catholic Hospital Wamba [15769]</t>
  </si>
  <si>
    <t>Ndonyo Wasin Dispensary [15327]</t>
  </si>
  <si>
    <t>Ngilai Dispensary [14459]</t>
  </si>
  <si>
    <t>Nkutuk Elmuget Dispensary [18030]</t>
  </si>
  <si>
    <t>Sereolipi Health Centre [15547]</t>
  </si>
  <si>
    <t>Swari Model Health Centre [15693]</t>
  </si>
  <si>
    <t>Wamba Health Centre [15768]</t>
  </si>
  <si>
    <t>West Gate Dispensary [15780]</t>
  </si>
  <si>
    <t>Baragoi Catholic Dispensary [14227]</t>
  </si>
  <si>
    <t>Baragoi Sub-District Hospital [14228]</t>
  </si>
  <si>
    <t>Barsaloi GK Dispensary [14237]</t>
  </si>
  <si>
    <t>Latakweny Dispensary [15014]</t>
  </si>
  <si>
    <t>Lesirikan Health Centre [15029]</t>
  </si>
  <si>
    <t>South Horr Catholic Health Centre [15622]</t>
  </si>
  <si>
    <t>South Horr Dispensary [15621]</t>
  </si>
  <si>
    <t>Kaikor Sub County Hospital [14643]</t>
  </si>
  <si>
    <t>Lokiriama Dispensary [15061]</t>
  </si>
  <si>
    <t>Kalokol (AIC) Health Centre [14663]</t>
  </si>
  <si>
    <t>Kapua Dispensary [14795]</t>
  </si>
  <si>
    <t>Kerio Health Centre [14838]</t>
  </si>
  <si>
    <t>Nadoto Dispensary [15275]</t>
  </si>
  <si>
    <t>Nakurio Dispensary [15285]</t>
  </si>
  <si>
    <t>Namukuse Dispensary [15301]</t>
  </si>
  <si>
    <t>St Catherine's Napetet Dispensary [15634]</t>
  </si>
  <si>
    <t>St Mary's Kalokol Primary Health Care Programme [15656]</t>
  </si>
  <si>
    <t>St Monica Nakwamekwi Dispensary [15661]</t>
  </si>
  <si>
    <t>St Patrick's Kanamkemer Dispensary [15662]</t>
  </si>
  <si>
    <t>Elelea Sub-county Hospital [14436]</t>
  </si>
  <si>
    <t>Lokori (AIC) Health Centre [15064]</t>
  </si>
  <si>
    <t>Lokori Primary Health Care Programme [16324]</t>
  </si>
  <si>
    <t>Lokwii Health center [15067]</t>
  </si>
  <si>
    <t>Kaaleng Health Centre [14604]</t>
  </si>
  <si>
    <t>Lokitaung Sub County Hospital [15062]</t>
  </si>
  <si>
    <t>Lowarengak Health Center [15096]</t>
  </si>
  <si>
    <t>Juluk Dispensary [14601]</t>
  </si>
  <si>
    <t>Kainuk Health Centre [14645]</t>
  </si>
  <si>
    <t>Kalemungorok Dispensary [14660]</t>
  </si>
  <si>
    <t>Katilu Sub County Hospital [14818]</t>
  </si>
  <si>
    <t>Lochwaangikamatak Dispensary [15045]</t>
  </si>
  <si>
    <t>Lokichar (RCEA) Health Centre [15057]</t>
  </si>
  <si>
    <t>Nakwamoru Health Centre [15292]</t>
  </si>
  <si>
    <t>Kakuma Mission Hospital [14655]</t>
  </si>
  <si>
    <t>Kakuma Refugee Hospital [14579]</t>
  </si>
  <si>
    <t>Lokichogio (AIC) Health Centre [15059]</t>
  </si>
  <si>
    <t>Makutano Health Centre (Turkana West) [15117]</t>
  </si>
  <si>
    <t>Keringet Health Centre (Kuresoi)  [14836]</t>
  </si>
  <si>
    <t>Melwa Health Centre [15170]</t>
  </si>
  <si>
    <t>Started on Treatment</t>
  </si>
  <si>
    <t>STF</t>
  </si>
  <si>
    <t>PMTCT</t>
  </si>
  <si>
    <t>TB</t>
  </si>
  <si>
    <t>Contacts From:</t>
  </si>
  <si>
    <t>Unknown age</t>
  </si>
  <si>
    <r>
      <t xml:space="preserve">Date 
</t>
    </r>
    <r>
      <rPr>
        <b/>
        <i/>
        <sz val="11"/>
        <color rgb="FFFFFFCC"/>
        <rFont val="Times New Roman"/>
        <family val="1"/>
      </rPr>
      <t>(yyyy-mm-dd ) eg 2019-05-14</t>
    </r>
  </si>
  <si>
    <t>Discordant Couple</t>
  </si>
  <si>
    <t>Oloolua Dispensary [17799]</t>
  </si>
  <si>
    <t>Lakeview Nursing Home [15004]</t>
  </si>
  <si>
    <t>Bahati Dispensary [14223]</t>
  </si>
  <si>
    <t>Biological Children</t>
  </si>
  <si>
    <t>Sexual Partners</t>
  </si>
  <si>
    <t xml:space="preserve">Index clients offered index testing services                                     </t>
  </si>
  <si>
    <t xml:space="preserve">Index Clients  accepted index testing services </t>
  </si>
  <si>
    <t>Modality</t>
  </si>
  <si>
    <t>F</t>
  </si>
  <si>
    <t>M</t>
  </si>
  <si>
    <t>1-4</t>
  </si>
  <si>
    <t>5- 9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</si>
  <si>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</si>
  <si>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</si>
  <si>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</si>
  <si>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</si>
  <si>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</si>
  <si>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</si>
  <si>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</si>
  <si>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</si>
  <si>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</si>
  <si>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>&lt; 1</t>
  </si>
  <si>
    <t xml:space="preserve">Not tested - Due to IPV         </t>
  </si>
  <si>
    <t xml:space="preserve">Not tested - Other reasons      </t>
  </si>
  <si>
    <t>NP Contacts</t>
  </si>
  <si>
    <t>Other KP Contacts</t>
  </si>
  <si>
    <t>Index Testing Template V 5.0.0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</si>
</sst>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/mm/dd;@"/>
  </numFmts>
  <fonts count="1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0"/>
      <name val="Cambria"/>
      <family val="1"/>
    </font>
    <font>
      <sz val="11"/>
      <name val="Arial"/>
      <family val="2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0"/>
      <name val="Times New Roman"/>
      <family val="1"/>
    </font>
    <font>
      <b/>
      <sz val="11"/>
      <color theme="0" tint="-0.34998626667073579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i/>
      <sz val="11"/>
      <color rgb="FFFFFFCC"/>
      <name val="Times New Roman"/>
      <family val="1"/>
    </font>
    <font>
      <b/>
      <sz val="14"/>
      <color rgb="FFFFFFCC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2FB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Protection="1"/>
    <xf numFmtId="0" fontId="0" fillId="0" borderId="0" xfId="0" applyAlignment="1" applyProtection="1">
      <alignment vertical="center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12" xfId="0" applyFont="1" applyBorder="1"/>
    <xf numFmtId="0" fontId="3" fillId="0" borderId="11" xfId="0" applyFont="1" applyBorder="1"/>
    <xf numFmtId="0" fontId="3" fillId="0" borderId="0" xfId="0" applyFont="1" applyFill="1" applyBorder="1"/>
    <xf numFmtId="0" fontId="0" fillId="5" borderId="1" xfId="0" applyFill="1" applyBorder="1"/>
    <xf numFmtId="0" fontId="0" fillId="0" borderId="12" xfId="0" applyBorder="1" applyAlignment="1">
      <alignment horizontal="left" vertical="center"/>
    </xf>
    <xf numFmtId="0" fontId="3" fillId="0" borderId="1" xfId="0" applyFont="1" applyFill="1" applyBorder="1"/>
    <xf numFmtId="0" fontId="4" fillId="0" borderId="1" xfId="0" applyFont="1" applyBorder="1" applyAlignment="1" applyProtection="1">
      <alignment vertical="center"/>
    </xf>
    <xf numFmtId="0" fontId="5" fillId="7" borderId="1" xfId="0" applyFont="1" applyFill="1" applyBorder="1" applyAlignment="1" applyProtection="1">
      <alignment vertical="center"/>
    </xf>
    <xf numFmtId="0" fontId="5" fillId="7" borderId="1" xfId="0" applyFont="1" applyFill="1" applyBorder="1" applyAlignment="1" applyProtection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</xf>
    <xf numFmtId="0" fontId="5" fillId="9" borderId="1" xfId="0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 applyProtection="1">
      <alignment vertical="center" wrapText="1"/>
      <protection locked="0"/>
    </xf>
    <xf numFmtId="0" fontId="5" fillId="4" borderId="1" xfId="0" applyFont="1" applyFill="1" applyBorder="1" applyAlignment="1" applyProtection="1">
      <alignment vertical="center" wrapText="1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</xf>
    <xf numFmtId="0" fontId="5" fillId="9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</xf>
    <xf numFmtId="0" fontId="11" fillId="0" borderId="1" xfId="0" applyFont="1" applyBorder="1" applyAlignment="1" applyProtection="1">
      <alignment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7" borderId="12" xfId="0" applyFont="1" applyFill="1" applyBorder="1" applyAlignment="1" applyProtection="1">
      <alignment vertical="center"/>
    </xf>
    <xf numFmtId="0" fontId="5" fillId="7" borderId="12" xfId="0" applyFont="1" applyFill="1" applyBorder="1" applyAlignment="1" applyProtection="1">
      <alignment horizontal="center" vertical="center" wrapText="1"/>
    </xf>
    <xf numFmtId="164" fontId="5" fillId="9" borderId="1" xfId="0" applyNumberFormat="1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0" fillId="0" borderId="15" xfId="0" applyFill="1" applyBorder="1" applyAlignment="1">
      <alignment horizontal="left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7" borderId="1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13" fillId="7" borderId="1" xfId="0" applyFont="1" applyFill="1" applyBorder="1" applyAlignment="1" applyProtection="1">
      <alignment horizontal="left" vertical="center"/>
    </xf>
    <xf numFmtId="49" fontId="7" fillId="7" borderId="1" xfId="0" applyNumberFormat="1" applyFont="1" applyFill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vertical="center"/>
    </xf>
    <xf numFmtId="0" fontId="5" fillId="0" borderId="1" xfId="0" applyFont="1" applyBorder="1" applyAlignment="1">
      <alignment vertical="center" wrapText="1"/>
    </xf>
    <xf numFmtId="0" fontId="7" fillId="8" borderId="1" xfId="0" applyFont="1" applyFill="1" applyBorder="1" applyAlignment="1" applyProtection="1">
      <alignment vertical="center"/>
    </xf>
    <xf numFmtId="0" fontId="8" fillId="3" borderId="1" xfId="0" applyFont="1" applyFill="1" applyBorder="1" applyAlignment="1" applyProtection="1">
      <alignment vertical="center"/>
    </xf>
    <xf numFmtId="0" fontId="5" fillId="0" borderId="14" xfId="0" applyFont="1" applyFill="1" applyBorder="1" applyAlignment="1" applyProtection="1">
      <alignment vertical="center"/>
    </xf>
    <xf numFmtId="0" fontId="5" fillId="0" borderId="13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10" borderId="12" xfId="0" applyFont="1" applyFill="1" applyBorder="1" applyAlignment="1" applyProtection="1">
      <alignment horizontal="center" vertical="center"/>
      <protection locked="0"/>
    </xf>
    <xf numFmtId="0" fontId="5" fillId="10" borderId="16" xfId="0" applyFont="1" applyFill="1" applyBorder="1" applyAlignment="1" applyProtection="1">
      <alignment horizontal="center" vertical="center"/>
      <protection locked="0"/>
    </xf>
    <xf numFmtId="0" fontId="5" fillId="10" borderId="11" xfId="0" applyFont="1" applyFill="1" applyBorder="1" applyAlignment="1" applyProtection="1">
      <alignment horizontal="center" vertical="center"/>
      <protection locked="0"/>
    </xf>
    <xf numFmtId="0" fontId="5" fillId="9" borderId="12" xfId="0" applyFont="1" applyFill="1" applyBorder="1" applyAlignment="1" applyProtection="1">
      <alignment horizontal="center" vertical="center"/>
      <protection locked="0"/>
    </xf>
    <xf numFmtId="0" fontId="5" fillId="9" borderId="14" xfId="0" applyFont="1" applyFill="1" applyBorder="1" applyAlignment="1" applyProtection="1">
      <alignment horizontal="center" vertical="center"/>
      <protection locked="0"/>
    </xf>
    <xf numFmtId="0" fontId="5" fillId="9" borderId="13" xfId="0" applyFont="1" applyFill="1" applyBorder="1" applyAlignment="1" applyProtection="1">
      <alignment horizontal="center" vertical="center"/>
      <protection locked="0"/>
    </xf>
    <xf numFmtId="0" fontId="5" fillId="0" borderId="17" xfId="0" applyFont="1" applyFill="1" applyBorder="1" applyAlignment="1" applyProtection="1">
      <alignment vertical="center"/>
    </xf>
    <xf numFmtId="0" fontId="5" fillId="9" borderId="11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</xf>
    <xf numFmtId="0" fontId="5" fillId="10" borderId="12" xfId="0" applyFont="1" applyFill="1" applyBorder="1" applyAlignment="1" applyProtection="1">
      <alignment horizontal="center" vertical="center"/>
    </xf>
    <xf numFmtId="0" fontId="5" fillId="10" borderId="16" xfId="0" applyFont="1" applyFill="1" applyBorder="1" applyAlignment="1" applyProtection="1">
      <alignment horizontal="center" vertical="center"/>
    </xf>
    <xf numFmtId="0" fontId="5" fillId="10" borderId="11" xfId="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5"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E70B931-097B-4B61-842C-0EE9B97B9255}">
      <tableStyleElement type="wholeTable" dxfId="4"/>
      <tableStyleElement type="headerRow" dxfId="3"/>
    </tableStyle>
  </tableStyles>
  <colors>
    <mruColors>
      <color rgb="FFFFFFCC"/>
      <color rgb="FFE0E79D"/>
      <color rgb="FFFFFFFF"/>
      <color rgb="FFF52F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kaunda/OneDrive%20-%20Family%20Health%20International/APHIAPLUS%202015/2018/PNS/PNS%20weekely%20Template%202018_03_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Njoka" refreshedDate="43178.468770717591" createdVersion="6" refreshedVersion="6" minRefreshableVersion="3" recordCount="7" xr:uid="{036BB2E0-1155-4AF8-BE07-5596200D2B65}">
  <cacheSource type="worksheet">
    <worksheetSource ref="A3:Z10" sheet="site2" r:id="rId2"/>
  </cacheSource>
  <cacheFields count="26">
    <cacheField name=" County" numFmtId="0">
      <sharedItems/>
    </cacheField>
    <cacheField name=" Sub County" numFmtId="0">
      <sharedItems containsBlank="1"/>
    </cacheField>
    <cacheField name=" Facility" numFmtId="0">
      <sharedItems containsBlank="1"/>
    </cacheField>
    <cacheField name=" MFL Code" numFmtId="0">
      <sharedItems containsString="0" containsBlank="1" containsNumber="1" containsInteger="1" minValue="15298" maxValue="15298"/>
    </cacheField>
    <cacheField name=" Year" numFmtId="0">
      <sharedItems containsString="0" containsBlank="1" containsNumber="1" containsInteger="1" minValue="2018" maxValue="2018"/>
    </cacheField>
    <cacheField name=" Month" numFmtId="0">
      <sharedItems containsString="0" containsBlank="1" containsNumber="1" containsInteger="1" minValue="3" maxValue="3"/>
    </cacheField>
    <cacheField name=" Week Start" numFmtId="0">
      <sharedItems containsString="0" containsBlank="1" containsNumber="1" containsInteger="1" minValue="12" maxValue="12"/>
    </cacheField>
    <cacheField name=" Week End" numFmtId="0">
      <sharedItems containsString="0" containsBlank="1" containsNumber="1" containsInteger="1" minValue="16" maxValue="16"/>
    </cacheField>
    <cacheField name=" Data Element" numFmtId="0">
      <sharedItems/>
    </cacheField>
    <cacheField name="Unknown Female" numFmtId="0">
      <sharedItems containsNonDate="0" containsString="0" containsBlank="1"/>
    </cacheField>
    <cacheField name="Unknown Male" numFmtId="0">
      <sharedItems containsNonDate="0" containsString="0" containsBlank="1"/>
    </cacheField>
    <cacheField name="1 - 9 Years N/A" numFmtId="0">
      <sharedItems containsNonDate="0" containsString="0" containsBlank="1"/>
    </cacheField>
    <cacheField name="1 - 9 Years N/A2" numFmtId="0">
      <sharedItems containsNonDate="0" containsString="0" containsBlank="1"/>
    </cacheField>
    <cacheField name="10-14 Years Female" numFmtId="0">
      <sharedItems containsNonDate="0" containsString="0" containsBlank="1"/>
    </cacheField>
    <cacheField name="10-14 Years Male" numFmtId="0">
      <sharedItems containsNonDate="0" containsString="0" containsBlank="1"/>
    </cacheField>
    <cacheField name="15-19 Years Female" numFmtId="0">
      <sharedItems containsNonDate="0" containsString="0" containsBlank="1"/>
    </cacheField>
    <cacheField name="15-19 Years Male" numFmtId="0">
      <sharedItems containsNonDate="0" containsString="0" containsBlank="1"/>
    </cacheField>
    <cacheField name="20-24 Years Female" numFmtId="0">
      <sharedItems containsNonDate="0" containsString="0" containsBlank="1"/>
    </cacheField>
    <cacheField name="20-24 Years Male" numFmtId="0">
      <sharedItems containsNonDate="0" containsString="0" containsBlank="1"/>
    </cacheField>
    <cacheField name="25-29 Years Female" numFmtId="0">
      <sharedItems containsNonDate="0" containsString="0" containsBlank="1"/>
    </cacheField>
    <cacheField name="25-29 Years Male" numFmtId="0">
      <sharedItems containsNonDate="0" containsString="0" containsBlank="1"/>
    </cacheField>
    <cacheField name="30-49 Years Female" numFmtId="0">
      <sharedItems containsNonDate="0" containsString="0" containsBlank="1"/>
    </cacheField>
    <cacheField name="30-49 Years Male" numFmtId="0">
      <sharedItems containsNonDate="0" containsString="0" containsBlank="1"/>
    </cacheField>
    <cacheField name="50+ Years Female" numFmtId="0">
      <sharedItems containsNonDate="0" containsString="0" containsBlank="1"/>
    </cacheField>
    <cacheField name=" Male" numFmtId="0">
      <sharedItems containsNonDate="0" containsString="0" containsBlank="1"/>
    </cacheField>
    <cacheField name="Total 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Nakuru"/>
    <s v="Nakuru West"/>
    <s v="Nakuru West HC"/>
    <n v="15298"/>
    <n v="2018"/>
    <n v="3"/>
    <n v="12"/>
    <n v="16"/>
    <s v="Index Clients Screened"/>
    <m/>
    <m/>
    <m/>
    <m/>
    <m/>
    <m/>
    <m/>
    <m/>
    <m/>
    <m/>
    <m/>
    <m/>
    <m/>
    <m/>
    <m/>
    <m/>
    <n v="0"/>
  </r>
  <r>
    <s v="Nakuru"/>
    <m/>
    <m/>
    <m/>
    <m/>
    <m/>
    <m/>
    <m/>
    <s v="Contacts identified"/>
    <m/>
    <m/>
    <m/>
    <m/>
    <m/>
    <m/>
    <m/>
    <m/>
    <m/>
    <m/>
    <m/>
    <m/>
    <m/>
    <m/>
    <m/>
    <m/>
    <n v="0"/>
  </r>
  <r>
    <s v="Nakuru"/>
    <m/>
    <m/>
    <m/>
    <m/>
    <m/>
    <m/>
    <m/>
    <s v="Known Positive"/>
    <m/>
    <m/>
    <m/>
    <m/>
    <m/>
    <m/>
    <m/>
    <m/>
    <m/>
    <m/>
    <m/>
    <m/>
    <m/>
    <m/>
    <m/>
    <m/>
    <n v="0"/>
  </r>
  <r>
    <s v="Nakuru"/>
    <m/>
    <m/>
    <m/>
    <m/>
    <m/>
    <m/>
    <m/>
    <s v="Eligible"/>
    <m/>
    <m/>
    <m/>
    <m/>
    <m/>
    <m/>
    <m/>
    <m/>
    <m/>
    <m/>
    <m/>
    <m/>
    <m/>
    <m/>
    <m/>
    <m/>
    <n v="0"/>
  </r>
  <r>
    <s v="Nakuru"/>
    <m/>
    <m/>
    <m/>
    <m/>
    <m/>
    <m/>
    <m/>
    <s v="Tested"/>
    <m/>
    <m/>
    <m/>
    <m/>
    <m/>
    <m/>
    <m/>
    <m/>
    <m/>
    <m/>
    <m/>
    <m/>
    <m/>
    <m/>
    <m/>
    <m/>
    <n v="0"/>
  </r>
  <r>
    <s v="Nakuru"/>
    <m/>
    <m/>
    <m/>
    <m/>
    <m/>
    <m/>
    <m/>
    <s v="Positive"/>
    <m/>
    <m/>
    <m/>
    <m/>
    <m/>
    <m/>
    <m/>
    <m/>
    <m/>
    <m/>
    <m/>
    <m/>
    <m/>
    <m/>
    <m/>
    <m/>
    <n v="0"/>
  </r>
  <r>
    <s v="Nakuru"/>
    <m/>
    <m/>
    <m/>
    <m/>
    <m/>
    <m/>
    <m/>
    <s v="Linked"/>
    <m/>
    <m/>
    <m/>
    <m/>
    <m/>
    <m/>
    <m/>
    <m/>
    <m/>
    <m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A38A6-102C-4C15-9EF3-CA7FFB8BAABD}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C2CF-B934-485F-A5B9-D8FF1184595B}">
  <sheetPr codeName="Sheet1"/>
  <dimension ref="A3:C20"/>
  <sheetViews>
    <sheetView workbookViewId="0">
      <selection activeCell="K15" sqref="K15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ED5F-48E7-45AA-A5F1-A8EEF2104B25}">
  <sheetPr codeName="Sheet3">
    <tabColor rgb="FFFF0000"/>
  </sheetPr>
  <dimension ref="A1:AV38"/>
  <sheetViews>
    <sheetView showGridLines="0" topLeftCell="AQ1" workbookViewId="0">
      <selection activeCell="AV10" sqref="AV10"/>
    </sheetView>
  </sheetViews>
  <sheetFormatPr defaultRowHeight="15" x14ac:dyDescent="0.25"/>
  <cols>
    <col min="1" max="1" width="8" bestFit="1" customWidth="1"/>
    <col min="2" max="2" width="15.5703125" bestFit="1" customWidth="1"/>
    <col min="3" max="3" width="12.85546875" bestFit="1" customWidth="1"/>
    <col min="4" max="4" width="15.28515625" bestFit="1" customWidth="1"/>
    <col min="5" max="5" width="14.28515625" bestFit="1" customWidth="1"/>
    <col min="6" max="6" width="12.42578125" bestFit="1" customWidth="1"/>
    <col min="7" max="7" width="17" bestFit="1" customWidth="1"/>
    <col min="8" max="8" width="16" bestFit="1" customWidth="1"/>
    <col min="9" max="9" width="15.85546875" bestFit="1" customWidth="1"/>
    <col min="10" max="10" width="31" bestFit="1" customWidth="1"/>
    <col min="11" max="11" width="32.7109375" bestFit="1" customWidth="1"/>
    <col min="12" max="12" width="34.140625" bestFit="1" customWidth="1"/>
    <col min="13" max="13" width="29.42578125" bestFit="1" customWidth="1"/>
    <col min="14" max="14" width="32.140625" bestFit="1" customWidth="1"/>
    <col min="15" max="15" width="43.85546875" bestFit="1" customWidth="1"/>
    <col min="16" max="16" width="32.5703125" bestFit="1" customWidth="1"/>
    <col min="17" max="17" width="36" bestFit="1" customWidth="1"/>
    <col min="18" max="18" width="27.85546875" bestFit="1" customWidth="1"/>
    <col min="19" max="19" width="39" customWidth="1"/>
    <col min="20" max="20" width="38.5703125" bestFit="1" customWidth="1"/>
    <col min="21" max="21" width="32" bestFit="1" customWidth="1"/>
    <col min="22" max="22" width="31.28515625" bestFit="1" customWidth="1"/>
    <col min="23" max="23" width="31.85546875" bestFit="1" customWidth="1"/>
    <col min="24" max="24" width="33.42578125" bestFit="1" customWidth="1"/>
    <col min="25" max="25" width="29" bestFit="1" customWidth="1"/>
    <col min="26" max="26" width="35" bestFit="1" customWidth="1"/>
    <col min="27" max="27" width="31.42578125" bestFit="1" customWidth="1"/>
    <col min="28" max="28" width="42.42578125" bestFit="1" customWidth="1"/>
    <col min="29" max="29" width="30.28515625" bestFit="1" customWidth="1"/>
    <col min="30" max="30" width="45.28515625" bestFit="1" customWidth="1"/>
    <col min="31" max="31" width="35.5703125" bestFit="1" customWidth="1"/>
    <col min="32" max="32" width="30.140625" bestFit="1" customWidth="1"/>
    <col min="33" max="33" width="69" bestFit="1" customWidth="1"/>
    <col min="34" max="34" width="34.85546875" bestFit="1" customWidth="1"/>
    <col min="35" max="35" width="30.85546875" bestFit="1" customWidth="1"/>
    <col min="36" max="36" width="38.5703125" bestFit="1" customWidth="1"/>
    <col min="37" max="37" width="28.140625" bestFit="1" customWidth="1"/>
    <col min="38" max="38" width="36.85546875" bestFit="1" customWidth="1"/>
    <col min="39" max="39" width="35" bestFit="1" customWidth="1"/>
    <col min="40" max="40" width="40.85546875" bestFit="1" customWidth="1"/>
    <col min="41" max="41" width="34.5703125" bestFit="1" customWidth="1"/>
    <col min="42" max="42" width="29.140625" bestFit="1" customWidth="1"/>
    <col min="43" max="43" width="57" bestFit="1" customWidth="1"/>
    <col min="44" max="44" width="46.42578125" bestFit="1" customWidth="1"/>
    <col min="45" max="45" width="37.5703125" bestFit="1" customWidth="1"/>
    <col min="46" max="46" width="39.5703125" bestFit="1" customWidth="1"/>
    <col min="47" max="47" width="47" bestFit="1" customWidth="1"/>
    <col min="48" max="48" width="22.5703125" bestFit="1" customWidth="1"/>
  </cols>
  <sheetData>
    <row r="1" spans="1:48" x14ac:dyDescent="0.25">
      <c r="A1" s="13" t="s">
        <v>18</v>
      </c>
      <c r="B1" s="21" t="s">
        <v>19</v>
      </c>
      <c r="C1" s="13" t="s">
        <v>26</v>
      </c>
      <c r="D1" s="21" t="s">
        <v>32</v>
      </c>
      <c r="E1" s="21" t="s">
        <v>37</v>
      </c>
      <c r="F1" s="21" t="s">
        <v>48</v>
      </c>
      <c r="G1" s="23" t="s">
        <v>53</v>
      </c>
      <c r="H1" s="21" t="s">
        <v>57</v>
      </c>
      <c r="I1" s="14" t="s">
        <v>19</v>
      </c>
      <c r="J1" s="15" t="s">
        <v>64</v>
      </c>
      <c r="K1" s="15" t="s">
        <v>65</v>
      </c>
      <c r="L1" s="16" t="s">
        <v>66</v>
      </c>
      <c r="M1" s="16" t="s">
        <v>67</v>
      </c>
      <c r="N1" s="16" t="s">
        <v>68</v>
      </c>
      <c r="O1" s="16" t="s">
        <v>69</v>
      </c>
      <c r="P1" s="16" t="s">
        <v>70</v>
      </c>
      <c r="Q1" s="16" t="s">
        <v>71</v>
      </c>
      <c r="R1" s="16" t="s">
        <v>72</v>
      </c>
      <c r="S1" s="16" t="s">
        <v>262</v>
      </c>
      <c r="T1" s="16" t="s">
        <v>73</v>
      </c>
      <c r="U1" s="16" t="s">
        <v>74</v>
      </c>
      <c r="V1" s="16" t="s">
        <v>75</v>
      </c>
      <c r="W1" s="16" t="s">
        <v>76</v>
      </c>
      <c r="X1" s="16" t="s">
        <v>77</v>
      </c>
      <c r="Y1" s="16" t="s">
        <v>78</v>
      </c>
      <c r="Z1" s="16" t="s">
        <v>79</v>
      </c>
      <c r="AA1" s="16" t="s">
        <v>80</v>
      </c>
      <c r="AB1" s="16" t="s">
        <v>81</v>
      </c>
      <c r="AC1" s="16" t="s">
        <v>82</v>
      </c>
      <c r="AD1" s="16" t="s">
        <v>83</v>
      </c>
      <c r="AE1" s="16" t="s">
        <v>84</v>
      </c>
      <c r="AF1" s="16" t="s">
        <v>85</v>
      </c>
      <c r="AG1" s="16" t="s">
        <v>86</v>
      </c>
      <c r="AH1" s="16" t="s">
        <v>87</v>
      </c>
      <c r="AI1" s="16" t="s">
        <v>88</v>
      </c>
      <c r="AJ1" s="16" t="s">
        <v>89</v>
      </c>
      <c r="AK1" s="26" t="s">
        <v>90</v>
      </c>
      <c r="AL1" s="22" t="s">
        <v>210</v>
      </c>
      <c r="AM1" s="21" t="s">
        <v>216</v>
      </c>
      <c r="AN1" s="21" t="s">
        <v>225</v>
      </c>
      <c r="AO1" s="21" t="s">
        <v>232</v>
      </c>
      <c r="AP1" s="22" t="s">
        <v>233</v>
      </c>
      <c r="AQ1" s="21" t="s">
        <v>234</v>
      </c>
      <c r="AR1" s="21" t="s">
        <v>244</v>
      </c>
      <c r="AS1" s="22" t="s">
        <v>248</v>
      </c>
      <c r="AT1" s="21" t="s">
        <v>251</v>
      </c>
      <c r="AU1" s="21" t="s">
        <v>258</v>
      </c>
      <c r="AV1" s="27" t="s">
        <v>296</v>
      </c>
    </row>
    <row r="2" spans="1:48" x14ac:dyDescent="0.25">
      <c r="A2" s="13" t="s">
        <v>25</v>
      </c>
      <c r="B2" s="21" t="s">
        <v>20</v>
      </c>
      <c r="C2" s="13" t="s">
        <v>27</v>
      </c>
      <c r="D2" s="21" t="s">
        <v>33</v>
      </c>
      <c r="E2" s="21" t="s">
        <v>38</v>
      </c>
      <c r="F2" s="21" t="s">
        <v>49</v>
      </c>
      <c r="G2" s="23" t="s">
        <v>54</v>
      </c>
      <c r="H2" s="21" t="s">
        <v>58</v>
      </c>
      <c r="I2" s="17" t="s">
        <v>20</v>
      </c>
      <c r="J2" s="15" t="s">
        <v>91</v>
      </c>
      <c r="K2" s="15" t="s">
        <v>92</v>
      </c>
      <c r="L2" s="16" t="s">
        <v>93</v>
      </c>
      <c r="M2" s="16" t="s">
        <v>94</v>
      </c>
      <c r="N2" s="16" t="s">
        <v>95</v>
      </c>
      <c r="O2" s="16" t="s">
        <v>96</v>
      </c>
      <c r="P2" s="16" t="s">
        <v>97</v>
      </c>
      <c r="Q2" s="16" t="s">
        <v>98</v>
      </c>
      <c r="R2" s="16" t="s">
        <v>126</v>
      </c>
      <c r="S2" s="16" t="s">
        <v>99</v>
      </c>
      <c r="T2" s="16" t="s">
        <v>100</v>
      </c>
      <c r="U2" s="16" t="s">
        <v>101</v>
      </c>
      <c r="V2" s="16" t="s">
        <v>102</v>
      </c>
      <c r="W2" s="16" t="s">
        <v>103</v>
      </c>
      <c r="X2" s="16" t="s">
        <v>104</v>
      </c>
      <c r="Y2" s="16" t="s">
        <v>105</v>
      </c>
      <c r="Z2" s="16" t="s">
        <v>106</v>
      </c>
      <c r="AA2" s="16" t="s">
        <v>107</v>
      </c>
      <c r="AB2" s="16" t="s">
        <v>108</v>
      </c>
      <c r="AC2" s="16" t="s">
        <v>109</v>
      </c>
      <c r="AD2" s="16" t="s">
        <v>110</v>
      </c>
      <c r="AE2" s="16" t="s">
        <v>111</v>
      </c>
      <c r="AF2" s="16" t="s">
        <v>112</v>
      </c>
      <c r="AG2" s="16" t="s">
        <v>113</v>
      </c>
      <c r="AH2" s="16" t="s">
        <v>114</v>
      </c>
      <c r="AI2" s="16" t="s">
        <v>115</v>
      </c>
      <c r="AJ2" s="16" t="s">
        <v>116</v>
      </c>
      <c r="AK2" s="26" t="s">
        <v>117</v>
      </c>
      <c r="AL2" s="22" t="s">
        <v>211</v>
      </c>
      <c r="AM2" s="21" t="s">
        <v>217</v>
      </c>
      <c r="AN2" s="21" t="s">
        <v>226</v>
      </c>
      <c r="AQ2" s="21" t="s">
        <v>235</v>
      </c>
      <c r="AR2" s="21" t="s">
        <v>245</v>
      </c>
      <c r="AS2" s="22" t="s">
        <v>249</v>
      </c>
      <c r="AT2" s="21" t="s">
        <v>252</v>
      </c>
      <c r="AU2" s="21" t="s">
        <v>259</v>
      </c>
      <c r="AV2" s="27" t="s">
        <v>265</v>
      </c>
    </row>
    <row r="3" spans="1:48" x14ac:dyDescent="0.25">
      <c r="A3" s="13" t="s">
        <v>31</v>
      </c>
      <c r="B3" s="21" t="s">
        <v>21</v>
      </c>
      <c r="C3" s="13" t="s">
        <v>28</v>
      </c>
      <c r="D3" s="21" t="s">
        <v>34</v>
      </c>
      <c r="E3" s="21" t="s">
        <v>39</v>
      </c>
      <c r="F3" s="21" t="s">
        <v>50</v>
      </c>
      <c r="G3" s="23" t="s">
        <v>55</v>
      </c>
      <c r="H3" s="21" t="s">
        <v>59</v>
      </c>
      <c r="I3" s="17" t="s">
        <v>37</v>
      </c>
      <c r="J3" s="15" t="s">
        <v>118</v>
      </c>
      <c r="K3" s="15" t="s">
        <v>119</v>
      </c>
      <c r="L3" s="16" t="s">
        <v>120</v>
      </c>
      <c r="M3" s="16" t="s">
        <v>121</v>
      </c>
      <c r="N3" s="16" t="s">
        <v>122</v>
      </c>
      <c r="O3" s="16" t="s">
        <v>123</v>
      </c>
      <c r="P3" s="16" t="s">
        <v>124</v>
      </c>
      <c r="Q3" s="16" t="s">
        <v>125</v>
      </c>
      <c r="S3" s="16" t="s">
        <v>150</v>
      </c>
      <c r="T3" s="16" t="s">
        <v>127</v>
      </c>
      <c r="U3" s="16" t="s">
        <v>128</v>
      </c>
      <c r="V3" s="16" t="s">
        <v>129</v>
      </c>
      <c r="W3" s="16" t="s">
        <v>130</v>
      </c>
      <c r="X3" s="16" t="s">
        <v>131</v>
      </c>
      <c r="Y3" s="16" t="s">
        <v>132</v>
      </c>
      <c r="Z3" s="16" t="s">
        <v>133</v>
      </c>
      <c r="AA3" s="16" t="s">
        <v>134</v>
      </c>
      <c r="AB3" s="16" t="s">
        <v>135</v>
      </c>
      <c r="AC3" s="16" t="s">
        <v>136</v>
      </c>
      <c r="AD3" s="16" t="s">
        <v>137</v>
      </c>
      <c r="AE3" s="16" t="s">
        <v>138</v>
      </c>
      <c r="AF3" s="16" t="s">
        <v>139</v>
      </c>
      <c r="AG3" s="16" t="s">
        <v>140</v>
      </c>
      <c r="AH3" s="16" t="s">
        <v>141</v>
      </c>
      <c r="AI3" s="16" t="s">
        <v>142</v>
      </c>
      <c r="AJ3" s="16" t="s">
        <v>143</v>
      </c>
      <c r="AL3" s="22" t="s">
        <v>212</v>
      </c>
      <c r="AM3" s="21" t="s">
        <v>218</v>
      </c>
      <c r="AN3" s="21" t="s">
        <v>227</v>
      </c>
      <c r="AQ3" s="21" t="s">
        <v>236</v>
      </c>
      <c r="AR3" s="21" t="s">
        <v>246</v>
      </c>
      <c r="AS3" s="22" t="s">
        <v>250</v>
      </c>
      <c r="AT3" s="21" t="s">
        <v>253</v>
      </c>
      <c r="AU3" s="21" t="s">
        <v>260</v>
      </c>
      <c r="AV3" s="27" t="s">
        <v>266</v>
      </c>
    </row>
    <row r="4" spans="1:48" x14ac:dyDescent="0.25">
      <c r="A4" s="13" t="s">
        <v>9</v>
      </c>
      <c r="B4" s="21" t="s">
        <v>22</v>
      </c>
      <c r="C4" s="13" t="s">
        <v>29</v>
      </c>
      <c r="D4" s="21" t="s">
        <v>35</v>
      </c>
      <c r="E4" s="21" t="s">
        <v>40</v>
      </c>
      <c r="F4" s="21" t="s">
        <v>51</v>
      </c>
      <c r="G4" s="24"/>
      <c r="H4" s="21" t="s">
        <v>60</v>
      </c>
      <c r="I4" s="17" t="s">
        <v>26</v>
      </c>
      <c r="J4" s="15" t="s">
        <v>144</v>
      </c>
      <c r="K4" s="18"/>
      <c r="L4" s="16" t="s">
        <v>145</v>
      </c>
      <c r="M4" s="16" t="s">
        <v>146</v>
      </c>
      <c r="N4" s="16" t="s">
        <v>147</v>
      </c>
      <c r="O4" s="16" t="s">
        <v>148</v>
      </c>
      <c r="Q4" s="16" t="s">
        <v>149</v>
      </c>
      <c r="T4" s="16" t="s">
        <v>151</v>
      </c>
      <c r="V4" s="16" t="s">
        <v>152</v>
      </c>
      <c r="W4" s="16" t="s">
        <v>153</v>
      </c>
      <c r="X4" s="16" t="s">
        <v>154</v>
      </c>
      <c r="AA4" s="16" t="s">
        <v>155</v>
      </c>
      <c r="AB4" s="16" t="s">
        <v>156</v>
      </c>
      <c r="AC4" s="16" t="s">
        <v>157</v>
      </c>
      <c r="AD4" s="16" t="s">
        <v>158</v>
      </c>
      <c r="AE4" s="16" t="s">
        <v>159</v>
      </c>
      <c r="AF4" s="16" t="s">
        <v>160</v>
      </c>
      <c r="AG4" s="16" t="s">
        <v>161</v>
      </c>
      <c r="AH4" s="16" t="s">
        <v>162</v>
      </c>
      <c r="AI4" s="16" t="s">
        <v>163</v>
      </c>
      <c r="AJ4" s="16" t="s">
        <v>164</v>
      </c>
      <c r="AL4" s="22" t="s">
        <v>213</v>
      </c>
      <c r="AM4" s="21" t="s">
        <v>219</v>
      </c>
      <c r="AN4" s="21" t="s">
        <v>228</v>
      </c>
      <c r="AQ4" s="21" t="s">
        <v>237</v>
      </c>
      <c r="AR4" s="21" t="s">
        <v>247</v>
      </c>
      <c r="AT4" s="21" t="s">
        <v>254</v>
      </c>
      <c r="AU4" s="21" t="s">
        <v>261</v>
      </c>
      <c r="AV4" s="27" t="s">
        <v>267</v>
      </c>
    </row>
    <row r="5" spans="1:48" x14ac:dyDescent="0.25">
      <c r="A5" s="13" t="s">
        <v>47</v>
      </c>
      <c r="B5" s="21" t="s">
        <v>23</v>
      </c>
      <c r="C5" s="13" t="s">
        <v>30</v>
      </c>
      <c r="D5" s="21" t="s">
        <v>36</v>
      </c>
      <c r="E5" s="21" t="s">
        <v>41</v>
      </c>
      <c r="F5" s="20"/>
      <c r="G5" s="20"/>
      <c r="H5" s="21" t="s">
        <v>61</v>
      </c>
      <c r="I5" s="17" t="s">
        <v>27</v>
      </c>
      <c r="J5" s="15" t="s">
        <v>165</v>
      </c>
      <c r="K5" s="18"/>
      <c r="L5" s="16" t="s">
        <v>166</v>
      </c>
      <c r="M5" s="19"/>
      <c r="N5" s="16" t="s">
        <v>167</v>
      </c>
      <c r="O5" s="16" t="s">
        <v>272</v>
      </c>
      <c r="Q5" s="16" t="s">
        <v>168</v>
      </c>
      <c r="T5" s="16" t="s">
        <v>169</v>
      </c>
      <c r="V5" s="16" t="s">
        <v>170</v>
      </c>
      <c r="W5" s="16" t="s">
        <v>171</v>
      </c>
      <c r="X5" s="16" t="s">
        <v>172</v>
      </c>
      <c r="AA5" s="16" t="s">
        <v>173</v>
      </c>
      <c r="AB5" s="16" t="s">
        <v>174</v>
      </c>
      <c r="AC5" s="16" t="s">
        <v>175</v>
      </c>
      <c r="AD5" s="16" t="s">
        <v>176</v>
      </c>
      <c r="AF5" s="16" t="s">
        <v>177</v>
      </c>
      <c r="AG5" s="16" t="s">
        <v>178</v>
      </c>
      <c r="AH5" s="16" t="s">
        <v>179</v>
      </c>
      <c r="AI5" s="16" t="s">
        <v>180</v>
      </c>
      <c r="AJ5" s="16" t="s">
        <v>181</v>
      </c>
      <c r="AL5" s="22" t="s">
        <v>214</v>
      </c>
      <c r="AM5" s="21" t="s">
        <v>220</v>
      </c>
      <c r="AN5" s="21" t="s">
        <v>229</v>
      </c>
      <c r="AQ5" s="21" t="s">
        <v>238</v>
      </c>
      <c r="AT5" s="21" t="s">
        <v>255</v>
      </c>
      <c r="AV5" s="27" t="s">
        <v>271</v>
      </c>
    </row>
    <row r="6" spans="1:48" x14ac:dyDescent="0.25">
      <c r="A6" s="13" t="s">
        <v>52</v>
      </c>
      <c r="B6" s="21" t="s">
        <v>24</v>
      </c>
      <c r="C6" s="20"/>
      <c r="D6" s="20"/>
      <c r="E6" s="21" t="s">
        <v>42</v>
      </c>
      <c r="F6" s="20"/>
      <c r="G6" s="20"/>
      <c r="H6" s="21" t="s">
        <v>62</v>
      </c>
      <c r="I6" s="17" t="s">
        <v>28</v>
      </c>
      <c r="J6" s="15" t="s">
        <v>182</v>
      </c>
      <c r="K6" s="18"/>
      <c r="L6" s="18"/>
      <c r="M6" s="19"/>
      <c r="N6" s="16" t="s">
        <v>183</v>
      </c>
      <c r="O6" s="16" t="s">
        <v>184</v>
      </c>
      <c r="T6" s="16" t="s">
        <v>185</v>
      </c>
      <c r="V6" s="16" t="s">
        <v>186</v>
      </c>
      <c r="W6" s="16" t="s">
        <v>187</v>
      </c>
      <c r="X6" s="16" t="s">
        <v>188</v>
      </c>
      <c r="AA6" s="16" t="s">
        <v>189</v>
      </c>
      <c r="AB6" s="16" t="s">
        <v>190</v>
      </c>
      <c r="AC6" s="48" t="s">
        <v>274</v>
      </c>
      <c r="AD6" s="16" t="s">
        <v>191</v>
      </c>
      <c r="AF6" s="16" t="s">
        <v>192</v>
      </c>
      <c r="AH6" s="16" t="s">
        <v>193</v>
      </c>
      <c r="AI6" s="16" t="s">
        <v>194</v>
      </c>
      <c r="AL6" s="22" t="s">
        <v>215</v>
      </c>
      <c r="AM6" s="21" t="s">
        <v>221</v>
      </c>
      <c r="AN6" s="21" t="s">
        <v>230</v>
      </c>
      <c r="AQ6" s="21" t="s">
        <v>239</v>
      </c>
      <c r="AT6" s="21" t="s">
        <v>256</v>
      </c>
      <c r="AV6" s="27" t="s">
        <v>297</v>
      </c>
    </row>
    <row r="7" spans="1:48" x14ac:dyDescent="0.25">
      <c r="A7" s="13" t="s">
        <v>56</v>
      </c>
      <c r="B7" s="20"/>
      <c r="C7" s="20"/>
      <c r="D7" s="20"/>
      <c r="E7" s="21" t="s">
        <v>43</v>
      </c>
      <c r="F7" s="20"/>
      <c r="G7" s="20"/>
      <c r="H7" s="21" t="s">
        <v>63</v>
      </c>
      <c r="I7" s="17" t="s">
        <v>29</v>
      </c>
      <c r="J7" s="18"/>
      <c r="K7" s="18"/>
      <c r="L7" s="18"/>
      <c r="M7" s="19"/>
      <c r="N7" s="16" t="s">
        <v>195</v>
      </c>
      <c r="V7" t="s">
        <v>263</v>
      </c>
      <c r="W7" s="16" t="s">
        <v>196</v>
      </c>
      <c r="AA7" s="16" t="s">
        <v>197</v>
      </c>
      <c r="AB7" s="16" t="s">
        <v>198</v>
      </c>
      <c r="AD7" s="16" t="s">
        <v>199</v>
      </c>
      <c r="AI7" s="16" t="s">
        <v>200</v>
      </c>
      <c r="AM7" s="21" t="s">
        <v>222</v>
      </c>
      <c r="AN7" s="21" t="s">
        <v>231</v>
      </c>
      <c r="AQ7" s="21" t="s">
        <v>240</v>
      </c>
      <c r="AT7" s="21" t="s">
        <v>257</v>
      </c>
    </row>
    <row r="8" spans="1:48" x14ac:dyDescent="0.25">
      <c r="E8" s="21" t="s">
        <v>11</v>
      </c>
      <c r="I8" s="17" t="s">
        <v>22</v>
      </c>
      <c r="J8" s="18"/>
      <c r="K8" s="19"/>
      <c r="L8" s="18"/>
      <c r="M8" s="19"/>
      <c r="W8" s="16" t="s">
        <v>201</v>
      </c>
      <c r="AA8" s="16" t="s">
        <v>202</v>
      </c>
      <c r="AB8" s="16" t="s">
        <v>203</v>
      </c>
      <c r="AD8" s="16" t="s">
        <v>204</v>
      </c>
      <c r="AM8" s="21" t="s">
        <v>223</v>
      </c>
      <c r="AQ8" s="21" t="s">
        <v>241</v>
      </c>
    </row>
    <row r="9" spans="1:48" x14ac:dyDescent="0.25">
      <c r="E9" s="21" t="s">
        <v>44</v>
      </c>
      <c r="I9" s="17" t="s">
        <v>38</v>
      </c>
      <c r="J9" s="18"/>
      <c r="K9" s="19"/>
      <c r="L9" s="18"/>
      <c r="M9" s="19"/>
      <c r="AA9" s="16" t="s">
        <v>205</v>
      </c>
      <c r="AD9" s="16" t="s">
        <v>206</v>
      </c>
      <c r="AM9" s="21" t="s">
        <v>224</v>
      </c>
      <c r="AQ9" s="21" t="s">
        <v>242</v>
      </c>
    </row>
    <row r="10" spans="1:48" x14ac:dyDescent="0.25">
      <c r="E10" s="21" t="s">
        <v>45</v>
      </c>
      <c r="I10" s="17" t="s">
        <v>39</v>
      </c>
      <c r="J10" s="18"/>
      <c r="K10" s="19"/>
      <c r="L10" s="18"/>
      <c r="M10" s="19"/>
      <c r="AA10" s="48" t="s">
        <v>273</v>
      </c>
      <c r="AD10" s="16" t="s">
        <v>207</v>
      </c>
      <c r="AQ10" s="21" t="s">
        <v>243</v>
      </c>
    </row>
    <row r="11" spans="1:48" x14ac:dyDescent="0.25">
      <c r="E11" s="21" t="s">
        <v>46</v>
      </c>
      <c r="I11" s="17" t="s">
        <v>33</v>
      </c>
      <c r="J11" s="18"/>
      <c r="K11" s="19"/>
      <c r="L11" s="18"/>
      <c r="M11" s="19"/>
      <c r="AD11" s="16" t="s">
        <v>208</v>
      </c>
    </row>
    <row r="12" spans="1:48" x14ac:dyDescent="0.25">
      <c r="I12" s="17" t="s">
        <v>34</v>
      </c>
      <c r="J12" s="18"/>
      <c r="K12" s="19"/>
      <c r="L12" s="18"/>
      <c r="AD12" s="16" t="s">
        <v>209</v>
      </c>
    </row>
    <row r="13" spans="1:48" x14ac:dyDescent="0.25">
      <c r="I13" s="17" t="s">
        <v>35</v>
      </c>
      <c r="J13" s="18"/>
      <c r="K13" s="19"/>
      <c r="L13" s="18"/>
    </row>
    <row r="14" spans="1:48" x14ac:dyDescent="0.25">
      <c r="I14" s="17" t="s">
        <v>30</v>
      </c>
      <c r="J14" s="18"/>
      <c r="K14" s="19"/>
      <c r="L14" s="18"/>
    </row>
    <row r="15" spans="1:48" x14ac:dyDescent="0.25">
      <c r="I15" s="17" t="s">
        <v>23</v>
      </c>
      <c r="J15" s="19"/>
      <c r="K15" s="19"/>
      <c r="L15" s="18"/>
    </row>
    <row r="16" spans="1:48" x14ac:dyDescent="0.25">
      <c r="I16" s="17" t="s">
        <v>24</v>
      </c>
      <c r="J16" s="18"/>
      <c r="K16" s="19"/>
      <c r="L16" s="19"/>
    </row>
    <row r="17" spans="9:12" x14ac:dyDescent="0.25">
      <c r="I17" s="17" t="s">
        <v>40</v>
      </c>
      <c r="J17" s="18"/>
      <c r="K17" s="19"/>
      <c r="L17" s="19"/>
    </row>
    <row r="18" spans="9:12" x14ac:dyDescent="0.25">
      <c r="I18" s="17" t="s">
        <v>41</v>
      </c>
      <c r="J18" s="18"/>
      <c r="K18" s="19"/>
      <c r="L18" s="19"/>
    </row>
    <row r="19" spans="9:12" x14ac:dyDescent="0.25">
      <c r="I19" s="17" t="s">
        <v>42</v>
      </c>
      <c r="J19" s="18"/>
      <c r="K19" s="19"/>
      <c r="L19" s="19"/>
    </row>
    <row r="20" spans="9:12" x14ac:dyDescent="0.25">
      <c r="I20" s="17" t="s">
        <v>43</v>
      </c>
      <c r="J20" s="18"/>
      <c r="K20" s="19"/>
      <c r="L20" s="19"/>
    </row>
    <row r="21" spans="9:12" x14ac:dyDescent="0.25">
      <c r="I21" s="17" t="s">
        <v>11</v>
      </c>
      <c r="J21" s="18"/>
      <c r="K21" s="18"/>
      <c r="L21" s="19"/>
    </row>
    <row r="22" spans="9:12" x14ac:dyDescent="0.25">
      <c r="I22" s="17" t="s">
        <v>48</v>
      </c>
      <c r="J22" s="18"/>
      <c r="K22" s="18"/>
      <c r="L22" s="19"/>
    </row>
    <row r="23" spans="9:12" x14ac:dyDescent="0.25">
      <c r="I23" s="17" t="s">
        <v>49</v>
      </c>
      <c r="J23" s="18"/>
      <c r="K23" s="18"/>
      <c r="L23" s="19"/>
    </row>
    <row r="24" spans="9:12" x14ac:dyDescent="0.25">
      <c r="I24" s="17" t="s">
        <v>50</v>
      </c>
      <c r="K24" s="18"/>
      <c r="L24" s="19"/>
    </row>
    <row r="25" spans="9:12" x14ac:dyDescent="0.25">
      <c r="I25" s="17" t="s">
        <v>51</v>
      </c>
      <c r="K25" s="18"/>
      <c r="L25" s="19"/>
    </row>
    <row r="26" spans="9:12" x14ac:dyDescent="0.25">
      <c r="I26" s="17" t="s">
        <v>44</v>
      </c>
      <c r="K26" s="18"/>
      <c r="L26" s="19"/>
    </row>
    <row r="27" spans="9:12" x14ac:dyDescent="0.25">
      <c r="I27" s="17" t="s">
        <v>45</v>
      </c>
      <c r="K27" s="18"/>
      <c r="L27" s="19"/>
    </row>
    <row r="28" spans="9:12" x14ac:dyDescent="0.25">
      <c r="I28" s="17" t="s">
        <v>46</v>
      </c>
    </row>
    <row r="29" spans="9:12" x14ac:dyDescent="0.25">
      <c r="I29" s="25" t="s">
        <v>53</v>
      </c>
    </row>
    <row r="30" spans="9:12" x14ac:dyDescent="0.25">
      <c r="I30" s="25" t="s">
        <v>54</v>
      </c>
    </row>
    <row r="31" spans="9:12" x14ac:dyDescent="0.25">
      <c r="I31" s="25" t="s">
        <v>55</v>
      </c>
    </row>
    <row r="32" spans="9:12" x14ac:dyDescent="0.25">
      <c r="I32" s="25" t="s">
        <v>57</v>
      </c>
    </row>
    <row r="33" spans="9:9" x14ac:dyDescent="0.25">
      <c r="I33" s="25" t="s">
        <v>58</v>
      </c>
    </row>
    <row r="34" spans="9:9" x14ac:dyDescent="0.25">
      <c r="I34" s="25" t="s">
        <v>59</v>
      </c>
    </row>
    <row r="35" spans="9:9" x14ac:dyDescent="0.25">
      <c r="I35" s="25" t="s">
        <v>60</v>
      </c>
    </row>
    <row r="36" spans="9:9" x14ac:dyDescent="0.25">
      <c r="I36" s="25" t="s">
        <v>61</v>
      </c>
    </row>
    <row r="37" spans="9:9" x14ac:dyDescent="0.25">
      <c r="I37" s="25" t="s">
        <v>62</v>
      </c>
    </row>
    <row r="38" spans="9:9" x14ac:dyDescent="0.25">
      <c r="I38" s="25" t="s">
        <v>63</v>
      </c>
    </row>
  </sheetData>
  <sheetProtection algorithmName="SHA-512" hashValue="o6Rh9MGOBpKwKJzquVDYkfNnuezhHfWdSD3U02KeDjHwT4qq00KnjszkrrLPmfhE3WqYJquUNRRB5emtJAA7BA==" saltValue="ydfn+I65HXP4f8WvCLn1d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16023-063D-497D-82FA-0B60CE1DCD18}">
  <sheetPr codeName="Sheet2">
    <pageSetUpPr fitToPage="1"/>
  </sheetPr>
  <dimension ref="A1:AK25"/>
  <sheetViews>
    <sheetView showGridLines="0" tabSelected="1" zoomScale="87" zoomScaleNormal="87" workbookViewId="0">
      <pane xSplit="4" ySplit="3" topLeftCell="I4" activePane="bottomRight" state="frozen"/>
      <selection activeCell="B1" sqref="B1"/>
      <selection pane="topRight" activeCell="B1" sqref="B1"/>
      <selection pane="bottomLeft" activeCell="B1" sqref="B1"/>
      <selection pane="bottomRight" activeCell="G1" sqref="G1:J1"/>
    </sheetView>
  </sheetViews>
  <sheetFormatPr defaultColWidth="8.85546875" defaultRowHeight="15" x14ac:dyDescent="0.25"/>
  <cols>
    <col min="1" max="1" width="16.7109375" style="10" customWidth="1"/>
    <col min="2" max="2" width="16.140625" style="10" customWidth="1"/>
    <col min="3" max="3" width="19.5703125" style="10" customWidth="1"/>
    <col min="4" max="4" width="15.7109375" style="10" customWidth="1"/>
    <col min="5" max="5" width="5.85546875" style="10" hidden="1" customWidth="1"/>
    <col min="6" max="7" width="7.42578125" style="10" hidden="1" customWidth="1"/>
    <col min="8" max="8" width="1.28515625" style="10" hidden="1" customWidth="1"/>
    <col min="9" max="9" width="19.5703125" style="10" customWidth="1"/>
    <col min="10" max="10" width="28.28515625" style="60" customWidth="1"/>
    <col min="11" max="11" width="6.5703125" style="10" customWidth="1"/>
    <col min="12" max="12" width="6.7109375" style="10" bestFit="1" customWidth="1"/>
    <col min="13" max="14" width="5" style="10" customWidth="1"/>
    <col min="15" max="15" width="4.85546875" style="10" customWidth="1"/>
    <col min="16" max="16" width="4.5703125" style="10" customWidth="1"/>
    <col min="17" max="17" width="5" style="10" customWidth="1"/>
    <col min="18" max="18" width="4.140625" style="10" customWidth="1"/>
    <col min="19" max="19" width="5.28515625" style="10" customWidth="1"/>
    <col min="20" max="20" width="5" style="10" customWidth="1"/>
    <col min="21" max="21" width="5.5703125" style="10" customWidth="1"/>
    <col min="22" max="22" width="4.7109375" style="10" customWidth="1"/>
    <col min="23" max="24" width="5.42578125" style="10" customWidth="1"/>
    <col min="25" max="25" width="6" style="10" customWidth="1"/>
    <col min="26" max="26" width="5.5703125" style="10" customWidth="1"/>
    <col min="27" max="27" width="5.28515625" style="10" customWidth="1"/>
    <col min="28" max="29" width="6" style="10" customWidth="1"/>
    <col min="30" max="30" width="5.42578125" style="10" customWidth="1"/>
    <col min="31" max="31" width="5.7109375" style="10" customWidth="1"/>
    <col min="32" max="32" width="5.42578125" style="10" customWidth="1"/>
    <col min="33" max="33" width="5.7109375" style="10" customWidth="1"/>
    <col min="34" max="34" width="6.28515625" style="10" customWidth="1"/>
    <col min="35" max="35" width="5.7109375" style="10" customWidth="1"/>
    <col min="36" max="36" width="6.42578125" style="10" customWidth="1"/>
    <col min="37" max="37" width="7" style="10" customWidth="1"/>
    <col min="38" max="16384" width="8.85546875" style="10"/>
  </cols>
  <sheetData>
    <row r="1" spans="1:37" ht="37.5" customHeight="1" x14ac:dyDescent="0.25">
      <c r="A1" s="44" t="s">
        <v>268</v>
      </c>
      <c r="B1" s="47" t="s">
        <v>296</v>
      </c>
      <c r="C1" s="45" t="s">
        <v>270</v>
      </c>
      <c r="D1" s="46"/>
      <c r="E1" s="28"/>
      <c r="F1" s="28"/>
      <c r="G1" s="52" t="s">
        <v>298</v>
      </c>
      <c r="H1" s="52"/>
      <c r="I1" s="52"/>
      <c r="J1" s="52"/>
      <c r="K1" s="50" t="s">
        <v>269</v>
      </c>
      <c r="L1" s="50"/>
      <c r="M1" s="50" t="s">
        <v>293</v>
      </c>
      <c r="N1" s="50"/>
      <c r="O1" s="53" t="s">
        <v>282</v>
      </c>
      <c r="P1" s="53"/>
      <c r="Q1" s="53" t="s">
        <v>283</v>
      </c>
      <c r="R1" s="53"/>
      <c r="S1" s="53" t="s">
        <v>284</v>
      </c>
      <c r="T1" s="53"/>
      <c r="U1" s="53" t="s">
        <v>285</v>
      </c>
      <c r="V1" s="53"/>
      <c r="W1" s="53" t="s">
        <v>286</v>
      </c>
      <c r="X1" s="53"/>
      <c r="Y1" s="53" t="s">
        <v>287</v>
      </c>
      <c r="Z1" s="53"/>
      <c r="AA1" s="53" t="s">
        <v>288</v>
      </c>
      <c r="AB1" s="53"/>
      <c r="AC1" s="53" t="s">
        <v>289</v>
      </c>
      <c r="AD1" s="53"/>
      <c r="AE1" s="53" t="s">
        <v>290</v>
      </c>
      <c r="AF1" s="53"/>
      <c r="AG1" s="53" t="s">
        <v>291</v>
      </c>
      <c r="AH1" s="53"/>
      <c r="AI1" s="53" t="s">
        <v>292</v>
      </c>
      <c r="AJ1" s="53"/>
      <c r="AK1" s="51" t="s">
        <v>0</v>
      </c>
    </row>
    <row r="2" spans="1:37" ht="27" customHeight="1" x14ac:dyDescent="0.25">
      <c r="A2" s="29" t="s">
        <v>8</v>
      </c>
      <c r="B2" s="29" t="s">
        <v>10</v>
      </c>
      <c r="C2" s="29" t="s">
        <v>12</v>
      </c>
      <c r="D2" s="29" t="s">
        <v>13</v>
      </c>
      <c r="E2" s="29" t="s">
        <v>16</v>
      </c>
      <c r="F2" s="29" t="s">
        <v>7</v>
      </c>
      <c r="G2" s="30" t="s">
        <v>14</v>
      </c>
      <c r="H2" s="30" t="s">
        <v>15</v>
      </c>
      <c r="I2" s="30" t="s">
        <v>279</v>
      </c>
      <c r="J2" s="56" t="s">
        <v>17</v>
      </c>
      <c r="K2" s="31" t="s">
        <v>280</v>
      </c>
      <c r="L2" s="31" t="s">
        <v>281</v>
      </c>
      <c r="M2" s="49" t="s">
        <v>280</v>
      </c>
      <c r="N2" s="49" t="s">
        <v>281</v>
      </c>
      <c r="O2" s="49" t="s">
        <v>280</v>
      </c>
      <c r="P2" s="49" t="s">
        <v>281</v>
      </c>
      <c r="Q2" s="49" t="s">
        <v>280</v>
      </c>
      <c r="R2" s="49" t="s">
        <v>281</v>
      </c>
      <c r="S2" s="49" t="s">
        <v>280</v>
      </c>
      <c r="T2" s="49" t="s">
        <v>281</v>
      </c>
      <c r="U2" s="49" t="s">
        <v>280</v>
      </c>
      <c r="V2" s="49" t="s">
        <v>281</v>
      </c>
      <c r="W2" s="49" t="s">
        <v>280</v>
      </c>
      <c r="X2" s="49" t="s">
        <v>281</v>
      </c>
      <c r="Y2" s="49" t="s">
        <v>280</v>
      </c>
      <c r="Z2" s="49" t="s">
        <v>281</v>
      </c>
      <c r="AA2" s="49" t="s">
        <v>280</v>
      </c>
      <c r="AB2" s="49" t="s">
        <v>281</v>
      </c>
      <c r="AC2" s="49" t="s">
        <v>280</v>
      </c>
      <c r="AD2" s="49" t="s">
        <v>281</v>
      </c>
      <c r="AE2" s="49" t="s">
        <v>280</v>
      </c>
      <c r="AF2" s="49" t="s">
        <v>281</v>
      </c>
      <c r="AG2" s="49" t="s">
        <v>280</v>
      </c>
      <c r="AH2" s="49" t="s">
        <v>281</v>
      </c>
      <c r="AI2" s="49" t="s">
        <v>280</v>
      </c>
      <c r="AJ2" s="49" t="s">
        <v>281</v>
      </c>
      <c r="AK2" s="51"/>
    </row>
    <row r="3" spans="1:37" hidden="1" x14ac:dyDescent="0.25">
      <c r="A3" s="32" t="str">
        <f t="shared" ref="A3:H3" si="0">_xlfn.CONCAT(A1," ",A2)</f>
        <v>Contacts From: County</v>
      </c>
      <c r="B3" s="32" t="e">
        <f>_xlfn.CONCAT(#REF!," ",B2)</f>
        <v>#REF!</v>
      </c>
      <c r="C3" s="32" t="str">
        <f>_xlfn.CONCAT(B1," ",C2)</f>
        <v>NP Contacts Facility</v>
      </c>
      <c r="D3" s="32" t="str">
        <f t="shared" si="0"/>
        <v xml:space="preserve"> MFL Code</v>
      </c>
      <c r="E3" s="32" t="str">
        <f t="shared" si="0"/>
        <v xml:space="preserve"> Year</v>
      </c>
      <c r="F3" s="32" t="str">
        <f t="shared" si="0"/>
        <v xml:space="preserve"> Month</v>
      </c>
      <c r="G3" s="32" t="str">
        <f t="shared" si="0"/>
        <v>Index Testing Template V 5.0.0 Week Start</v>
      </c>
      <c r="H3" s="32" t="str">
        <f t="shared" si="0"/>
        <v xml:space="preserve"> Week End</v>
      </c>
      <c r="I3" s="32"/>
      <c r="J3" s="57" t="str">
        <f>_xlfn.CONCAT(J1," ",J2)</f>
        <v xml:space="preserve"> Data Element</v>
      </c>
      <c r="K3" s="33" t="str">
        <f>_xlfn.CONCAT(K1," ",K2)</f>
        <v>Unknown age F</v>
      </c>
      <c r="L3" s="33" t="str">
        <f t="shared" ref="L3:AJ3" si="1">_xlfn.CONCAT(L1," ",L2)</f>
        <v xml:space="preserve"> M</v>
      </c>
      <c r="M3" s="33" t="str">
        <f t="shared" si="1"/>
        <v>&lt; 1 F</v>
      </c>
      <c r="N3" s="33"/>
      <c r="O3" s="33"/>
      <c r="P3" s="33"/>
      <c r="Q3" s="33" t="str">
        <f t="shared" si="1"/>
        <v>5- 9 F</v>
      </c>
      <c r="R3" s="33"/>
      <c r="S3" s="33" t="str">
        <f t="shared" si="1"/>
        <v>10-14 F</v>
      </c>
      <c r="T3" s="33" t="str">
        <f t="shared" si="1"/>
        <v xml:space="preserve"> M</v>
      </c>
      <c r="U3" s="33" t="str">
        <f t="shared" si="1"/>
        <v>15-19 F</v>
      </c>
      <c r="V3" s="33" t="str">
        <f t="shared" si="1"/>
        <v xml:space="preserve"> M</v>
      </c>
      <c r="W3" s="33" t="str">
        <f t="shared" si="1"/>
        <v>20-24 F</v>
      </c>
      <c r="X3" s="33" t="str">
        <f t="shared" si="1"/>
        <v xml:space="preserve"> M</v>
      </c>
      <c r="Y3" s="33" t="str">
        <f t="shared" si="1"/>
        <v>25-29 F</v>
      </c>
      <c r="Z3" s="33" t="str">
        <f t="shared" si="1"/>
        <v xml:space="preserve"> M</v>
      </c>
      <c r="AA3" s="33" t="str">
        <f t="shared" si="1"/>
        <v>30-34 F</v>
      </c>
      <c r="AB3" s="33" t="str">
        <f t="shared" si="1"/>
        <v xml:space="preserve"> M</v>
      </c>
      <c r="AC3" s="33" t="str">
        <f t="shared" si="1"/>
        <v>35-39 F</v>
      </c>
      <c r="AD3" s="33" t="str">
        <f t="shared" si="1"/>
        <v xml:space="preserve"> M</v>
      </c>
      <c r="AE3" s="33"/>
      <c r="AF3" s="33"/>
      <c r="AG3" s="33" t="str">
        <f t="shared" si="1"/>
        <v>45-49 F</v>
      </c>
      <c r="AH3" s="33" t="str">
        <f t="shared" si="1"/>
        <v xml:space="preserve"> M</v>
      </c>
      <c r="AI3" s="33" t="str">
        <f t="shared" si="1"/>
        <v>50+ F</v>
      </c>
      <c r="AJ3" s="33" t="str">
        <f t="shared" si="1"/>
        <v xml:space="preserve"> M</v>
      </c>
      <c r="AK3" s="33" t="e">
        <f>_xlfn.CONCAT(#REF!," ",AK1)</f>
        <v>#REF!</v>
      </c>
    </row>
    <row r="4" spans="1:37" s="11" customFormat="1" ht="33.75" customHeight="1" x14ac:dyDescent="0.25">
      <c r="A4" s="34"/>
      <c r="B4" s="35"/>
      <c r="C4" s="35"/>
      <c r="D4" s="36" t="str">
        <f>IFERROR(MID(C4,FIND("[",C4)+1,5),"Enter MFL Code")</f>
        <v>Enter MFL Code</v>
      </c>
      <c r="E4" s="37">
        <v>2018</v>
      </c>
      <c r="F4" s="37">
        <v>8</v>
      </c>
      <c r="G4" s="37">
        <v>12</v>
      </c>
      <c r="H4" s="38">
        <v>16</v>
      </c>
      <c r="I4" s="54"/>
      <c r="J4" s="55" t="s">
        <v>277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1">
        <f t="shared" ref="AK4:AK18" si="2">SUM(K4:AJ4)</f>
        <v>0</v>
      </c>
    </row>
    <row r="5" spans="1:37" s="11" customFormat="1" ht="28.5" x14ac:dyDescent="0.25">
      <c r="A5" s="42">
        <f>A4</f>
        <v>0</v>
      </c>
      <c r="B5" s="42">
        <f>B4</f>
        <v>0</v>
      </c>
      <c r="C5" s="42">
        <f>C4</f>
        <v>0</v>
      </c>
      <c r="D5" s="42" t="str">
        <f>D4</f>
        <v>Enter MFL Code</v>
      </c>
      <c r="E5" s="42">
        <f>E4</f>
        <v>2018</v>
      </c>
      <c r="F5" s="42">
        <f>F4</f>
        <v>8</v>
      </c>
      <c r="G5" s="42">
        <f>G4</f>
        <v>12</v>
      </c>
      <c r="H5" s="42">
        <f>H4</f>
        <v>16</v>
      </c>
      <c r="I5" s="54"/>
      <c r="J5" s="55" t="s">
        <v>278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1">
        <f t="shared" si="2"/>
        <v>0</v>
      </c>
    </row>
    <row r="6" spans="1:37" s="11" customFormat="1" ht="23.25" customHeight="1" x14ac:dyDescent="0.25">
      <c r="A6" s="42"/>
      <c r="B6" s="42"/>
      <c r="C6" s="42"/>
      <c r="D6" s="42"/>
      <c r="E6" s="42"/>
      <c r="F6" s="42"/>
      <c r="G6" s="42"/>
      <c r="H6" s="42"/>
      <c r="I6" s="54"/>
      <c r="J6" s="39" t="s">
        <v>1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41">
        <f t="shared" si="2"/>
        <v>0</v>
      </c>
    </row>
    <row r="7" spans="1:37" s="11" customFormat="1" ht="23.25" customHeight="1" x14ac:dyDescent="0.25">
      <c r="A7" s="42"/>
      <c r="B7" s="42"/>
      <c r="C7" s="42"/>
      <c r="D7" s="42"/>
      <c r="E7" s="42"/>
      <c r="F7" s="42"/>
      <c r="G7" s="42"/>
      <c r="H7" s="42"/>
      <c r="I7" s="54" t="s">
        <v>275</v>
      </c>
      <c r="J7" s="58" t="s">
        <v>2</v>
      </c>
      <c r="K7" s="65"/>
      <c r="L7" s="65"/>
      <c r="M7" s="65"/>
      <c r="N7" s="65"/>
      <c r="O7" s="65"/>
      <c r="P7" s="65"/>
      <c r="Q7" s="65"/>
      <c r="R7" s="65"/>
      <c r="S7" s="40"/>
      <c r="T7" s="64"/>
      <c r="U7" s="61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3"/>
      <c r="AK7" s="41">
        <f t="shared" si="2"/>
        <v>0</v>
      </c>
    </row>
    <row r="8" spans="1:37" s="11" customFormat="1" ht="23.25" customHeight="1" x14ac:dyDescent="0.25">
      <c r="A8" s="42"/>
      <c r="B8" s="42"/>
      <c r="C8" s="42"/>
      <c r="D8" s="42"/>
      <c r="E8" s="42"/>
      <c r="F8" s="42"/>
      <c r="G8" s="42"/>
      <c r="H8" s="42"/>
      <c r="I8" s="54" t="s">
        <v>276</v>
      </c>
      <c r="J8" s="67"/>
      <c r="K8" s="70"/>
      <c r="L8" s="71"/>
      <c r="M8" s="71"/>
      <c r="N8" s="71"/>
      <c r="O8" s="71"/>
      <c r="P8" s="71"/>
      <c r="Q8" s="71"/>
      <c r="R8" s="72"/>
      <c r="S8" s="68"/>
      <c r="T8" s="40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41">
        <f t="shared" si="2"/>
        <v>0</v>
      </c>
    </row>
    <row r="9" spans="1:37" s="11" customFormat="1" ht="24" customHeight="1" x14ac:dyDescent="0.25">
      <c r="A9" s="42">
        <f>A5</f>
        <v>0</v>
      </c>
      <c r="B9" s="42">
        <f>B5</f>
        <v>0</v>
      </c>
      <c r="C9" s="42">
        <f>C5</f>
        <v>0</v>
      </c>
      <c r="D9" s="42" t="str">
        <f>D5</f>
        <v>Enter MFL Code</v>
      </c>
      <c r="E9" s="42">
        <f>E5</f>
        <v>2018</v>
      </c>
      <c r="F9" s="42">
        <f>F5</f>
        <v>8</v>
      </c>
      <c r="G9" s="42">
        <f>G5</f>
        <v>12</v>
      </c>
      <c r="H9" s="42">
        <f>H5</f>
        <v>16</v>
      </c>
      <c r="I9" s="54" t="s">
        <v>275</v>
      </c>
      <c r="J9" s="58" t="s">
        <v>3</v>
      </c>
      <c r="K9" s="66"/>
      <c r="L9" s="66"/>
      <c r="M9" s="66"/>
      <c r="N9" s="66"/>
      <c r="O9" s="66"/>
      <c r="P9" s="66"/>
      <c r="Q9" s="66"/>
      <c r="R9" s="66"/>
      <c r="S9" s="40"/>
      <c r="T9" s="40"/>
      <c r="U9" s="61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3"/>
      <c r="AK9" s="41">
        <f t="shared" si="2"/>
        <v>0</v>
      </c>
    </row>
    <row r="10" spans="1:37" s="11" customFormat="1" ht="24" customHeight="1" x14ac:dyDescent="0.25">
      <c r="A10" s="42"/>
      <c r="B10" s="42"/>
      <c r="C10" s="42"/>
      <c r="D10" s="42"/>
      <c r="E10" s="42"/>
      <c r="F10" s="42"/>
      <c r="G10" s="42"/>
      <c r="H10" s="42"/>
      <c r="I10" s="54" t="s">
        <v>276</v>
      </c>
      <c r="J10" s="59"/>
      <c r="K10" s="61"/>
      <c r="L10" s="62"/>
      <c r="M10" s="62"/>
      <c r="N10" s="62"/>
      <c r="O10" s="62"/>
      <c r="P10" s="62"/>
      <c r="Q10" s="62"/>
      <c r="R10" s="63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1">
        <f t="shared" si="2"/>
        <v>0</v>
      </c>
    </row>
    <row r="11" spans="1:37" s="11" customFormat="1" ht="21" customHeight="1" x14ac:dyDescent="0.25">
      <c r="A11" s="42">
        <f>A9</f>
        <v>0</v>
      </c>
      <c r="B11" s="42">
        <f>B9</f>
        <v>0</v>
      </c>
      <c r="C11" s="42">
        <f>C9</f>
        <v>0</v>
      </c>
      <c r="D11" s="42" t="str">
        <f>D9</f>
        <v>Enter MFL Code</v>
      </c>
      <c r="E11" s="42">
        <f>E9</f>
        <v>2018</v>
      </c>
      <c r="F11" s="42">
        <f>F9</f>
        <v>8</v>
      </c>
      <c r="G11" s="42">
        <f>G9</f>
        <v>12</v>
      </c>
      <c r="H11" s="42">
        <f>H9</f>
        <v>16</v>
      </c>
      <c r="I11" s="54" t="s">
        <v>275</v>
      </c>
      <c r="J11" s="58" t="s">
        <v>4</v>
      </c>
      <c r="K11" s="69">
        <f>K7-K9</f>
        <v>0</v>
      </c>
      <c r="L11" s="69">
        <f t="shared" ref="L11:T11" si="3">L7-L9</f>
        <v>0</v>
      </c>
      <c r="M11" s="69">
        <f t="shared" si="3"/>
        <v>0</v>
      </c>
      <c r="N11" s="69">
        <f t="shared" si="3"/>
        <v>0</v>
      </c>
      <c r="O11" s="69">
        <f t="shared" si="3"/>
        <v>0</v>
      </c>
      <c r="P11" s="69">
        <f t="shared" si="3"/>
        <v>0</v>
      </c>
      <c r="Q11" s="69">
        <f t="shared" si="3"/>
        <v>0</v>
      </c>
      <c r="R11" s="69">
        <f t="shared" si="3"/>
        <v>0</v>
      </c>
      <c r="S11" s="69">
        <f t="shared" si="3"/>
        <v>0</v>
      </c>
      <c r="T11" s="69">
        <f t="shared" si="3"/>
        <v>0</v>
      </c>
      <c r="U11" s="61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3"/>
      <c r="AK11" s="41">
        <f t="shared" si="2"/>
        <v>0</v>
      </c>
    </row>
    <row r="12" spans="1:37" s="11" customFormat="1" ht="21" customHeight="1" x14ac:dyDescent="0.25">
      <c r="A12" s="42"/>
      <c r="B12" s="42"/>
      <c r="C12" s="42"/>
      <c r="D12" s="42"/>
      <c r="E12" s="42"/>
      <c r="F12" s="42"/>
      <c r="G12" s="42"/>
      <c r="H12" s="42"/>
      <c r="I12" s="54" t="s">
        <v>276</v>
      </c>
      <c r="J12" s="59"/>
      <c r="K12" s="61"/>
      <c r="L12" s="62"/>
      <c r="M12" s="62"/>
      <c r="N12" s="62"/>
      <c r="O12" s="62"/>
      <c r="P12" s="62"/>
      <c r="Q12" s="62"/>
      <c r="R12" s="63"/>
      <c r="S12" s="43">
        <f>S8-S10</f>
        <v>0</v>
      </c>
      <c r="T12" s="43">
        <f t="shared" ref="T12:AJ12" si="4">T8-T10</f>
        <v>0</v>
      </c>
      <c r="U12" s="43">
        <f t="shared" si="4"/>
        <v>0</v>
      </c>
      <c r="V12" s="43">
        <f t="shared" si="4"/>
        <v>0</v>
      </c>
      <c r="W12" s="43">
        <f t="shared" si="4"/>
        <v>0</v>
      </c>
      <c r="X12" s="43">
        <f t="shared" si="4"/>
        <v>0</v>
      </c>
      <c r="Y12" s="43">
        <f t="shared" si="4"/>
        <v>0</v>
      </c>
      <c r="Z12" s="43">
        <f t="shared" si="4"/>
        <v>0</v>
      </c>
      <c r="AA12" s="43">
        <f t="shared" si="4"/>
        <v>0</v>
      </c>
      <c r="AB12" s="43">
        <f t="shared" si="4"/>
        <v>0</v>
      </c>
      <c r="AC12" s="43">
        <f t="shared" si="4"/>
        <v>0</v>
      </c>
      <c r="AD12" s="43">
        <f t="shared" si="4"/>
        <v>0</v>
      </c>
      <c r="AE12" s="43">
        <f t="shared" si="4"/>
        <v>0</v>
      </c>
      <c r="AF12" s="43">
        <f t="shared" si="4"/>
        <v>0</v>
      </c>
      <c r="AG12" s="43">
        <f t="shared" si="4"/>
        <v>0</v>
      </c>
      <c r="AH12" s="43">
        <f t="shared" si="4"/>
        <v>0</v>
      </c>
      <c r="AI12" s="43">
        <f t="shared" si="4"/>
        <v>0</v>
      </c>
      <c r="AJ12" s="43">
        <f t="shared" si="4"/>
        <v>0</v>
      </c>
      <c r="AK12" s="41">
        <f t="shared" si="2"/>
        <v>0</v>
      </c>
    </row>
    <row r="13" spans="1:37" s="11" customFormat="1" ht="21" customHeight="1" x14ac:dyDescent="0.25">
      <c r="A13" s="42">
        <f>A11</f>
        <v>0</v>
      </c>
      <c r="B13" s="42">
        <f>B11</f>
        <v>0</v>
      </c>
      <c r="C13" s="42">
        <f>C11</f>
        <v>0</v>
      </c>
      <c r="D13" s="42" t="str">
        <f>D11</f>
        <v>Enter MFL Code</v>
      </c>
      <c r="E13" s="42">
        <f>E11</f>
        <v>2018</v>
      </c>
      <c r="F13" s="42">
        <f>F11</f>
        <v>8</v>
      </c>
      <c r="G13" s="42">
        <f>G11</f>
        <v>12</v>
      </c>
      <c r="H13" s="42">
        <f>H11</f>
        <v>16</v>
      </c>
      <c r="I13" s="54" t="s">
        <v>275</v>
      </c>
      <c r="J13" s="58" t="s">
        <v>5</v>
      </c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61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3"/>
      <c r="AK13" s="41">
        <f t="shared" si="2"/>
        <v>0</v>
      </c>
    </row>
    <row r="14" spans="1:37" s="11" customFormat="1" ht="21" customHeight="1" x14ac:dyDescent="0.25">
      <c r="A14" s="42"/>
      <c r="B14" s="42"/>
      <c r="C14" s="42"/>
      <c r="D14" s="42"/>
      <c r="E14" s="42"/>
      <c r="F14" s="42"/>
      <c r="G14" s="42"/>
      <c r="H14" s="42"/>
      <c r="I14" s="54" t="s">
        <v>276</v>
      </c>
      <c r="J14" s="59"/>
      <c r="K14" s="61"/>
      <c r="L14" s="62"/>
      <c r="M14" s="62"/>
      <c r="N14" s="62"/>
      <c r="O14" s="62"/>
      <c r="P14" s="62"/>
      <c r="Q14" s="62"/>
      <c r="R14" s="63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1">
        <f t="shared" si="2"/>
        <v>0</v>
      </c>
    </row>
    <row r="15" spans="1:37" s="11" customFormat="1" ht="21" customHeight="1" x14ac:dyDescent="0.25">
      <c r="A15" s="42">
        <f>A13</f>
        <v>0</v>
      </c>
      <c r="B15" s="42">
        <f>B13</f>
        <v>0</v>
      </c>
      <c r="C15" s="42">
        <f>C13</f>
        <v>0</v>
      </c>
      <c r="D15" s="42" t="str">
        <f>D13</f>
        <v>Enter MFL Code</v>
      </c>
      <c r="E15" s="42">
        <f>E13</f>
        <v>2018</v>
      </c>
      <c r="F15" s="42">
        <f>F13</f>
        <v>8</v>
      </c>
      <c r="G15" s="42">
        <f>G13</f>
        <v>12</v>
      </c>
      <c r="H15" s="42">
        <f>H13</f>
        <v>16</v>
      </c>
      <c r="I15" s="54" t="s">
        <v>275</v>
      </c>
      <c r="J15" s="58" t="s">
        <v>6</v>
      </c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61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3"/>
      <c r="AK15" s="41">
        <f t="shared" si="2"/>
        <v>0</v>
      </c>
    </row>
    <row r="16" spans="1:37" s="11" customFormat="1" ht="21" customHeight="1" x14ac:dyDescent="0.25">
      <c r="A16" s="42">
        <f t="shared" ref="A16:D16" si="5">A14</f>
        <v>0</v>
      </c>
      <c r="B16" s="42">
        <f t="shared" si="5"/>
        <v>0</v>
      </c>
      <c r="C16" s="42">
        <f t="shared" si="5"/>
        <v>0</v>
      </c>
      <c r="D16" s="42">
        <f t="shared" si="5"/>
        <v>0</v>
      </c>
      <c r="E16" s="42"/>
      <c r="F16" s="42"/>
      <c r="G16" s="42"/>
      <c r="H16" s="42"/>
      <c r="I16" s="54" t="s">
        <v>276</v>
      </c>
      <c r="J16" s="59"/>
      <c r="K16" s="61"/>
      <c r="L16" s="62"/>
      <c r="M16" s="62"/>
      <c r="N16" s="62"/>
      <c r="O16" s="62"/>
      <c r="P16" s="62"/>
      <c r="Q16" s="62"/>
      <c r="R16" s="63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1">
        <f t="shared" si="2"/>
        <v>0</v>
      </c>
    </row>
    <row r="17" spans="1:37" s="11" customFormat="1" ht="26.25" customHeight="1" x14ac:dyDescent="0.25">
      <c r="A17" s="42">
        <f t="shared" ref="A17:D17" si="6">A15</f>
        <v>0</v>
      </c>
      <c r="B17" s="42">
        <f t="shared" si="6"/>
        <v>0</v>
      </c>
      <c r="C17" s="42">
        <f t="shared" si="6"/>
        <v>0</v>
      </c>
      <c r="D17" s="42" t="str">
        <f t="shared" si="6"/>
        <v>Enter MFL Code</v>
      </c>
      <c r="E17" s="42">
        <f t="shared" ref="B17:H17" si="7">E15</f>
        <v>2018</v>
      </c>
      <c r="F17" s="42">
        <f t="shared" si="7"/>
        <v>8</v>
      </c>
      <c r="G17" s="42">
        <f t="shared" si="7"/>
        <v>12</v>
      </c>
      <c r="H17" s="42">
        <f t="shared" si="7"/>
        <v>16</v>
      </c>
      <c r="I17" s="54" t="s">
        <v>275</v>
      </c>
      <c r="J17" s="58" t="s">
        <v>264</v>
      </c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61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3"/>
      <c r="AK17" s="41">
        <f t="shared" si="2"/>
        <v>0</v>
      </c>
    </row>
    <row r="18" spans="1:37" s="11" customFormat="1" ht="21.75" customHeight="1" x14ac:dyDescent="0.25">
      <c r="A18" s="42">
        <f t="shared" ref="A18:D18" si="8">A16</f>
        <v>0</v>
      </c>
      <c r="B18" s="42">
        <f t="shared" si="8"/>
        <v>0</v>
      </c>
      <c r="C18" s="42">
        <f t="shared" si="8"/>
        <v>0</v>
      </c>
      <c r="D18" s="42">
        <f t="shared" si="8"/>
        <v>0</v>
      </c>
      <c r="E18" s="42"/>
      <c r="F18" s="42"/>
      <c r="G18" s="42"/>
      <c r="H18" s="42"/>
      <c r="I18" s="54" t="s">
        <v>276</v>
      </c>
      <c r="J18" s="59"/>
      <c r="K18" s="61"/>
      <c r="L18" s="62"/>
      <c r="M18" s="62"/>
      <c r="N18" s="62"/>
      <c r="O18" s="62"/>
      <c r="P18" s="62"/>
      <c r="Q18" s="62"/>
      <c r="R18" s="63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1">
        <f t="shared" si="2"/>
        <v>0</v>
      </c>
    </row>
    <row r="19" spans="1:37" ht="21.75" customHeight="1" x14ac:dyDescent="0.25">
      <c r="A19" s="42">
        <f t="shared" ref="A19:D19" si="9">A17</f>
        <v>0</v>
      </c>
      <c r="B19" s="42">
        <f t="shared" si="9"/>
        <v>0</v>
      </c>
      <c r="C19" s="42">
        <f t="shared" si="9"/>
        <v>0</v>
      </c>
      <c r="D19" s="42" t="str">
        <f t="shared" si="9"/>
        <v>Enter MFL Code</v>
      </c>
      <c r="E19" s="12"/>
      <c r="F19" s="12"/>
      <c r="G19" s="12"/>
      <c r="H19" s="12"/>
      <c r="I19" s="73"/>
      <c r="J19" s="74" t="s">
        <v>294</v>
      </c>
      <c r="K19" s="61"/>
      <c r="L19" s="62"/>
      <c r="M19" s="62"/>
      <c r="N19" s="62"/>
      <c r="O19" s="62"/>
      <c r="P19" s="62"/>
      <c r="Q19" s="62"/>
      <c r="R19" s="63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1">
        <f t="shared" ref="AK19:AK20" si="10">SUM(K19:AJ19)</f>
        <v>0</v>
      </c>
    </row>
    <row r="20" spans="1:37" ht="21.75" customHeight="1" x14ac:dyDescent="0.25">
      <c r="A20" s="42">
        <f t="shared" ref="A20:D20" si="11">A18</f>
        <v>0</v>
      </c>
      <c r="B20" s="42">
        <f t="shared" si="11"/>
        <v>0</v>
      </c>
      <c r="C20" s="42">
        <f t="shared" si="11"/>
        <v>0</v>
      </c>
      <c r="D20" s="42">
        <f t="shared" si="11"/>
        <v>0</v>
      </c>
      <c r="E20" s="12"/>
      <c r="F20" s="12"/>
      <c r="G20" s="12"/>
      <c r="H20" s="12"/>
      <c r="I20" s="73"/>
      <c r="J20" s="74" t="s">
        <v>295</v>
      </c>
      <c r="K20" s="61"/>
      <c r="L20" s="62"/>
      <c r="M20" s="62"/>
      <c r="N20" s="62"/>
      <c r="O20" s="62"/>
      <c r="P20" s="62"/>
      <c r="Q20" s="62"/>
      <c r="R20" s="63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1">
        <f t="shared" si="10"/>
        <v>0</v>
      </c>
    </row>
    <row r="21" spans="1:37" x14ac:dyDescent="0.25">
      <c r="C21" s="12"/>
      <c r="D21" s="12"/>
      <c r="E21" s="12"/>
      <c r="F21" s="12"/>
      <c r="G21" s="12"/>
      <c r="H21" s="12"/>
      <c r="I21" s="12"/>
      <c r="J21" s="12"/>
      <c r="K21" s="12"/>
    </row>
    <row r="22" spans="1:37" x14ac:dyDescent="0.25">
      <c r="C22" s="12"/>
      <c r="D22" s="12"/>
      <c r="E22" s="12"/>
      <c r="F22" s="12"/>
      <c r="G22" s="12"/>
      <c r="H22" s="12"/>
      <c r="I22" s="12"/>
      <c r="J22" s="12"/>
      <c r="K22" s="12"/>
    </row>
    <row r="23" spans="1:37" x14ac:dyDescent="0.25">
      <c r="C23" s="12"/>
      <c r="D23" s="12"/>
      <c r="E23" s="12"/>
      <c r="F23" s="12"/>
      <c r="G23" s="12"/>
      <c r="H23" s="12"/>
      <c r="I23" s="12"/>
      <c r="J23" s="12"/>
      <c r="K23" s="12"/>
    </row>
    <row r="24" spans="1:37" x14ac:dyDescent="0.25">
      <c r="C24" s="12"/>
      <c r="D24" s="12"/>
      <c r="E24" s="12"/>
      <c r="F24" s="12"/>
      <c r="G24" s="12"/>
      <c r="H24" s="12"/>
      <c r="I24" s="12"/>
      <c r="J24" s="12"/>
      <c r="K24" s="12"/>
    </row>
    <row r="25" spans="1:37" x14ac:dyDescent="0.25">
      <c r="C25" s="12"/>
      <c r="D25" s="12"/>
      <c r="E25" s="12"/>
      <c r="F25" s="12"/>
      <c r="G25" s="12"/>
      <c r="H25" s="12"/>
      <c r="I25" s="12"/>
      <c r="J25" s="12"/>
      <c r="K25" s="12"/>
    </row>
  </sheetData>
  <sheetProtection selectLockedCells="1"/>
  <mergeCells count="21">
    <mergeCell ref="AK1:AK2"/>
    <mergeCell ref="AI1:AJ1"/>
    <mergeCell ref="S1:T1"/>
    <mergeCell ref="U1:V1"/>
    <mergeCell ref="K1:L1"/>
    <mergeCell ref="W1:X1"/>
    <mergeCell ref="Y1:Z1"/>
    <mergeCell ref="AA1:AB1"/>
    <mergeCell ref="AC1:AD1"/>
    <mergeCell ref="AG1:AH1"/>
    <mergeCell ref="G1:J1"/>
    <mergeCell ref="J7:J8"/>
    <mergeCell ref="M1:N1"/>
    <mergeCell ref="O1:P1"/>
    <mergeCell ref="Q1:R1"/>
    <mergeCell ref="AE1:AF1"/>
    <mergeCell ref="J9:J10"/>
    <mergeCell ref="J11:J12"/>
    <mergeCell ref="J13:J14"/>
    <mergeCell ref="J15:J16"/>
    <mergeCell ref="J17:J18"/>
  </mergeCells>
  <conditionalFormatting sqref="D4">
    <cfRule type="containsText" dxfId="2" priority="5" operator="containsText" text="MFL Code">
      <formula>NOT(ISERROR(SEARCH("MFL Code",D4)))</formula>
    </cfRule>
    <cfRule type="containsText" dxfId="1" priority="6" operator="containsText" text="MFL Code">
      <formula>NOT(ISERROR(SEARCH("MFL Code",D4)))</formula>
    </cfRule>
  </conditionalFormatting>
  <conditionalFormatting sqref="K11:T11 S12:AJ12">
    <cfRule type="cellIs" dxfId="0" priority="3" operator="equal">
      <formula>0</formula>
    </cfRule>
  </conditionalFormatting>
  <dataValidations count="6">
    <dataValidation type="list" allowBlank="1" showInputMessage="1" showErrorMessage="1" sqref="C4" xr:uid="{1EEDEC64-D9EF-4902-8740-6DA5760B9D44}">
      <formula1>OFFSET(INDIRECT(SUBSTITUTE($B4," ","")),0,0,COUNTA(INDIRECT(SUBSTITUTE($B4," ","")&amp;"Col")),1)</formula1>
    </dataValidation>
    <dataValidation type="list" allowBlank="1" showInputMessage="1" showErrorMessage="1" sqref="A4" xr:uid="{E6646214-1C89-441A-9369-DC69E8FA64FB}">
      <formula1>county</formula1>
    </dataValidation>
    <dataValidation type="list" allowBlank="1" showInputMessage="1" showErrorMessage="1" sqref="B4" xr:uid="{CC99824B-0744-45CF-BCD4-F950544DD4F5}">
      <formula1>OFFSET(INDIRECT(SUBSTITUTE($A4," ","")),0,0,COUNTA(INDIRECT(SUBSTITUTE($A4," ","")&amp;"Col")),1)</formula1>
    </dataValidation>
    <dataValidation type="list" allowBlank="1" showInputMessage="1" showErrorMessage="1" sqref="B1" xr:uid="{6068FB63-4B72-496D-B379-456F11436676}">
      <formula1>contactsfrom</formula1>
    </dataValidation>
    <dataValidation type="date" errorStyle="warning" operator="greaterThanOrEqual" allowBlank="1" showInputMessage="1" showErrorMessage="1" errorTitle="Date range/format Error" error="Ensure the date format is yyyy-mm-dd eg 2018-05-14" sqref="D1" xr:uid="{7F377F24-5CDE-4323-A9A1-A2C523FAF80E}">
      <formula1>43374</formula1>
    </dataValidation>
    <dataValidation type="whole" allowBlank="1" showInputMessage="1" showErrorMessage="1" errorTitle="Wrong Data Value" error="Enter numeric values between 0 and 1000" sqref="K4:AJ20" xr:uid="{D094353E-47C0-4E2D-AA9D-486187616635}">
      <formula1>0</formula1>
      <formula2>1000</formula2>
    </dataValidation>
  </dataValidations>
  <pageMargins left="0.7" right="0.7" top="0.75" bottom="0.75" header="0.3" footer="0.3"/>
  <pageSetup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93</vt:i4>
      </vt:variant>
    </vt:vector>
  </HeadingPairs>
  <TitlesOfParts>
    <vt:vector size="96" baseType="lpstr">
      <vt:lpstr>Pivot PNS</vt:lpstr>
      <vt:lpstr>do not delete1</vt:lpstr>
      <vt:lpstr>New Positive contacts</vt:lpstr>
      <vt:lpstr>Baringo</vt:lpstr>
      <vt:lpstr>BaringoCentral</vt:lpstr>
      <vt:lpstr>BaringoCentralCol</vt:lpstr>
      <vt:lpstr>BaringoCol</vt:lpstr>
      <vt:lpstr>BaringoNorth</vt:lpstr>
      <vt:lpstr>BaringoNorthCol</vt:lpstr>
      <vt:lpstr>contactsfrom</vt:lpstr>
      <vt:lpstr>county</vt:lpstr>
      <vt:lpstr>Gilgil</vt:lpstr>
      <vt:lpstr>GilgilCol</vt:lpstr>
      <vt:lpstr>Kajiado</vt:lpstr>
      <vt:lpstr>KajiadoCentral</vt:lpstr>
      <vt:lpstr>KajiadoCentralCol</vt:lpstr>
      <vt:lpstr>KajiadoCol</vt:lpstr>
      <vt:lpstr>KajiadoEast</vt:lpstr>
      <vt:lpstr>KajiadoEastCol</vt:lpstr>
      <vt:lpstr>KajiadoNorth</vt:lpstr>
      <vt:lpstr>KajiadoNorthCol</vt:lpstr>
      <vt:lpstr>KajiadoWest</vt:lpstr>
      <vt:lpstr>KajiadoWestCol</vt:lpstr>
      <vt:lpstr>Kibish</vt:lpstr>
      <vt:lpstr>KibishCol</vt:lpstr>
      <vt:lpstr>Koibatek</vt:lpstr>
      <vt:lpstr>KoibatekCol</vt:lpstr>
      <vt:lpstr>KuresoiNorth</vt:lpstr>
      <vt:lpstr>KuresoiNorthCol</vt:lpstr>
      <vt:lpstr>KuresoiSouth</vt:lpstr>
      <vt:lpstr>KuresoiSouthCol</vt:lpstr>
      <vt:lpstr>Laikipia</vt:lpstr>
      <vt:lpstr>LaikipiaCol</vt:lpstr>
      <vt:lpstr>LaikipiaEast</vt:lpstr>
      <vt:lpstr>LaikipiaEastCol</vt:lpstr>
      <vt:lpstr>LaikipiaNorth</vt:lpstr>
      <vt:lpstr>LaikipiaNorthCol</vt:lpstr>
      <vt:lpstr>LaikipiaWest</vt:lpstr>
      <vt:lpstr>LaikipiaWestCol</vt:lpstr>
      <vt:lpstr>Loima</vt:lpstr>
      <vt:lpstr>LoimaCol</vt:lpstr>
      <vt:lpstr>Loitokitok</vt:lpstr>
      <vt:lpstr>LoitokitokCol</vt:lpstr>
      <vt:lpstr>Marigat</vt:lpstr>
      <vt:lpstr>MarigatCol</vt:lpstr>
      <vt:lpstr>Mogotio</vt:lpstr>
      <vt:lpstr>MogotioCol</vt:lpstr>
      <vt:lpstr>Molo</vt:lpstr>
      <vt:lpstr>MoloCol</vt:lpstr>
      <vt:lpstr>Naivasha</vt:lpstr>
      <vt:lpstr>NaivashaCol</vt:lpstr>
      <vt:lpstr>Nakuru</vt:lpstr>
      <vt:lpstr>NakuruCol</vt:lpstr>
      <vt:lpstr>NakuruEast</vt:lpstr>
      <vt:lpstr>NakuruEastCol</vt:lpstr>
      <vt:lpstr>NakuruNorth</vt:lpstr>
      <vt:lpstr>NakuruNorthCol</vt:lpstr>
      <vt:lpstr>NakuruWest</vt:lpstr>
      <vt:lpstr>NakuruWestCol</vt:lpstr>
      <vt:lpstr>Narok</vt:lpstr>
      <vt:lpstr>NarokCol</vt:lpstr>
      <vt:lpstr>NarokEast</vt:lpstr>
      <vt:lpstr>NarokEastCol</vt:lpstr>
      <vt:lpstr>NarokNorth</vt:lpstr>
      <vt:lpstr>NarokNorthCol</vt:lpstr>
      <vt:lpstr>NarokSouth</vt:lpstr>
      <vt:lpstr>NarokSouthCol</vt:lpstr>
      <vt:lpstr>NarokWest</vt:lpstr>
      <vt:lpstr>NarokWestCol</vt:lpstr>
      <vt:lpstr>Njoro</vt:lpstr>
      <vt:lpstr>NjoroCol</vt:lpstr>
      <vt:lpstr>Rongai</vt:lpstr>
      <vt:lpstr>RongaiCol</vt:lpstr>
      <vt:lpstr>Samburu</vt:lpstr>
      <vt:lpstr>SamburuCentral</vt:lpstr>
      <vt:lpstr>SamburuCentralCol</vt:lpstr>
      <vt:lpstr>SamburuCol</vt:lpstr>
      <vt:lpstr>SamburuEast</vt:lpstr>
      <vt:lpstr>SamburuEastCol</vt:lpstr>
      <vt:lpstr>SamburuNorth</vt:lpstr>
      <vt:lpstr>SamburuNorthCol</vt:lpstr>
      <vt:lpstr>subcounty</vt:lpstr>
      <vt:lpstr>Subukia</vt:lpstr>
      <vt:lpstr>SubukiaCol</vt:lpstr>
      <vt:lpstr>Turkana</vt:lpstr>
      <vt:lpstr>TurkanaCentral</vt:lpstr>
      <vt:lpstr>TurkanaCentralCol</vt:lpstr>
      <vt:lpstr>TurkanaCol</vt:lpstr>
      <vt:lpstr>TurkanaEast</vt:lpstr>
      <vt:lpstr>TurkanaEastCol</vt:lpstr>
      <vt:lpstr>TurkanaNorth</vt:lpstr>
      <vt:lpstr>TurkanaNorthCol</vt:lpstr>
      <vt:lpstr>TurkanaSouth</vt:lpstr>
      <vt:lpstr>TurkanaSouthCol</vt:lpstr>
      <vt:lpstr>TurkanaWest</vt:lpstr>
      <vt:lpstr>TurkanaWestCol</vt:lpstr>
    </vt:vector>
  </TitlesOfParts>
  <Company>USAID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USAID</dc:creator>
  <cp:lastModifiedBy>Emmanuel Kaunda</cp:lastModifiedBy>
  <cp:lastPrinted>2018-10-19T06:15:23Z</cp:lastPrinted>
  <dcterms:created xsi:type="dcterms:W3CDTF">2018-01-23T04:06:31Z</dcterms:created>
  <dcterms:modified xsi:type="dcterms:W3CDTF">2019-08-09T11:26:42Z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39791b93-8311-4d5f-8712-15657fd86135</vt:lpwstr>
  </property>
  <property fmtid="{D5CDD505-2E9C-101B-9397-08002B2CF9AE}" pid="3" name="ConnectionInfosStorage">
    <vt:lpwstr>WorkbookXmlParts</vt:lpwstr>
  </property>
</Properties>
</file>