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"/>
    </mc:Choice>
  </mc:AlternateContent>
  <xr:revisionPtr revIDLastSave="0" documentId="13_ncr:1_{CF134D8B-4AF2-4D89-BF70-070B681811EF}" xr6:coauthVersionLast="45" xr6:coauthVersionMax="45" xr10:uidLastSave="{00000000-0000-0000-0000-000000000000}"/>
  <bookViews>
    <workbookView xWindow="-38498" yWindow="-98" windowWidth="19395" windowHeight="10395" tabRatio="771" xr2:uid="{00000000-000D-0000-FFFF-FFFF00000000}"/>
  </bookViews>
  <sheets>
    <sheet name="ACA" sheetId="29" r:id="rId1"/>
    <sheet name="MCA" sheetId="26" r:id="rId2"/>
  </sheets>
  <definedNames>
    <definedName name="facilities">#REF!</definedName>
    <definedName name="MflCode">#REF!</definedName>
    <definedName name="_xlnm.Print_Area" localSheetId="0">ACA!$A$1:$Q$18</definedName>
    <definedName name="_xlnm.Print_Area" localSheetId="1">MCA!$A$1:$N$18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" i="29" l="1"/>
  <c r="P22" i="29"/>
  <c r="Q22" i="29"/>
  <c r="O23" i="29"/>
  <c r="Q23" i="29"/>
  <c r="P26" i="29"/>
  <c r="Q26" i="29"/>
  <c r="O26" i="29"/>
  <c r="P21" i="29"/>
  <c r="P23" i="29" s="1"/>
  <c r="O21" i="29"/>
  <c r="P20" i="29"/>
  <c r="O20" i="29"/>
  <c r="P18" i="29"/>
  <c r="O18" i="29"/>
  <c r="Q16" i="29"/>
  <c r="Q18" i="29" s="1"/>
  <c r="Q15" i="29"/>
  <c r="O14" i="29"/>
  <c r="O17" i="29" s="1"/>
  <c r="Q13" i="29"/>
  <c r="Q12" i="29"/>
  <c r="Q11" i="29"/>
  <c r="Q10" i="29"/>
  <c r="P9" i="29"/>
  <c r="P14" i="29" s="1"/>
  <c r="P17" i="29" s="1"/>
  <c r="O9" i="29"/>
  <c r="Q8" i="29"/>
  <c r="Q7" i="29"/>
  <c r="Q9" i="29" s="1"/>
  <c r="Q14" i="29" s="1"/>
  <c r="Q17" i="29" s="1"/>
  <c r="Q6" i="29"/>
  <c r="N26" i="29" l="1"/>
  <c r="M26" i="29"/>
  <c r="L26" i="29"/>
  <c r="K26" i="29"/>
  <c r="J26" i="29"/>
  <c r="I26" i="29"/>
  <c r="H26" i="29"/>
  <c r="G26" i="29"/>
  <c r="F26" i="29"/>
  <c r="E26" i="29"/>
  <c r="D26" i="29"/>
  <c r="C26" i="29"/>
  <c r="N23" i="29"/>
  <c r="K23" i="29"/>
  <c r="H23" i="29"/>
  <c r="G23" i="29"/>
  <c r="E23" i="29"/>
  <c r="D23" i="29"/>
  <c r="C23" i="29"/>
  <c r="N22" i="29"/>
  <c r="K22" i="29"/>
  <c r="H22" i="29"/>
  <c r="E22" i="29"/>
  <c r="M21" i="29"/>
  <c r="M23" i="29" s="1"/>
  <c r="L21" i="29"/>
  <c r="L23" i="29" s="1"/>
  <c r="J21" i="29"/>
  <c r="J23" i="29" s="1"/>
  <c r="I21" i="29"/>
  <c r="G21" i="29"/>
  <c r="F21" i="29"/>
  <c r="F23" i="29" s="1"/>
  <c r="D21" i="29"/>
  <c r="C21" i="29"/>
  <c r="M18" i="29"/>
  <c r="L18" i="29"/>
  <c r="J18" i="29"/>
  <c r="I18" i="29"/>
  <c r="G18" i="29"/>
  <c r="F18" i="29"/>
  <c r="D18" i="29"/>
  <c r="C18" i="29"/>
  <c r="N16" i="29"/>
  <c r="N18" i="29" s="1"/>
  <c r="K16" i="29"/>
  <c r="K18" i="29" s="1"/>
  <c r="H16" i="29"/>
  <c r="H18" i="29" s="1"/>
  <c r="E16" i="29"/>
  <c r="N15" i="29"/>
  <c r="K15" i="29"/>
  <c r="H15" i="29"/>
  <c r="E15" i="29"/>
  <c r="E18" i="29" s="1"/>
  <c r="N13" i="29"/>
  <c r="K13" i="29"/>
  <c r="H13" i="29"/>
  <c r="E13" i="29"/>
  <c r="N12" i="29"/>
  <c r="K12" i="29"/>
  <c r="H12" i="29"/>
  <c r="E12" i="29"/>
  <c r="N11" i="29"/>
  <c r="K11" i="29"/>
  <c r="H11" i="29"/>
  <c r="E11" i="29"/>
  <c r="N10" i="29"/>
  <c r="K10" i="29"/>
  <c r="H10" i="29"/>
  <c r="E10" i="29"/>
  <c r="M9" i="29"/>
  <c r="M14" i="29" s="1"/>
  <c r="L9" i="29"/>
  <c r="L14" i="29" s="1"/>
  <c r="J9" i="29"/>
  <c r="J14" i="29" s="1"/>
  <c r="I9" i="29"/>
  <c r="I14" i="29" s="1"/>
  <c r="G9" i="29"/>
  <c r="G14" i="29" s="1"/>
  <c r="F9" i="29"/>
  <c r="F14" i="29" s="1"/>
  <c r="E9" i="29"/>
  <c r="D9" i="29"/>
  <c r="D14" i="29" s="1"/>
  <c r="C9" i="29"/>
  <c r="C14" i="29" s="1"/>
  <c r="N8" i="29"/>
  <c r="K8" i="29"/>
  <c r="H8" i="29"/>
  <c r="E8" i="29"/>
  <c r="N7" i="29"/>
  <c r="K7" i="29"/>
  <c r="H7" i="29"/>
  <c r="E7" i="29"/>
  <c r="N6" i="29"/>
  <c r="N9" i="29" s="1"/>
  <c r="N14" i="29" s="1"/>
  <c r="N17" i="29" s="1"/>
  <c r="K6" i="29"/>
  <c r="K9" i="29" s="1"/>
  <c r="K14" i="29" s="1"/>
  <c r="K17" i="29" s="1"/>
  <c r="H6" i="29"/>
  <c r="H9" i="29" s="1"/>
  <c r="H14" i="29" s="1"/>
  <c r="H17" i="29" s="1"/>
  <c r="E6" i="29"/>
  <c r="E23" i="26"/>
  <c r="F23" i="26"/>
  <c r="G23" i="26"/>
  <c r="H23" i="26"/>
  <c r="I23" i="26"/>
  <c r="J23" i="26"/>
  <c r="K23" i="26"/>
  <c r="L23" i="26"/>
  <c r="M23" i="26"/>
  <c r="N23" i="26"/>
  <c r="E22" i="26"/>
  <c r="G22" i="26"/>
  <c r="H22" i="26"/>
  <c r="I22" i="26"/>
  <c r="J22" i="26"/>
  <c r="K22" i="26"/>
  <c r="L22" i="26"/>
  <c r="M22" i="26"/>
  <c r="N22" i="26"/>
  <c r="N26" i="26"/>
  <c r="M26" i="26"/>
  <c r="L26" i="26"/>
  <c r="J26" i="26"/>
  <c r="K26" i="26"/>
  <c r="I26" i="26"/>
  <c r="H26" i="26"/>
  <c r="G26" i="26"/>
  <c r="F26" i="26"/>
  <c r="E26" i="26"/>
  <c r="D26" i="26"/>
  <c r="C26" i="26"/>
  <c r="D21" i="26"/>
  <c r="D23" i="26" s="1"/>
  <c r="F21" i="26"/>
  <c r="G21" i="26"/>
  <c r="I21" i="26"/>
  <c r="J21" i="26"/>
  <c r="L21" i="26"/>
  <c r="M21" i="26"/>
  <c r="C21" i="26"/>
  <c r="C23" i="26" s="1"/>
  <c r="D9" i="26"/>
  <c r="D14" i="26" s="1"/>
  <c r="F9" i="26"/>
  <c r="F14" i="26" s="1"/>
  <c r="F20" i="26" s="1"/>
  <c r="F22" i="26" s="1"/>
  <c r="G9" i="26"/>
  <c r="G14" i="26" s="1"/>
  <c r="I9" i="26"/>
  <c r="I14" i="26" s="1"/>
  <c r="I20" i="26" s="1"/>
  <c r="J9" i="26"/>
  <c r="J14" i="26" s="1"/>
  <c r="L9" i="26"/>
  <c r="L14" i="26" s="1"/>
  <c r="L20" i="26" s="1"/>
  <c r="M9" i="26"/>
  <c r="M14" i="26" s="1"/>
  <c r="M18" i="26"/>
  <c r="L18" i="26"/>
  <c r="J18" i="26"/>
  <c r="I18" i="26"/>
  <c r="G18" i="26"/>
  <c r="F18" i="26"/>
  <c r="D18" i="26"/>
  <c r="C18" i="26"/>
  <c r="N16" i="26"/>
  <c r="K16" i="26"/>
  <c r="H16" i="26"/>
  <c r="E16" i="26"/>
  <c r="N15" i="26"/>
  <c r="K15" i="26"/>
  <c r="H15" i="26"/>
  <c r="E15" i="26"/>
  <c r="N13" i="26"/>
  <c r="K13" i="26"/>
  <c r="H13" i="26"/>
  <c r="E13" i="26"/>
  <c r="N12" i="26"/>
  <c r="K12" i="26"/>
  <c r="H12" i="26"/>
  <c r="E12" i="26"/>
  <c r="N11" i="26"/>
  <c r="K11" i="26"/>
  <c r="H11" i="26"/>
  <c r="E11" i="26"/>
  <c r="N10" i="26"/>
  <c r="K10" i="26"/>
  <c r="H10" i="26"/>
  <c r="E10" i="26"/>
  <c r="C9" i="26"/>
  <c r="N8" i="26"/>
  <c r="K8" i="26"/>
  <c r="H8" i="26"/>
  <c r="E8" i="26"/>
  <c r="N7" i="26"/>
  <c r="K7" i="26"/>
  <c r="H7" i="26"/>
  <c r="E7" i="26"/>
  <c r="N6" i="26"/>
  <c r="N9" i="26" s="1"/>
  <c r="K6" i="26"/>
  <c r="K9" i="26" s="1"/>
  <c r="H6" i="26"/>
  <c r="H9" i="26" s="1"/>
  <c r="E6" i="26"/>
  <c r="I23" i="29" l="1"/>
  <c r="R21" i="29"/>
  <c r="E14" i="29"/>
  <c r="E17" i="29" s="1"/>
  <c r="D20" i="29"/>
  <c r="D22" i="29" s="1"/>
  <c r="D17" i="29"/>
  <c r="I17" i="29"/>
  <c r="I20" i="29"/>
  <c r="I22" i="29" s="1"/>
  <c r="C20" i="29"/>
  <c r="C17" i="29"/>
  <c r="G20" i="29"/>
  <c r="G22" i="29" s="1"/>
  <c r="G17" i="29"/>
  <c r="M17" i="29"/>
  <c r="M20" i="29"/>
  <c r="M22" i="29" s="1"/>
  <c r="J20" i="29"/>
  <c r="J17" i="29"/>
  <c r="F20" i="29"/>
  <c r="F22" i="29" s="1"/>
  <c r="F17" i="29"/>
  <c r="L20" i="29"/>
  <c r="L22" i="29" s="1"/>
  <c r="L17" i="29"/>
  <c r="O21" i="26"/>
  <c r="E18" i="26"/>
  <c r="E9" i="26"/>
  <c r="E14" i="26" s="1"/>
  <c r="H18" i="26"/>
  <c r="K18" i="26"/>
  <c r="N18" i="26"/>
  <c r="H14" i="26"/>
  <c r="H17" i="26" s="1"/>
  <c r="K14" i="26"/>
  <c r="K17" i="26" s="1"/>
  <c r="N14" i="26"/>
  <c r="N17" i="26" s="1"/>
  <c r="L17" i="26"/>
  <c r="I17" i="26"/>
  <c r="F17" i="26"/>
  <c r="C14" i="26"/>
  <c r="C20" i="26" s="1"/>
  <c r="C22" i="26" s="1"/>
  <c r="J22" i="29" l="1"/>
  <c r="R20" i="29"/>
  <c r="C22" i="29"/>
  <c r="C17" i="26"/>
  <c r="M17" i="26"/>
  <c r="M20" i="26"/>
  <c r="J17" i="26"/>
  <c r="J20" i="26"/>
  <c r="G17" i="26"/>
  <c r="G20" i="26"/>
  <c r="D17" i="26"/>
  <c r="D20" i="26"/>
  <c r="D22" i="26" s="1"/>
  <c r="A28" i="26" s="1"/>
  <c r="M1" i="26" s="1"/>
  <c r="E17" i="26"/>
  <c r="A28" i="29" l="1"/>
  <c r="M1" i="29" s="1"/>
  <c r="O20" i="26"/>
</calcChain>
</file>

<file path=xl/sharedStrings.xml><?xml version="1.0" encoding="utf-8"?>
<sst xmlns="http://schemas.openxmlformats.org/spreadsheetml/2006/main" count="119" uniqueCount="51">
  <si>
    <t>Indicator</t>
  </si>
  <si>
    <t>Adults</t>
  </si>
  <si>
    <t>children</t>
  </si>
  <si>
    <t>Total</t>
  </si>
  <si>
    <t>A</t>
  </si>
  <si>
    <t>Enrolled into cohort</t>
  </si>
  <si>
    <t>B</t>
  </si>
  <si>
    <t>Transfers In(T.I)</t>
  </si>
  <si>
    <t>C</t>
  </si>
  <si>
    <t>Transfers Out(T.O)</t>
  </si>
  <si>
    <t>D</t>
  </si>
  <si>
    <t>Net Cohort(A+B-C)</t>
  </si>
  <si>
    <t>E</t>
  </si>
  <si>
    <t>Defaulters</t>
  </si>
  <si>
    <t>F</t>
  </si>
  <si>
    <t>Lost to follow up (LTFU)</t>
  </si>
  <si>
    <t>G</t>
  </si>
  <si>
    <t>Reported Dead</t>
  </si>
  <si>
    <t>H</t>
  </si>
  <si>
    <t>Stopped</t>
  </si>
  <si>
    <t>I</t>
  </si>
  <si>
    <t>Alive and Active on Treatment</t>
  </si>
  <si>
    <t>J</t>
  </si>
  <si>
    <t>Viral Load Collected</t>
  </si>
  <si>
    <t>K</t>
  </si>
  <si>
    <t>Virally suppressed (VL&lt;1000)</t>
  </si>
  <si>
    <t>L</t>
  </si>
  <si>
    <t>% Retained(I/D*100)</t>
  </si>
  <si>
    <t>Reporting Month</t>
  </si>
  <si>
    <t>Reporting year</t>
  </si>
  <si>
    <t>M</t>
  </si>
  <si>
    <t>% Viral suppression (K/J*100)</t>
  </si>
  <si>
    <t>Serial Letter</t>
  </si>
  <si>
    <t>12 months cohort</t>
  </si>
  <si>
    <t>3 months cohort</t>
  </si>
  <si>
    <t>6 months cohort</t>
  </si>
  <si>
    <r>
      <rPr>
        <b/>
        <sz val="12"/>
        <color rgb="FFFF0000"/>
        <rFont val="Bahnschrift Condensed"/>
        <family val="2"/>
      </rPr>
      <t>*</t>
    </r>
    <r>
      <rPr>
        <b/>
        <sz val="12"/>
        <color theme="1"/>
        <rFont val="Bahnschrift Condensed"/>
        <family val="2"/>
      </rPr>
      <t>MflCode</t>
    </r>
  </si>
  <si>
    <t>*Facility Name</t>
  </si>
  <si>
    <t>24 months cohort</t>
  </si>
  <si>
    <t>ART Cohort Analysis (ACA) Version 2.0.0</t>
  </si>
  <si>
    <t>Maternal Cohort Analysis (MCA) Version 2.0.0</t>
  </si>
  <si>
    <t>Known Positive</t>
  </si>
  <si>
    <t>New Positive</t>
  </si>
  <si>
    <t>More Supressed than VL Done</t>
  </si>
  <si>
    <t>More Active than Net Cohort</t>
  </si>
  <si>
    <t>Column Name</t>
  </si>
  <si>
    <t>Validation error More Alive and Active on Treatment Patients than Net Cohort</t>
  </si>
  <si>
    <t>Validation error More Virally Supressed than Viral Load Collected</t>
  </si>
  <si>
    <t>36 months cohort</t>
  </si>
  <si>
    <r>
      <t xml:space="preserve">Validation Status </t>
    </r>
    <r>
      <rPr>
        <sz val="18"/>
        <color rgb="FFFF0000"/>
        <rFont val="Bahnschrift Condensed"/>
        <family val="2"/>
      </rPr>
      <t>(Red background color means there is a data error)</t>
    </r>
  </si>
  <si>
    <t>Validation Status (Red background color means there is a data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</si>
</sst>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ahnschrift Condensed"/>
      <family val="2"/>
    </font>
    <font>
      <b/>
      <u/>
      <sz val="14"/>
      <color rgb="FF7030A0"/>
      <name val="Bahnschrift Condensed"/>
      <family val="2"/>
    </font>
    <font>
      <b/>
      <sz val="12"/>
      <color rgb="FFFF0000"/>
      <name val="Bahnschrift Condensed"/>
      <family val="2"/>
    </font>
    <font>
      <sz val="11"/>
      <color rgb="FF7030A0"/>
      <name val="Bahnschrift Condensed"/>
      <family val="2"/>
    </font>
    <font>
      <sz val="11"/>
      <color rgb="FF000000"/>
      <name val="Bahnschrift Condensed"/>
      <family val="2"/>
    </font>
    <font>
      <b/>
      <sz val="16"/>
      <color rgb="FF000000"/>
      <name val="Bahnschrift Condensed"/>
      <family val="2"/>
    </font>
    <font>
      <b/>
      <sz val="18"/>
      <color rgb="FF000000"/>
      <name val="Bahnschrift Condensed"/>
      <family val="2"/>
    </font>
    <font>
      <sz val="14"/>
      <color rgb="FF000000"/>
      <name val="Bahnschrift Condensed"/>
      <family val="2"/>
    </font>
    <font>
      <sz val="11"/>
      <color theme="1"/>
      <name val="Bahnschrift Condensed"/>
      <family val="2"/>
    </font>
    <font>
      <b/>
      <sz val="14"/>
      <color rgb="FF000000"/>
      <name val="Bahnschrift Condensed"/>
      <family val="2"/>
    </font>
    <font>
      <b/>
      <sz val="11"/>
      <color rgb="FF000000"/>
      <name val="Bahnschrift Condensed"/>
      <family val="2"/>
    </font>
    <font>
      <sz val="18"/>
      <color rgb="FF000000"/>
      <name val="Bahnschrift Condensed"/>
      <family val="2"/>
    </font>
    <font>
      <sz val="18"/>
      <color rgb="FFFF0000"/>
      <name val="Bahnschrift Condensed"/>
      <family val="2"/>
    </font>
    <font>
      <sz val="16"/>
      <color theme="1"/>
      <name val="Bahnschrift SemiBold Condensed"/>
      <family val="2"/>
    </font>
    <font>
      <sz val="16"/>
      <color theme="0"/>
      <name val="Bahnschrift SemiBold Condensed"/>
      <family val="2"/>
    </font>
    <font>
      <b/>
      <sz val="12"/>
      <color theme="5"/>
      <name val="Bahnschrift Condensed"/>
      <family val="2"/>
    </font>
    <font>
      <b/>
      <sz val="16"/>
      <color rgb="FFFF0000"/>
      <name val="Bahnschrift Condensed"/>
      <family val="2"/>
    </font>
    <font>
      <b/>
      <sz val="16"/>
      <color theme="0"/>
      <name val="Bahnschrift Condensed"/>
      <family val="2"/>
    </font>
    <font>
      <b/>
      <sz val="12"/>
      <color theme="9"/>
      <name val="Bahnschrift Condensed"/>
      <family val="2"/>
    </font>
    <font>
      <sz val="12"/>
      <color rgb="FF7030A0"/>
      <name val="Bahnschrift Condensed"/>
      <family val="2"/>
    </font>
    <font>
      <b/>
      <u/>
      <sz val="11"/>
      <color rgb="FF7030A0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thin">
        <color theme="4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9" fontId="10" fillId="0" borderId="18" xfId="1" applyFont="1" applyBorder="1"/>
    <xf numFmtId="9" fontId="10" fillId="0" borderId="19" xfId="1" applyFont="1" applyBorder="1"/>
    <xf numFmtId="9" fontId="10" fillId="0" borderId="20" xfId="1" applyFont="1" applyBorder="1"/>
    <xf numFmtId="0" fontId="0" fillId="0" borderId="0" xfId="0" applyAlignment="1"/>
    <xf numFmtId="0" fontId="8" fillId="0" borderId="1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4" borderId="16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9" fontId="6" fillId="2" borderId="16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6" fillId="2" borderId="17" xfId="0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49" fontId="7" fillId="2" borderId="13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10" fillId="0" borderId="36" xfId="1" applyFont="1" applyBorder="1"/>
    <xf numFmtId="9" fontId="10" fillId="0" borderId="9" xfId="1" applyFont="1" applyBorder="1"/>
    <xf numFmtId="9" fontId="10" fillId="0" borderId="37" xfId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/>
    </xf>
    <xf numFmtId="0" fontId="3" fillId="3" borderId="23" xfId="0" applyFont="1" applyFill="1" applyBorder="1" applyAlignment="1" applyProtection="1">
      <alignment horizontal="center" vertical="center"/>
    </xf>
    <xf numFmtId="0" fontId="5" fillId="3" borderId="23" xfId="0" applyFont="1" applyFill="1" applyBorder="1" applyAlignment="1" applyProtection="1">
      <alignment horizontal="center" vertical="center"/>
    </xf>
    <xf numFmtId="0" fontId="5" fillId="3" borderId="24" xfId="0" applyFont="1" applyFill="1" applyBorder="1" applyAlignment="1" applyProtection="1">
      <alignment horizontal="center" vertical="center"/>
    </xf>
    <xf numFmtId="0" fontId="5" fillId="3" borderId="25" xfId="0" applyFont="1" applyFill="1" applyBorder="1" applyAlignment="1" applyProtection="1">
      <alignment horizontal="center" vertical="center"/>
    </xf>
    <xf numFmtId="0" fontId="17" fillId="0" borderId="24" xfId="0" applyFont="1" applyBorder="1" applyAlignment="1" applyProtection="1">
      <alignment horizontal="center" vertical="center"/>
    </xf>
    <xf numFmtId="0" fontId="17" fillId="0" borderId="26" xfId="0" applyFont="1" applyBorder="1" applyAlignment="1" applyProtection="1">
      <alignment horizontal="center" vertical="center"/>
    </xf>
    <xf numFmtId="0" fontId="19" fillId="6" borderId="26" xfId="0" applyFont="1" applyFill="1" applyBorder="1" applyAlignment="1" applyProtection="1">
      <alignment horizontal="center" vertical="center"/>
    </xf>
    <xf numFmtId="0" fontId="19" fillId="6" borderId="27" xfId="0" applyFont="1" applyFill="1" applyBorder="1" applyAlignment="1" applyProtection="1">
      <alignment horizontal="center" vertical="center"/>
    </xf>
    <xf numFmtId="0" fontId="9" fillId="0" borderId="3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6" fillId="4" borderId="9" xfId="0" applyFont="1" applyFill="1" applyBorder="1" applyAlignment="1" applyProtection="1">
      <alignment horizontal="center" vertical="center"/>
      <protection locked="0"/>
    </xf>
    <xf numFmtId="0" fontId="6" fillId="2" borderId="37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vertical="center"/>
    </xf>
    <xf numFmtId="9" fontId="6" fillId="2" borderId="41" xfId="0" applyNumberFormat="1" applyFont="1" applyFill="1" applyBorder="1" applyAlignment="1">
      <alignment horizontal="center" vertical="center"/>
    </xf>
    <xf numFmtId="9" fontId="6" fillId="2" borderId="42" xfId="0" applyNumberFormat="1" applyFont="1" applyFill="1" applyBorder="1" applyAlignment="1">
      <alignment horizontal="center" vertical="center"/>
    </xf>
    <xf numFmtId="9" fontId="6" fillId="2" borderId="43" xfId="0" applyNumberFormat="1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vertical="center"/>
    </xf>
    <xf numFmtId="0" fontId="20" fillId="0" borderId="24" xfId="0" applyFont="1" applyBorder="1" applyAlignment="1" applyProtection="1">
      <alignment horizontal="center" vertical="center"/>
    </xf>
    <xf numFmtId="0" fontId="20" fillId="0" borderId="26" xfId="0" applyFont="1" applyBorder="1" applyAlignment="1" applyProtection="1">
      <alignment horizontal="center" vertical="center"/>
    </xf>
    <xf numFmtId="0" fontId="21" fillId="3" borderId="23" xfId="0" applyFont="1" applyFill="1" applyBorder="1" applyAlignment="1" applyProtection="1">
      <alignment horizontal="center" vertical="center"/>
    </xf>
    <xf numFmtId="0" fontId="21" fillId="3" borderId="24" xfId="0" applyFont="1" applyFill="1" applyBorder="1" applyAlignment="1" applyProtection="1">
      <alignment horizontal="center" vertical="center"/>
    </xf>
    <xf numFmtId="0" fontId="21" fillId="3" borderId="25" xfId="0" applyFont="1" applyFill="1" applyBorder="1" applyAlignment="1" applyProtection="1">
      <alignment horizontal="center" vertical="center"/>
    </xf>
    <xf numFmtId="0" fontId="22" fillId="3" borderId="23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>
      <alignment horizontal="center" vertical="top" wrapText="1"/>
    </xf>
    <xf numFmtId="0" fontId="18" fillId="0" borderId="45" xfId="0" applyFont="1" applyBorder="1" applyAlignment="1" applyProtection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4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9"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79CD-96AC-42A8-889B-DF4C35D48E64}">
  <dimension ref="A1:R72"/>
  <sheetViews>
    <sheetView showGridLines="0" tabSelected="1" zoomScale="70" zoomScaleNormal="70" zoomScaleSheetLayoutView="70" workbookViewId="0">
      <pane xSplit="2" ySplit="5" topLeftCell="C6" activePane="bottomRight" state="frozen"/>
      <selection activeCell="F2" sqref="F2:H2"/>
      <selection pane="topRight" activeCell="F2" sqref="F2:H2"/>
      <selection pane="bottomLeft" activeCell="F2" sqref="F2:H2"/>
      <selection pane="bottomRight" activeCell="D10" sqref="D10"/>
    </sheetView>
  </sheetViews>
  <sheetFormatPr defaultColWidth="13.19921875" defaultRowHeight="14.25" x14ac:dyDescent="0.45"/>
  <cols>
    <col min="1" max="1" width="10.796875" style="16" customWidth="1"/>
    <col min="2" max="2" width="25.59765625" bestFit="1" customWidth="1"/>
    <col min="11" max="11" width="13.06640625" customWidth="1"/>
    <col min="17" max="17" width="14.9296875" customWidth="1"/>
  </cols>
  <sheetData>
    <row r="1" spans="1:17" s="1" customFormat="1" ht="32.25" customHeight="1" thickBot="1" x14ac:dyDescent="0.5">
      <c r="A1" s="20" t="s">
        <v>37</v>
      </c>
      <c r="B1" s="63"/>
      <c r="C1" s="19" t="s">
        <v>36</v>
      </c>
      <c r="D1" s="64"/>
      <c r="E1" s="19" t="s">
        <v>28</v>
      </c>
      <c r="F1" s="64">
        <v>10</v>
      </c>
      <c r="G1" s="19" t="s">
        <v>29</v>
      </c>
      <c r="H1" s="65">
        <v>2019</v>
      </c>
      <c r="I1" s="66"/>
      <c r="J1" s="67" t="s">
        <v>39</v>
      </c>
      <c r="K1" s="68"/>
      <c r="L1" s="68"/>
      <c r="M1" s="91" t="str">
        <f>IF(ISNUMBER(SEARCH("error",A28)),"Report Has Errors","Report is Correct")</f>
        <v>Report is Correct</v>
      </c>
      <c r="N1" s="91"/>
      <c r="O1" s="91"/>
      <c r="P1" s="91"/>
      <c r="Q1" s="91"/>
    </row>
    <row r="2" spans="1:17" ht="20.25" thickBot="1" x14ac:dyDescent="0.5">
      <c r="A2" s="99" t="s">
        <v>32</v>
      </c>
      <c r="B2" s="22" t="s">
        <v>0</v>
      </c>
      <c r="C2" s="18" t="s">
        <v>33</v>
      </c>
      <c r="D2" s="18"/>
      <c r="E2" s="18"/>
      <c r="F2" s="18"/>
      <c r="G2" s="18"/>
      <c r="H2" s="18"/>
      <c r="I2" s="18"/>
      <c r="J2" s="18"/>
      <c r="K2" s="23"/>
      <c r="L2" s="24" t="s">
        <v>38</v>
      </c>
      <c r="M2" s="25"/>
      <c r="N2" s="26"/>
      <c r="O2" s="24" t="s">
        <v>48</v>
      </c>
      <c r="P2" s="25"/>
      <c r="Q2" s="26"/>
    </row>
    <row r="3" spans="1:17" ht="19.899999999999999" customHeight="1" x14ac:dyDescent="0.45">
      <c r="A3" s="100"/>
      <c r="B3" s="23"/>
      <c r="C3" s="2" t="s">
        <v>34</v>
      </c>
      <c r="D3" s="3"/>
      <c r="E3" s="4"/>
      <c r="F3" s="2" t="s">
        <v>35</v>
      </c>
      <c r="G3" s="3"/>
      <c r="H3" s="4"/>
      <c r="I3" s="2" t="s">
        <v>33</v>
      </c>
      <c r="J3" s="3"/>
      <c r="K3" s="4"/>
      <c r="L3" s="43" t="s">
        <v>38</v>
      </c>
      <c r="M3" s="44"/>
      <c r="N3" s="48"/>
      <c r="O3" s="43" t="s">
        <v>48</v>
      </c>
      <c r="P3" s="44"/>
      <c r="Q3" s="48"/>
    </row>
    <row r="4" spans="1:17" ht="20.25" customHeight="1" thickBot="1" x14ac:dyDescent="0.5">
      <c r="A4" s="100"/>
      <c r="B4" s="23"/>
      <c r="C4" s="36"/>
      <c r="D4" s="37"/>
      <c r="E4" s="38"/>
      <c r="F4" s="5"/>
      <c r="G4" s="6"/>
      <c r="H4" s="7"/>
      <c r="I4" s="5"/>
      <c r="J4" s="6"/>
      <c r="K4" s="7"/>
      <c r="L4" s="45"/>
      <c r="M4" s="46"/>
      <c r="N4" s="49"/>
      <c r="O4" s="45"/>
      <c r="P4" s="46"/>
      <c r="Q4" s="49"/>
    </row>
    <row r="5" spans="1:17" ht="25.5" customHeight="1" thickBot="1" x14ac:dyDescent="0.5">
      <c r="A5" s="101"/>
      <c r="B5" s="8"/>
      <c r="C5" s="40" t="s">
        <v>1</v>
      </c>
      <c r="D5" s="41" t="s">
        <v>2</v>
      </c>
      <c r="E5" s="42" t="s">
        <v>3</v>
      </c>
      <c r="F5" s="40" t="s">
        <v>1</v>
      </c>
      <c r="G5" s="41" t="s">
        <v>2</v>
      </c>
      <c r="H5" s="42" t="s">
        <v>3</v>
      </c>
      <c r="I5" s="40" t="s">
        <v>1</v>
      </c>
      <c r="J5" s="41" t="s">
        <v>2</v>
      </c>
      <c r="K5" s="42" t="s">
        <v>3</v>
      </c>
      <c r="L5" s="40" t="s">
        <v>1</v>
      </c>
      <c r="M5" s="41" t="s">
        <v>2</v>
      </c>
      <c r="N5" s="42" t="s">
        <v>3</v>
      </c>
      <c r="O5" s="40" t="s">
        <v>1</v>
      </c>
      <c r="P5" s="41" t="s">
        <v>2</v>
      </c>
      <c r="Q5" s="42" t="s">
        <v>3</v>
      </c>
    </row>
    <row r="6" spans="1:17" ht="22.15" x14ac:dyDescent="0.45">
      <c r="A6" s="17" t="s">
        <v>4</v>
      </c>
      <c r="B6" s="9" t="s">
        <v>5</v>
      </c>
      <c r="C6" s="28">
        <v>0</v>
      </c>
      <c r="D6" s="28">
        <v>0</v>
      </c>
      <c r="E6" s="39">
        <f>SUM(C6:D6)</f>
        <v>0</v>
      </c>
      <c r="F6" s="28">
        <v>0</v>
      </c>
      <c r="G6" s="28">
        <v>0</v>
      </c>
      <c r="H6" s="10">
        <f>SUM(F6:G6)</f>
        <v>0</v>
      </c>
      <c r="I6" s="28">
        <v>0</v>
      </c>
      <c r="J6" s="28">
        <v>0</v>
      </c>
      <c r="K6" s="10">
        <f>SUM(I6:J6)</f>
        <v>0</v>
      </c>
      <c r="L6" s="27">
        <v>0</v>
      </c>
      <c r="M6" s="28">
        <v>0</v>
      </c>
      <c r="N6" s="10">
        <f>SUM(L6:M6)</f>
        <v>0</v>
      </c>
      <c r="O6" s="27">
        <v>0</v>
      </c>
      <c r="P6" s="28">
        <v>0</v>
      </c>
      <c r="Q6" s="10">
        <f>SUM(O6:P6)</f>
        <v>0</v>
      </c>
    </row>
    <row r="7" spans="1:17" ht="22.15" x14ac:dyDescent="0.45">
      <c r="A7" s="17" t="s">
        <v>6</v>
      </c>
      <c r="B7" s="9" t="s">
        <v>7</v>
      </c>
      <c r="C7" s="28">
        <v>0</v>
      </c>
      <c r="D7" s="28">
        <v>0</v>
      </c>
      <c r="E7" s="10">
        <f t="shared" ref="E7:E16" si="0">SUM(C7:D7)</f>
        <v>0</v>
      </c>
      <c r="F7" s="28">
        <v>0</v>
      </c>
      <c r="G7" s="28">
        <v>0</v>
      </c>
      <c r="H7" s="10">
        <f t="shared" ref="H7:H16" si="1">SUM(F7:G7)</f>
        <v>0</v>
      </c>
      <c r="I7" s="28">
        <v>0</v>
      </c>
      <c r="J7" s="28">
        <v>0</v>
      </c>
      <c r="K7" s="10">
        <f t="shared" ref="K7:K16" si="2">SUM(I7:J7)</f>
        <v>0</v>
      </c>
      <c r="L7" s="27">
        <v>0</v>
      </c>
      <c r="M7" s="28">
        <v>0</v>
      </c>
      <c r="N7" s="10">
        <f t="shared" ref="N7:N16" si="3">SUM(L7:M7)</f>
        <v>0</v>
      </c>
      <c r="O7" s="27">
        <v>0</v>
      </c>
      <c r="P7" s="28">
        <v>0</v>
      </c>
      <c r="Q7" s="10">
        <f t="shared" ref="Q7:Q16" si="4">SUM(O7:P7)</f>
        <v>0</v>
      </c>
    </row>
    <row r="8" spans="1:17" ht="22.15" x14ac:dyDescent="0.45">
      <c r="A8" s="17" t="s">
        <v>8</v>
      </c>
      <c r="B8" s="9" t="s">
        <v>9</v>
      </c>
      <c r="C8" s="28">
        <v>0</v>
      </c>
      <c r="D8" s="28">
        <v>0</v>
      </c>
      <c r="E8" s="10">
        <f t="shared" si="0"/>
        <v>0</v>
      </c>
      <c r="F8" s="28">
        <v>0</v>
      </c>
      <c r="G8" s="28">
        <v>0</v>
      </c>
      <c r="H8" s="10">
        <f t="shared" si="1"/>
        <v>0</v>
      </c>
      <c r="I8" s="28">
        <v>0</v>
      </c>
      <c r="J8" s="28">
        <v>0</v>
      </c>
      <c r="K8" s="10">
        <f t="shared" si="2"/>
        <v>0</v>
      </c>
      <c r="L8" s="27">
        <v>0</v>
      </c>
      <c r="M8" s="28">
        <v>0</v>
      </c>
      <c r="N8" s="10">
        <f t="shared" si="3"/>
        <v>0</v>
      </c>
      <c r="O8" s="27">
        <v>0</v>
      </c>
      <c r="P8" s="28">
        <v>0</v>
      </c>
      <c r="Q8" s="10">
        <f t="shared" si="4"/>
        <v>0</v>
      </c>
    </row>
    <row r="9" spans="1:17" ht="22.15" x14ac:dyDescent="0.45">
      <c r="A9" s="17" t="s">
        <v>10</v>
      </c>
      <c r="B9" s="9" t="s">
        <v>11</v>
      </c>
      <c r="C9" s="11">
        <f t="shared" ref="C9:N9" si="5">C6+C7-C8</f>
        <v>0</v>
      </c>
      <c r="D9" s="11">
        <f t="shared" si="5"/>
        <v>0</v>
      </c>
      <c r="E9" s="32">
        <f t="shared" si="5"/>
        <v>0</v>
      </c>
      <c r="F9" s="11">
        <f t="shared" si="5"/>
        <v>0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0</v>
      </c>
      <c r="M9" s="11">
        <f t="shared" si="5"/>
        <v>0</v>
      </c>
      <c r="N9" s="32">
        <f t="shared" si="5"/>
        <v>0</v>
      </c>
      <c r="O9" s="11">
        <f t="shared" ref="O9:Q9" si="6">O6+O7-O8</f>
        <v>0</v>
      </c>
      <c r="P9" s="11">
        <f t="shared" si="6"/>
        <v>0</v>
      </c>
      <c r="Q9" s="32">
        <f t="shared" si="6"/>
        <v>0</v>
      </c>
    </row>
    <row r="10" spans="1:17" ht="22.15" x14ac:dyDescent="0.45">
      <c r="A10" s="17" t="s">
        <v>12</v>
      </c>
      <c r="B10" s="9" t="s">
        <v>13</v>
      </c>
      <c r="C10" s="28">
        <v>0</v>
      </c>
      <c r="D10" s="28"/>
      <c r="E10" s="10">
        <f t="shared" si="0"/>
        <v>0</v>
      </c>
      <c r="F10" s="28">
        <v>0</v>
      </c>
      <c r="G10" s="28">
        <v>0</v>
      </c>
      <c r="H10" s="10">
        <f t="shared" si="1"/>
        <v>0</v>
      </c>
      <c r="I10" s="28">
        <v>0</v>
      </c>
      <c r="J10" s="28">
        <v>0</v>
      </c>
      <c r="K10" s="10">
        <f t="shared" si="2"/>
        <v>0</v>
      </c>
      <c r="L10" s="27">
        <v>0</v>
      </c>
      <c r="M10" s="28">
        <v>0</v>
      </c>
      <c r="N10" s="10">
        <f t="shared" si="3"/>
        <v>0</v>
      </c>
      <c r="O10" s="27">
        <v>0</v>
      </c>
      <c r="P10" s="28">
        <v>0</v>
      </c>
      <c r="Q10" s="10">
        <f t="shared" ref="Q10:Q18" si="7">SUM(O10:P10)</f>
        <v>0</v>
      </c>
    </row>
    <row r="11" spans="1:17" ht="22.15" x14ac:dyDescent="0.45">
      <c r="A11" s="17" t="s">
        <v>14</v>
      </c>
      <c r="B11" s="9" t="s">
        <v>15</v>
      </c>
      <c r="C11" s="28">
        <v>0</v>
      </c>
      <c r="D11" s="28">
        <v>0</v>
      </c>
      <c r="E11" s="10">
        <f t="shared" si="0"/>
        <v>0</v>
      </c>
      <c r="F11" s="28">
        <v>0</v>
      </c>
      <c r="G11" s="28">
        <v>0</v>
      </c>
      <c r="H11" s="10">
        <f t="shared" si="1"/>
        <v>0</v>
      </c>
      <c r="I11" s="28">
        <v>0</v>
      </c>
      <c r="J11" s="28">
        <v>0</v>
      </c>
      <c r="K11" s="10">
        <f t="shared" si="2"/>
        <v>0</v>
      </c>
      <c r="L11" s="27">
        <v>0</v>
      </c>
      <c r="M11" s="28">
        <v>0</v>
      </c>
      <c r="N11" s="10">
        <f t="shared" si="3"/>
        <v>0</v>
      </c>
      <c r="O11" s="27">
        <v>0</v>
      </c>
      <c r="P11" s="28">
        <v>0</v>
      </c>
      <c r="Q11" s="10">
        <f t="shared" si="7"/>
        <v>0</v>
      </c>
    </row>
    <row r="12" spans="1:17" ht="22.15" x14ac:dyDescent="0.45">
      <c r="A12" s="17" t="s">
        <v>16</v>
      </c>
      <c r="B12" s="9" t="s">
        <v>17</v>
      </c>
      <c r="C12" s="28">
        <v>0</v>
      </c>
      <c r="D12" s="28">
        <v>0</v>
      </c>
      <c r="E12" s="10">
        <f t="shared" si="0"/>
        <v>0</v>
      </c>
      <c r="F12" s="28">
        <v>0</v>
      </c>
      <c r="G12" s="28">
        <v>0</v>
      </c>
      <c r="H12" s="10">
        <f t="shared" si="1"/>
        <v>0</v>
      </c>
      <c r="I12" s="28">
        <v>0</v>
      </c>
      <c r="J12" s="28">
        <v>0</v>
      </c>
      <c r="K12" s="10">
        <f t="shared" si="2"/>
        <v>0</v>
      </c>
      <c r="L12" s="27">
        <v>0</v>
      </c>
      <c r="M12" s="28">
        <v>0</v>
      </c>
      <c r="N12" s="10">
        <f t="shared" si="3"/>
        <v>0</v>
      </c>
      <c r="O12" s="27">
        <v>0</v>
      </c>
      <c r="P12" s="28">
        <v>0</v>
      </c>
      <c r="Q12" s="10">
        <f t="shared" si="7"/>
        <v>0</v>
      </c>
    </row>
    <row r="13" spans="1:17" ht="22.15" x14ac:dyDescent="0.45">
      <c r="A13" s="17" t="s">
        <v>18</v>
      </c>
      <c r="B13" s="9" t="s">
        <v>19</v>
      </c>
      <c r="C13" s="28"/>
      <c r="D13" s="28"/>
      <c r="E13" s="10">
        <f t="shared" si="0"/>
        <v>0</v>
      </c>
      <c r="F13" s="28"/>
      <c r="G13" s="28">
        <v>0</v>
      </c>
      <c r="H13" s="10">
        <f t="shared" si="1"/>
        <v>0</v>
      </c>
      <c r="I13" s="28">
        <v>0</v>
      </c>
      <c r="J13" s="28"/>
      <c r="K13" s="10">
        <f t="shared" si="2"/>
        <v>0</v>
      </c>
      <c r="L13" s="27">
        <v>0</v>
      </c>
      <c r="M13" s="28">
        <v>0</v>
      </c>
      <c r="N13" s="10">
        <f t="shared" si="3"/>
        <v>0</v>
      </c>
      <c r="O13" s="27">
        <v>0</v>
      </c>
      <c r="P13" s="28">
        <v>0</v>
      </c>
      <c r="Q13" s="10">
        <f t="shared" si="7"/>
        <v>0</v>
      </c>
    </row>
    <row r="14" spans="1:17" ht="22.15" x14ac:dyDescent="0.45">
      <c r="A14" s="17" t="s">
        <v>20</v>
      </c>
      <c r="B14" s="9" t="s">
        <v>21</v>
      </c>
      <c r="C14" s="11">
        <f>C9-SUM(C10:C13)</f>
        <v>0</v>
      </c>
      <c r="D14" s="47">
        <f>D9-SUM(D10:D13)</f>
        <v>0</v>
      </c>
      <c r="E14" s="10">
        <f t="shared" ref="E14:N14" si="8">E9-SUM(E10:E13)</f>
        <v>0</v>
      </c>
      <c r="F14" s="47">
        <f>F9-SUM(F10:F13)</f>
        <v>0</v>
      </c>
      <c r="G14" s="47">
        <f>G9-SUM(G10:G13)</f>
        <v>0</v>
      </c>
      <c r="H14" s="10">
        <f t="shared" si="8"/>
        <v>0</v>
      </c>
      <c r="I14" s="47">
        <f>I9-SUM(I10:I13)</f>
        <v>0</v>
      </c>
      <c r="J14" s="47">
        <f>J9-SUM(J10:J13)</f>
        <v>0</v>
      </c>
      <c r="K14" s="10">
        <f t="shared" si="8"/>
        <v>0</v>
      </c>
      <c r="L14" s="47">
        <f>L9-SUM(L10:L13)</f>
        <v>0</v>
      </c>
      <c r="M14" s="47">
        <f>M9-SUM(M10:M13)</f>
        <v>0</v>
      </c>
      <c r="N14" s="10">
        <f t="shared" si="8"/>
        <v>0</v>
      </c>
      <c r="O14" s="47">
        <f>O9-SUM(O10:O13)</f>
        <v>0</v>
      </c>
      <c r="P14" s="47">
        <f>P9-SUM(P10:P13)</f>
        <v>0</v>
      </c>
      <c r="Q14" s="10">
        <f t="shared" ref="Q14" si="9">Q9-SUM(Q10:Q13)</f>
        <v>0</v>
      </c>
    </row>
    <row r="15" spans="1:17" ht="22.15" x14ac:dyDescent="0.45">
      <c r="A15" s="17" t="s">
        <v>22</v>
      </c>
      <c r="B15" s="9" t="s">
        <v>23</v>
      </c>
      <c r="C15" s="28">
        <v>0</v>
      </c>
      <c r="D15" s="28">
        <v>0</v>
      </c>
      <c r="E15" s="10">
        <f t="shared" si="0"/>
        <v>0</v>
      </c>
      <c r="F15" s="28">
        <v>0</v>
      </c>
      <c r="G15" s="28">
        <v>0</v>
      </c>
      <c r="H15" s="10">
        <f t="shared" si="1"/>
        <v>0</v>
      </c>
      <c r="I15" s="28">
        <v>0</v>
      </c>
      <c r="J15" s="28">
        <v>0</v>
      </c>
      <c r="K15" s="10">
        <f t="shared" si="2"/>
        <v>0</v>
      </c>
      <c r="L15" s="27">
        <v>0</v>
      </c>
      <c r="M15" s="28">
        <v>0</v>
      </c>
      <c r="N15" s="10">
        <f t="shared" si="3"/>
        <v>0</v>
      </c>
      <c r="O15" s="27">
        <v>0</v>
      </c>
      <c r="P15" s="28">
        <v>0</v>
      </c>
      <c r="Q15" s="10">
        <f t="shared" ref="Q15:Q18" si="10">SUM(O15:P15)</f>
        <v>0</v>
      </c>
    </row>
    <row r="16" spans="1:17" ht="22.15" x14ac:dyDescent="0.45">
      <c r="A16" s="17" t="s">
        <v>24</v>
      </c>
      <c r="B16" s="9" t="s">
        <v>25</v>
      </c>
      <c r="C16" s="28"/>
      <c r="D16" s="28"/>
      <c r="E16" s="10">
        <f t="shared" si="0"/>
        <v>0</v>
      </c>
      <c r="F16" s="28"/>
      <c r="G16" s="28"/>
      <c r="H16" s="10">
        <f t="shared" si="1"/>
        <v>0</v>
      </c>
      <c r="I16" s="28"/>
      <c r="J16" s="28"/>
      <c r="K16" s="10">
        <f t="shared" si="2"/>
        <v>0</v>
      </c>
      <c r="L16" s="28"/>
      <c r="M16" s="28"/>
      <c r="N16" s="10">
        <f t="shared" si="3"/>
        <v>0</v>
      </c>
      <c r="O16" s="28"/>
      <c r="P16" s="28"/>
      <c r="Q16" s="10">
        <f t="shared" si="10"/>
        <v>0</v>
      </c>
    </row>
    <row r="17" spans="1:18" ht="22.15" x14ac:dyDescent="0.45">
      <c r="A17" s="17" t="s">
        <v>26</v>
      </c>
      <c r="B17" s="12" t="s">
        <v>27</v>
      </c>
      <c r="C17" s="29" t="str">
        <f>IFERROR(C14/C9,"")</f>
        <v/>
      </c>
      <c r="D17" s="30" t="str">
        <f t="shared" ref="D17:N17" si="11">IFERROR(D14/D9,"")</f>
        <v/>
      </c>
      <c r="E17" s="31" t="str">
        <f t="shared" si="11"/>
        <v/>
      </c>
      <c r="F17" s="29" t="str">
        <f t="shared" si="11"/>
        <v/>
      </c>
      <c r="G17" s="30" t="str">
        <f t="shared" si="11"/>
        <v/>
      </c>
      <c r="H17" s="31" t="str">
        <f t="shared" si="11"/>
        <v/>
      </c>
      <c r="I17" s="29" t="str">
        <f t="shared" si="11"/>
        <v/>
      </c>
      <c r="J17" s="30" t="str">
        <f t="shared" si="11"/>
        <v/>
      </c>
      <c r="K17" s="31" t="str">
        <f t="shared" si="11"/>
        <v/>
      </c>
      <c r="L17" s="29" t="str">
        <f t="shared" si="11"/>
        <v/>
      </c>
      <c r="M17" s="30" t="str">
        <f t="shared" si="11"/>
        <v/>
      </c>
      <c r="N17" s="31" t="str">
        <f t="shared" si="11"/>
        <v/>
      </c>
      <c r="O17" s="29" t="str">
        <f t="shared" ref="O17:Q17" si="12">IFERROR(O14/O9,"")</f>
        <v/>
      </c>
      <c r="P17" s="30" t="str">
        <f t="shared" si="12"/>
        <v/>
      </c>
      <c r="Q17" s="31" t="str">
        <f t="shared" si="12"/>
        <v/>
      </c>
    </row>
    <row r="18" spans="1:18" ht="22.5" thickBot="1" x14ac:dyDescent="0.5">
      <c r="A18" s="92" t="s">
        <v>30</v>
      </c>
      <c r="B18" s="93" t="s">
        <v>31</v>
      </c>
      <c r="C18" s="52" t="str">
        <f>IFERROR(C16/C15,"")</f>
        <v/>
      </c>
      <c r="D18" s="53" t="str">
        <f t="shared" ref="D18:N18" si="13">IFERROR(D16/D15,"")</f>
        <v/>
      </c>
      <c r="E18" s="54" t="str">
        <f t="shared" si="13"/>
        <v/>
      </c>
      <c r="F18" s="52" t="str">
        <f t="shared" si="13"/>
        <v/>
      </c>
      <c r="G18" s="53" t="str">
        <f t="shared" si="13"/>
        <v/>
      </c>
      <c r="H18" s="54" t="str">
        <f t="shared" si="13"/>
        <v/>
      </c>
      <c r="I18" s="52" t="str">
        <f t="shared" si="13"/>
        <v/>
      </c>
      <c r="J18" s="53" t="str">
        <f t="shared" si="13"/>
        <v/>
      </c>
      <c r="K18" s="54" t="str">
        <f t="shared" si="13"/>
        <v/>
      </c>
      <c r="L18" s="52" t="str">
        <f t="shared" si="13"/>
        <v/>
      </c>
      <c r="M18" s="53" t="str">
        <f t="shared" si="13"/>
        <v/>
      </c>
      <c r="N18" s="54" t="str">
        <f t="shared" si="13"/>
        <v/>
      </c>
      <c r="O18" s="52" t="str">
        <f t="shared" ref="O18:Q18" si="14">IFERROR(O16/O15,"")</f>
        <v/>
      </c>
      <c r="P18" s="53" t="str">
        <f t="shared" si="14"/>
        <v/>
      </c>
      <c r="Q18" s="54" t="str">
        <f t="shared" si="14"/>
        <v/>
      </c>
    </row>
    <row r="19" spans="1:18" ht="20.65" customHeight="1" thickBot="1" x14ac:dyDescent="0.5">
      <c r="A19" s="96" t="s">
        <v>49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8"/>
    </row>
    <row r="20" spans="1:18" hidden="1" x14ac:dyDescent="0.45">
      <c r="A20" s="94" t="s">
        <v>44</v>
      </c>
      <c r="B20" s="94"/>
      <c r="C20" s="95">
        <f>C14</f>
        <v>0</v>
      </c>
      <c r="D20" s="95">
        <f>D14</f>
        <v>0</v>
      </c>
      <c r="E20" s="95"/>
      <c r="F20" s="95">
        <f>F14</f>
        <v>0</v>
      </c>
      <c r="G20" s="95">
        <f>G14</f>
        <v>0</v>
      </c>
      <c r="H20" s="95"/>
      <c r="I20" s="95">
        <f>I14</f>
        <v>0</v>
      </c>
      <c r="J20" s="95">
        <f>J14</f>
        <v>0</v>
      </c>
      <c r="K20" s="95"/>
      <c r="L20" s="95">
        <f>L14</f>
        <v>0</v>
      </c>
      <c r="M20" s="95">
        <f>M14</f>
        <v>0</v>
      </c>
      <c r="N20" s="95"/>
      <c r="O20" s="95">
        <f>O14</f>
        <v>0</v>
      </c>
      <c r="P20" s="95">
        <f>P14</f>
        <v>0</v>
      </c>
      <c r="Q20" s="95"/>
      <c r="R20" s="51">
        <f>COUNTIF(F20:Q20,"&lt;0")</f>
        <v>0</v>
      </c>
    </row>
    <row r="21" spans="1:18" hidden="1" x14ac:dyDescent="0.45">
      <c r="A21" s="50" t="s">
        <v>43</v>
      </c>
      <c r="B21" s="50"/>
      <c r="C21" s="51">
        <f>C15-C16</f>
        <v>0</v>
      </c>
      <c r="D21" s="51">
        <f>D15-D16</f>
        <v>0</v>
      </c>
      <c r="E21" s="51"/>
      <c r="F21" s="51">
        <f>F15-F16</f>
        <v>0</v>
      </c>
      <c r="G21" s="51">
        <f>G15-G16</f>
        <v>0</v>
      </c>
      <c r="H21" s="51"/>
      <c r="I21" s="51">
        <f>I15-I16</f>
        <v>0</v>
      </c>
      <c r="J21" s="51">
        <f>J15-J16</f>
        <v>0</v>
      </c>
      <c r="K21" s="51"/>
      <c r="L21" s="51">
        <f>L15-L16</f>
        <v>0</v>
      </c>
      <c r="M21" s="51">
        <f>M15-M16</f>
        <v>0</v>
      </c>
      <c r="N21" s="51"/>
      <c r="O21" s="51">
        <f>O15-O16</f>
        <v>0</v>
      </c>
      <c r="P21" s="51">
        <f>P15-P16</f>
        <v>0</v>
      </c>
      <c r="Q21" s="51"/>
      <c r="R21" s="51">
        <f t="shared" ref="R21" si="15">COUNTIF(F21:Q21,"&lt;0")</f>
        <v>0</v>
      </c>
    </row>
    <row r="22" spans="1:18" hidden="1" x14ac:dyDescent="0.45">
      <c r="A22" s="50" t="s">
        <v>46</v>
      </c>
      <c r="B22" s="50"/>
      <c r="C22" s="56" t="str">
        <f>IF(C20&lt;0,C$26&amp;"  Has "&amp;$A22,"")</f>
        <v/>
      </c>
      <c r="D22" s="56" t="str">
        <f t="shared" ref="D22:N23" si="16">IF(D20&lt;0,D$26&amp;"  Has "&amp;$A22,"")</f>
        <v/>
      </c>
      <c r="E22" s="56" t="str">
        <f t="shared" si="16"/>
        <v/>
      </c>
      <c r="F22" s="56" t="str">
        <f t="shared" si="16"/>
        <v/>
      </c>
      <c r="G22" s="56" t="str">
        <f t="shared" si="16"/>
        <v/>
      </c>
      <c r="H22" s="56" t="str">
        <f t="shared" si="16"/>
        <v/>
      </c>
      <c r="I22" s="56" t="str">
        <f t="shared" si="16"/>
        <v/>
      </c>
      <c r="J22" s="56" t="str">
        <f t="shared" si="16"/>
        <v/>
      </c>
      <c r="K22" s="56" t="str">
        <f t="shared" si="16"/>
        <v/>
      </c>
      <c r="L22" s="56" t="str">
        <f t="shared" si="16"/>
        <v/>
      </c>
      <c r="M22" s="56" t="str">
        <f t="shared" si="16"/>
        <v/>
      </c>
      <c r="N22" s="56" t="str">
        <f t="shared" si="16"/>
        <v/>
      </c>
      <c r="O22" s="56" t="str">
        <f t="shared" ref="O22:Q22" si="17">IF(O20&lt;0,O$26&amp;"  Has "&amp;$A22,"")</f>
        <v/>
      </c>
      <c r="P22" s="56" t="str">
        <f t="shared" si="17"/>
        <v/>
      </c>
      <c r="Q22" s="56" t="str">
        <f t="shared" si="17"/>
        <v/>
      </c>
    </row>
    <row r="23" spans="1:18" ht="114" hidden="1" x14ac:dyDescent="0.45">
      <c r="A23" s="89" t="s">
        <v>47</v>
      </c>
      <c r="B23" s="89"/>
      <c r="C23" s="56" t="str">
        <f>IF(C21&lt;0,C$26&amp;"  Has "&amp;$A23,"")</f>
        <v/>
      </c>
      <c r="D23" s="56" t="str">
        <f t="shared" si="16"/>
        <v/>
      </c>
      <c r="E23" s="56" t="str">
        <f t="shared" si="16"/>
        <v/>
      </c>
      <c r="F23" s="56" t="str">
        <f t="shared" si="16"/>
        <v/>
      </c>
      <c r="G23" s="56" t="str">
        <f t="shared" si="16"/>
        <v/>
      </c>
      <c r="H23" s="56" t="str">
        <f t="shared" si="16"/>
        <v/>
      </c>
      <c r="I23" s="56" t="str">
        <f t="shared" si="16"/>
        <v/>
      </c>
      <c r="J23" s="56" t="str">
        <f t="shared" si="16"/>
        <v/>
      </c>
      <c r="K23" s="56" t="str">
        <f t="shared" si="16"/>
        <v/>
      </c>
      <c r="L23" s="56" t="str">
        <f t="shared" si="16"/>
        <v/>
      </c>
      <c r="M23" s="56" t="str">
        <f t="shared" si="16"/>
        <v/>
      </c>
      <c r="N23" s="56" t="str">
        <f t="shared" si="16"/>
        <v/>
      </c>
      <c r="O23" s="56" t="str">
        <f t="shared" ref="O23:Q23" si="18">IF(O21&lt;0,O$26&amp;"  Has "&amp;$A23,"")</f>
        <v/>
      </c>
      <c r="P23" s="56" t="str">
        <f t="shared" si="18"/>
        <v/>
      </c>
      <c r="Q23" s="56" t="str">
        <f t="shared" si="18"/>
        <v/>
      </c>
    </row>
    <row r="24" spans="1:18" hidden="1" x14ac:dyDescent="0.45"/>
    <row r="25" spans="1:18" hidden="1" x14ac:dyDescent="0.45"/>
    <row r="26" spans="1:18" ht="28.5" hidden="1" x14ac:dyDescent="0.45">
      <c r="A26" s="57" t="s">
        <v>45</v>
      </c>
      <c r="B26" s="57"/>
      <c r="C26" s="56" t="str">
        <f>$C3&amp;" "&amp;C5</f>
        <v>3 months cohort Adults</v>
      </c>
      <c r="D26" s="56" t="str">
        <f>$C3&amp;" "&amp;D5</f>
        <v>3 months cohort children</v>
      </c>
      <c r="E26" s="56" t="str">
        <f>$C3&amp;" "&amp;E5</f>
        <v>3 months cohort Total</v>
      </c>
      <c r="F26" s="56" t="str">
        <f>$F3&amp;" "&amp;F5</f>
        <v>6 months cohort Adults</v>
      </c>
      <c r="G26" s="56" t="str">
        <f>$F3&amp;" "&amp;G5</f>
        <v>6 months cohort children</v>
      </c>
      <c r="H26" s="56" t="str">
        <f>$F3&amp;" "&amp;H5</f>
        <v>6 months cohort Total</v>
      </c>
      <c r="I26" s="56" t="str">
        <f>$I3&amp;" "&amp;I5</f>
        <v>12 months cohort Adults</v>
      </c>
      <c r="J26" s="56" t="str">
        <f t="shared" ref="J26:L26" si="19">$I3&amp;" "&amp;J5</f>
        <v>12 months cohort children</v>
      </c>
      <c r="K26" s="56" t="str">
        <f t="shared" si="19"/>
        <v>12 months cohort Total</v>
      </c>
      <c r="L26" s="56" t="str">
        <f>$L3&amp;" "&amp;L5</f>
        <v>24 months cohort Adults</v>
      </c>
      <c r="M26" s="56" t="str">
        <f>$L3&amp;" "&amp;M5</f>
        <v>24 months cohort children</v>
      </c>
      <c r="N26" s="56" t="str">
        <f>$L3&amp;" "&amp;N5</f>
        <v>24 months cohort Total</v>
      </c>
      <c r="O26" s="56" t="str">
        <f>$O3&amp;" "&amp;O5</f>
        <v>36 months cohort Adults</v>
      </c>
      <c r="P26" s="56" t="str">
        <f t="shared" ref="P26:Q26" si="20">$O3&amp;" "&amp;P5</f>
        <v>36 months cohort children</v>
      </c>
      <c r="Q26" s="56" t="str">
        <f t="shared" si="20"/>
        <v>36 months cohort Total</v>
      </c>
    </row>
    <row r="27" spans="1:18" hidden="1" x14ac:dyDescent="0.45"/>
    <row r="28" spans="1:18" ht="14.25" customHeight="1" x14ac:dyDescent="0.45">
      <c r="A28" s="90" t="str">
        <f>C22&amp;CHAR(10) &amp;D22 &amp;CHAR(10) &amp;E22 &amp;CHAR(10) &amp;F22 &amp; CHAR( 10 ) &amp;G22 &amp; CHAR( 10 ) &amp;H22 &amp; CHAR( 10 ) &amp;I22 &amp; CHAR( 10 ) &amp;J22 &amp; CHAR( 10 ) &amp;K22 &amp; CHAR( 10 ) &amp;L22 &amp; CHAR( 10 ) &amp;M22 &amp; CHAR( 10 ) &amp;N22 &amp; CHAR( 10 ) &amp;C23 &amp; CHAR( 10 ) &amp;D23 &amp; CHAR( 10 ) &amp;E23 &amp; CHAR( 10 ) &amp;F23 &amp; CHAR( 10 ) &amp;G23 &amp; CHAR( 10 ) &amp;H23 &amp; CHAR( 10 ) &amp;I23 &amp; CHAR( 10 ) &amp;J23 &amp; CHAR( 10 ) &amp;K23 &amp; CHAR( 10 ) &amp;L23 &amp; CHAR( 10 ) &amp;M23 &amp; CHAR( 10 ) &amp;N23 &amp; CHAR( 10 ) &amp;O22 &amp; CHAR( 10 ) &amp;P22 &amp; CHAR( 10 ) &amp;Q22 &amp; CHAR( 10 ) &amp;O23 &amp; CHAR( 10 ) &amp;P23 &amp; CHAR( 10 ) &amp;Q23</f>
        <v xml:space="preserve">
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</row>
    <row r="29" spans="1:18" ht="14.25" customHeight="1" x14ac:dyDescent="0.45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</row>
    <row r="30" spans="1:18" ht="14.25" customHeight="1" x14ac:dyDescent="0.4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</row>
    <row r="31" spans="1:18" ht="14.25" customHeight="1" x14ac:dyDescent="0.45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</row>
    <row r="32" spans="1:18" ht="14.25" customHeight="1" x14ac:dyDescent="0.45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</row>
    <row r="33" spans="1:17" ht="14.25" customHeight="1" x14ac:dyDescent="0.4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</row>
    <row r="34" spans="1:17" ht="14.25" customHeight="1" x14ac:dyDescent="0.4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</row>
    <row r="35" spans="1:17" ht="14.25" customHeight="1" x14ac:dyDescent="0.4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</row>
    <row r="36" spans="1:17" ht="14.25" customHeight="1" x14ac:dyDescent="0.45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</row>
    <row r="37" spans="1:17" ht="14.25" customHeight="1" x14ac:dyDescent="0.45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</row>
    <row r="38" spans="1:17" ht="14.25" customHeight="1" x14ac:dyDescent="0.4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4.25" customHeight="1" x14ac:dyDescent="0.4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ht="14.25" customHeight="1" x14ac:dyDescent="0.4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ht="14.25" customHeight="1" x14ac:dyDescent="0.45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ht="14.25" customHeight="1" x14ac:dyDescent="0.45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ht="14.25" customHeight="1" x14ac:dyDescent="0.4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ht="14.25" customHeight="1" x14ac:dyDescent="0.45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</row>
    <row r="45" spans="1:17" ht="14.25" customHeight="1" x14ac:dyDescent="0.4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</row>
    <row r="46" spans="1:17" ht="14.25" customHeight="1" x14ac:dyDescent="0.4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</row>
    <row r="47" spans="1:17" ht="14.25" customHeight="1" x14ac:dyDescent="0.45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</row>
    <row r="48" spans="1:17" ht="14.25" customHeight="1" x14ac:dyDescent="0.45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</row>
    <row r="49" spans="1:17" ht="14.25" customHeight="1" x14ac:dyDescent="0.4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</row>
    <row r="50" spans="1:17" ht="14.25" customHeight="1" x14ac:dyDescent="0.4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</row>
    <row r="51" spans="1:17" ht="14.25" customHeight="1" x14ac:dyDescent="0.4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</row>
    <row r="52" spans="1:17" ht="14.25" customHeight="1" x14ac:dyDescent="0.4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</row>
    <row r="53" spans="1:17" ht="14.25" customHeight="1" x14ac:dyDescent="0.4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</row>
    <row r="54" spans="1:17" ht="14.25" customHeight="1" x14ac:dyDescent="0.4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</row>
    <row r="55" spans="1:17" ht="14.25" customHeight="1" x14ac:dyDescent="0.4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</row>
    <row r="56" spans="1:17" ht="14.25" customHeight="1" x14ac:dyDescent="0.4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</row>
    <row r="57" spans="1:17" ht="14.25" customHeight="1" x14ac:dyDescent="0.4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</row>
    <row r="58" spans="1:17" ht="14.25" customHeight="1" x14ac:dyDescent="0.4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</row>
    <row r="59" spans="1:17" x14ac:dyDescent="0.4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</row>
    <row r="60" spans="1:17" x14ac:dyDescent="0.4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</row>
    <row r="61" spans="1:17" x14ac:dyDescent="0.4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</row>
    <row r="62" spans="1:17" x14ac:dyDescent="0.4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</row>
    <row r="63" spans="1:17" x14ac:dyDescent="0.4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</row>
    <row r="64" spans="1:17" x14ac:dyDescent="0.4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</row>
    <row r="65" spans="1:17" x14ac:dyDescent="0.4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</row>
    <row r="66" spans="1:17" x14ac:dyDescent="0.4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</row>
    <row r="67" spans="1:17" x14ac:dyDescent="0.4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</row>
    <row r="68" spans="1:17" x14ac:dyDescent="0.45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</row>
    <row r="69" spans="1:17" x14ac:dyDescent="0.45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</row>
    <row r="70" spans="1:17" x14ac:dyDescent="0.4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</row>
    <row r="71" spans="1:17" x14ac:dyDescent="0.4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</row>
    <row r="72" spans="1:17" x14ac:dyDescent="0.4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</row>
  </sheetData>
  <sheetProtection selectLockedCells="1"/>
  <protectedRanges>
    <protectedRange sqref="B1 D1" name="Range1_28"/>
    <protectedRange sqref="C6:D8 F6:G8 F10:G13 I6:J8 I10:J13 L6:M8 L10:M13 C10:D13 C15:D16 F15:G16 I15:J16 L15:M16 C14:Q14 O6:P8 O10:P13 O15:P16" name="Range1_28_1"/>
  </protectedRanges>
  <mergeCells count="20">
    <mergeCell ref="A26:B26"/>
    <mergeCell ref="O2:Q2"/>
    <mergeCell ref="O3:Q4"/>
    <mergeCell ref="A28:Q72"/>
    <mergeCell ref="M1:Q1"/>
    <mergeCell ref="A19:Q19"/>
    <mergeCell ref="L3:N4"/>
    <mergeCell ref="A20:B20"/>
    <mergeCell ref="A21:B21"/>
    <mergeCell ref="A22:B22"/>
    <mergeCell ref="A23:B23"/>
    <mergeCell ref="H1:I1"/>
    <mergeCell ref="J1:L1"/>
    <mergeCell ref="A2:A5"/>
    <mergeCell ref="B2:B5"/>
    <mergeCell ref="C2:K2"/>
    <mergeCell ref="L2:N2"/>
    <mergeCell ref="C3:E4"/>
    <mergeCell ref="F3:H4"/>
    <mergeCell ref="I3:K4"/>
  </mergeCells>
  <conditionalFormatting sqref="E6:E8 E10:E16">
    <cfRule type="cellIs" dxfId="49" priority="50" operator="equal">
      <formula>0</formula>
    </cfRule>
  </conditionalFormatting>
  <conditionalFormatting sqref="H6:H8 H10:H16">
    <cfRule type="cellIs" dxfId="48" priority="49" operator="equal">
      <formula>0</formula>
    </cfRule>
  </conditionalFormatting>
  <conditionalFormatting sqref="K6:K8 K10:K16">
    <cfRule type="cellIs" dxfId="47" priority="48" operator="equal">
      <formula>0</formula>
    </cfRule>
  </conditionalFormatting>
  <conditionalFormatting sqref="N6:N8 N10:N16">
    <cfRule type="cellIs" dxfId="46" priority="47" operator="equal">
      <formula>0</formula>
    </cfRule>
  </conditionalFormatting>
  <conditionalFormatting sqref="C9:N9 C14:M14">
    <cfRule type="cellIs" dxfId="45" priority="45" operator="equal">
      <formula>0</formula>
    </cfRule>
    <cfRule type="cellIs" dxfId="44" priority="46" operator="equal">
      <formula>0</formula>
    </cfRule>
  </conditionalFormatting>
  <conditionalFormatting sqref="C14:D14">
    <cfRule type="expression" dxfId="43" priority="44">
      <formula>C14&lt;0</formula>
    </cfRule>
  </conditionalFormatting>
  <conditionalFormatting sqref="F14:G14">
    <cfRule type="expression" dxfId="42" priority="43">
      <formula>F14&lt;0</formula>
    </cfRule>
  </conditionalFormatting>
  <conditionalFormatting sqref="I14:J14">
    <cfRule type="expression" dxfId="41" priority="42">
      <formula>I14&lt;0</formula>
    </cfRule>
  </conditionalFormatting>
  <conditionalFormatting sqref="L14:M14">
    <cfRule type="expression" dxfId="40" priority="41">
      <formula>L14&lt;0</formula>
    </cfRule>
  </conditionalFormatting>
  <conditionalFormatting sqref="C10:D11">
    <cfRule type="expression" dxfId="39" priority="40">
      <formula>C10=0</formula>
    </cfRule>
  </conditionalFormatting>
  <conditionalFormatting sqref="C6:D8">
    <cfRule type="expression" dxfId="38" priority="39">
      <formula>C6=0</formula>
    </cfRule>
  </conditionalFormatting>
  <conditionalFormatting sqref="F6:G8">
    <cfRule type="expression" dxfId="37" priority="38">
      <formula>F6=0</formula>
    </cfRule>
  </conditionalFormatting>
  <conditionalFormatting sqref="F10:G13">
    <cfRule type="expression" dxfId="36" priority="37">
      <formula>F10=0</formula>
    </cfRule>
  </conditionalFormatting>
  <conditionalFormatting sqref="F15:G15">
    <cfRule type="expression" dxfId="35" priority="36">
      <formula>F15=0</formula>
    </cfRule>
  </conditionalFormatting>
  <conditionalFormatting sqref="C12:D13">
    <cfRule type="expression" dxfId="34" priority="35">
      <formula>C12=0</formula>
    </cfRule>
  </conditionalFormatting>
  <conditionalFormatting sqref="C15:D16">
    <cfRule type="expression" dxfId="33" priority="34">
      <formula>C15=0</formula>
    </cfRule>
  </conditionalFormatting>
  <conditionalFormatting sqref="I6:J8">
    <cfRule type="expression" dxfId="32" priority="33">
      <formula>I6=0</formula>
    </cfRule>
  </conditionalFormatting>
  <conditionalFormatting sqref="I10:J13">
    <cfRule type="expression" dxfId="31" priority="32">
      <formula>I10=0</formula>
    </cfRule>
  </conditionalFormatting>
  <conditionalFormatting sqref="I15:J15">
    <cfRule type="expression" dxfId="30" priority="31">
      <formula>I15=0</formula>
    </cfRule>
  </conditionalFormatting>
  <conditionalFormatting sqref="L6:M8">
    <cfRule type="expression" dxfId="29" priority="30">
      <formula>L6=0</formula>
    </cfRule>
  </conditionalFormatting>
  <conditionalFormatting sqref="L10:M13">
    <cfRule type="expression" dxfId="28" priority="29">
      <formula>L10=0</formula>
    </cfRule>
  </conditionalFormatting>
  <conditionalFormatting sqref="L15:M15">
    <cfRule type="expression" dxfId="27" priority="28">
      <formula>L15=0</formula>
    </cfRule>
  </conditionalFormatting>
  <conditionalFormatting sqref="C16">
    <cfRule type="expression" dxfId="26" priority="27">
      <formula>C16&gt;C15</formula>
    </cfRule>
  </conditionalFormatting>
  <conditionalFormatting sqref="D16">
    <cfRule type="expression" dxfId="25" priority="26">
      <formula>D16&gt;D15</formula>
    </cfRule>
  </conditionalFormatting>
  <conditionalFormatting sqref="F16">
    <cfRule type="expression" dxfId="24" priority="25">
      <formula>F16=0</formula>
    </cfRule>
  </conditionalFormatting>
  <conditionalFormatting sqref="F16">
    <cfRule type="expression" dxfId="23" priority="24">
      <formula>F16&gt;F15</formula>
    </cfRule>
  </conditionalFormatting>
  <conditionalFormatting sqref="G16">
    <cfRule type="expression" dxfId="22" priority="23">
      <formula>G16=0</formula>
    </cfRule>
  </conditionalFormatting>
  <conditionalFormatting sqref="G16">
    <cfRule type="expression" dxfId="21" priority="22">
      <formula>G16&gt;G15</formula>
    </cfRule>
  </conditionalFormatting>
  <conditionalFormatting sqref="I16">
    <cfRule type="expression" dxfId="20" priority="21">
      <formula>I16=0</formula>
    </cfRule>
  </conditionalFormatting>
  <conditionalFormatting sqref="I16">
    <cfRule type="expression" dxfId="19" priority="20">
      <formula>I16&gt;I15</formula>
    </cfRule>
  </conditionalFormatting>
  <conditionalFormatting sqref="J16">
    <cfRule type="expression" dxfId="18" priority="19">
      <formula>J16=0</formula>
    </cfRule>
  </conditionalFormatting>
  <conditionalFormatting sqref="J16">
    <cfRule type="expression" dxfId="17" priority="18">
      <formula>J16&gt;J15</formula>
    </cfRule>
  </conditionalFormatting>
  <conditionalFormatting sqref="L16">
    <cfRule type="expression" dxfId="16" priority="17">
      <formula>L16=0</formula>
    </cfRule>
  </conditionalFormatting>
  <conditionalFormatting sqref="L16">
    <cfRule type="expression" dxfId="15" priority="16">
      <formula>L16&gt;L15</formula>
    </cfRule>
  </conditionalFormatting>
  <conditionalFormatting sqref="M16">
    <cfRule type="expression" dxfId="14" priority="15">
      <formula>M16=0</formula>
    </cfRule>
  </conditionalFormatting>
  <conditionalFormatting sqref="M16">
    <cfRule type="expression" dxfId="13" priority="14">
      <formula>M16&gt;M15</formula>
    </cfRule>
  </conditionalFormatting>
  <conditionalFormatting sqref="A28">
    <cfRule type="containsText" dxfId="12" priority="13" operator="containsText" text="has">
      <formula>NOT(ISERROR(SEARCH("has",A28)))</formula>
    </cfRule>
  </conditionalFormatting>
  <conditionalFormatting sqref="M1">
    <cfRule type="containsText" dxfId="11" priority="12" operator="containsText" text="correct">
      <formula>NOT(ISERROR(SEARCH("correct",M1)))</formula>
    </cfRule>
  </conditionalFormatting>
  <conditionalFormatting sqref="Q6:Q8 Q10:Q16">
    <cfRule type="cellIs" dxfId="10" priority="11" operator="equal">
      <formula>0</formula>
    </cfRule>
  </conditionalFormatting>
  <conditionalFormatting sqref="O9:Q9 O14:P14">
    <cfRule type="cellIs" dxfId="9" priority="9" operator="equal">
      <formula>0</formula>
    </cfRule>
    <cfRule type="cellIs" dxfId="8" priority="10" operator="equal">
      <formula>0</formula>
    </cfRule>
  </conditionalFormatting>
  <conditionalFormatting sqref="O14:P14">
    <cfRule type="expression" dxfId="7" priority="8">
      <formula>O14&lt;0</formula>
    </cfRule>
  </conditionalFormatting>
  <conditionalFormatting sqref="O6:P8">
    <cfRule type="expression" dxfId="6" priority="7">
      <formula>O6=0</formula>
    </cfRule>
  </conditionalFormatting>
  <conditionalFormatting sqref="O10:P13">
    <cfRule type="expression" dxfId="5" priority="6">
      <formula>O10=0</formula>
    </cfRule>
  </conditionalFormatting>
  <conditionalFormatting sqref="O15:P15">
    <cfRule type="expression" dxfId="4" priority="5">
      <formula>O15=0</formula>
    </cfRule>
  </conditionalFormatting>
  <conditionalFormatting sqref="O16">
    <cfRule type="expression" dxfId="3" priority="4">
      <formula>O16=0</formula>
    </cfRule>
  </conditionalFormatting>
  <conditionalFormatting sqref="O16">
    <cfRule type="expression" dxfId="2" priority="3">
      <formula>O16&gt;O15</formula>
    </cfRule>
  </conditionalFormatting>
  <conditionalFormatting sqref="P16">
    <cfRule type="expression" dxfId="1" priority="2">
      <formula>P16=0</formula>
    </cfRule>
  </conditionalFormatting>
  <conditionalFormatting sqref="P16">
    <cfRule type="expression" dxfId="0" priority="1">
      <formula>P16&gt;P15</formula>
    </cfRule>
  </conditionalFormatting>
  <dataValidations count="1">
    <dataValidation type="whole" allowBlank="1" showInputMessage="1" showErrorMessage="1" errorTitle="Invalid Data Format" error="Enter Numeric Characters Only" sqref="L10:M13 C15:D16 C10:D13 C6:D8 F6:G8 F10:G13 I15:J16 I6:J8 I10:J13 F15:G16 L6:M8 L15:M16 O10:P13 O6:P8 O15:P16" xr:uid="{B7DF2514-8A91-4F57-A784-3EEA3676F211}">
      <formula1>0</formula1>
      <formula2>1000</formula2>
    </dataValidation>
  </dataValidations>
  <pageMargins left="0.7" right="0.7" top="0.75" bottom="0.75" header="0.3" footer="0.3"/>
  <pageSetup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2070-0E27-4A54-BB8E-D8FE8E3C5812}">
  <dimension ref="A1:Q48"/>
  <sheetViews>
    <sheetView showGridLines="0" zoomScale="70" zoomScaleNormal="70" zoomScaleSheetLayoutView="103" workbookViewId="0">
      <pane xSplit="2" ySplit="5" topLeftCell="C6" activePane="bottomRight" state="frozen"/>
      <selection activeCell="F2" sqref="F2:H2"/>
      <selection pane="topRight" activeCell="F2" sqref="F2:H2"/>
      <selection pane="bottomLeft" activeCell="F2" sqref="F2:H2"/>
      <selection pane="bottomRight" activeCell="P12" sqref="P12"/>
    </sheetView>
  </sheetViews>
  <sheetFormatPr defaultColWidth="13.19921875" defaultRowHeight="14.25" x14ac:dyDescent="0.45"/>
  <cols>
    <col min="1" max="1" width="12.9296875" style="16" bestFit="1" customWidth="1"/>
    <col min="2" max="2" width="26.6640625" bestFit="1" customWidth="1"/>
    <col min="11" max="11" width="13.06640625" customWidth="1"/>
    <col min="17" max="17" width="23.19921875" bestFit="1" customWidth="1"/>
  </cols>
  <sheetData>
    <row r="1" spans="1:17" s="1" customFormat="1" ht="43.5" customHeight="1" thickBot="1" x14ac:dyDescent="0.5">
      <c r="A1" s="20" t="s">
        <v>37</v>
      </c>
      <c r="B1" s="88"/>
      <c r="C1" s="19" t="s">
        <v>36</v>
      </c>
      <c r="D1" s="85"/>
      <c r="E1" s="19" t="s">
        <v>28</v>
      </c>
      <c r="F1" s="85">
        <v>10</v>
      </c>
      <c r="G1" s="19" t="s">
        <v>29</v>
      </c>
      <c r="H1" s="86">
        <v>2019</v>
      </c>
      <c r="I1" s="87"/>
      <c r="J1" s="83" t="s">
        <v>40</v>
      </c>
      <c r="K1" s="84"/>
      <c r="L1" s="84"/>
      <c r="M1" s="69" t="str">
        <f>IF(ISNUMBER(SEARCH("error",A28)),"Report has Errors","Report is Correct")</f>
        <v>Report is Correct</v>
      </c>
      <c r="N1" s="70"/>
    </row>
    <row r="2" spans="1:17" ht="20.25" thickBot="1" x14ac:dyDescent="0.5">
      <c r="A2" s="21" t="s">
        <v>32</v>
      </c>
      <c r="B2" s="22" t="s">
        <v>0</v>
      </c>
      <c r="C2" s="18" t="s">
        <v>33</v>
      </c>
      <c r="D2" s="18"/>
      <c r="E2" s="18"/>
      <c r="F2" s="18"/>
      <c r="G2" s="18"/>
      <c r="H2" s="18"/>
      <c r="I2" s="18"/>
      <c r="J2" s="18"/>
      <c r="K2" s="23"/>
      <c r="L2" s="24" t="s">
        <v>38</v>
      </c>
      <c r="M2" s="25"/>
      <c r="N2" s="26"/>
    </row>
    <row r="3" spans="1:17" ht="19.899999999999999" customHeight="1" x14ac:dyDescent="0.45">
      <c r="A3" s="18"/>
      <c r="B3" s="23"/>
      <c r="C3" s="2" t="s">
        <v>34</v>
      </c>
      <c r="D3" s="3"/>
      <c r="E3" s="4"/>
      <c r="F3" s="2" t="s">
        <v>35</v>
      </c>
      <c r="G3" s="3"/>
      <c r="H3" s="4"/>
      <c r="I3" s="2" t="s">
        <v>33</v>
      </c>
      <c r="J3" s="3"/>
      <c r="K3" s="4"/>
      <c r="L3" s="43" t="s">
        <v>38</v>
      </c>
      <c r="M3" s="44"/>
      <c r="N3" s="48"/>
    </row>
    <row r="4" spans="1:17" ht="20.25" customHeight="1" thickBot="1" x14ac:dyDescent="0.5">
      <c r="A4" s="18"/>
      <c r="B4" s="23"/>
      <c r="C4" s="36"/>
      <c r="D4" s="37"/>
      <c r="E4" s="38"/>
      <c r="F4" s="5"/>
      <c r="G4" s="6"/>
      <c r="H4" s="7"/>
      <c r="I4" s="5"/>
      <c r="J4" s="6"/>
      <c r="K4" s="7"/>
      <c r="L4" s="45"/>
      <c r="M4" s="46"/>
      <c r="N4" s="49"/>
    </row>
    <row r="5" spans="1:17" ht="17.649999999999999" thickBot="1" x14ac:dyDescent="0.5">
      <c r="A5" s="18"/>
      <c r="B5" s="8"/>
      <c r="C5" s="40" t="s">
        <v>41</v>
      </c>
      <c r="D5" s="41" t="s">
        <v>42</v>
      </c>
      <c r="E5" s="42" t="s">
        <v>3</v>
      </c>
      <c r="F5" s="33" t="s">
        <v>41</v>
      </c>
      <c r="G5" s="34" t="s">
        <v>42</v>
      </c>
      <c r="H5" s="35" t="s">
        <v>3</v>
      </c>
      <c r="I5" s="33" t="s">
        <v>41</v>
      </c>
      <c r="J5" s="34" t="s">
        <v>42</v>
      </c>
      <c r="K5" s="35" t="s">
        <v>3</v>
      </c>
      <c r="L5" s="33" t="s">
        <v>41</v>
      </c>
      <c r="M5" s="34" t="s">
        <v>42</v>
      </c>
      <c r="N5" s="35" t="s">
        <v>3</v>
      </c>
      <c r="O5" s="62"/>
      <c r="Q5" s="62"/>
    </row>
    <row r="6" spans="1:17" ht="22.15" x14ac:dyDescent="0.45">
      <c r="A6" s="72" t="s">
        <v>4</v>
      </c>
      <c r="B6" s="71" t="s">
        <v>5</v>
      </c>
      <c r="C6" s="28"/>
      <c r="D6" s="28">
        <v>0</v>
      </c>
      <c r="E6" s="39">
        <f>SUM(C6:D6)</f>
        <v>0</v>
      </c>
      <c r="F6" s="28">
        <v>0</v>
      </c>
      <c r="G6" s="28">
        <v>0</v>
      </c>
      <c r="H6" s="10">
        <f>SUM(F6:G6)</f>
        <v>0</v>
      </c>
      <c r="I6" s="28">
        <v>0</v>
      </c>
      <c r="J6" s="28">
        <v>0</v>
      </c>
      <c r="K6" s="10">
        <f>SUM(I6:J6)</f>
        <v>0</v>
      </c>
      <c r="L6" s="27">
        <v>0</v>
      </c>
      <c r="M6" s="28">
        <v>0</v>
      </c>
      <c r="N6" s="10">
        <f>SUM(L6:M6)</f>
        <v>0</v>
      </c>
    </row>
    <row r="7" spans="1:17" ht="22.15" x14ac:dyDescent="0.45">
      <c r="A7" s="73" t="s">
        <v>6</v>
      </c>
      <c r="B7" s="71" t="s">
        <v>7</v>
      </c>
      <c r="C7" s="28"/>
      <c r="D7" s="28">
        <v>0</v>
      </c>
      <c r="E7" s="10">
        <f t="shared" ref="E7:E16" si="0">SUM(C7:D7)</f>
        <v>0</v>
      </c>
      <c r="F7" s="28">
        <v>0</v>
      </c>
      <c r="G7" s="28">
        <v>0</v>
      </c>
      <c r="H7" s="10">
        <f t="shared" ref="H7:H16" si="1">SUM(F7:G7)</f>
        <v>0</v>
      </c>
      <c r="I7" s="28">
        <v>0</v>
      </c>
      <c r="J7" s="28">
        <v>0</v>
      </c>
      <c r="K7" s="10">
        <f t="shared" ref="K7:K16" si="2">SUM(I7:J7)</f>
        <v>0</v>
      </c>
      <c r="L7" s="27">
        <v>0</v>
      </c>
      <c r="M7" s="28">
        <v>0</v>
      </c>
      <c r="N7" s="10">
        <f t="shared" ref="N7:N16" si="3">SUM(L7:M7)</f>
        <v>0</v>
      </c>
    </row>
    <row r="8" spans="1:17" ht="22.15" x14ac:dyDescent="0.45">
      <c r="A8" s="73" t="s">
        <v>8</v>
      </c>
      <c r="B8" s="71" t="s">
        <v>9</v>
      </c>
      <c r="C8" s="28"/>
      <c r="D8" s="28">
        <v>0</v>
      </c>
      <c r="E8" s="10">
        <f t="shared" si="0"/>
        <v>0</v>
      </c>
      <c r="F8" s="28">
        <v>0</v>
      </c>
      <c r="G8" s="28">
        <v>0</v>
      </c>
      <c r="H8" s="10">
        <f t="shared" si="1"/>
        <v>0</v>
      </c>
      <c r="I8" s="28">
        <v>0</v>
      </c>
      <c r="J8" s="28">
        <v>0</v>
      </c>
      <c r="K8" s="10">
        <f t="shared" si="2"/>
        <v>0</v>
      </c>
      <c r="L8" s="27">
        <v>0</v>
      </c>
      <c r="M8" s="28">
        <v>0</v>
      </c>
      <c r="N8" s="10">
        <f t="shared" si="3"/>
        <v>0</v>
      </c>
    </row>
    <row r="9" spans="1:17" ht="22.15" x14ac:dyDescent="0.45">
      <c r="A9" s="73" t="s">
        <v>10</v>
      </c>
      <c r="B9" s="71" t="s">
        <v>11</v>
      </c>
      <c r="C9" s="11">
        <f t="shared" ref="C9:N9" si="4">C6+C7-C8</f>
        <v>0</v>
      </c>
      <c r="D9" s="11">
        <f t="shared" si="4"/>
        <v>0</v>
      </c>
      <c r="E9" s="32">
        <f t="shared" si="4"/>
        <v>0</v>
      </c>
      <c r="F9" s="11">
        <f t="shared" si="4"/>
        <v>0</v>
      </c>
      <c r="G9" s="11">
        <f t="shared" si="4"/>
        <v>0</v>
      </c>
      <c r="H9" s="11">
        <f t="shared" si="4"/>
        <v>0</v>
      </c>
      <c r="I9" s="11">
        <f t="shared" si="4"/>
        <v>0</v>
      </c>
      <c r="J9" s="11">
        <f t="shared" si="4"/>
        <v>0</v>
      </c>
      <c r="K9" s="11">
        <f t="shared" si="4"/>
        <v>0</v>
      </c>
      <c r="L9" s="11">
        <f t="shared" si="4"/>
        <v>0</v>
      </c>
      <c r="M9" s="11">
        <f t="shared" si="4"/>
        <v>0</v>
      </c>
      <c r="N9" s="32">
        <f t="shared" si="4"/>
        <v>0</v>
      </c>
    </row>
    <row r="10" spans="1:17" ht="22.15" x14ac:dyDescent="0.45">
      <c r="A10" s="73" t="s">
        <v>12</v>
      </c>
      <c r="B10" s="71" t="s">
        <v>13</v>
      </c>
      <c r="C10" s="28"/>
      <c r="D10" s="28">
        <v>0</v>
      </c>
      <c r="E10" s="10">
        <f t="shared" si="0"/>
        <v>0</v>
      </c>
      <c r="F10" s="28">
        <v>0</v>
      </c>
      <c r="G10" s="28">
        <v>0</v>
      </c>
      <c r="H10" s="10">
        <f t="shared" si="1"/>
        <v>0</v>
      </c>
      <c r="I10" s="28">
        <v>0</v>
      </c>
      <c r="J10" s="28">
        <v>0</v>
      </c>
      <c r="K10" s="10">
        <f t="shared" si="2"/>
        <v>0</v>
      </c>
      <c r="L10" s="27">
        <v>0</v>
      </c>
      <c r="M10" s="28">
        <v>0</v>
      </c>
      <c r="N10" s="10">
        <f t="shared" si="3"/>
        <v>0</v>
      </c>
    </row>
    <row r="11" spans="1:17" ht="22.15" x14ac:dyDescent="0.45">
      <c r="A11" s="73" t="s">
        <v>14</v>
      </c>
      <c r="B11" s="71" t="s">
        <v>15</v>
      </c>
      <c r="C11" s="28">
        <v>0</v>
      </c>
      <c r="D11" s="28">
        <v>0</v>
      </c>
      <c r="E11" s="10">
        <f t="shared" si="0"/>
        <v>0</v>
      </c>
      <c r="F11" s="28">
        <v>0</v>
      </c>
      <c r="G11" s="28">
        <v>0</v>
      </c>
      <c r="H11" s="10">
        <f t="shared" si="1"/>
        <v>0</v>
      </c>
      <c r="I11" s="28">
        <v>0</v>
      </c>
      <c r="J11" s="28">
        <v>0</v>
      </c>
      <c r="K11" s="10">
        <f t="shared" si="2"/>
        <v>0</v>
      </c>
      <c r="L11" s="27">
        <v>0</v>
      </c>
      <c r="M11" s="28">
        <v>0</v>
      </c>
      <c r="N11" s="10">
        <f t="shared" si="3"/>
        <v>0</v>
      </c>
    </row>
    <row r="12" spans="1:17" ht="22.15" x14ac:dyDescent="0.45">
      <c r="A12" s="73" t="s">
        <v>16</v>
      </c>
      <c r="B12" s="71" t="s">
        <v>17</v>
      </c>
      <c r="C12" s="28">
        <v>0</v>
      </c>
      <c r="D12" s="28">
        <v>0</v>
      </c>
      <c r="E12" s="10">
        <f t="shared" si="0"/>
        <v>0</v>
      </c>
      <c r="F12" s="28">
        <v>0</v>
      </c>
      <c r="G12" s="28">
        <v>0</v>
      </c>
      <c r="H12" s="10">
        <f t="shared" si="1"/>
        <v>0</v>
      </c>
      <c r="I12" s="28">
        <v>0</v>
      </c>
      <c r="J12" s="28">
        <v>0</v>
      </c>
      <c r="K12" s="10">
        <f t="shared" si="2"/>
        <v>0</v>
      </c>
      <c r="L12" s="27">
        <v>0</v>
      </c>
      <c r="M12" s="28">
        <v>0</v>
      </c>
      <c r="N12" s="10">
        <f t="shared" si="3"/>
        <v>0</v>
      </c>
    </row>
    <row r="13" spans="1:17" ht="22.15" x14ac:dyDescent="0.45">
      <c r="A13" s="73" t="s">
        <v>18</v>
      </c>
      <c r="B13" s="71" t="s">
        <v>19</v>
      </c>
      <c r="C13" s="28"/>
      <c r="D13" s="28"/>
      <c r="E13" s="10">
        <f t="shared" si="0"/>
        <v>0</v>
      </c>
      <c r="F13" s="28"/>
      <c r="G13" s="28">
        <v>0</v>
      </c>
      <c r="H13" s="10">
        <f t="shared" si="1"/>
        <v>0</v>
      </c>
      <c r="I13" s="28">
        <v>0</v>
      </c>
      <c r="J13" s="28">
        <v>0</v>
      </c>
      <c r="K13" s="10">
        <f t="shared" si="2"/>
        <v>0</v>
      </c>
      <c r="L13" s="27">
        <v>0</v>
      </c>
      <c r="M13" s="28">
        <v>0</v>
      </c>
      <c r="N13" s="10">
        <f t="shared" si="3"/>
        <v>0</v>
      </c>
    </row>
    <row r="14" spans="1:17" ht="22.15" x14ac:dyDescent="0.45">
      <c r="A14" s="73" t="s">
        <v>20</v>
      </c>
      <c r="B14" s="71" t="s">
        <v>21</v>
      </c>
      <c r="C14" s="11">
        <f>C9-SUM(C10:C13)</f>
        <v>0</v>
      </c>
      <c r="D14" s="47">
        <f>D9-SUM(D10:D13)</f>
        <v>0</v>
      </c>
      <c r="E14" s="10">
        <f t="shared" ref="E14:N14" si="5">E9-SUM(E10:E13)</f>
        <v>0</v>
      </c>
      <c r="F14" s="47">
        <f>F9-SUM(F10:F13)</f>
        <v>0</v>
      </c>
      <c r="G14" s="47">
        <f>G9-SUM(G10:G13)</f>
        <v>0</v>
      </c>
      <c r="H14" s="10">
        <f t="shared" si="5"/>
        <v>0</v>
      </c>
      <c r="I14" s="47">
        <f>I9-SUM(I10:I13)</f>
        <v>0</v>
      </c>
      <c r="J14" s="47">
        <f>J9-SUM(J10:J13)</f>
        <v>0</v>
      </c>
      <c r="K14" s="10">
        <f t="shared" si="5"/>
        <v>0</v>
      </c>
      <c r="L14" s="47">
        <f>L9-SUM(L10:L13)</f>
        <v>0</v>
      </c>
      <c r="M14" s="47">
        <f>M9-SUM(M10:M13)</f>
        <v>0</v>
      </c>
      <c r="N14" s="10">
        <f t="shared" si="5"/>
        <v>0</v>
      </c>
    </row>
    <row r="15" spans="1:17" ht="22.15" x14ac:dyDescent="0.45">
      <c r="A15" s="73" t="s">
        <v>22</v>
      </c>
      <c r="B15" s="71" t="s">
        <v>23</v>
      </c>
      <c r="C15" s="28"/>
      <c r="D15" s="28">
        <v>0</v>
      </c>
      <c r="E15" s="10">
        <f t="shared" si="0"/>
        <v>0</v>
      </c>
      <c r="F15" s="28">
        <v>0</v>
      </c>
      <c r="G15" s="28">
        <v>0</v>
      </c>
      <c r="H15" s="10">
        <f t="shared" si="1"/>
        <v>0</v>
      </c>
      <c r="I15" s="28">
        <v>0</v>
      </c>
      <c r="J15" s="28">
        <v>0</v>
      </c>
      <c r="K15" s="10">
        <f t="shared" si="2"/>
        <v>0</v>
      </c>
      <c r="L15" s="27">
        <v>0</v>
      </c>
      <c r="M15" s="28">
        <v>0</v>
      </c>
      <c r="N15" s="10">
        <f t="shared" si="3"/>
        <v>0</v>
      </c>
    </row>
    <row r="16" spans="1:17" ht="22.5" thickBot="1" x14ac:dyDescent="0.5">
      <c r="A16" s="73" t="s">
        <v>24</v>
      </c>
      <c r="B16" s="75" t="s">
        <v>25</v>
      </c>
      <c r="C16" s="76"/>
      <c r="D16" s="76"/>
      <c r="E16" s="77">
        <f t="shared" si="0"/>
        <v>0</v>
      </c>
      <c r="F16" s="76"/>
      <c r="G16" s="76"/>
      <c r="H16" s="77">
        <f t="shared" si="1"/>
        <v>0</v>
      </c>
      <c r="I16" s="76"/>
      <c r="J16" s="76"/>
      <c r="K16" s="77">
        <f t="shared" si="2"/>
        <v>0</v>
      </c>
      <c r="L16" s="76"/>
      <c r="M16" s="76"/>
      <c r="N16" s="77">
        <f t="shared" si="3"/>
        <v>0</v>
      </c>
    </row>
    <row r="17" spans="1:15" ht="22.15" x14ac:dyDescent="0.45">
      <c r="A17" s="73" t="s">
        <v>26</v>
      </c>
      <c r="B17" s="78" t="s">
        <v>27</v>
      </c>
      <c r="C17" s="79" t="str">
        <f>IFERROR(C14/C9,"")</f>
        <v/>
      </c>
      <c r="D17" s="80" t="str">
        <f t="shared" ref="D17:N17" si="6">IFERROR(D14/D9,"")</f>
        <v/>
      </c>
      <c r="E17" s="81" t="str">
        <f t="shared" si="6"/>
        <v/>
      </c>
      <c r="F17" s="79" t="str">
        <f t="shared" si="6"/>
        <v/>
      </c>
      <c r="G17" s="80" t="str">
        <f t="shared" si="6"/>
        <v/>
      </c>
      <c r="H17" s="81" t="str">
        <f t="shared" si="6"/>
        <v/>
      </c>
      <c r="I17" s="79" t="str">
        <f t="shared" si="6"/>
        <v/>
      </c>
      <c r="J17" s="80" t="str">
        <f t="shared" si="6"/>
        <v/>
      </c>
      <c r="K17" s="81" t="str">
        <f t="shared" si="6"/>
        <v/>
      </c>
      <c r="L17" s="79" t="str">
        <f t="shared" si="6"/>
        <v/>
      </c>
      <c r="M17" s="80" t="str">
        <f t="shared" si="6"/>
        <v/>
      </c>
      <c r="N17" s="81" t="str">
        <f t="shared" si="6"/>
        <v/>
      </c>
    </row>
    <row r="18" spans="1:15" ht="22.5" thickBot="1" x14ac:dyDescent="0.5">
      <c r="A18" s="74" t="s">
        <v>30</v>
      </c>
      <c r="B18" s="82" t="s">
        <v>31</v>
      </c>
      <c r="C18" s="13" t="str">
        <f>IFERROR(C16/C15,"")</f>
        <v/>
      </c>
      <c r="D18" s="14" t="str">
        <f t="shared" ref="D18:N18" si="7">IFERROR(D16/D15,"")</f>
        <v/>
      </c>
      <c r="E18" s="15" t="str">
        <f t="shared" si="7"/>
        <v/>
      </c>
      <c r="F18" s="13" t="str">
        <f t="shared" si="7"/>
        <v/>
      </c>
      <c r="G18" s="14" t="str">
        <f t="shared" si="7"/>
        <v/>
      </c>
      <c r="H18" s="15" t="str">
        <f t="shared" si="7"/>
        <v/>
      </c>
      <c r="I18" s="13" t="str">
        <f t="shared" si="7"/>
        <v/>
      </c>
      <c r="J18" s="14" t="str">
        <f t="shared" si="7"/>
        <v/>
      </c>
      <c r="K18" s="15" t="str">
        <f t="shared" si="7"/>
        <v/>
      </c>
      <c r="L18" s="13" t="str">
        <f t="shared" si="7"/>
        <v/>
      </c>
      <c r="M18" s="14" t="str">
        <f t="shared" si="7"/>
        <v/>
      </c>
      <c r="N18" s="15" t="str">
        <f t="shared" si="7"/>
        <v/>
      </c>
    </row>
    <row r="19" spans="1:15" ht="20.65" customHeight="1" x14ac:dyDescent="0.45">
      <c r="A19" s="58" t="s">
        <v>50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60"/>
    </row>
    <row r="20" spans="1:15" hidden="1" x14ac:dyDescent="0.45">
      <c r="A20" s="50" t="s">
        <v>44</v>
      </c>
      <c r="B20" s="50"/>
      <c r="C20" s="51">
        <f>C14</f>
        <v>0</v>
      </c>
      <c r="D20" s="51">
        <f>D14</f>
        <v>0</v>
      </c>
      <c r="E20" s="51"/>
      <c r="F20" s="51">
        <f>F14</f>
        <v>0</v>
      </c>
      <c r="G20" s="51">
        <f>G14</f>
        <v>0</v>
      </c>
      <c r="H20" s="51"/>
      <c r="I20" s="51">
        <f>I14</f>
        <v>0</v>
      </c>
      <c r="J20" s="51">
        <f>J14</f>
        <v>0</v>
      </c>
      <c r="K20" s="51"/>
      <c r="L20" s="51">
        <f>L14</f>
        <v>0</v>
      </c>
      <c r="M20" s="51">
        <f>M14</f>
        <v>0</v>
      </c>
      <c r="N20" s="51"/>
      <c r="O20" s="51">
        <f>COUNTIF(C20:N20,"&lt;0")</f>
        <v>0</v>
      </c>
    </row>
    <row r="21" spans="1:15" hidden="1" x14ac:dyDescent="0.45">
      <c r="A21" s="50" t="s">
        <v>43</v>
      </c>
      <c r="B21" s="50"/>
      <c r="C21" s="51">
        <f>C15-C16</f>
        <v>0</v>
      </c>
      <c r="D21" s="51">
        <f>D15-D16</f>
        <v>0</v>
      </c>
      <c r="E21" s="51"/>
      <c r="F21" s="51">
        <f>F15-F16</f>
        <v>0</v>
      </c>
      <c r="G21" s="51">
        <f>G15-G16</f>
        <v>0</v>
      </c>
      <c r="H21" s="51"/>
      <c r="I21" s="51">
        <f>I15-I16</f>
        <v>0</v>
      </c>
      <c r="J21" s="51">
        <f>J15-J16</f>
        <v>0</v>
      </c>
      <c r="K21" s="51"/>
      <c r="L21" s="51">
        <f>L15-L16</f>
        <v>0</v>
      </c>
      <c r="M21" s="51">
        <f>M15-M16</f>
        <v>0</v>
      </c>
      <c r="N21" s="51"/>
      <c r="O21" s="51">
        <f t="shared" ref="O21" si="8">COUNTIF(C21:N21,"&lt;0")</f>
        <v>0</v>
      </c>
    </row>
    <row r="22" spans="1:15" ht="85.5" hidden="1" x14ac:dyDescent="0.45">
      <c r="A22" s="50" t="s">
        <v>46</v>
      </c>
      <c r="B22" s="50"/>
      <c r="C22" s="56" t="str">
        <f>IF(C20&lt;0,C$26&amp;"  Has "&amp;$A22,"")</f>
        <v/>
      </c>
      <c r="D22" s="56" t="str">
        <f t="shared" ref="D22:N23" si="9">IF(D20&lt;0,D$26&amp;"  Has "&amp;$A22,"")</f>
        <v/>
      </c>
      <c r="E22" s="56" t="str">
        <f t="shared" si="9"/>
        <v/>
      </c>
      <c r="F22" s="56" t="str">
        <f t="shared" si="9"/>
        <v/>
      </c>
      <c r="G22" s="56" t="str">
        <f t="shared" si="9"/>
        <v/>
      </c>
      <c r="H22" s="56" t="str">
        <f t="shared" si="9"/>
        <v/>
      </c>
      <c r="I22" s="56" t="str">
        <f t="shared" si="9"/>
        <v/>
      </c>
      <c r="J22" s="56" t="str">
        <f t="shared" si="9"/>
        <v/>
      </c>
      <c r="K22" s="56" t="str">
        <f t="shared" si="9"/>
        <v/>
      </c>
      <c r="L22" s="56" t="str">
        <f t="shared" si="9"/>
        <v/>
      </c>
      <c r="M22" s="56" t="str">
        <f t="shared" si="9"/>
        <v/>
      </c>
      <c r="N22" s="56" t="str">
        <f t="shared" si="9"/>
        <v/>
      </c>
    </row>
    <row r="23" spans="1:15" hidden="1" x14ac:dyDescent="0.45">
      <c r="A23" s="50" t="s">
        <v>47</v>
      </c>
      <c r="B23" s="50"/>
      <c r="C23" s="56" t="str">
        <f>IF(C21&lt;0,C$26&amp;"  Has "&amp;$A23,"")</f>
        <v/>
      </c>
      <c r="D23" s="56" t="str">
        <f t="shared" si="9"/>
        <v/>
      </c>
      <c r="E23" s="56" t="str">
        <f t="shared" si="9"/>
        <v/>
      </c>
      <c r="F23" s="56" t="str">
        <f t="shared" si="9"/>
        <v/>
      </c>
      <c r="G23" s="56" t="str">
        <f t="shared" si="9"/>
        <v/>
      </c>
      <c r="H23" s="56" t="str">
        <f t="shared" si="9"/>
        <v/>
      </c>
      <c r="I23" s="56" t="str">
        <f t="shared" si="9"/>
        <v/>
      </c>
      <c r="J23" s="56" t="str">
        <f t="shared" si="9"/>
        <v/>
      </c>
      <c r="K23" s="56" t="str">
        <f t="shared" si="9"/>
        <v/>
      </c>
      <c r="L23" s="56" t="str">
        <f t="shared" si="9"/>
        <v/>
      </c>
      <c r="M23" s="56" t="str">
        <f t="shared" si="9"/>
        <v/>
      </c>
      <c r="N23" s="56" t="str">
        <f t="shared" si="9"/>
        <v/>
      </c>
    </row>
    <row r="24" spans="1:15" hidden="1" x14ac:dyDescent="0.45"/>
    <row r="25" spans="1:15" hidden="1" x14ac:dyDescent="0.45"/>
    <row r="26" spans="1:15" ht="42.75" hidden="1" x14ac:dyDescent="0.45">
      <c r="A26" s="57" t="s">
        <v>45</v>
      </c>
      <c r="B26" s="57"/>
      <c r="C26" s="56" t="str">
        <f>$C3&amp;" "&amp;C5</f>
        <v>3 months cohort Known Positive</v>
      </c>
      <c r="D26" s="56" t="str">
        <f>$C3&amp;" "&amp;D5</f>
        <v>3 months cohort New Positive</v>
      </c>
      <c r="E26" s="56" t="str">
        <f>$C3&amp;" "&amp;E5</f>
        <v>3 months cohort Total</v>
      </c>
      <c r="F26" s="56" t="str">
        <f>$F3&amp;" "&amp;F5</f>
        <v>6 months cohort Known Positive</v>
      </c>
      <c r="G26" s="56" t="str">
        <f>$F3&amp;" "&amp;G5</f>
        <v>6 months cohort New Positive</v>
      </c>
      <c r="H26" s="56" t="str">
        <f>$F3&amp;" "&amp;H5</f>
        <v>6 months cohort Total</v>
      </c>
      <c r="I26" s="56" t="str">
        <f>$I3&amp;" "&amp;I5</f>
        <v>12 months cohort Known Positive</v>
      </c>
      <c r="J26" s="56" t="str">
        <f t="shared" ref="J26:L26" si="10">$I3&amp;" "&amp;J5</f>
        <v>12 months cohort New Positive</v>
      </c>
      <c r="K26" s="56" t="str">
        <f t="shared" si="10"/>
        <v>12 months cohort Total</v>
      </c>
      <c r="L26" s="56" t="str">
        <f>$L3&amp;" "&amp;L5</f>
        <v>24 months cohort Known Positive</v>
      </c>
      <c r="M26" s="56" t="str">
        <f>$L3&amp;" "&amp;M5</f>
        <v>24 months cohort New Positive</v>
      </c>
      <c r="N26" s="56" t="str">
        <f>$L3&amp;" "&amp;N5</f>
        <v>24 months cohort Total</v>
      </c>
    </row>
    <row r="27" spans="1:15" hidden="1" x14ac:dyDescent="0.45"/>
    <row r="28" spans="1:15" x14ac:dyDescent="0.45">
      <c r="A28" s="61" t="str">
        <f>C22&amp;CHAR(10) &amp;D22 &amp;CHAR(10) &amp;E22 &amp;CHAR(10) &amp;F22 &amp; CHAR( 10 ) &amp;G22 &amp; CHAR( 10 ) &amp;H22 &amp; CHAR( 10 ) &amp;I22 &amp; CHAR( 10 ) &amp;J22 &amp; CHAR( 10 ) &amp;K22 &amp; CHAR( 10 ) &amp;L22 &amp; CHAR( 10 ) &amp;M22 &amp; CHAR( 10 ) &amp;N22 &amp; CHAR( 10 ) &amp;C23 &amp; CHAR( 10 ) &amp;D23 &amp; CHAR( 10 ) &amp;E23 &amp; CHAR( 10 ) &amp;F23 &amp; CHAR( 10 ) &amp;G23 &amp; CHAR( 10 ) &amp;H23 &amp; CHAR( 10 ) &amp;I23 &amp; CHAR( 10 ) &amp;J23 &amp; CHAR( 10 ) &amp;K23 &amp; CHAR( 10 ) &amp;L23 &amp; CHAR( 10 ) &amp;M23 &amp; CHAR( 10 ) &amp;N23</f>
        <v xml:space="preserve">
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</row>
    <row r="29" spans="1:15" x14ac:dyDescent="0.4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</row>
    <row r="30" spans="1:15" x14ac:dyDescent="0.4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5" x14ac:dyDescent="0.4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1:15" x14ac:dyDescent="0.45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1:17" x14ac:dyDescent="0.4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1:17" x14ac:dyDescent="0.4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Q34" s="55"/>
    </row>
    <row r="35" spans="1:17" x14ac:dyDescent="0.4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</row>
    <row r="36" spans="1:17" x14ac:dyDescent="0.4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</row>
    <row r="37" spans="1:17" x14ac:dyDescent="0.4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7" x14ac:dyDescent="0.4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7" x14ac:dyDescent="0.4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7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7" x14ac:dyDescent="0.4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7" x14ac:dyDescent="0.4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</row>
    <row r="43" spans="1:17" x14ac:dyDescent="0.4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17" x14ac:dyDescent="0.4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7" x14ac:dyDescent="0.4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</row>
    <row r="46" spans="1:17" x14ac:dyDescent="0.4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</row>
    <row r="47" spans="1:17" x14ac:dyDescent="0.4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</row>
    <row r="48" spans="1:17" x14ac:dyDescent="0.4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</row>
  </sheetData>
  <sheetProtection selectLockedCells="1"/>
  <protectedRanges>
    <protectedRange sqref="B1 D1" name="Range1_28"/>
    <protectedRange sqref="C14:N14 C6:D8 F6:G8 F10:G13 I6:J8 I10:J13 L6:M8 L10:M13 C10:D13 C15:D16 F15:G16 I15:J16 L15:M16" name="Range1_28_1"/>
  </protectedRanges>
  <mergeCells count="18">
    <mergeCell ref="A23:B23"/>
    <mergeCell ref="A26:B26"/>
    <mergeCell ref="A28:N48"/>
    <mergeCell ref="A19:N19"/>
    <mergeCell ref="J1:L1"/>
    <mergeCell ref="M1:N1"/>
    <mergeCell ref="A2:A5"/>
    <mergeCell ref="B2:B5"/>
    <mergeCell ref="L3:N4"/>
    <mergeCell ref="A20:B20"/>
    <mergeCell ref="A21:B21"/>
    <mergeCell ref="A22:B22"/>
    <mergeCell ref="H1:I1"/>
    <mergeCell ref="C3:E4"/>
    <mergeCell ref="F3:H4"/>
    <mergeCell ref="I3:K4"/>
    <mergeCell ref="C2:K2"/>
    <mergeCell ref="L2:N2"/>
  </mergeCells>
  <conditionalFormatting sqref="E6:E8 E10:E16">
    <cfRule type="cellIs" dxfId="88" priority="43" operator="equal">
      <formula>0</formula>
    </cfRule>
  </conditionalFormatting>
  <conditionalFormatting sqref="H6:H8 H10:H16">
    <cfRule type="cellIs" dxfId="87" priority="41" operator="equal">
      <formula>0</formula>
    </cfRule>
  </conditionalFormatting>
  <conditionalFormatting sqref="K6:K8 K10:K16">
    <cfRule type="cellIs" dxfId="86" priority="39" operator="equal">
      <formula>0</formula>
    </cfRule>
  </conditionalFormatting>
  <conditionalFormatting sqref="N6:N8 N10:N16">
    <cfRule type="cellIs" dxfId="85" priority="37" operator="equal">
      <formula>0</formula>
    </cfRule>
  </conditionalFormatting>
  <conditionalFormatting sqref="C9:N9 C14:M14">
    <cfRule type="cellIs" dxfId="84" priority="35" operator="equal">
      <formula>0</formula>
    </cfRule>
    <cfRule type="cellIs" dxfId="83" priority="36" operator="equal">
      <formula>0</formula>
    </cfRule>
  </conditionalFormatting>
  <conditionalFormatting sqref="C14:D14">
    <cfRule type="expression" dxfId="82" priority="34">
      <formula>C14&lt;0</formula>
    </cfRule>
  </conditionalFormatting>
  <conditionalFormatting sqref="F14:G14">
    <cfRule type="expression" dxfId="81" priority="33">
      <formula>F14&lt;0</formula>
    </cfRule>
  </conditionalFormatting>
  <conditionalFormatting sqref="I14:J14">
    <cfRule type="expression" dxfId="80" priority="32">
      <formula>I14&lt;0</formula>
    </cfRule>
  </conditionalFormatting>
  <conditionalFormatting sqref="L14:M14">
    <cfRule type="expression" dxfId="79" priority="31">
      <formula>L14&lt;0</formula>
    </cfRule>
  </conditionalFormatting>
  <conditionalFormatting sqref="C10:D11">
    <cfRule type="expression" dxfId="78" priority="30">
      <formula>C10=0</formula>
    </cfRule>
  </conditionalFormatting>
  <conditionalFormatting sqref="C6:D8">
    <cfRule type="expression" dxfId="77" priority="29">
      <formula>C6=0</formula>
    </cfRule>
  </conditionalFormatting>
  <conditionalFormatting sqref="F6:G8">
    <cfRule type="expression" dxfId="76" priority="28">
      <formula>F6=0</formula>
    </cfRule>
  </conditionalFormatting>
  <conditionalFormatting sqref="F10:G13">
    <cfRule type="expression" dxfId="75" priority="27">
      <formula>F10=0</formula>
    </cfRule>
  </conditionalFormatting>
  <conditionalFormatting sqref="F15:G15">
    <cfRule type="expression" dxfId="74" priority="26">
      <formula>F15=0</formula>
    </cfRule>
  </conditionalFormatting>
  <conditionalFormatting sqref="C12:D13">
    <cfRule type="expression" dxfId="73" priority="25">
      <formula>C12=0</formula>
    </cfRule>
  </conditionalFormatting>
  <conditionalFormatting sqref="C15:D16">
    <cfRule type="expression" dxfId="72" priority="24">
      <formula>C15=0</formula>
    </cfRule>
  </conditionalFormatting>
  <conditionalFormatting sqref="I6:J8">
    <cfRule type="expression" dxfId="71" priority="23">
      <formula>I6=0</formula>
    </cfRule>
  </conditionalFormatting>
  <conditionalFormatting sqref="I10:J13">
    <cfRule type="expression" dxfId="70" priority="22">
      <formula>I10=0</formula>
    </cfRule>
  </conditionalFormatting>
  <conditionalFormatting sqref="I15:J15">
    <cfRule type="expression" dxfId="69" priority="21">
      <formula>I15=0</formula>
    </cfRule>
  </conditionalFormatting>
  <conditionalFormatting sqref="L6:M8">
    <cfRule type="expression" dxfId="68" priority="19">
      <formula>L6=0</formula>
    </cfRule>
  </conditionalFormatting>
  <conditionalFormatting sqref="L10:M13">
    <cfRule type="expression" dxfId="67" priority="18">
      <formula>L10=0</formula>
    </cfRule>
  </conditionalFormatting>
  <conditionalFormatting sqref="L15:M15">
    <cfRule type="expression" dxfId="66" priority="17">
      <formula>L15=0</formula>
    </cfRule>
  </conditionalFormatting>
  <conditionalFormatting sqref="C16">
    <cfRule type="expression" dxfId="65" priority="16">
      <formula>C16&gt;C15</formula>
    </cfRule>
  </conditionalFormatting>
  <conditionalFormatting sqref="D16">
    <cfRule type="expression" dxfId="64" priority="15">
      <formula>D16&gt;D15</formula>
    </cfRule>
  </conditionalFormatting>
  <conditionalFormatting sqref="F16">
    <cfRule type="expression" dxfId="63" priority="14">
      <formula>F16=0</formula>
    </cfRule>
  </conditionalFormatting>
  <conditionalFormatting sqref="F16">
    <cfRule type="expression" dxfId="62" priority="13">
      <formula>F16&gt;F15</formula>
    </cfRule>
  </conditionalFormatting>
  <conditionalFormatting sqref="G16">
    <cfRule type="expression" dxfId="61" priority="12">
      <formula>G16=0</formula>
    </cfRule>
  </conditionalFormatting>
  <conditionalFormatting sqref="G16">
    <cfRule type="expression" dxfId="60" priority="11">
      <formula>G16&gt;G15</formula>
    </cfRule>
  </conditionalFormatting>
  <conditionalFormatting sqref="I16">
    <cfRule type="expression" dxfId="59" priority="10">
      <formula>I16=0</formula>
    </cfRule>
  </conditionalFormatting>
  <conditionalFormatting sqref="I16">
    <cfRule type="expression" dxfId="58" priority="9">
      <formula>I16&gt;I15</formula>
    </cfRule>
  </conditionalFormatting>
  <conditionalFormatting sqref="J16">
    <cfRule type="expression" dxfId="57" priority="8">
      <formula>J16=0</formula>
    </cfRule>
  </conditionalFormatting>
  <conditionalFormatting sqref="J16">
    <cfRule type="expression" dxfId="56" priority="7">
      <formula>J16&gt;J15</formula>
    </cfRule>
  </conditionalFormatting>
  <conditionalFormatting sqref="L16">
    <cfRule type="expression" dxfId="55" priority="6">
      <formula>L16=0</formula>
    </cfRule>
  </conditionalFormatting>
  <conditionalFormatting sqref="L16">
    <cfRule type="expression" dxfId="54" priority="5">
      <formula>L16&gt;L15</formula>
    </cfRule>
  </conditionalFormatting>
  <conditionalFormatting sqref="M16">
    <cfRule type="expression" dxfId="53" priority="4">
      <formula>M16=0</formula>
    </cfRule>
  </conditionalFormatting>
  <conditionalFormatting sqref="M16">
    <cfRule type="expression" dxfId="52" priority="3">
      <formula>M16&gt;M15</formula>
    </cfRule>
  </conditionalFormatting>
  <conditionalFormatting sqref="A28:N48">
    <cfRule type="containsText" dxfId="51" priority="2" operator="containsText" text="has">
      <formula>NOT(ISERROR(SEARCH("has",A28)))</formula>
    </cfRule>
  </conditionalFormatting>
  <conditionalFormatting sqref="M1:N1">
    <cfRule type="containsText" dxfId="50" priority="1" operator="containsText" text="correct">
      <formula>NOT(ISERROR(SEARCH("correct",M1)))</formula>
    </cfRule>
  </conditionalFormatting>
  <dataValidations count="1">
    <dataValidation type="whole" allowBlank="1" showInputMessage="1" showErrorMessage="1" errorTitle="Invalid Data Format" error="Enter Numeric Characters Only" sqref="L10:M13 C15:D16 C10:D13 C6:D8 F6:G8 F10:G13 I15:J16 I6:J8 I10:J13 F15:G16 L6:M8 L15:M16" xr:uid="{AEE93ED7-D797-4F16-AB56-9E57C36E7D5B}">
      <formula1>0</formula1>
      <formula2>1000</formula2>
    </dataValidation>
  </dataValidations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ACA</vt:lpstr>
      <vt:lpstr>MCA</vt:lpstr>
      <vt:lpstr>ACA!Print_Area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Kaunda</dc:creator>
  <cp:lastModifiedBy>Emmanuel Kaunda</cp:lastModifiedBy>
  <cp:lastPrinted>2020-08-17T08:33:31Z</cp:lastPrinted>
  <dcterms:created xsi:type="dcterms:W3CDTF">2017-07-11T13:45:45Z</dcterms:created>
  <dcterms:modified xsi:type="dcterms:W3CDTF">2020-08-17T13:29:02Z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047ed0ff-1520-4c43-9010-836ad06711b9</vt:lpwstr>
  </property>
</Properties>
</file>