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20" yWindow="-120" windowWidth="29040" windowHeight="15840" activeTab="1"/>
  </bookViews>
  <sheets>
    <sheet name="Instructions" sheetId="4" r:id="rId1"/>
    <sheet name="Feb" sheetId="1" r:id="rId2"/>
  </sheets>
  <definedNames>
    <definedName name="_xlnm._FilterDatabase" localSheetId="0" hidden="1">Instructions!$B$2:$F$44</definedName>
    <definedName name="_xlnm.Print_Area" localSheetId="1">Feb!$A$1:$AB$40</definedName>
    <definedName name="_xlnm.Print_Area" localSheetId="0">Instructions!$B$1:$F$44</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8" i="1" l="1"/>
  <c r="AB24" i="1" l="1"/>
  <c r="AB23" i="1"/>
  <c r="AB22" i="1"/>
  <c r="AB39" i="1" l="1"/>
  <c r="AB9" i="4" l="1"/>
  <c r="AA7" i="4"/>
  <c r="AA8" i="4" s="1"/>
  <c r="AA10" i="4" s="1"/>
  <c r="Z7" i="4"/>
  <c r="Z8" i="4" s="1"/>
  <c r="Z10" i="4" s="1"/>
  <c r="Y7" i="4"/>
  <c r="Y8" i="4" s="1"/>
  <c r="Y10" i="4" s="1"/>
  <c r="X7" i="4"/>
  <c r="X8" i="4" s="1"/>
  <c r="X10" i="4" s="1"/>
  <c r="W7" i="4"/>
  <c r="W8" i="4" s="1"/>
  <c r="W10" i="4" s="1"/>
  <c r="V7" i="4"/>
  <c r="V8" i="4" s="1"/>
  <c r="V10" i="4" s="1"/>
  <c r="U7" i="4"/>
  <c r="U8" i="4" s="1"/>
  <c r="U10" i="4" s="1"/>
  <c r="T7" i="4"/>
  <c r="T8" i="4" s="1"/>
  <c r="T10" i="4" s="1"/>
  <c r="S7" i="4"/>
  <c r="S8" i="4" s="1"/>
  <c r="S10" i="4" s="1"/>
  <c r="R7" i="4"/>
  <c r="R8" i="4" s="1"/>
  <c r="R10" i="4" s="1"/>
  <c r="Q7" i="4"/>
  <c r="Q8" i="4" s="1"/>
  <c r="Q10" i="4" s="1"/>
  <c r="P7" i="4"/>
  <c r="P8" i="4" s="1"/>
  <c r="P10" i="4" s="1"/>
  <c r="O7" i="4"/>
  <c r="O8" i="4" s="1"/>
  <c r="O10" i="4" s="1"/>
  <c r="N7" i="4"/>
  <c r="N8" i="4" s="1"/>
  <c r="N10" i="4" s="1"/>
  <c r="M7" i="4"/>
  <c r="M8" i="4" s="1"/>
  <c r="M10" i="4" s="1"/>
  <c r="L7" i="4"/>
  <c r="L8" i="4" s="1"/>
  <c r="L10" i="4" s="1"/>
  <c r="K7" i="4"/>
  <c r="K8" i="4" s="1"/>
  <c r="K10" i="4" s="1"/>
  <c r="J7" i="4"/>
  <c r="J8" i="4" s="1"/>
  <c r="J10" i="4" s="1"/>
  <c r="I7" i="4"/>
  <c r="I8" i="4" s="1"/>
  <c r="I10" i="4" s="1"/>
  <c r="H7" i="4"/>
  <c r="H8" i="4" s="1"/>
  <c r="H10" i="4" s="1"/>
  <c r="G7" i="4"/>
  <c r="G8" i="4" s="1"/>
  <c r="G10" i="4" s="1"/>
  <c r="F7" i="4"/>
  <c r="F8" i="4" s="1"/>
  <c r="F10" i="4" s="1"/>
  <c r="E7" i="4"/>
  <c r="E8" i="4" s="1"/>
  <c r="AB6" i="4"/>
  <c r="AB5" i="4"/>
  <c r="AB7" i="4" l="1"/>
  <c r="AB10" i="4"/>
  <c r="AB8" i="4"/>
  <c r="E9" i="1"/>
  <c r="F9" i="1"/>
  <c r="F10" i="1" s="1"/>
  <c r="F12" i="1" s="1"/>
  <c r="G9" i="1"/>
  <c r="G10" i="1" s="1"/>
  <c r="G12" i="1" s="1"/>
  <c r="H9" i="1"/>
  <c r="H10" i="1" s="1"/>
  <c r="H12" i="1" s="1"/>
  <c r="I9" i="1"/>
  <c r="I10" i="1" s="1"/>
  <c r="I12" i="1" s="1"/>
  <c r="J9" i="1"/>
  <c r="J10" i="1" s="1"/>
  <c r="J12" i="1" s="1"/>
  <c r="K9" i="1"/>
  <c r="L9" i="1"/>
  <c r="L10" i="1" s="1"/>
  <c r="L12" i="1" s="1"/>
  <c r="M9" i="1"/>
  <c r="M10" i="1" s="1"/>
  <c r="M12" i="1" s="1"/>
  <c r="N9" i="1"/>
  <c r="N10" i="1" s="1"/>
  <c r="N12" i="1" s="1"/>
  <c r="O9" i="1"/>
  <c r="O10" i="1" s="1"/>
  <c r="O12" i="1" s="1"/>
  <c r="P9" i="1"/>
  <c r="P10" i="1" s="1"/>
  <c r="P12" i="1" s="1"/>
  <c r="Q9" i="1"/>
  <c r="Q10" i="1" s="1"/>
  <c r="Q12" i="1" s="1"/>
  <c r="R9" i="1"/>
  <c r="R10" i="1" s="1"/>
  <c r="R12" i="1" s="1"/>
  <c r="S9" i="1"/>
  <c r="S10" i="1" s="1"/>
  <c r="S12" i="1" s="1"/>
  <c r="T9" i="1"/>
  <c r="T10" i="1" s="1"/>
  <c r="T12" i="1" s="1"/>
  <c r="U9" i="1"/>
  <c r="U10" i="1" s="1"/>
  <c r="U12" i="1" s="1"/>
  <c r="V9" i="1"/>
  <c r="V10" i="1" s="1"/>
  <c r="V12" i="1" s="1"/>
  <c r="W9" i="1"/>
  <c r="W10" i="1" s="1"/>
  <c r="W12" i="1" s="1"/>
  <c r="X9" i="1"/>
  <c r="X10" i="1" s="1"/>
  <c r="X12" i="1" s="1"/>
  <c r="Y9" i="1"/>
  <c r="Y10" i="1" s="1"/>
  <c r="Y12" i="1" s="1"/>
  <c r="Z9" i="1"/>
  <c r="Z10" i="1" s="1"/>
  <c r="Z12" i="1" s="1"/>
  <c r="AA9" i="1"/>
  <c r="AA10" i="1" s="1"/>
  <c r="AA12" i="1" s="1"/>
  <c r="D9" i="1"/>
  <c r="D10" i="1" s="1"/>
  <c r="K10" i="1" l="1"/>
  <c r="K12" i="1" s="1"/>
  <c r="AC16" i="1"/>
  <c r="AD16" i="1" s="1"/>
  <c r="AC8" i="4"/>
  <c r="AD5" i="4" s="1"/>
  <c r="AE8" i="4"/>
  <c r="AE10" i="4"/>
  <c r="D12" i="1"/>
  <c r="AB9" i="1"/>
  <c r="E10" i="1"/>
  <c r="E12" i="1" s="1"/>
  <c r="AC25" i="1"/>
  <c r="AB10" i="1" l="1"/>
  <c r="AB7" i="1"/>
  <c r="AB11" i="1"/>
  <c r="AB8" i="1"/>
  <c r="AB12" i="1" l="1"/>
  <c r="AC10" i="1" s="1"/>
  <c r="AB26" i="1"/>
  <c r="AB27" i="1"/>
  <c r="AB29" i="1"/>
  <c r="AB30" i="1"/>
  <c r="D31" i="1" l="1"/>
  <c r="E31" i="1"/>
  <c r="F31" i="1"/>
  <c r="G31" i="1"/>
  <c r="H31" i="1"/>
  <c r="I31" i="1"/>
  <c r="J31" i="1"/>
  <c r="K31" i="1"/>
  <c r="L31" i="1"/>
  <c r="M31" i="1"/>
  <c r="N31" i="1"/>
  <c r="O31" i="1"/>
  <c r="P31" i="1"/>
  <c r="Q31" i="1"/>
  <c r="R31" i="1"/>
  <c r="S31" i="1"/>
  <c r="T31" i="1"/>
  <c r="U31" i="1"/>
  <c r="V31" i="1"/>
  <c r="W31" i="1"/>
  <c r="X31" i="1"/>
  <c r="Y31" i="1"/>
  <c r="Z31" i="1"/>
  <c r="AA31" i="1"/>
  <c r="AF16" i="1" l="1"/>
  <c r="AB16" i="1" l="1"/>
  <c r="AB17" i="1"/>
  <c r="AB18" i="1"/>
  <c r="AB19" i="1"/>
  <c r="AB20" i="1"/>
  <c r="AB21" i="1"/>
  <c r="AB25" i="1"/>
  <c r="AE10" i="1" l="1"/>
  <c r="AE12" i="1"/>
  <c r="AB31" i="1"/>
  <c r="AD7" i="1" s="1"/>
  <c r="AB32" i="1"/>
  <c r="AB33" i="1"/>
  <c r="AB34" i="1"/>
  <c r="AB35" i="1"/>
  <c r="AB36" i="1"/>
  <c r="AB37" i="1"/>
  <c r="AB38" i="1"/>
  <c r="A66" i="1" l="1"/>
  <c r="A44" i="1" l="1"/>
  <c r="AD6" i="1" s="1"/>
  <c r="AF6" i="1"/>
  <c r="M44" i="1" l="1"/>
</calcChain>
</file>

<file path=xl/sharedStrings.xml><?xml version="1.0" encoding="utf-8"?>
<sst xmlns="http://schemas.openxmlformats.org/spreadsheetml/2006/main" count="332" uniqueCount="205">
  <si>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</si>
  <si>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</si>
  <si>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</si>
  <si>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</si>
  <si>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</si>
  <si>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</si>
  <si>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</si>
  <si>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</si>
  <si>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</si>
  <si>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</si>
  <si>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</si>
  <si>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</si>
  <si>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</si>
  <si>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</si>
  <si>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</si>
  <si>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</si>
  <si>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</si>
  <si>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</si>
  <si>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</si>
  <si>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</si>
  <si>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</si>
  <si>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</si>
  <si>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</si>
  <si>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</si>
  <si>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</si>
  <si>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</si>
  <si>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</si>
  <si>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</si>
  <si>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</si>
  <si>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</si>
  <si>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</si>
  <si>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</si>
  <si>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</si>
  <si>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</si>
  <si>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</si>
  <si>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</si>
  <si>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</si>
  <si>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</si>
  <si>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</si>
  <si>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</si>
  <si>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</si>
  <si>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</si>
  <si>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</si>
  <si>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</si>
  <si>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</si>
  <si>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</si>
  <si>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</si>
  <si>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</si>
  <si>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</si>
  <si>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</si>
  <si>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</si>
  <si>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</si>
  <si>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</si>
  <si>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</si>
  <si>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</si>
  <si>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</si>
  <si>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</si>
  <si>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</si>
  <si>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</si>
  <si>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</si>
  <si>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</si>
  <si>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</si>
  <si>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</si>
  <si>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</si>
  <si>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</si>
  <si>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</si>
  <si>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</si>
  <si>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</si>
  <si>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</si>
  <si>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</si>
  <si>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</si>
  <si>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</si>
  <si>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</si>
  <si>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</si>
  <si>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</si>
  <si>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</si>
  <si>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</si>
  <si>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</si>
  <si>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</si>
  <si>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</si>
  <si>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</si>
  <si>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</si>
  <si>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</si>
  <si>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</si>
  <si>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</si>
  <si>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</si>
  <si>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</si>
  <si>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</si>
  <si>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</si>
  <si>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</si>
  <si>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</si>
  <si>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</si>
  <si>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</si>
  <si>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testing in TB clinic</t>
  </si>
  <si>
    <t>Total TB cases (new and relapsed) reported in the month (TB_STAT_Den)</t>
  </si>
  <si>
    <t>TB cases eligible for HIV testing</t>
  </si>
  <si>
    <t>TB cases with documented HIV status (TB_STAT_Num)</t>
  </si>
  <si>
    <t>F09-01</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</si>
  <si>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</si>
  <si>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</si>
  <si>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</si>
  <si>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</si>
  <si>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</si>
  <si>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</si>
  <si>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</si>
  <si>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</si>
  <si>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</si>
  <si>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</si>
  <si>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</si>
  <si>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</si>
  <si>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</si>
  <si>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</si>
  <si>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</si>
  <si>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</si>
  <si>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</si>
  <si>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</si>
  <si>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9.0 HIV testing in TB clinic</t>
  </si>
  <si>
    <t>Died (confirmed)</t>
  </si>
  <si>
    <t>Transferred Out</t>
  </si>
  <si>
    <t>HIV disease resulting in cancer</t>
  </si>
  <si>
    <t>Facility Details</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</si>
  <si>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</si>
  <si>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</si>
  <si>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</si>
  <si>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</si>
  <si>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</si>
  <si>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</si>
  <si>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</si>
  <si>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</si>
  <si>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</si>
  <si>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</si>
  <si>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</si>
  <si>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</si>
  <si>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</si>
  <si>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ART</t>
  </si>
  <si>
    <t>HTS</t>
  </si>
  <si>
    <t>PMTCT</t>
  </si>
  <si>
    <t>Warnings Summaries</t>
  </si>
  <si>
    <t>Errors Justifications</t>
  </si>
  <si>
    <t xml:space="preserve">Type any Justifications on the section below to explain reason for the warnings on the left </t>
  </si>
  <si>
    <t>Data Gaps Warnings</t>
  </si>
  <si>
    <t>Errors Summaries</t>
  </si>
  <si>
    <t>F10-08</t>
  </si>
  <si>
    <t>10.0 FP Integration</t>
  </si>
  <si>
    <t>Number of Women of reproductive age that received FP services at CCC</t>
  </si>
  <si>
    <t>FP Integration</t>
  </si>
  <si>
    <t xml:space="preserve">This is a count of  WRA Received FP services at CCC </t>
  </si>
  <si>
    <t xml:space="preserve">CCC DAR  Column " BM " </t>
  </si>
  <si>
    <t>PF07-01</t>
  </si>
  <si>
    <t>PF07-03</t>
  </si>
  <si>
    <t>INSTRUCTIONS FOR FILLING THE FINER AGE &amp; SEX DISGGREGATION TX_ML</t>
  </si>
  <si>
    <t xml:space="preserve">This is a count of individuals starting HAART treatment disaggregated by the age and sex within the last three months </t>
  </si>
  <si>
    <t>PF07-02</t>
  </si>
  <si>
    <t xml:space="preserve">[b] Starting ART for the Quarter </t>
  </si>
  <si>
    <t>Reporting Guide Summaries</t>
  </si>
  <si>
    <t>PF07-04</t>
  </si>
  <si>
    <t>PF07-05</t>
  </si>
  <si>
    <t>PF07-06</t>
  </si>
  <si>
    <t>[f] Patients to account for under LTFU</t>
  </si>
  <si>
    <t xml:space="preserve">[a] Previous Quarters Current on ART           </t>
  </si>
  <si>
    <t xml:space="preserve">[e]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</si>
  <si>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</si>
  <si>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</si>
  <si>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</si>
  <si>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</si>
  <si>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</si>
  <si>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8.0 ACCOUNTING FOR ART PATIENTS WHO EXPERIENCED INTERUPTION IN TREATMENT (IIT)</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</si>
  <si>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</si>
  <si>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</si>
  <si>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</si>
  <si>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</si>
  <si>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</si>
  <si>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</si>
  <si>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</si>
  <si>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</si>
  <si>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E8-E9</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</si>
  <si>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</si>
  <si>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</si>
  <si>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r>
      <t xml:space="preserve">Reporting Guide Summaries
 </t>
    </r>
    <r>
      <rPr>
        <sz val="16"/>
        <color rgb="FFFF0000"/>
        <rFont val="Calibri"/>
        <family val="2"/>
        <scheme val="minor"/>
      </rPr>
      <t>[Autocalculated]</t>
    </r>
  </si>
  <si>
    <r>
      <t>[c] IIT Patients Returning to Care for the Quarter</t>
    </r>
    <r>
      <rPr>
        <b/>
        <sz val="16"/>
        <color rgb="FF0070C0"/>
        <rFont val="Calibri"/>
        <family val="2"/>
        <scheme val="minor"/>
      </rPr>
      <t xml:space="preserve"> [ SUM F08-001 to F08-006]</t>
    </r>
  </si>
  <si>
    <r>
      <t xml:space="preserve">[d] Expected Current ON ART  </t>
    </r>
    <r>
      <rPr>
        <b/>
        <sz val="16"/>
        <color rgb="FF0070C0"/>
        <rFont val="Calibri"/>
        <family val="2"/>
        <scheme val="minor"/>
      </rPr>
      <t>[ a+b+c]</t>
    </r>
  </si>
  <si>
    <r>
      <t>[f] Patients to account for under TX_ML</t>
    </r>
    <r>
      <rPr>
        <b/>
        <sz val="16"/>
        <color theme="4"/>
        <rFont val="Calibri"/>
        <family val="2"/>
        <scheme val="minor"/>
      </rPr>
      <t xml:space="preserve"> [ d-e]</t>
    </r>
  </si>
  <si>
    <r>
      <t xml:space="preserve">Cause of  death (COD) </t>
    </r>
    <r>
      <rPr>
        <b/>
        <i/>
        <sz val="16"/>
        <color theme="1"/>
        <rFont val="Calibri"/>
        <family val="2"/>
        <scheme val="minor"/>
      </rPr>
      <t>Optional</t>
    </r>
  </si>
  <si>
    <r>
      <t>[c] LTFU Returning to Care for the Quarter</t>
    </r>
    <r>
      <rPr>
        <b/>
        <sz val="22"/>
        <color rgb="FF0070C0"/>
        <rFont val="Calibri"/>
        <family val="2"/>
        <scheme val="minor"/>
      </rPr>
      <t xml:space="preserve"> [ SUM F08-001 to F08-006]</t>
    </r>
  </si>
  <si>
    <r>
      <t xml:space="preserve">[d] Expected Current ON ART  </t>
    </r>
    <r>
      <rPr>
        <b/>
        <sz val="24"/>
        <color rgb="FF0070C0"/>
        <rFont val="Calibri"/>
        <family val="2"/>
        <scheme val="minor"/>
      </rPr>
      <t>[ a+b+c]</t>
    </r>
  </si>
  <si>
    <r>
      <t xml:space="preserve">Cause of  death (COD) </t>
    </r>
    <r>
      <rPr>
        <b/>
        <i/>
        <sz val="26"/>
        <color theme="1"/>
        <rFont val="Calibri"/>
        <family val="2"/>
        <scheme val="minor"/>
      </rPr>
      <t>Optional</t>
    </r>
  </si>
  <si>
    <t>Transfer Ins</t>
  </si>
  <si>
    <t>F08-12</t>
  </si>
  <si>
    <t>Transfer in patients reported within the quarter</t>
  </si>
  <si>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</si>
  <si>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</si>
  <si>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</si>
  <si>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</si>
  <si>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</si>
  <si>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</si>
  <si>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</si>
  <si>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</si>
  <si>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</si>
  <si>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</si>
  <si>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</si>
  <si>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</si>
  <si>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</si>
  <si>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</si>
  <si>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</si>
  <si>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TX_ML  Data 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</si>
</sst>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sz val="18"/>
      <color theme="0"/>
      <name val="Browallia New"/>
      <family val="2"/>
      <charset val="222"/>
    </font>
    <font>
      <b/>
      <sz val="24"/>
      <color rgb="FFFF0000"/>
      <name val="Browallia New"/>
      <family val="2"/>
      <charset val="222"/>
    </font>
    <font>
      <sz val="22"/>
      <color theme="1"/>
      <name val="Browallia New"/>
      <family val="2"/>
      <charset val="222"/>
    </font>
    <font>
      <b/>
      <sz val="26"/>
      <color theme="1"/>
      <name val="Browallia New"/>
      <family val="2"/>
    </font>
    <font>
      <sz val="26"/>
      <color theme="1"/>
      <name val="Browallia New"/>
      <family val="2"/>
    </font>
    <font>
      <sz val="26"/>
      <color theme="1"/>
      <name val="Calibri"/>
      <family val="2"/>
      <scheme val="minor"/>
    </font>
    <font>
      <sz val="20"/>
      <color theme="1"/>
      <name val="Calibri"/>
      <family val="2"/>
      <scheme val="minor"/>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theme="0" tint="-4.9989318521683403E-2"/>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1"/>
      <name val="Calibri"/>
      <family val="2"/>
      <scheme val="minor"/>
    </font>
    <font>
      <b/>
      <i/>
      <sz val="16"/>
      <color theme="2" tint="-0.499984740745262"/>
      <name val="Calibri"/>
      <family val="2"/>
      <scheme val="minor"/>
    </font>
    <font>
      <sz val="16"/>
      <color theme="2" tint="-0.499984740745262"/>
      <name val="Calibri"/>
      <family val="2"/>
      <scheme val="minor"/>
    </font>
    <font>
      <b/>
      <sz val="26"/>
      <color rgb="FFFF0000"/>
      <name val="Calibri"/>
      <family val="2"/>
      <scheme val="minor"/>
    </font>
    <font>
      <sz val="22"/>
      <color theme="1"/>
      <name val="Calibri"/>
      <family val="2"/>
      <scheme val="minor"/>
    </font>
    <font>
      <b/>
      <sz val="22"/>
      <color theme="1"/>
      <name val="Calibri"/>
      <family val="2"/>
      <scheme val="minor"/>
    </font>
    <font>
      <b/>
      <sz val="26"/>
      <color theme="1"/>
      <name val="Calibri"/>
      <family val="2"/>
      <scheme val="minor"/>
    </font>
    <font>
      <b/>
      <sz val="22"/>
      <color theme="4" tint="-0.499984740745262"/>
      <name val="Calibri"/>
      <family val="2"/>
      <scheme val="minor"/>
    </font>
    <font>
      <sz val="18"/>
      <color theme="1"/>
      <name val="Calibri"/>
      <family val="2"/>
      <scheme val="minor"/>
    </font>
    <font>
      <b/>
      <sz val="20"/>
      <color theme="0" tint="-4.9989318521683403E-2"/>
      <name val="Calibri"/>
      <family val="2"/>
      <scheme val="minor"/>
    </font>
    <font>
      <b/>
      <sz val="22"/>
      <color rgb="FF0070C0"/>
      <name val="Calibri"/>
      <family val="2"/>
      <scheme val="minor"/>
    </font>
    <font>
      <b/>
      <sz val="24"/>
      <color rgb="FF0070C0"/>
      <name val="Calibri"/>
      <family val="2"/>
      <scheme val="minor"/>
    </font>
    <font>
      <b/>
      <sz val="24"/>
      <color theme="1"/>
      <name val="Calibri"/>
      <family val="2"/>
      <scheme val="minor"/>
    </font>
    <font>
      <b/>
      <sz val="24"/>
      <color theme="4" tint="-0.499984740745262"/>
      <name val="Calibri"/>
      <family val="2"/>
      <scheme val="minor"/>
    </font>
    <font>
      <b/>
      <i/>
      <sz val="26"/>
      <color theme="1"/>
      <name val="Calibri"/>
      <family val="2"/>
      <scheme val="minor"/>
    </font>
    <font>
      <b/>
      <sz val="24"/>
      <color rgb="FFFF0000"/>
      <name val="Calibri"/>
      <family val="2"/>
      <scheme val="minor"/>
    </font>
    <font>
      <b/>
      <sz val="18"/>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indexed="64"/>
      </right>
      <top style="thin">
        <color indexed="64"/>
      </top>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right style="medium">
        <color theme="9"/>
      </right>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style="thin">
        <color theme="2" tint="-0.249977111117893"/>
      </left>
      <right style="medium">
        <color theme="9"/>
      </right>
      <top style="medium">
        <color theme="9"/>
      </top>
      <bottom style="medium">
        <color theme="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299">
    <xf numFmtId="0" fontId="0" fillId="0" borderId="0" xfId="0"/>
    <xf numFmtId="0" fontId="5" fillId="0" borderId="0" xfId="0" applyFont="1" applyAlignment="1">
      <alignment wrapText="1"/>
    </xf>
    <xf numFmtId="0" fontId="9" fillId="5" borderId="1" xfId="0" applyFont="1" applyFill="1" applyBorder="1" applyAlignment="1">
      <alignment horizontal="left" wrapText="1"/>
    </xf>
    <xf numFmtId="0" fontId="11" fillId="5" borderId="0" xfId="0" applyFont="1" applyFill="1" applyAlignment="1">
      <alignment horizontal="left" wrapText="1"/>
    </xf>
    <xf numFmtId="0" fontId="10" fillId="5" borderId="0" xfId="0" applyFont="1" applyFill="1" applyAlignment="1"/>
    <xf numFmtId="0" fontId="9" fillId="5" borderId="1" xfId="0" applyFont="1" applyFill="1" applyBorder="1" applyAlignment="1">
      <alignment horizontal="left" vertical="center"/>
    </xf>
    <xf numFmtId="0" fontId="10" fillId="5" borderId="0" xfId="0" applyFont="1" applyFill="1" applyAlignment="1">
      <alignment horizontal="left"/>
    </xf>
    <xf numFmtId="0" fontId="11" fillId="5" borderId="0" xfId="0" applyFont="1" applyFill="1" applyAlignment="1"/>
    <xf numFmtId="0" fontId="10" fillId="5" borderId="0" xfId="0" applyFont="1" applyFill="1" applyAlignment="1">
      <alignment horizontal="left" vertical="center"/>
    </xf>
    <xf numFmtId="0" fontId="5" fillId="0" borderId="0" xfId="0" applyFont="1"/>
    <xf numFmtId="0" fontId="10" fillId="5" borderId="0" xfId="0" applyFont="1" applyFill="1" applyAlignment="1"/>
    <xf numFmtId="0" fontId="9" fillId="5" borderId="1" xfId="0" applyFont="1" applyFill="1" applyBorder="1" applyAlignment="1">
      <alignment horizontal="center" vertical="top"/>
    </xf>
    <xf numFmtId="0" fontId="10" fillId="5" borderId="0" xfId="0" applyFont="1" applyFill="1" applyAlignment="1">
      <alignment horizontal="left"/>
    </xf>
    <xf numFmtId="0" fontId="11" fillId="5" borderId="0" xfId="0" applyFont="1" applyFill="1" applyAlignment="1"/>
    <xf numFmtId="0" fontId="11" fillId="5" borderId="0" xfId="0" applyFont="1" applyFill="1" applyAlignment="1">
      <alignment horizontal="center" vertical="top"/>
    </xf>
    <xf numFmtId="0" fontId="6" fillId="5" borderId="0" xfId="0" applyFont="1" applyFill="1" applyBorder="1"/>
    <xf numFmtId="0" fontId="6" fillId="5" borderId="0" xfId="0" applyFont="1" applyFill="1" applyBorder="1" applyAlignment="1">
      <alignment wrapText="1"/>
    </xf>
    <xf numFmtId="0" fontId="9" fillId="5" borderId="5" xfId="0" applyFont="1" applyFill="1" applyBorder="1" applyAlignment="1">
      <alignment horizontal="left" wrapText="1"/>
    </xf>
    <xf numFmtId="0" fontId="9" fillId="5" borderId="6" xfId="0" applyFont="1" applyFill="1" applyBorder="1" applyAlignment="1">
      <alignment horizontal="center" vertical="top"/>
    </xf>
    <xf numFmtId="0" fontId="9" fillId="5" borderId="52" xfId="0" applyFont="1" applyFill="1" applyBorder="1" applyAlignment="1">
      <alignment horizontal="left" vertical="center"/>
    </xf>
    <xf numFmtId="0" fontId="9" fillId="5" borderId="2" xfId="0" applyFont="1" applyFill="1" applyBorder="1" applyAlignment="1"/>
    <xf numFmtId="0" fontId="9" fillId="5" borderId="1" xfId="0" applyFont="1" applyFill="1" applyBorder="1" applyAlignment="1">
      <alignment horizontal="left" vertical="top" wrapText="1"/>
    </xf>
    <xf numFmtId="0" fontId="9" fillId="5" borderId="6" xfId="0" applyFont="1" applyFill="1" applyBorder="1" applyAlignment="1">
      <alignment horizontal="left" vertical="top" wrapText="1"/>
    </xf>
    <xf numFmtId="0" fontId="10" fillId="5" borderId="0" xfId="0" applyFont="1" applyFill="1" applyAlignment="1">
      <alignment vertical="top" wrapText="1"/>
    </xf>
    <xf numFmtId="0" fontId="6" fillId="5" borderId="40" xfId="0" applyFont="1" applyFill="1" applyBorder="1" applyAlignment="1">
      <alignment horizontal="center"/>
    </xf>
    <xf numFmtId="0" fontId="9" fillId="5" borderId="1" xfId="0" applyFont="1" applyFill="1" applyBorder="1" applyAlignment="1">
      <alignment vertical="center" wrapText="1"/>
    </xf>
    <xf numFmtId="0" fontId="9" fillId="5" borderId="6" xfId="0" applyFont="1" applyFill="1" applyBorder="1" applyAlignment="1">
      <alignment vertical="center" wrapText="1"/>
    </xf>
    <xf numFmtId="0" fontId="11" fillId="5" borderId="0" xfId="0" applyFont="1" applyFill="1" applyAlignment="1">
      <alignment vertical="center" wrapText="1"/>
    </xf>
    <xf numFmtId="0" fontId="7" fillId="0" borderId="0" xfId="0" applyFont="1" applyFill="1" applyBorder="1" applyAlignment="1">
      <alignment vertical="center"/>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1" fillId="0" borderId="0" xfId="0" applyFont="1" applyFill="1" applyAlignment="1"/>
    <xf numFmtId="0" fontId="12" fillId="5" borderId="0" xfId="0" applyFont="1" applyFill="1"/>
    <xf numFmtId="0" fontId="13" fillId="6" borderId="36" xfId="0" applyFont="1" applyFill="1" applyBorder="1" applyAlignment="1">
      <alignment vertical="top" wrapText="1"/>
    </xf>
    <xf numFmtId="0" fontId="13" fillId="0" borderId="37" xfId="0" applyFont="1" applyBorder="1" applyAlignment="1">
      <alignment horizontal="left" vertical="center"/>
    </xf>
    <xf numFmtId="0" fontId="13" fillId="6" borderId="39" xfId="0" applyFont="1" applyFill="1" applyBorder="1" applyAlignment="1">
      <alignment vertical="center"/>
    </xf>
    <xf numFmtId="0" fontId="15" fillId="5" borderId="0" xfId="0" applyFont="1" applyFill="1" applyBorder="1" applyAlignment="1">
      <alignment horizontal="center"/>
    </xf>
    <xf numFmtId="0" fontId="16" fillId="5" borderId="0" xfId="0" applyFont="1" applyFill="1" applyBorder="1" applyAlignment="1">
      <alignment horizontal="left"/>
    </xf>
    <xf numFmtId="0" fontId="13" fillId="0" borderId="0" xfId="0" applyFont="1" applyAlignment="1">
      <alignment horizontal="left"/>
    </xf>
    <xf numFmtId="0" fontId="13" fillId="0" borderId="0" xfId="0" applyFont="1" applyAlignment="1">
      <alignment horizontal="center" wrapText="1"/>
    </xf>
    <xf numFmtId="0" fontId="13" fillId="0" borderId="0" xfId="0" applyFont="1"/>
    <xf numFmtId="0" fontId="16" fillId="5" borderId="0" xfId="0" applyFont="1" applyFill="1" applyBorder="1"/>
    <xf numFmtId="0" fontId="13" fillId="0" borderId="0" xfId="0" applyFont="1" applyAlignment="1">
      <alignment vertical="top" wrapText="1"/>
    </xf>
    <xf numFmtId="0" fontId="13" fillId="0" borderId="0" xfId="0" applyFont="1" applyAlignment="1">
      <alignment wrapText="1"/>
    </xf>
    <xf numFmtId="0" fontId="13" fillId="0" borderId="3" xfId="0" applyFont="1" applyBorder="1" applyAlignment="1">
      <alignment wrapText="1"/>
    </xf>
    <xf numFmtId="0" fontId="13" fillId="0" borderId="2" xfId="0" applyFont="1" applyBorder="1" applyAlignment="1">
      <alignment wrapText="1"/>
    </xf>
    <xf numFmtId="0" fontId="13" fillId="0" borderId="3" xfId="0" applyFont="1" applyBorder="1"/>
    <xf numFmtId="0" fontId="13" fillId="0" borderId="2" xfId="0" applyFont="1" applyBorder="1"/>
    <xf numFmtId="0" fontId="13" fillId="0" borderId="0" xfId="0" applyFont="1" applyAlignment="1"/>
    <xf numFmtId="0" fontId="16" fillId="5" borderId="0" xfId="0" applyFont="1" applyFill="1" applyBorder="1" applyAlignment="1">
      <alignment vertical="center"/>
    </xf>
    <xf numFmtId="0" fontId="13" fillId="0" borderId="0" xfId="0" applyFont="1" applyAlignment="1">
      <alignment vertical="center"/>
    </xf>
    <xf numFmtId="0" fontId="13" fillId="7" borderId="32" xfId="0" applyFont="1" applyFill="1" applyBorder="1" applyAlignment="1">
      <alignment horizontal="center" vertical="center" wrapText="1"/>
    </xf>
    <xf numFmtId="0" fontId="13" fillId="8" borderId="19" xfId="0" applyFont="1" applyFill="1" applyBorder="1" applyAlignment="1">
      <alignment vertical="center"/>
    </xf>
    <xf numFmtId="0" fontId="15" fillId="5" borderId="40" xfId="0" applyFont="1" applyFill="1" applyBorder="1" applyAlignment="1">
      <alignment horizontal="center"/>
    </xf>
    <xf numFmtId="0" fontId="15" fillId="5" borderId="0" xfId="0" applyFont="1" applyFill="1" applyBorder="1"/>
    <xf numFmtId="0" fontId="18" fillId="5" borderId="0" xfId="0" applyFont="1" applyFill="1"/>
    <xf numFmtId="49" fontId="17" fillId="4" borderId="15" xfId="1" applyNumberFormat="1" applyFont="1" applyFill="1" applyBorder="1" applyAlignment="1">
      <alignment horizontal="center" vertical="center"/>
    </xf>
    <xf numFmtId="0" fontId="13" fillId="0" borderId="23" xfId="0" applyFont="1" applyFill="1" applyBorder="1" applyAlignment="1">
      <alignment horizontal="center" vertical="center" wrapText="1"/>
    </xf>
    <xf numFmtId="0" fontId="13" fillId="0" borderId="35" xfId="0" applyFont="1" applyFill="1" applyBorder="1" applyAlignment="1">
      <alignment vertical="center"/>
    </xf>
    <xf numFmtId="0" fontId="18" fillId="6" borderId="30"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20" fillId="6" borderId="31" xfId="2" applyFont="1" applyFill="1" applyBorder="1" applyAlignment="1" applyProtection="1">
      <alignment horizontal="center" vertical="center"/>
    </xf>
    <xf numFmtId="0" fontId="20" fillId="6" borderId="18" xfId="2" applyFont="1" applyFill="1" applyBorder="1" applyAlignment="1" applyProtection="1">
      <alignment horizontal="center" vertical="center"/>
    </xf>
    <xf numFmtId="0" fontId="20" fillId="6" borderId="44" xfId="2" applyFont="1" applyFill="1" applyBorder="1" applyAlignment="1" applyProtection="1">
      <alignment horizontal="center" vertical="center"/>
    </xf>
    <xf numFmtId="0" fontId="18" fillId="6" borderId="11" xfId="0" applyFont="1" applyFill="1" applyBorder="1" applyAlignment="1">
      <alignment horizontal="center" vertical="center" wrapText="1"/>
    </xf>
    <xf numFmtId="0" fontId="18" fillId="2" borderId="20" xfId="0" applyFont="1" applyFill="1" applyBorder="1" applyAlignment="1">
      <alignment horizontal="left" vertical="top"/>
    </xf>
    <xf numFmtId="0" fontId="18" fillId="10" borderId="20" xfId="0" applyFont="1" applyFill="1" applyBorder="1" applyAlignment="1">
      <alignment horizontal="left" vertical="top" wrapText="1"/>
    </xf>
    <xf numFmtId="0" fontId="18" fillId="5" borderId="40" xfId="0" applyFont="1" applyFill="1" applyBorder="1" applyAlignment="1">
      <alignment horizontal="center"/>
    </xf>
    <xf numFmtId="0" fontId="18" fillId="5" borderId="0" xfId="0" applyFont="1" applyFill="1" applyBorder="1"/>
    <xf numFmtId="0" fontId="18" fillId="0" borderId="0" xfId="0" applyFont="1"/>
    <xf numFmtId="0" fontId="20" fillId="6" borderId="31" xfId="2" applyFont="1" applyFill="1" applyBorder="1" applyAlignment="1" applyProtection="1">
      <alignment horizontal="center" vertical="center" wrapText="1"/>
    </xf>
    <xf numFmtId="0" fontId="20" fillId="6" borderId="18" xfId="2" applyFont="1" applyFill="1" applyBorder="1" applyAlignment="1" applyProtection="1">
      <alignment horizontal="center" vertical="center" wrapText="1"/>
    </xf>
    <xf numFmtId="0" fontId="20" fillId="6" borderId="44" xfId="2" applyFont="1" applyFill="1" applyBorder="1" applyAlignment="1" applyProtection="1">
      <alignment horizontal="center" vertical="center" wrapText="1"/>
    </xf>
    <xf numFmtId="0" fontId="18" fillId="0" borderId="0" xfId="0" applyFont="1" applyAlignment="1">
      <alignment wrapText="1"/>
    </xf>
    <xf numFmtId="1" fontId="20" fillId="6" borderId="31" xfId="2" applyNumberFormat="1" applyFont="1" applyFill="1" applyBorder="1" applyAlignment="1" applyProtection="1">
      <alignment horizontal="center" vertical="center" wrapText="1"/>
    </xf>
    <xf numFmtId="1" fontId="20" fillId="6" borderId="31" xfId="2" applyNumberFormat="1" applyFont="1" applyFill="1" applyBorder="1" applyAlignment="1" applyProtection="1">
      <alignment horizontal="center" vertical="center"/>
    </xf>
    <xf numFmtId="0" fontId="18" fillId="2" borderId="0" xfId="0" applyFont="1" applyFill="1" applyBorder="1" applyAlignment="1">
      <alignment horizontal="left" vertical="top"/>
    </xf>
    <xf numFmtId="0" fontId="18" fillId="10" borderId="0" xfId="0" applyFont="1" applyFill="1" applyBorder="1" applyAlignment="1">
      <alignment horizontal="left" vertical="top" wrapText="1"/>
    </xf>
    <xf numFmtId="49" fontId="17" fillId="4" borderId="9" xfId="1" applyNumberFormat="1" applyFont="1" applyFill="1" applyBorder="1" applyAlignment="1">
      <alignment horizontal="center" vertical="center"/>
    </xf>
    <xf numFmtId="0" fontId="18" fillId="0" borderId="46" xfId="0" applyFont="1" applyBorder="1" applyAlignment="1">
      <alignment horizontal="left" vertical="center" wrapText="1"/>
    </xf>
    <xf numFmtId="0" fontId="13" fillId="4" borderId="21" xfId="0" applyFont="1" applyFill="1" applyBorder="1" applyAlignment="1">
      <alignment horizontal="center" vertical="center" wrapText="1"/>
    </xf>
    <xf numFmtId="1" fontId="17" fillId="5" borderId="26" xfId="1" applyNumberFormat="1" applyFont="1" applyFill="1" applyBorder="1" applyAlignment="1" applyProtection="1">
      <alignment horizontal="center" vertical="center"/>
      <protection locked="0"/>
    </xf>
    <xf numFmtId="1" fontId="17" fillId="5" borderId="12" xfId="1" applyNumberFormat="1" applyFont="1" applyFill="1" applyBorder="1" applyAlignment="1" applyProtection="1">
      <alignment horizontal="center" vertical="center"/>
      <protection locked="0"/>
    </xf>
    <xf numFmtId="0" fontId="13" fillId="6" borderId="13" xfId="0" applyFont="1" applyFill="1" applyBorder="1" applyAlignment="1">
      <alignment horizontal="center" vertical="center"/>
    </xf>
    <xf numFmtId="0" fontId="13" fillId="7" borderId="20" xfId="0" applyFont="1" applyFill="1" applyBorder="1" applyAlignment="1">
      <alignment horizontal="center" vertical="center"/>
    </xf>
    <xf numFmtId="0" fontId="13" fillId="8" borderId="20" xfId="0" applyFont="1" applyFill="1" applyBorder="1" applyAlignment="1">
      <alignment horizontal="center" vertical="center"/>
    </xf>
    <xf numFmtId="0" fontId="18" fillId="0" borderId="20" xfId="0" applyFont="1" applyBorder="1" applyAlignment="1">
      <alignment horizontal="left" vertical="center" wrapText="1"/>
    </xf>
    <xf numFmtId="0" fontId="13" fillId="4" borderId="22" xfId="0" applyFont="1" applyFill="1" applyBorder="1" applyAlignment="1">
      <alignment horizontal="center" vertical="center" wrapText="1"/>
    </xf>
    <xf numFmtId="1" fontId="17" fillId="5" borderId="8" xfId="1" applyNumberFormat="1" applyFont="1" applyFill="1" applyBorder="1" applyAlignment="1" applyProtection="1">
      <alignment horizontal="center" vertical="center"/>
      <protection locked="0"/>
    </xf>
    <xf numFmtId="1" fontId="17" fillId="5" borderId="7" xfId="1" applyNumberFormat="1" applyFont="1" applyFill="1" applyBorder="1" applyAlignment="1" applyProtection="1">
      <alignment horizontal="center" vertical="center"/>
      <protection locked="0"/>
    </xf>
    <xf numFmtId="0" fontId="13" fillId="6" borderId="14" xfId="0" applyFont="1" applyFill="1" applyBorder="1" applyAlignment="1">
      <alignment horizontal="center" vertical="center"/>
    </xf>
    <xf numFmtId="0" fontId="18" fillId="0" borderId="45" xfId="0" applyFont="1" applyBorder="1" applyAlignment="1">
      <alignment horizontal="left" vertical="center" wrapText="1"/>
    </xf>
    <xf numFmtId="0" fontId="13" fillId="4" borderId="23" xfId="0" applyFont="1" applyFill="1" applyBorder="1" applyAlignment="1">
      <alignment horizontal="center" vertical="center" wrapText="1"/>
    </xf>
    <xf numFmtId="1" fontId="17" fillId="5" borderId="27" xfId="1" applyNumberFormat="1" applyFont="1" applyFill="1" applyBorder="1" applyAlignment="1" applyProtection="1">
      <alignment horizontal="center" vertical="center"/>
      <protection locked="0"/>
    </xf>
    <xf numFmtId="1" fontId="17" fillId="5" borderId="15" xfId="1" applyNumberFormat="1" applyFont="1" applyFill="1" applyBorder="1" applyAlignment="1" applyProtection="1">
      <alignment horizontal="center" vertical="center"/>
      <protection locked="0"/>
    </xf>
    <xf numFmtId="0" fontId="13" fillId="6" borderId="16" xfId="0" applyFont="1" applyFill="1" applyBorder="1" applyAlignment="1">
      <alignment horizontal="center" vertical="center"/>
    </xf>
    <xf numFmtId="0" fontId="18" fillId="0" borderId="26"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13" fillId="4" borderId="22" xfId="0" applyFont="1" applyFill="1" applyBorder="1" applyAlignment="1">
      <alignment horizontal="center" vertical="center"/>
    </xf>
    <xf numFmtId="0" fontId="18" fillId="0" borderId="8"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18" fillId="10" borderId="20" xfId="0" applyFont="1" applyFill="1" applyBorder="1" applyAlignment="1">
      <alignment horizontal="left" vertical="top"/>
    </xf>
    <xf numFmtId="0" fontId="18" fillId="0" borderId="0" xfId="0" applyFont="1" applyAlignment="1"/>
    <xf numFmtId="0" fontId="13" fillId="3" borderId="45" xfId="0" applyFont="1" applyFill="1" applyBorder="1" applyAlignment="1">
      <alignment horizontal="left" vertical="center" wrapText="1"/>
    </xf>
    <xf numFmtId="0" fontId="24" fillId="3" borderId="23" xfId="0" applyFont="1" applyFill="1" applyBorder="1" applyAlignment="1">
      <alignment horizontal="center" vertical="center" wrapText="1"/>
    </xf>
    <xf numFmtId="0" fontId="18" fillId="3" borderId="27" xfId="0" applyFont="1" applyFill="1" applyBorder="1" applyAlignment="1" applyProtection="1">
      <alignment horizontal="center" vertical="center"/>
    </xf>
    <xf numFmtId="0" fontId="18" fillId="3" borderId="15" xfId="0" applyFont="1" applyFill="1" applyBorder="1" applyAlignment="1" applyProtection="1">
      <alignment horizontal="center" vertical="center"/>
    </xf>
    <xf numFmtId="0" fontId="18" fillId="3" borderId="16" xfId="0" applyFont="1" applyFill="1" applyBorder="1" applyAlignment="1" applyProtection="1">
      <alignment horizontal="center" vertical="center"/>
      <protection locked="0"/>
    </xf>
    <xf numFmtId="0" fontId="14" fillId="0" borderId="0" xfId="0" applyFont="1" applyAlignment="1">
      <alignment vertical="top" wrapText="1"/>
    </xf>
    <xf numFmtId="0" fontId="13" fillId="0" borderId="0" xfId="0" applyFont="1" applyAlignment="1">
      <alignment horizontal="left" vertical="center" wrapText="1"/>
    </xf>
    <xf numFmtId="0" fontId="15" fillId="5" borderId="0" xfId="0" applyFont="1" applyFill="1" applyBorder="1" applyAlignment="1">
      <alignment vertical="center"/>
    </xf>
    <xf numFmtId="0" fontId="18" fillId="0" borderId="0" xfId="0" applyFont="1" applyAlignment="1">
      <alignment vertical="center"/>
    </xf>
    <xf numFmtId="0" fontId="18" fillId="0" borderId="0" xfId="0" applyFont="1" applyAlignment="1">
      <alignment vertical="top" wrapText="1"/>
    </xf>
    <xf numFmtId="0" fontId="18" fillId="0" borderId="0" xfId="0" applyFont="1" applyAlignment="1">
      <alignment horizontal="left" vertical="center" wrapText="1"/>
    </xf>
    <xf numFmtId="0" fontId="15" fillId="5" borderId="0" xfId="0" applyFont="1" applyFill="1" applyBorder="1" applyAlignment="1">
      <alignment horizontal="center" vertical="center"/>
    </xf>
    <xf numFmtId="0" fontId="30" fillId="6" borderId="30" xfId="0" applyFont="1" applyFill="1" applyBorder="1" applyAlignment="1">
      <alignment horizontal="left" vertical="center" wrapText="1"/>
    </xf>
    <xf numFmtId="0" fontId="31" fillId="4" borderId="50" xfId="0" applyFont="1" applyFill="1" applyBorder="1" applyAlignment="1">
      <alignment horizontal="center" vertical="center"/>
    </xf>
    <xf numFmtId="0" fontId="11" fillId="12" borderId="50" xfId="0" applyFont="1" applyFill="1" applyBorder="1" applyAlignment="1">
      <alignment wrapText="1"/>
    </xf>
    <xf numFmtId="0" fontId="32" fillId="6" borderId="18" xfId="2" applyFont="1" applyFill="1" applyBorder="1" applyAlignment="1" applyProtection="1">
      <alignment horizontal="center" vertical="center"/>
    </xf>
    <xf numFmtId="0" fontId="32" fillId="6" borderId="44" xfId="2" applyFont="1" applyFill="1" applyBorder="1" applyAlignment="1" applyProtection="1">
      <alignment horizontal="center" vertical="center"/>
    </xf>
    <xf numFmtId="0" fontId="30" fillId="6" borderId="11" xfId="0" applyFont="1" applyFill="1" applyBorder="1" applyAlignment="1">
      <alignment horizontal="center" vertical="center" wrapText="1"/>
    </xf>
    <xf numFmtId="0" fontId="33" fillId="2" borderId="20" xfId="0" applyFont="1" applyFill="1" applyBorder="1" applyAlignment="1">
      <alignment horizontal="left" vertical="top"/>
    </xf>
    <xf numFmtId="0" fontId="33" fillId="10" borderId="20" xfId="0" applyFont="1" applyFill="1" applyBorder="1" applyAlignment="1">
      <alignment horizontal="left" vertical="top" wrapText="1"/>
    </xf>
    <xf numFmtId="0" fontId="32" fillId="6" borderId="18" xfId="2" applyFont="1" applyFill="1" applyBorder="1" applyAlignment="1" applyProtection="1">
      <alignment horizontal="center" vertical="center" wrapText="1"/>
    </xf>
    <xf numFmtId="0" fontId="32" fillId="6" borderId="44" xfId="2" applyFont="1" applyFill="1" applyBorder="1" applyAlignment="1" applyProtection="1">
      <alignment horizontal="center" vertical="center" wrapText="1"/>
    </xf>
    <xf numFmtId="1" fontId="32" fillId="6" borderId="31" xfId="2" applyNumberFormat="1" applyFont="1" applyFill="1" applyBorder="1" applyAlignment="1" applyProtection="1">
      <alignment horizontal="center" vertical="center" wrapText="1"/>
    </xf>
    <xf numFmtId="1" fontId="32" fillId="6" borderId="31" xfId="2" applyNumberFormat="1" applyFont="1" applyFill="1" applyBorder="1" applyAlignment="1" applyProtection="1">
      <alignment horizontal="center" vertical="center"/>
    </xf>
    <xf numFmtId="0" fontId="33" fillId="2" borderId="0" xfId="0" applyFont="1" applyFill="1" applyBorder="1" applyAlignment="1">
      <alignment horizontal="left" vertical="top"/>
    </xf>
    <xf numFmtId="0" fontId="33" fillId="10" borderId="0" xfId="0" applyFont="1" applyFill="1" applyBorder="1" applyAlignment="1">
      <alignment horizontal="left" vertical="top" wrapText="1"/>
    </xf>
    <xf numFmtId="0" fontId="37" fillId="6" borderId="30" xfId="0" applyFont="1" applyFill="1" applyBorder="1" applyAlignment="1">
      <alignment horizontal="left" vertical="center" wrapText="1"/>
    </xf>
    <xf numFmtId="1" fontId="38" fillId="12" borderId="31" xfId="2" applyNumberFormat="1" applyFont="1" applyFill="1" applyBorder="1" applyAlignment="1" applyProtection="1">
      <alignment horizontal="center" vertical="center"/>
    </xf>
    <xf numFmtId="0" fontId="37" fillId="6" borderId="11" xfId="0" applyFont="1" applyFill="1" applyBorder="1" applyAlignment="1">
      <alignment horizontal="center" vertical="center" wrapText="1"/>
    </xf>
    <xf numFmtId="0" fontId="12" fillId="0" borderId="50" xfId="0" applyFont="1" applyBorder="1" applyAlignment="1">
      <alignment horizontal="left" vertical="center" wrapText="1"/>
    </xf>
    <xf numFmtId="0" fontId="12" fillId="4" borderId="50" xfId="0" applyFont="1" applyFill="1" applyBorder="1" applyAlignment="1">
      <alignment horizontal="center" vertical="center"/>
    </xf>
    <xf numFmtId="0" fontId="12" fillId="12" borderId="50" xfId="0" applyFont="1" applyFill="1" applyBorder="1" applyAlignment="1">
      <alignment wrapText="1"/>
    </xf>
    <xf numFmtId="0" fontId="12" fillId="12" borderId="50" xfId="0" applyFont="1" applyFill="1" applyBorder="1"/>
    <xf numFmtId="0" fontId="11" fillId="0" borderId="50" xfId="0" applyFont="1" applyBorder="1" applyAlignment="1">
      <alignment horizontal="left" vertical="center" wrapText="1"/>
    </xf>
    <xf numFmtId="0" fontId="11" fillId="12" borderId="50" xfId="0" applyFont="1" applyFill="1" applyBorder="1" applyAlignment="1"/>
    <xf numFmtId="0" fontId="29" fillId="0" borderId="20" xfId="0" applyFont="1" applyBorder="1" applyAlignment="1">
      <alignment horizontal="left" vertical="center" wrapText="1"/>
    </xf>
    <xf numFmtId="0" fontId="31" fillId="3" borderId="50" xfId="0" applyFont="1" applyFill="1" applyBorder="1" applyAlignment="1">
      <alignment horizontal="left" vertical="center" wrapText="1"/>
    </xf>
    <xf numFmtId="0" fontId="31" fillId="3" borderId="50" xfId="0" applyFont="1" applyFill="1" applyBorder="1" applyAlignment="1">
      <alignment horizontal="center" vertical="center"/>
    </xf>
    <xf numFmtId="0" fontId="11" fillId="5" borderId="50" xfId="0" applyFont="1" applyFill="1" applyBorder="1" applyAlignment="1">
      <alignment wrapText="1"/>
    </xf>
    <xf numFmtId="0" fontId="11" fillId="5" borderId="50" xfId="0" applyFont="1" applyFill="1" applyBorder="1" applyAlignment="1"/>
    <xf numFmtId="0" fontId="11" fillId="5" borderId="50" xfId="0" applyFont="1" applyFill="1" applyBorder="1" applyAlignment="1">
      <alignment horizontal="left" vertical="center" wrapText="1"/>
    </xf>
    <xf numFmtId="49" fontId="31" fillId="6" borderId="50" xfId="0" applyNumberFormat="1" applyFont="1" applyFill="1" applyBorder="1" applyAlignment="1">
      <alignment horizontal="left" vertical="center" wrapText="1"/>
    </xf>
    <xf numFmtId="0" fontId="40" fillId="3" borderId="17" xfId="0" applyFont="1" applyFill="1" applyBorder="1" applyAlignment="1">
      <alignment vertical="center"/>
    </xf>
    <xf numFmtId="0" fontId="37" fillId="3" borderId="17" xfId="0" applyFont="1" applyFill="1" applyBorder="1" applyAlignment="1">
      <alignment vertical="center"/>
    </xf>
    <xf numFmtId="0" fontId="40" fillId="3" borderId="28" xfId="0" applyFont="1" applyFill="1" applyBorder="1" applyAlignment="1">
      <alignment vertical="center"/>
    </xf>
    <xf numFmtId="0" fontId="40" fillId="0" borderId="0" xfId="0" applyFont="1" applyFill="1" applyBorder="1" applyAlignment="1">
      <alignment vertical="center"/>
    </xf>
    <xf numFmtId="0" fontId="28" fillId="5" borderId="24" xfId="0" applyFont="1" applyFill="1" applyBorder="1" applyAlignment="1">
      <alignment horizontal="left" vertical="center" wrapText="1"/>
    </xf>
    <xf numFmtId="49" fontId="41" fillId="0" borderId="0" xfId="1" applyNumberFormat="1" applyFont="1" applyFill="1" applyBorder="1" applyAlignment="1">
      <alignment horizontal="center" vertical="center"/>
    </xf>
    <xf numFmtId="0" fontId="33" fillId="0" borderId="0" xfId="0" applyFont="1" applyFill="1" applyBorder="1" applyAlignment="1" applyProtection="1">
      <alignment horizontal="center" vertical="center"/>
      <protection locked="0"/>
    </xf>
    <xf numFmtId="1" fontId="15" fillId="5" borderId="31" xfId="2" applyNumberFormat="1" applyFont="1" applyFill="1" applyBorder="1" applyAlignment="1" applyProtection="1">
      <alignment horizontal="center" vertical="center"/>
    </xf>
    <xf numFmtId="0" fontId="18" fillId="5" borderId="0" xfId="0" applyFont="1" applyFill="1" applyBorder="1" applyAlignment="1">
      <alignment horizontal="center"/>
    </xf>
    <xf numFmtId="0" fontId="18" fillId="0" borderId="83" xfId="0" applyFont="1" applyBorder="1" applyAlignment="1">
      <alignment horizontal="left" vertical="center" wrapText="1"/>
    </xf>
    <xf numFmtId="0" fontId="13" fillId="4" borderId="82" xfId="0" applyFont="1" applyFill="1" applyBorder="1" applyAlignment="1">
      <alignment horizontal="center" vertical="center" wrapText="1"/>
    </xf>
    <xf numFmtId="0" fontId="18" fillId="0" borderId="84" xfId="0" applyFont="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3" fillId="6" borderId="85" xfId="0" applyFont="1" applyFill="1" applyBorder="1" applyAlignment="1">
      <alignment horizontal="center" vertical="center"/>
    </xf>
    <xf numFmtId="0" fontId="13" fillId="0" borderId="51" xfId="0" applyFont="1" applyBorder="1" applyAlignment="1" applyProtection="1">
      <alignment horizontal="left" vertical="center" wrapText="1"/>
      <protection locked="0"/>
    </xf>
    <xf numFmtId="0" fontId="18" fillId="0" borderId="36" xfId="0" applyFont="1" applyBorder="1" applyAlignment="1">
      <alignment vertical="top" wrapText="1"/>
    </xf>
    <xf numFmtId="0" fontId="18" fillId="0" borderId="37" xfId="0" applyFont="1" applyBorder="1" applyAlignment="1">
      <alignment horizontal="left" vertical="center" wrapText="1"/>
    </xf>
    <xf numFmtId="0" fontId="18" fillId="0" borderId="31" xfId="0" applyFont="1" applyBorder="1" applyAlignment="1" applyProtection="1">
      <alignment horizontal="center" vertical="center"/>
      <protection locked="0"/>
    </xf>
    <xf numFmtId="0" fontId="18" fillId="0" borderId="18" xfId="0" applyFont="1" applyBorder="1" applyAlignment="1" applyProtection="1">
      <alignment horizontal="center" vertical="center"/>
      <protection locked="0"/>
    </xf>
    <xf numFmtId="0" fontId="13" fillId="6" borderId="86" xfId="0" applyFont="1" applyFill="1" applyBorder="1" applyAlignment="1">
      <alignment horizontal="center" vertical="center"/>
    </xf>
    <xf numFmtId="0" fontId="14" fillId="4" borderId="2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4" fillId="2" borderId="47" xfId="0" applyFont="1" applyFill="1" applyBorder="1" applyAlignment="1">
      <alignment horizontal="left" vertical="top" wrapText="1"/>
    </xf>
    <xf numFmtId="0" fontId="34" fillId="2" borderId="41" xfId="0" applyFont="1" applyFill="1" applyBorder="1" applyAlignment="1">
      <alignment horizontal="left" vertical="top" wrapText="1"/>
    </xf>
    <xf numFmtId="0" fontId="34" fillId="2" borderId="48" xfId="0" applyFont="1" applyFill="1" applyBorder="1" applyAlignment="1">
      <alignment horizontal="left" vertical="top" wrapText="1"/>
    </xf>
    <xf numFmtId="0" fontId="8" fillId="10" borderId="79"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76" xfId="0" applyFont="1" applyFill="1" applyBorder="1" applyAlignment="1">
      <alignment horizontal="center" vertical="top" wrapText="1"/>
    </xf>
    <xf numFmtId="0" fontId="9" fillId="5" borderId="3" xfId="0" applyFont="1" applyFill="1" applyBorder="1" applyAlignment="1">
      <alignment horizontal="center"/>
    </xf>
    <xf numFmtId="0" fontId="9" fillId="5" borderId="4" xfId="0" applyFont="1" applyFill="1" applyBorder="1" applyAlignment="1">
      <alignment horizontal="center"/>
    </xf>
    <xf numFmtId="0" fontId="28" fillId="3" borderId="77" xfId="0" applyFont="1" applyFill="1" applyBorder="1" applyAlignment="1">
      <alignment horizontal="left" vertical="center"/>
    </xf>
    <xf numFmtId="0" fontId="28" fillId="3" borderId="78" xfId="0" applyFont="1" applyFill="1" applyBorder="1" applyAlignment="1">
      <alignment horizontal="left" vertical="center"/>
    </xf>
    <xf numFmtId="0" fontId="28" fillId="3" borderId="53" xfId="0" applyFont="1" applyFill="1" applyBorder="1" applyAlignment="1">
      <alignment horizontal="left" vertical="center"/>
    </xf>
    <xf numFmtId="0" fontId="28" fillId="5" borderId="50" xfId="0" applyFont="1" applyFill="1" applyBorder="1" applyAlignment="1">
      <alignment horizontal="left" vertical="center" wrapText="1"/>
    </xf>
    <xf numFmtId="0" fontId="11" fillId="0" borderId="50" xfId="0" applyFont="1" applyBorder="1" applyAlignment="1">
      <alignment horizontal="left" vertical="center" wrapText="1"/>
    </xf>
    <xf numFmtId="0" fontId="28" fillId="3" borderId="50" xfId="0" applyFont="1" applyFill="1" applyBorder="1" applyAlignment="1">
      <alignment horizontal="left" vertical="center"/>
    </xf>
    <xf numFmtId="0" fontId="29" fillId="0" borderId="47"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48" xfId="0" applyFont="1" applyBorder="1" applyAlignment="1">
      <alignment horizontal="center" vertical="center" wrapText="1"/>
    </xf>
    <xf numFmtId="0" fontId="29" fillId="5" borderId="21" xfId="0" applyFont="1" applyFill="1" applyBorder="1" applyAlignment="1">
      <alignment vertical="top" wrapText="1"/>
    </xf>
    <xf numFmtId="0" fontId="29" fillId="5" borderId="22" xfId="0" applyFont="1" applyFill="1" applyBorder="1" applyAlignment="1">
      <alignment vertical="top" wrapText="1"/>
    </xf>
    <xf numFmtId="0" fontId="29" fillId="5" borderId="82" xfId="0" applyFont="1" applyFill="1" applyBorder="1" applyAlignment="1">
      <alignment vertical="top" wrapText="1"/>
    </xf>
    <xf numFmtId="0" fontId="29" fillId="5" borderId="87" xfId="0" applyFont="1" applyFill="1" applyBorder="1" applyAlignment="1">
      <alignment horizontal="left" vertical="top" wrapText="1"/>
    </xf>
    <xf numFmtId="0" fontId="29" fillId="5" borderId="88" xfId="0" applyFont="1" applyFill="1" applyBorder="1" applyAlignment="1">
      <alignment horizontal="left" vertical="top" wrapText="1"/>
    </xf>
    <xf numFmtId="0" fontId="29" fillId="5" borderId="89" xfId="0" applyFont="1" applyFill="1" applyBorder="1" applyAlignment="1">
      <alignment horizontal="left" vertical="top" wrapText="1"/>
    </xf>
    <xf numFmtId="0" fontId="15" fillId="2" borderId="81" xfId="0" applyFont="1" applyFill="1" applyBorder="1" applyAlignment="1">
      <alignment horizontal="center" vertical="top" wrapText="1"/>
    </xf>
    <xf numFmtId="0" fontId="15" fillId="2" borderId="0" xfId="0" applyFont="1" applyFill="1" applyBorder="1" applyAlignment="1">
      <alignment horizontal="center" vertical="top" wrapText="1"/>
    </xf>
    <xf numFmtId="0" fontId="18" fillId="10" borderId="81" xfId="0" applyFont="1" applyFill="1" applyBorder="1" applyAlignment="1">
      <alignment horizontal="center" vertical="top" wrapText="1"/>
    </xf>
    <xf numFmtId="0" fontId="18" fillId="10" borderId="0" xfId="0" applyFont="1" applyFill="1" applyBorder="1" applyAlignment="1">
      <alignment horizontal="center" vertical="top" wrapText="1"/>
    </xf>
    <xf numFmtId="0" fontId="18" fillId="5" borderId="47" xfId="0" applyFont="1" applyFill="1" applyBorder="1" applyAlignment="1">
      <alignment horizontal="left" vertical="top" wrapText="1"/>
    </xf>
    <xf numFmtId="0" fontId="18" fillId="5" borderId="41" xfId="0" applyFont="1" applyFill="1" applyBorder="1" applyAlignment="1">
      <alignment horizontal="left" vertical="top" wrapText="1"/>
    </xf>
    <xf numFmtId="0" fontId="18" fillId="5" borderId="48" xfId="0" applyFont="1" applyFill="1" applyBorder="1" applyAlignment="1">
      <alignment horizontal="left" vertical="top" wrapText="1"/>
    </xf>
    <xf numFmtId="0" fontId="18" fillId="0" borderId="47" xfId="0" applyFont="1" applyBorder="1" applyAlignment="1">
      <alignment horizontal="left" vertical="center" wrapText="1"/>
    </xf>
    <xf numFmtId="0" fontId="18" fillId="0" borderId="41" xfId="0" applyFont="1" applyBorder="1" applyAlignment="1">
      <alignment horizontal="left" vertical="center" wrapText="1"/>
    </xf>
    <xf numFmtId="0" fontId="18" fillId="0" borderId="48" xfId="0" applyFont="1" applyBorder="1" applyAlignment="1">
      <alignment horizontal="left" vertical="center" wrapText="1"/>
    </xf>
    <xf numFmtId="0" fontId="21" fillId="2" borderId="47" xfId="0" applyFont="1" applyFill="1" applyBorder="1" applyAlignment="1">
      <alignment horizontal="left" vertical="top" wrapText="1"/>
    </xf>
    <xf numFmtId="0" fontId="21" fillId="2" borderId="41" xfId="0" applyFont="1" applyFill="1" applyBorder="1" applyAlignment="1">
      <alignment horizontal="left" vertical="top" wrapText="1"/>
    </xf>
    <xf numFmtId="0" fontId="21" fillId="2" borderId="48" xfId="0" applyFont="1" applyFill="1" applyBorder="1" applyAlignment="1">
      <alignment horizontal="left" vertical="top" wrapText="1"/>
    </xf>
    <xf numFmtId="0" fontId="18" fillId="10" borderId="79" xfId="0" applyFont="1" applyFill="1" applyBorder="1" applyAlignment="1">
      <alignment horizontal="center" vertical="top" wrapText="1"/>
    </xf>
    <xf numFmtId="0" fontId="18" fillId="10" borderId="49" xfId="0" applyFont="1" applyFill="1" applyBorder="1" applyAlignment="1">
      <alignment horizontal="center" vertical="top" wrapText="1"/>
    </xf>
    <xf numFmtId="0" fontId="18" fillId="10" borderId="76" xfId="0" applyFont="1" applyFill="1" applyBorder="1" applyAlignment="1">
      <alignment horizontal="center" vertical="top" wrapText="1"/>
    </xf>
    <xf numFmtId="0" fontId="18" fillId="0" borderId="56" xfId="0" applyFont="1" applyBorder="1" applyAlignment="1">
      <alignment horizontal="left" vertical="top" wrapText="1"/>
    </xf>
    <xf numFmtId="0" fontId="18" fillId="0" borderId="57" xfId="0" applyFont="1" applyBorder="1" applyAlignment="1">
      <alignment horizontal="left" vertical="top" wrapText="1"/>
    </xf>
    <xf numFmtId="0" fontId="18" fillId="0" borderId="58" xfId="0" applyFont="1" applyBorder="1" applyAlignment="1">
      <alignment horizontal="left" vertical="top" wrapText="1"/>
    </xf>
    <xf numFmtId="0" fontId="18" fillId="0" borderId="59" xfId="0" applyFont="1" applyBorder="1" applyAlignment="1">
      <alignment horizontal="left" vertical="top" wrapText="1"/>
    </xf>
    <xf numFmtId="0" fontId="18" fillId="0" borderId="0" xfId="0" applyFont="1" applyBorder="1" applyAlignment="1">
      <alignment horizontal="left" vertical="top" wrapText="1"/>
    </xf>
    <xf numFmtId="0" fontId="18" fillId="0" borderId="60" xfId="0" applyFont="1" applyBorder="1" applyAlignment="1">
      <alignment horizontal="left" vertical="top" wrapText="1"/>
    </xf>
    <xf numFmtId="0" fontId="18" fillId="0" borderId="61" xfId="0" applyFont="1" applyBorder="1" applyAlignment="1">
      <alignment horizontal="left" vertical="top" wrapText="1"/>
    </xf>
    <xf numFmtId="0" fontId="18" fillId="0" borderId="62" xfId="0" applyFont="1" applyBorder="1" applyAlignment="1">
      <alignment horizontal="left" vertical="top" wrapText="1"/>
    </xf>
    <xf numFmtId="0" fontId="18" fillId="0" borderId="63" xfId="0" applyFont="1" applyBorder="1" applyAlignment="1">
      <alignment horizontal="left" vertical="top" wrapText="1"/>
    </xf>
    <xf numFmtId="0" fontId="27" fillId="0" borderId="56" xfId="0" applyFont="1" applyBorder="1" applyAlignment="1" applyProtection="1">
      <alignment horizontal="left" vertical="top"/>
      <protection locked="0"/>
    </xf>
    <xf numFmtId="0" fontId="27" fillId="0" borderId="57" xfId="0" applyFont="1" applyBorder="1" applyAlignment="1" applyProtection="1">
      <alignment horizontal="left" vertical="top"/>
      <protection locked="0"/>
    </xf>
    <xf numFmtId="0" fontId="27" fillId="0" borderId="58" xfId="0" applyFont="1" applyBorder="1" applyAlignment="1" applyProtection="1">
      <alignment horizontal="left" vertical="top"/>
      <protection locked="0"/>
    </xf>
    <xf numFmtId="0" fontId="27" fillId="0" borderId="59" xfId="0" applyFont="1" applyBorder="1" applyAlignment="1" applyProtection="1">
      <alignment horizontal="left" vertical="top"/>
      <protection locked="0"/>
    </xf>
    <xf numFmtId="0" fontId="27" fillId="0" borderId="0" xfId="0" applyFont="1" applyBorder="1" applyAlignment="1" applyProtection="1">
      <alignment horizontal="left" vertical="top"/>
      <protection locked="0"/>
    </xf>
    <xf numFmtId="0" fontId="27" fillId="0" borderId="60" xfId="0" applyFont="1" applyBorder="1" applyAlignment="1" applyProtection="1">
      <alignment horizontal="left" vertical="top"/>
      <protection locked="0"/>
    </xf>
    <xf numFmtId="0" fontId="27" fillId="0" borderId="61" xfId="0" applyFont="1" applyBorder="1" applyAlignment="1" applyProtection="1">
      <alignment horizontal="left" vertical="top"/>
      <protection locked="0"/>
    </xf>
    <xf numFmtId="0" fontId="27" fillId="0" borderId="62" xfId="0" applyFont="1" applyBorder="1" applyAlignment="1" applyProtection="1">
      <alignment horizontal="left" vertical="top"/>
      <protection locked="0"/>
    </xf>
    <xf numFmtId="0" fontId="27" fillId="0" borderId="63" xfId="0" applyFont="1" applyBorder="1" applyAlignment="1" applyProtection="1">
      <alignment horizontal="left" vertical="top"/>
      <protection locked="0"/>
    </xf>
    <xf numFmtId="0" fontId="13" fillId="13" borderId="54" xfId="0" applyFont="1" applyFill="1" applyBorder="1" applyAlignment="1">
      <alignment horizontal="center" vertical="top" wrapText="1"/>
    </xf>
    <xf numFmtId="0" fontId="13" fillId="13" borderId="0" xfId="0" applyFont="1" applyFill="1" applyBorder="1" applyAlignment="1">
      <alignment horizontal="center" vertical="top" wrapText="1"/>
    </xf>
    <xf numFmtId="0" fontId="13" fillId="13" borderId="55" xfId="0" applyFont="1" applyFill="1" applyBorder="1" applyAlignment="1">
      <alignment horizontal="center" vertical="top" wrapText="1"/>
    </xf>
    <xf numFmtId="0" fontId="13" fillId="13" borderId="0" xfId="0" applyFont="1" applyFill="1" applyBorder="1" applyAlignment="1">
      <alignment horizontal="left" vertical="top" wrapText="1"/>
    </xf>
    <xf numFmtId="0" fontId="13" fillId="13" borderId="49" xfId="0" applyFont="1" applyFill="1" applyBorder="1" applyAlignment="1">
      <alignment horizontal="left" vertical="top" wrapText="1"/>
    </xf>
    <xf numFmtId="0" fontId="13" fillId="0" borderId="64" xfId="0" applyFont="1" applyBorder="1" applyAlignment="1">
      <alignment horizontal="left" vertical="top" wrapText="1"/>
    </xf>
    <xf numFmtId="0" fontId="13" fillId="0" borderId="65" xfId="0" applyFont="1" applyBorder="1" applyAlignment="1">
      <alignment horizontal="left" vertical="top" wrapText="1"/>
    </xf>
    <xf numFmtId="0" fontId="13" fillId="0" borderId="66" xfId="0" applyFont="1" applyBorder="1" applyAlignment="1">
      <alignment horizontal="left" vertical="top" wrapText="1"/>
    </xf>
    <xf numFmtId="0" fontId="13" fillId="0" borderId="67" xfId="0" applyFont="1" applyBorder="1" applyAlignment="1">
      <alignment horizontal="left" vertical="top" wrapText="1"/>
    </xf>
    <xf numFmtId="0" fontId="13" fillId="0" borderId="0" xfId="0" applyFont="1" applyBorder="1" applyAlignment="1">
      <alignment horizontal="left" vertical="top" wrapText="1"/>
    </xf>
    <xf numFmtId="0" fontId="13" fillId="0" borderId="68" xfId="0" applyFont="1" applyBorder="1" applyAlignment="1">
      <alignment horizontal="left" vertical="top" wrapText="1"/>
    </xf>
    <xf numFmtId="0" fontId="13" fillId="0" borderId="69" xfId="0" applyFont="1" applyBorder="1" applyAlignment="1">
      <alignment horizontal="left" vertical="top" wrapText="1"/>
    </xf>
    <xf numFmtId="0" fontId="13" fillId="0" borderId="70" xfId="0" applyFont="1" applyBorder="1" applyAlignment="1">
      <alignment horizontal="left" vertical="top" wrapText="1"/>
    </xf>
    <xf numFmtId="0" fontId="13" fillId="0" borderId="71" xfId="0" applyFont="1" applyBorder="1" applyAlignment="1">
      <alignment horizontal="left" vertical="top" wrapText="1"/>
    </xf>
    <xf numFmtId="0" fontId="16" fillId="14" borderId="72" xfId="0" applyFont="1" applyFill="1" applyBorder="1" applyAlignment="1">
      <alignment horizontal="center" vertical="center" wrapText="1"/>
    </xf>
    <xf numFmtId="0" fontId="16" fillId="14" borderId="73" xfId="0" applyFont="1" applyFill="1" applyBorder="1" applyAlignment="1">
      <alignment horizontal="center" vertical="center" wrapText="1"/>
    </xf>
    <xf numFmtId="0" fontId="16" fillId="14" borderId="75" xfId="0" applyFont="1" applyFill="1" applyBorder="1" applyAlignment="1">
      <alignment horizontal="center" vertical="center" wrapText="1"/>
    </xf>
    <xf numFmtId="0" fontId="16" fillId="14" borderId="74" xfId="0" applyFont="1" applyFill="1" applyBorder="1" applyAlignment="1">
      <alignment horizontal="center" vertical="center" wrapText="1"/>
    </xf>
    <xf numFmtId="0" fontId="26" fillId="0" borderId="64" xfId="0" applyFont="1" applyBorder="1" applyAlignment="1" applyProtection="1">
      <alignment horizontal="left" vertical="top" wrapText="1"/>
      <protection locked="0"/>
    </xf>
    <xf numFmtId="0" fontId="26" fillId="0" borderId="65" xfId="0" applyFont="1" applyBorder="1" applyAlignment="1" applyProtection="1">
      <alignment horizontal="left" vertical="top" wrapText="1"/>
      <protection locked="0"/>
    </xf>
    <xf numFmtId="0" fontId="26" fillId="0" borderId="66" xfId="0" applyFont="1" applyBorder="1" applyAlignment="1" applyProtection="1">
      <alignment horizontal="left" vertical="top" wrapText="1"/>
      <protection locked="0"/>
    </xf>
    <xf numFmtId="0" fontId="26" fillId="0" borderId="67" xfId="0" applyFont="1" applyBorder="1" applyAlignment="1" applyProtection="1">
      <alignment horizontal="left" vertical="top" wrapText="1"/>
      <protection locked="0"/>
    </xf>
    <xf numFmtId="0" fontId="26" fillId="0" borderId="0" xfId="0" applyFont="1" applyBorder="1" applyAlignment="1" applyProtection="1">
      <alignment horizontal="left" vertical="top" wrapText="1"/>
      <protection locked="0"/>
    </xf>
    <xf numFmtId="0" fontId="26" fillId="0" borderId="68" xfId="0" applyFont="1" applyBorder="1" applyAlignment="1" applyProtection="1">
      <alignment horizontal="left" vertical="top" wrapText="1"/>
      <protection locked="0"/>
    </xf>
    <xf numFmtId="0" fontId="26" fillId="0" borderId="69" xfId="0" applyFont="1" applyBorder="1" applyAlignment="1" applyProtection="1">
      <alignment horizontal="left" vertical="top" wrapText="1"/>
      <protection locked="0"/>
    </xf>
    <xf numFmtId="0" fontId="26" fillId="0" borderId="70" xfId="0" applyFont="1" applyBorder="1" applyAlignment="1" applyProtection="1">
      <alignment horizontal="left" vertical="top" wrapText="1"/>
      <protection locked="0"/>
    </xf>
    <xf numFmtId="0" fontId="26" fillId="0" borderId="71" xfId="0" applyFont="1" applyBorder="1" applyAlignment="1" applyProtection="1">
      <alignment horizontal="left" vertical="top" wrapText="1"/>
      <protection locked="0"/>
    </xf>
    <xf numFmtId="0" fontId="18" fillId="0" borderId="21" xfId="0" applyFont="1" applyBorder="1" applyAlignment="1">
      <alignment vertical="top" wrapText="1"/>
    </xf>
    <xf numFmtId="0" fontId="18" fillId="0" borderId="22" xfId="0" applyFont="1" applyBorder="1" applyAlignment="1">
      <alignment vertical="top" wrapText="1"/>
    </xf>
    <xf numFmtId="0" fontId="18" fillId="0" borderId="23" xfId="0" applyFont="1" applyBorder="1" applyAlignment="1">
      <alignment vertical="top" wrapText="1"/>
    </xf>
    <xf numFmtId="0" fontId="13" fillId="7" borderId="32" xfId="0" applyFont="1" applyFill="1" applyBorder="1" applyAlignment="1">
      <alignment horizontal="center" vertical="center" wrapText="1"/>
    </xf>
    <xf numFmtId="0" fontId="13" fillId="7" borderId="23" xfId="0" applyFont="1" applyFill="1" applyBorder="1" applyAlignment="1">
      <alignment horizontal="center" vertical="center" wrapText="1"/>
    </xf>
    <xf numFmtId="0" fontId="13" fillId="8" borderId="33" xfId="0" applyFont="1" applyFill="1" applyBorder="1" applyAlignment="1">
      <alignment horizontal="center" vertical="center"/>
    </xf>
    <xf numFmtId="0" fontId="13" fillId="8" borderId="20" xfId="0" applyFont="1" applyFill="1" applyBorder="1" applyAlignment="1">
      <alignment horizontal="center" vertical="center"/>
    </xf>
    <xf numFmtId="0" fontId="13" fillId="6" borderId="39" xfId="0" applyFont="1" applyFill="1" applyBorder="1" applyAlignment="1">
      <alignment horizontal="center" vertical="center"/>
    </xf>
    <xf numFmtId="0" fontId="13" fillId="6" borderId="37" xfId="0" applyFont="1" applyFill="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2" borderId="21" xfId="0" applyFont="1" applyFill="1" applyBorder="1" applyAlignment="1">
      <alignment vertical="top" wrapText="1"/>
    </xf>
    <xf numFmtId="0" fontId="13" fillId="2" borderId="23" xfId="0" applyFont="1" applyFill="1" applyBorder="1" applyAlignment="1">
      <alignment vertical="top" wrapText="1"/>
    </xf>
    <xf numFmtId="0" fontId="13" fillId="2" borderId="21" xfId="0" applyFont="1" applyFill="1" applyBorder="1" applyAlignment="1">
      <alignment horizontal="left" vertical="center" wrapText="1"/>
    </xf>
    <xf numFmtId="0" fontId="13" fillId="2" borderId="23" xfId="0" applyFont="1" applyFill="1" applyBorder="1" applyAlignment="1">
      <alignment horizontal="left" vertical="center" wrapText="1"/>
    </xf>
    <xf numFmtId="0" fontId="13" fillId="4" borderId="21" xfId="0" applyFont="1" applyFill="1" applyBorder="1" applyAlignment="1">
      <alignment horizontal="center" vertical="center"/>
    </xf>
    <xf numFmtId="0" fontId="13" fillId="4" borderId="23" xfId="0" applyFont="1" applyFill="1" applyBorder="1" applyAlignment="1">
      <alignment horizontal="center" vertical="center"/>
    </xf>
    <xf numFmtId="49" fontId="17" fillId="4" borderId="12" xfId="1" applyNumberFormat="1" applyFont="1" applyFill="1" applyBorder="1" applyAlignment="1">
      <alignment horizontal="center" vertical="center"/>
    </xf>
    <xf numFmtId="0" fontId="14" fillId="0" borderId="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2" xfId="0" applyFont="1" applyBorder="1" applyAlignment="1">
      <alignment horizontal="center" vertical="center" wrapText="1"/>
    </xf>
    <xf numFmtId="0" fontId="14" fillId="0" borderId="43" xfId="0" applyFont="1" applyBorder="1" applyAlignment="1">
      <alignment horizontal="center" vertical="center" wrapText="1"/>
    </xf>
    <xf numFmtId="0" fontId="13" fillId="7" borderId="10" xfId="0" applyFont="1" applyFill="1" applyBorder="1" applyAlignment="1">
      <alignment horizontal="center" vertical="center"/>
    </xf>
    <xf numFmtId="0" fontId="13" fillId="7" borderId="7" xfId="0" applyFont="1" applyFill="1" applyBorder="1" applyAlignment="1">
      <alignment horizontal="center" vertical="center"/>
    </xf>
    <xf numFmtId="49" fontId="17" fillId="4" borderId="10" xfId="1" applyNumberFormat="1" applyFont="1" applyFill="1" applyBorder="1" applyAlignment="1">
      <alignment horizontal="center" vertical="center"/>
    </xf>
    <xf numFmtId="0" fontId="13" fillId="4" borderId="10" xfId="0" applyFont="1" applyFill="1" applyBorder="1" applyAlignment="1">
      <alignment horizontal="center" wrapText="1"/>
    </xf>
    <xf numFmtId="0" fontId="13" fillId="4" borderId="15" xfId="0" applyFont="1" applyFill="1" applyBorder="1" applyAlignment="1">
      <alignment horizontal="center" wrapText="1"/>
    </xf>
    <xf numFmtId="0" fontId="13" fillId="7" borderId="19" xfId="0" applyFont="1" applyFill="1" applyBorder="1" applyAlignment="1">
      <alignment horizontal="center" vertical="center"/>
    </xf>
    <xf numFmtId="0" fontId="13" fillId="7" borderId="35" xfId="0" applyFont="1" applyFill="1" applyBorder="1" applyAlignment="1">
      <alignment horizontal="center" vertical="center"/>
    </xf>
    <xf numFmtId="0" fontId="18" fillId="0" borderId="82" xfId="0" applyFont="1" applyBorder="1" applyAlignment="1">
      <alignment vertical="top" wrapText="1"/>
    </xf>
    <xf numFmtId="0" fontId="18" fillId="5" borderId="21" xfId="0" applyFont="1" applyFill="1" applyBorder="1" applyAlignment="1">
      <alignment vertical="top" wrapText="1"/>
    </xf>
    <xf numFmtId="0" fontId="18" fillId="5" borderId="22" xfId="0" applyFont="1" applyFill="1" applyBorder="1" applyAlignment="1">
      <alignment vertical="top" wrapText="1"/>
    </xf>
    <xf numFmtId="0" fontId="18" fillId="5" borderId="23" xfId="0" applyFont="1" applyFill="1" applyBorder="1" applyAlignment="1">
      <alignment vertical="top" wrapText="1"/>
    </xf>
    <xf numFmtId="0" fontId="13" fillId="8" borderId="34" xfId="0" applyFont="1" applyFill="1" applyBorder="1" applyAlignment="1">
      <alignment horizontal="center" vertical="center"/>
    </xf>
    <xf numFmtId="0" fontId="13" fillId="8" borderId="25" xfId="0" applyFont="1" applyFill="1" applyBorder="1" applyAlignment="1">
      <alignment horizontal="center" vertical="center"/>
    </xf>
    <xf numFmtId="0" fontId="14" fillId="3" borderId="30" xfId="0" applyFont="1" applyFill="1" applyBorder="1" applyAlignment="1">
      <alignment horizontal="left" vertical="center"/>
    </xf>
    <xf numFmtId="0" fontId="14" fillId="3" borderId="37" xfId="0" applyFont="1" applyFill="1" applyBorder="1" applyAlignment="1">
      <alignment horizontal="left" vertical="center"/>
    </xf>
    <xf numFmtId="0" fontId="14" fillId="3" borderId="80" xfId="0" applyFont="1" applyFill="1" applyBorder="1" applyAlignment="1">
      <alignment horizontal="left" vertical="center"/>
    </xf>
    <xf numFmtId="0" fontId="13" fillId="4" borderId="10"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4" fillId="9" borderId="39"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13" fillId="0" borderId="0" xfId="0" applyFont="1" applyAlignment="1">
      <alignment horizontal="center" wrapText="1"/>
    </xf>
    <xf numFmtId="0" fontId="13" fillId="0" borderId="37" xfId="0" applyFont="1" applyBorder="1" applyAlignment="1">
      <alignment horizontal="center" vertical="center" wrapText="1"/>
    </xf>
    <xf numFmtId="0" fontId="13" fillId="0" borderId="38" xfId="0" applyFont="1" applyBorder="1" applyAlignment="1">
      <alignment horizontal="center" vertical="center" wrapText="1"/>
    </xf>
    <xf numFmtId="0" fontId="13" fillId="8" borderId="29" xfId="0" applyFont="1" applyFill="1" applyBorder="1" applyAlignment="1">
      <alignment horizontal="center" vertical="center"/>
    </xf>
    <xf numFmtId="0" fontId="13" fillId="8" borderId="27" xfId="0" applyFont="1" applyFill="1" applyBorder="1" applyAlignment="1">
      <alignment horizontal="center" vertical="center"/>
    </xf>
    <xf numFmtId="0" fontId="14" fillId="0" borderId="51" xfId="0" applyFont="1" applyBorder="1" applyAlignment="1">
      <alignment horizontal="center" vertical="center" wrapText="1"/>
    </xf>
  </cellXfs>
  <cellStyles count="3">
    <cellStyle name="Neutral" xfId="2" builtinId="28"/>
    <cellStyle name="Normal" xfId="0" builtinId="0"/>
    <cellStyle name="Normal 3" xfId="1"/>
  </cellStyles>
  <dxfs count="26">
    <dxf>
      <font>
        <color theme="0"/>
      </font>
      <fill>
        <patternFill>
          <bgColor rgb="FFFF0000"/>
        </patternFill>
      </fill>
    </dxf>
    <dxf>
      <font>
        <color theme="0"/>
      </font>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6"/>
  <sheetViews>
    <sheetView showGridLines="0" showWhiteSpace="0" zoomScale="40" zoomScaleNormal="40" zoomScalePageLayoutView="30" workbookViewId="0">
      <pane xSplit="4" ySplit="2" topLeftCell="E18" activePane="bottomRight" state="frozen"/>
      <selection pane="topRight" activeCell="D1" sqref="D1"/>
      <selection pane="bottomLeft" activeCell="A3" sqref="A3"/>
      <selection pane="bottomRight" activeCell="E19" sqref="E19"/>
    </sheetView>
  </sheetViews>
  <sheetFormatPr defaultColWidth="9" defaultRowHeight="33.4"/>
  <cols>
    <col min="1" max="1" width="6.3984375" style="13" customWidth="1"/>
    <col min="2" max="2" width="66.3984375" style="3" customWidth="1" collapsed="1"/>
    <col min="3" max="3" width="79.59765625" style="27" customWidth="1" collapsed="1"/>
    <col min="4" max="4" width="20.1328125" style="14" bestFit="1" customWidth="1" collapsed="1"/>
    <col min="5" max="5" width="116.1328125" style="23" customWidth="1" collapsed="1"/>
    <col min="6" max="6" width="86" style="8" customWidth="1" collapsed="1"/>
    <col min="7" max="35" width="9" style="7"/>
    <col min="36" max="16384" width="9" style="7" collapsed="1"/>
  </cols>
  <sheetData>
    <row r="1" spans="1:34" s="4" customFormat="1" ht="32.25">
      <c r="A1" s="10"/>
      <c r="B1" s="173" t="s">
        <v>150</v>
      </c>
      <c r="C1" s="174"/>
      <c r="D1" s="174"/>
      <c r="E1" s="174"/>
      <c r="F1" s="20"/>
    </row>
    <row r="2" spans="1:34" s="6" customFormat="1" ht="32.25">
      <c r="A2" s="12"/>
      <c r="B2" s="2" t="s">
        <v>17</v>
      </c>
      <c r="C2" s="25" t="s">
        <v>18</v>
      </c>
      <c r="D2" s="11" t="s">
        <v>31</v>
      </c>
      <c r="E2" s="21" t="s">
        <v>16</v>
      </c>
      <c r="F2" s="5" t="s">
        <v>29</v>
      </c>
    </row>
    <row r="3" spans="1:34" s="6" customFormat="1" ht="32.25">
      <c r="A3" s="12"/>
      <c r="B3" s="17"/>
      <c r="C3" s="26"/>
      <c r="D3" s="18"/>
      <c r="E3" s="22"/>
      <c r="F3" s="19"/>
    </row>
    <row r="4" spans="1:34" ht="33.75" thickBot="1">
      <c r="B4" s="180" t="s">
        <v>154</v>
      </c>
      <c r="C4" s="180"/>
      <c r="D4" s="180"/>
      <c r="E4" s="180"/>
      <c r="F4" s="180"/>
      <c r="G4" s="13"/>
      <c r="H4" s="13"/>
      <c r="I4" s="13"/>
      <c r="J4" s="13"/>
      <c r="K4" s="13"/>
      <c r="L4" s="13"/>
      <c r="M4" s="13"/>
      <c r="N4" s="13"/>
      <c r="O4" s="13"/>
      <c r="P4" s="13"/>
      <c r="Q4" s="13"/>
      <c r="R4" s="13"/>
      <c r="S4" s="13"/>
      <c r="T4" s="13"/>
      <c r="U4" s="13"/>
      <c r="V4" s="13"/>
      <c r="W4" s="13"/>
      <c r="X4" s="13"/>
      <c r="Y4" s="13"/>
      <c r="Z4" s="13"/>
      <c r="AA4" s="13"/>
      <c r="AB4" s="13"/>
      <c r="AC4" s="13"/>
      <c r="AD4" s="13"/>
      <c r="AE4" s="13"/>
    </row>
    <row r="5" spans="1:34" s="9" customFormat="1" ht="67.150000000000006" thickBot="1">
      <c r="B5" s="181" t="s">
        <v>154</v>
      </c>
      <c r="C5" s="115" t="s">
        <v>159</v>
      </c>
      <c r="D5" s="116" t="s">
        <v>148</v>
      </c>
      <c r="E5" s="117" t="s">
        <v>161</v>
      </c>
      <c r="F5" s="118"/>
      <c r="G5" s="118"/>
      <c r="H5" s="118"/>
      <c r="I5" s="118"/>
      <c r="J5" s="118"/>
      <c r="K5" s="118"/>
      <c r="L5" s="118"/>
      <c r="M5" s="118"/>
      <c r="N5" s="118"/>
      <c r="O5" s="118"/>
      <c r="P5" s="118"/>
      <c r="Q5" s="118"/>
      <c r="R5" s="118"/>
      <c r="S5" s="118"/>
      <c r="T5" s="118"/>
      <c r="U5" s="118"/>
      <c r="V5" s="118"/>
      <c r="W5" s="118"/>
      <c r="X5" s="118"/>
      <c r="Y5" s="118"/>
      <c r="Z5" s="118"/>
      <c r="AA5" s="119"/>
      <c r="AB5" s="120">
        <f t="shared" ref="AB5:AB10" si="0">SUM(E5:AA5)</f>
        <v>0</v>
      </c>
      <c r="AC5" s="121"/>
      <c r="AD5" s="167" t="str">
        <f>CONCATENATE(AC6,AC5,AC9,AC8,AC10)</f>
        <v/>
      </c>
      <c r="AE5" s="122"/>
      <c r="AF5" s="170"/>
      <c r="AG5" s="24">
        <v>251</v>
      </c>
      <c r="AH5" s="15"/>
    </row>
    <row r="6" spans="1:34" s="1" customFormat="1" ht="100.5" thickBot="1">
      <c r="B6" s="182"/>
      <c r="C6" s="115" t="s">
        <v>153</v>
      </c>
      <c r="D6" s="116" t="s">
        <v>152</v>
      </c>
      <c r="E6" s="117" t="s">
        <v>151</v>
      </c>
      <c r="F6" s="123"/>
      <c r="G6" s="123"/>
      <c r="H6" s="123"/>
      <c r="I6" s="123"/>
      <c r="J6" s="123"/>
      <c r="K6" s="123"/>
      <c r="L6" s="123"/>
      <c r="M6" s="123"/>
      <c r="N6" s="123"/>
      <c r="O6" s="123"/>
      <c r="P6" s="123"/>
      <c r="Q6" s="123"/>
      <c r="R6" s="123"/>
      <c r="S6" s="123"/>
      <c r="T6" s="123"/>
      <c r="U6" s="123"/>
      <c r="V6" s="123"/>
      <c r="W6" s="123"/>
      <c r="X6" s="123"/>
      <c r="Y6" s="123"/>
      <c r="Z6" s="123"/>
      <c r="AA6" s="124"/>
      <c r="AB6" s="120">
        <f t="shared" si="0"/>
        <v>0</v>
      </c>
      <c r="AC6" s="121"/>
      <c r="AD6" s="168"/>
      <c r="AE6" s="122"/>
      <c r="AF6" s="171"/>
      <c r="AG6" s="24">
        <v>242</v>
      </c>
      <c r="AH6" s="16"/>
    </row>
    <row r="7" spans="1:34" s="1" customFormat="1" ht="57.4" thickBot="1">
      <c r="B7" s="182"/>
      <c r="C7" s="115" t="s">
        <v>183</v>
      </c>
      <c r="D7" s="116" t="s">
        <v>149</v>
      </c>
      <c r="E7" s="125">
        <f t="shared" ref="E7:AA7" si="1">SUM(E22:E27)</f>
        <v>0</v>
      </c>
      <c r="F7" s="125">
        <f t="shared" si="1"/>
        <v>0</v>
      </c>
      <c r="G7" s="125">
        <f t="shared" si="1"/>
        <v>0</v>
      </c>
      <c r="H7" s="125">
        <f t="shared" si="1"/>
        <v>0</v>
      </c>
      <c r="I7" s="125">
        <f t="shared" si="1"/>
        <v>0</v>
      </c>
      <c r="J7" s="125">
        <f t="shared" si="1"/>
        <v>0</v>
      </c>
      <c r="K7" s="125">
        <f t="shared" si="1"/>
        <v>0</v>
      </c>
      <c r="L7" s="125">
        <f t="shared" si="1"/>
        <v>0</v>
      </c>
      <c r="M7" s="125">
        <f t="shared" si="1"/>
        <v>0</v>
      </c>
      <c r="N7" s="125">
        <f t="shared" si="1"/>
        <v>0</v>
      </c>
      <c r="O7" s="125">
        <f t="shared" si="1"/>
        <v>0</v>
      </c>
      <c r="P7" s="125">
        <f t="shared" si="1"/>
        <v>0</v>
      </c>
      <c r="Q7" s="125">
        <f t="shared" si="1"/>
        <v>0</v>
      </c>
      <c r="R7" s="125">
        <f t="shared" si="1"/>
        <v>0</v>
      </c>
      <c r="S7" s="125">
        <f t="shared" si="1"/>
        <v>0</v>
      </c>
      <c r="T7" s="125">
        <f t="shared" si="1"/>
        <v>0</v>
      </c>
      <c r="U7" s="125">
        <f t="shared" si="1"/>
        <v>0</v>
      </c>
      <c r="V7" s="125">
        <f t="shared" si="1"/>
        <v>0</v>
      </c>
      <c r="W7" s="125">
        <f t="shared" si="1"/>
        <v>0</v>
      </c>
      <c r="X7" s="125">
        <f t="shared" si="1"/>
        <v>0</v>
      </c>
      <c r="Y7" s="125">
        <f t="shared" si="1"/>
        <v>0</v>
      </c>
      <c r="Z7" s="125">
        <f t="shared" si="1"/>
        <v>0</v>
      </c>
      <c r="AA7" s="125">
        <f t="shared" si="1"/>
        <v>0</v>
      </c>
      <c r="AB7" s="120">
        <f t="shared" si="0"/>
        <v>0</v>
      </c>
      <c r="AC7" s="121"/>
      <c r="AD7" s="168"/>
      <c r="AE7" s="122"/>
      <c r="AF7" s="171"/>
      <c r="AG7" s="24"/>
      <c r="AH7" s="16"/>
    </row>
    <row r="8" spans="1:34" s="9" customFormat="1" ht="33.75" thickBot="1">
      <c r="B8" s="182"/>
      <c r="C8" s="115" t="s">
        <v>184</v>
      </c>
      <c r="D8" s="116" t="s">
        <v>155</v>
      </c>
      <c r="E8" s="126">
        <f t="shared" ref="E8:AA8" si="2">SUM(E5,E6,E7)</f>
        <v>0</v>
      </c>
      <c r="F8" s="126">
        <f t="shared" si="2"/>
        <v>0</v>
      </c>
      <c r="G8" s="126">
        <f t="shared" si="2"/>
        <v>0</v>
      </c>
      <c r="H8" s="126">
        <f t="shared" si="2"/>
        <v>0</v>
      </c>
      <c r="I8" s="126">
        <f t="shared" si="2"/>
        <v>0</v>
      </c>
      <c r="J8" s="126">
        <f t="shared" si="2"/>
        <v>0</v>
      </c>
      <c r="K8" s="126">
        <f t="shared" si="2"/>
        <v>0</v>
      </c>
      <c r="L8" s="126">
        <f t="shared" si="2"/>
        <v>0</v>
      </c>
      <c r="M8" s="126">
        <f t="shared" si="2"/>
        <v>0</v>
      </c>
      <c r="N8" s="126">
        <f t="shared" si="2"/>
        <v>0</v>
      </c>
      <c r="O8" s="126">
        <f t="shared" si="2"/>
        <v>0</v>
      </c>
      <c r="P8" s="126">
        <f t="shared" si="2"/>
        <v>0</v>
      </c>
      <c r="Q8" s="126">
        <f t="shared" si="2"/>
        <v>0</v>
      </c>
      <c r="R8" s="126">
        <f t="shared" si="2"/>
        <v>0</v>
      </c>
      <c r="S8" s="126">
        <f t="shared" si="2"/>
        <v>0</v>
      </c>
      <c r="T8" s="126">
        <f t="shared" si="2"/>
        <v>0</v>
      </c>
      <c r="U8" s="126">
        <f t="shared" si="2"/>
        <v>0</v>
      </c>
      <c r="V8" s="126">
        <f t="shared" si="2"/>
        <v>0</v>
      </c>
      <c r="W8" s="126">
        <f t="shared" si="2"/>
        <v>0</v>
      </c>
      <c r="X8" s="126">
        <f t="shared" si="2"/>
        <v>0</v>
      </c>
      <c r="Y8" s="126">
        <f t="shared" si="2"/>
        <v>0</v>
      </c>
      <c r="Z8" s="126">
        <f t="shared" si="2"/>
        <v>0</v>
      </c>
      <c r="AA8" s="126">
        <f t="shared" si="2"/>
        <v>0</v>
      </c>
      <c r="AB8" s="120">
        <f t="shared" si="0"/>
        <v>0</v>
      </c>
      <c r="AC8" s="127" t="str">
        <f>CONCATENATE(IF(AB10&lt;&gt;AB33,CONCATENATE("Accounted Patients Under LTFU [",AB33,"] is not equal to expected patients to account for [",AB10,"] "),""))</f>
        <v/>
      </c>
      <c r="AD8" s="168"/>
      <c r="AE8" s="128" t="str">
        <f>CONCATENATE(IF(SUM(AB22:AB27)&gt;AB10,IF(AB10&lt;0,CONCATENATE("You seem to have acounted for more patients under LTFU returning to Care [",SUM(AB22:AB27),"] than what you should account for [",AB10,"] "),""),""))</f>
        <v/>
      </c>
      <c r="AF8" s="171"/>
      <c r="AG8" s="24"/>
      <c r="AH8" s="15"/>
    </row>
    <row r="9" spans="1:34" s="9" customFormat="1" ht="67.150000000000006" thickBot="1">
      <c r="B9" s="182"/>
      <c r="C9" s="115" t="s">
        <v>160</v>
      </c>
      <c r="D9" s="116" t="s">
        <v>156</v>
      </c>
      <c r="E9" s="117" t="s">
        <v>32</v>
      </c>
      <c r="F9" s="118"/>
      <c r="G9" s="118"/>
      <c r="H9" s="118"/>
      <c r="I9" s="118"/>
      <c r="J9" s="118"/>
      <c r="K9" s="118"/>
      <c r="L9" s="118"/>
      <c r="M9" s="118"/>
      <c r="N9" s="118"/>
      <c r="O9" s="118"/>
      <c r="P9" s="118"/>
      <c r="Q9" s="118"/>
      <c r="R9" s="118"/>
      <c r="S9" s="118"/>
      <c r="T9" s="118"/>
      <c r="U9" s="118"/>
      <c r="V9" s="118"/>
      <c r="W9" s="118"/>
      <c r="X9" s="118"/>
      <c r="Y9" s="118"/>
      <c r="Z9" s="118"/>
      <c r="AA9" s="119"/>
      <c r="AB9" s="120">
        <f t="shared" si="0"/>
        <v>0</v>
      </c>
      <c r="AC9" s="121"/>
      <c r="AD9" s="168"/>
      <c r="AE9" s="122"/>
      <c r="AF9" s="171"/>
      <c r="AG9" s="24">
        <v>251</v>
      </c>
      <c r="AH9" s="15"/>
    </row>
    <row r="10" spans="1:34" s="9" customFormat="1" ht="33.75" thickBot="1">
      <c r="B10" s="183"/>
      <c r="C10" s="129" t="s">
        <v>158</v>
      </c>
      <c r="D10" s="116" t="s">
        <v>157</v>
      </c>
      <c r="E10" s="130" t="s">
        <v>175</v>
      </c>
      <c r="F10" s="130">
        <f t="shared" ref="F10:AA10" si="3">F8-F9</f>
        <v>0</v>
      </c>
      <c r="G10" s="130">
        <f t="shared" si="3"/>
        <v>0</v>
      </c>
      <c r="H10" s="130">
        <f t="shared" si="3"/>
        <v>0</v>
      </c>
      <c r="I10" s="130">
        <f t="shared" si="3"/>
        <v>0</v>
      </c>
      <c r="J10" s="130">
        <f t="shared" si="3"/>
        <v>0</v>
      </c>
      <c r="K10" s="130">
        <f t="shared" si="3"/>
        <v>0</v>
      </c>
      <c r="L10" s="130">
        <f t="shared" si="3"/>
        <v>0</v>
      </c>
      <c r="M10" s="130">
        <f t="shared" si="3"/>
        <v>0</v>
      </c>
      <c r="N10" s="130">
        <f t="shared" si="3"/>
        <v>0</v>
      </c>
      <c r="O10" s="130">
        <f t="shared" si="3"/>
        <v>0</v>
      </c>
      <c r="P10" s="130">
        <f t="shared" si="3"/>
        <v>0</v>
      </c>
      <c r="Q10" s="130">
        <f t="shared" si="3"/>
        <v>0</v>
      </c>
      <c r="R10" s="130">
        <f t="shared" si="3"/>
        <v>0</v>
      </c>
      <c r="S10" s="130">
        <f t="shared" si="3"/>
        <v>0</v>
      </c>
      <c r="T10" s="130">
        <f t="shared" si="3"/>
        <v>0</v>
      </c>
      <c r="U10" s="130">
        <f t="shared" si="3"/>
        <v>0</v>
      </c>
      <c r="V10" s="130">
        <f t="shared" si="3"/>
        <v>0</v>
      </c>
      <c r="W10" s="130">
        <f t="shared" si="3"/>
        <v>0</v>
      </c>
      <c r="X10" s="130">
        <f t="shared" si="3"/>
        <v>0</v>
      </c>
      <c r="Y10" s="130">
        <f t="shared" si="3"/>
        <v>0</v>
      </c>
      <c r="Z10" s="130">
        <f t="shared" si="3"/>
        <v>0</v>
      </c>
      <c r="AA10" s="130">
        <f t="shared" si="3"/>
        <v>0</v>
      </c>
      <c r="AB10" s="131">
        <f t="shared" si="0"/>
        <v>0</v>
      </c>
      <c r="AC10" s="127"/>
      <c r="AD10" s="169"/>
      <c r="AE10" s="128" t="str">
        <f>CONCATENATE(IF(SUM(AB22:AB27)&gt;AB10,IF(AB10&gt;0,"You seem to have Gains that have not been accounted for under LTFU returning to Care",""),""))</f>
        <v/>
      </c>
      <c r="AF10" s="172"/>
      <c r="AG10" s="24"/>
      <c r="AH10" s="15"/>
    </row>
    <row r="11" spans="1:34" ht="33.75" thickBot="1">
      <c r="B11" s="175" t="s">
        <v>28</v>
      </c>
      <c r="C11" s="176"/>
      <c r="D11" s="176"/>
      <c r="E11" s="176"/>
      <c r="F11" s="177"/>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4" s="32" customFormat="1" ht="76.5">
      <c r="B12" s="184" t="s">
        <v>164</v>
      </c>
      <c r="C12" s="132" t="s">
        <v>67</v>
      </c>
      <c r="D12" s="133" t="s">
        <v>68</v>
      </c>
      <c r="E12" s="134" t="s">
        <v>168</v>
      </c>
      <c r="F12" s="135" t="s">
        <v>169</v>
      </c>
    </row>
    <row r="13" spans="1:34" s="32" customFormat="1" ht="76.5">
      <c r="B13" s="185"/>
      <c r="C13" s="132" t="s">
        <v>62</v>
      </c>
      <c r="D13" s="133" t="s">
        <v>69</v>
      </c>
      <c r="E13" s="134" t="s">
        <v>170</v>
      </c>
      <c r="F13" s="135" t="s">
        <v>169</v>
      </c>
    </row>
    <row r="14" spans="1:34" s="32" customFormat="1" ht="76.5">
      <c r="B14" s="185"/>
      <c r="C14" s="132" t="s">
        <v>63</v>
      </c>
      <c r="D14" s="133" t="s">
        <v>70</v>
      </c>
      <c r="E14" s="134" t="s">
        <v>171</v>
      </c>
      <c r="F14" s="135" t="s">
        <v>169</v>
      </c>
    </row>
    <row r="15" spans="1:34" s="32" customFormat="1" ht="76.5">
      <c r="B15" s="185"/>
      <c r="C15" s="132" t="s">
        <v>64</v>
      </c>
      <c r="D15" s="133" t="s">
        <v>71</v>
      </c>
      <c r="E15" s="134" t="s">
        <v>172</v>
      </c>
      <c r="F15" s="135" t="s">
        <v>169</v>
      </c>
    </row>
    <row r="16" spans="1:34" s="32" customFormat="1" ht="76.5">
      <c r="B16" s="185"/>
      <c r="C16" s="132" t="s">
        <v>65</v>
      </c>
      <c r="D16" s="133" t="s">
        <v>72</v>
      </c>
      <c r="E16" s="134" t="s">
        <v>173</v>
      </c>
      <c r="F16" s="135" t="s">
        <v>169</v>
      </c>
    </row>
    <row r="17" spans="2:31" s="32" customFormat="1" ht="76.5">
      <c r="B17" s="186"/>
      <c r="C17" s="132" t="s">
        <v>66</v>
      </c>
      <c r="D17" s="133" t="s">
        <v>73</v>
      </c>
      <c r="E17" s="134" t="s">
        <v>174</v>
      </c>
      <c r="F17" s="135" t="s">
        <v>169</v>
      </c>
    </row>
    <row r="18" spans="2:31" s="32" customFormat="1" ht="178.5">
      <c r="B18" s="187" t="s">
        <v>195</v>
      </c>
      <c r="C18" s="86" t="s">
        <v>192</v>
      </c>
      <c r="D18" s="133"/>
      <c r="E18" s="134" t="s">
        <v>199</v>
      </c>
      <c r="F18" s="135"/>
    </row>
    <row r="19" spans="2:31" s="32" customFormat="1" ht="153">
      <c r="B19" s="188"/>
      <c r="C19" s="86" t="s">
        <v>193</v>
      </c>
      <c r="D19" s="133"/>
      <c r="E19" s="134" t="s">
        <v>198</v>
      </c>
      <c r="F19" s="135"/>
    </row>
    <row r="20" spans="2:31" s="32" customFormat="1" ht="153">
      <c r="B20" s="189"/>
      <c r="C20" s="86" t="s">
        <v>194</v>
      </c>
      <c r="D20" s="133"/>
      <c r="E20" s="134" t="s">
        <v>197</v>
      </c>
      <c r="F20" s="135"/>
    </row>
    <row r="21" spans="2:31" ht="100.15">
      <c r="B21" s="179" t="s">
        <v>15</v>
      </c>
      <c r="C21" s="136" t="s">
        <v>50</v>
      </c>
      <c r="D21" s="116" t="s">
        <v>33</v>
      </c>
      <c r="E21" s="117" t="s">
        <v>19</v>
      </c>
      <c r="F21" s="137" t="s">
        <v>34</v>
      </c>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2:31" ht="100.15">
      <c r="B22" s="179"/>
      <c r="C22" s="138" t="s">
        <v>163</v>
      </c>
      <c r="D22" s="116" t="s">
        <v>77</v>
      </c>
      <c r="E22" s="117" t="s">
        <v>82</v>
      </c>
      <c r="F22" s="137" t="s">
        <v>84</v>
      </c>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2:31" ht="100.15">
      <c r="B23" s="179"/>
      <c r="C23" s="138" t="s">
        <v>162</v>
      </c>
      <c r="D23" s="116" t="s">
        <v>78</v>
      </c>
      <c r="E23" s="117" t="s">
        <v>83</v>
      </c>
      <c r="F23" s="137" t="s">
        <v>84</v>
      </c>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2:31" ht="409.5">
      <c r="B24" s="179"/>
      <c r="C24" s="136" t="s">
        <v>74</v>
      </c>
      <c r="D24" s="116" t="s">
        <v>79</v>
      </c>
      <c r="E24" s="117" t="s">
        <v>75</v>
      </c>
      <c r="F24" s="137" t="s">
        <v>43</v>
      </c>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2:31" ht="166.9">
      <c r="B25" s="179"/>
      <c r="C25" s="136" t="s">
        <v>76</v>
      </c>
      <c r="D25" s="116" t="s">
        <v>80</v>
      </c>
      <c r="E25" s="117" t="s">
        <v>81</v>
      </c>
      <c r="F25" s="137" t="s">
        <v>85</v>
      </c>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2:31">
      <c r="B26" s="179"/>
      <c r="C26" s="139" t="s">
        <v>86</v>
      </c>
      <c r="D26" s="140" t="s">
        <v>35</v>
      </c>
      <c r="E26" s="141"/>
      <c r="F26" s="142"/>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2:31" ht="100.15">
      <c r="B27" s="179" t="s">
        <v>185</v>
      </c>
      <c r="C27" s="136" t="s">
        <v>45</v>
      </c>
      <c r="D27" s="116" t="s">
        <v>36</v>
      </c>
      <c r="E27" s="117" t="s">
        <v>26</v>
      </c>
      <c r="F27" s="137" t="s">
        <v>44</v>
      </c>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2:31" ht="100.15">
      <c r="B28" s="179"/>
      <c r="C28" s="136" t="s">
        <v>112</v>
      </c>
      <c r="D28" s="116" t="s">
        <v>37</v>
      </c>
      <c r="E28" s="117" t="s">
        <v>25</v>
      </c>
      <c r="F28" s="137" t="s">
        <v>44</v>
      </c>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2:31" ht="66.75">
      <c r="B29" s="179"/>
      <c r="C29" s="136" t="s">
        <v>51</v>
      </c>
      <c r="D29" s="116" t="s">
        <v>38</v>
      </c>
      <c r="E29" s="117" t="s">
        <v>24</v>
      </c>
      <c r="F29" s="137" t="s">
        <v>44</v>
      </c>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2:31" ht="133.5">
      <c r="B30" s="179"/>
      <c r="C30" s="136" t="s">
        <v>46</v>
      </c>
      <c r="D30" s="116" t="s">
        <v>39</v>
      </c>
      <c r="E30" s="117" t="s">
        <v>20</v>
      </c>
      <c r="F30" s="137"/>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2:31" ht="100.15">
      <c r="B31" s="179"/>
      <c r="C31" s="136" t="s">
        <v>113</v>
      </c>
      <c r="D31" s="116" t="s">
        <v>40</v>
      </c>
      <c r="E31" s="117" t="s">
        <v>21</v>
      </c>
      <c r="F31" s="137" t="s">
        <v>44</v>
      </c>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2:31" ht="66.75">
      <c r="B32" s="179"/>
      <c r="C32" s="136" t="s">
        <v>47</v>
      </c>
      <c r="D32" s="116" t="s">
        <v>41</v>
      </c>
      <c r="E32" s="117" t="s">
        <v>22</v>
      </c>
      <c r="F32" s="137" t="s">
        <v>44</v>
      </c>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2:39">
      <c r="B33" s="179"/>
      <c r="C33" s="136" t="s">
        <v>48</v>
      </c>
      <c r="D33" s="116" t="s">
        <v>42</v>
      </c>
      <c r="E33" s="117" t="s">
        <v>23</v>
      </c>
      <c r="F33" s="137" t="s">
        <v>44</v>
      </c>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2:39">
      <c r="B34" s="175" t="s">
        <v>116</v>
      </c>
      <c r="C34" s="176"/>
      <c r="D34" s="176"/>
      <c r="E34" s="176"/>
      <c r="F34" s="177"/>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2:39" ht="66.75">
      <c r="B35" s="178" t="s">
        <v>93</v>
      </c>
      <c r="C35" s="136" t="s">
        <v>94</v>
      </c>
      <c r="D35" s="116" t="s">
        <v>97</v>
      </c>
      <c r="E35" s="141" t="s">
        <v>121</v>
      </c>
      <c r="F35" s="142" t="s">
        <v>122</v>
      </c>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2:39" ht="66.75">
      <c r="B36" s="178"/>
      <c r="C36" s="143" t="s">
        <v>111</v>
      </c>
      <c r="D36" s="116" t="s">
        <v>98</v>
      </c>
      <c r="E36" s="141" t="s">
        <v>123</v>
      </c>
      <c r="F36" s="142" t="s">
        <v>124</v>
      </c>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2:39">
      <c r="B37" s="178"/>
      <c r="C37" s="144" t="s">
        <v>95</v>
      </c>
      <c r="D37" s="116" t="s">
        <v>99</v>
      </c>
      <c r="E37" s="141" t="s">
        <v>125</v>
      </c>
      <c r="F37" s="142"/>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2:39">
      <c r="B38" s="178"/>
      <c r="C38" s="143" t="s">
        <v>108</v>
      </c>
      <c r="D38" s="116" t="s">
        <v>100</v>
      </c>
      <c r="E38" s="143" t="s">
        <v>126</v>
      </c>
      <c r="F38" s="142" t="s">
        <v>124</v>
      </c>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2:39" ht="66.75">
      <c r="B39" s="178"/>
      <c r="C39" s="144" t="s">
        <v>96</v>
      </c>
      <c r="D39" s="116" t="s">
        <v>101</v>
      </c>
      <c r="E39" s="141" t="s">
        <v>127</v>
      </c>
      <c r="F39" s="142"/>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2:39" ht="66.75">
      <c r="B40" s="178"/>
      <c r="C40" s="143" t="s">
        <v>110</v>
      </c>
      <c r="D40" s="116" t="s">
        <v>102</v>
      </c>
      <c r="E40" s="141" t="s">
        <v>128</v>
      </c>
      <c r="F40" s="142" t="s">
        <v>124</v>
      </c>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2:39" ht="66.75">
      <c r="B41" s="178"/>
      <c r="C41" s="144" t="s">
        <v>103</v>
      </c>
      <c r="D41" s="116" t="s">
        <v>104</v>
      </c>
      <c r="E41" s="141" t="s">
        <v>129</v>
      </c>
      <c r="F41" s="142"/>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2:39" ht="66.75">
      <c r="B42" s="178"/>
      <c r="C42" s="143" t="s">
        <v>107</v>
      </c>
      <c r="D42" s="116" t="s">
        <v>105</v>
      </c>
      <c r="E42" s="141" t="s">
        <v>130</v>
      </c>
      <c r="F42" s="142" t="s">
        <v>131</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2:39" ht="66.75">
      <c r="B43" s="178"/>
      <c r="C43" s="143" t="s">
        <v>109</v>
      </c>
      <c r="D43" s="116" t="s">
        <v>106</v>
      </c>
      <c r="E43" s="141" t="s">
        <v>132</v>
      </c>
      <c r="F43" s="142" t="s">
        <v>131</v>
      </c>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2:39" ht="66.75">
      <c r="B44" s="178"/>
      <c r="C44" s="144" t="s">
        <v>115</v>
      </c>
      <c r="D44" s="116" t="s">
        <v>114</v>
      </c>
      <c r="E44" s="141" t="s">
        <v>133</v>
      </c>
      <c r="F44" s="142"/>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2:39" ht="34.9" thickBot="1">
      <c r="B45" s="145" t="s">
        <v>143</v>
      </c>
      <c r="C45" s="145"/>
      <c r="D45" s="146"/>
      <c r="E45" s="145"/>
      <c r="F45" s="147"/>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28"/>
      <c r="AG45" s="28"/>
      <c r="AH45" s="31"/>
      <c r="AI45" s="31"/>
      <c r="AJ45" s="31"/>
      <c r="AK45" s="31"/>
      <c r="AL45" s="31"/>
      <c r="AM45" s="31"/>
    </row>
    <row r="46" spans="2:39" ht="66.75">
      <c r="B46" s="149" t="s">
        <v>145</v>
      </c>
      <c r="C46" s="143" t="s">
        <v>144</v>
      </c>
      <c r="D46" s="116" t="s">
        <v>142</v>
      </c>
      <c r="E46" s="141" t="s">
        <v>146</v>
      </c>
      <c r="F46" s="142" t="s">
        <v>147</v>
      </c>
      <c r="G46" s="150"/>
      <c r="H46" s="150"/>
      <c r="I46" s="150"/>
      <c r="J46" s="150"/>
      <c r="K46" s="151"/>
      <c r="L46" s="151"/>
      <c r="M46" s="151"/>
      <c r="N46" s="151"/>
      <c r="O46" s="151"/>
      <c r="P46" s="151"/>
      <c r="Q46" s="151"/>
      <c r="R46" s="151"/>
      <c r="S46" s="151"/>
      <c r="T46" s="151"/>
      <c r="U46" s="151"/>
      <c r="V46" s="151"/>
      <c r="W46" s="151"/>
      <c r="X46" s="151"/>
      <c r="Y46" s="151"/>
      <c r="Z46" s="151"/>
      <c r="AA46" s="151"/>
      <c r="AB46" s="151"/>
      <c r="AC46" s="151"/>
      <c r="AD46" s="151"/>
      <c r="AE46" s="151"/>
      <c r="AF46" s="29"/>
      <c r="AG46" s="30"/>
      <c r="AH46" s="31"/>
      <c r="AI46" s="31"/>
      <c r="AJ46" s="31"/>
      <c r="AK46" s="31"/>
      <c r="AL46" s="31"/>
      <c r="AM46" s="31"/>
    </row>
  </sheetData>
  <autoFilter ref="B2:F44"/>
  <mergeCells count="12">
    <mergeCell ref="AD5:AD10"/>
    <mergeCell ref="AF5:AF10"/>
    <mergeCell ref="B1:E1"/>
    <mergeCell ref="B34:F34"/>
    <mergeCell ref="B35:B44"/>
    <mergeCell ref="B11:F11"/>
    <mergeCell ref="B21:B26"/>
    <mergeCell ref="B27:B33"/>
    <mergeCell ref="B4:F4"/>
    <mergeCell ref="B5:B10"/>
    <mergeCell ref="B12:B17"/>
    <mergeCell ref="B18:B20"/>
  </mergeCells>
  <phoneticPr fontId="3" type="noConversion"/>
  <conditionalFormatting sqref="K46:AA46">
    <cfRule type="expression" dxfId="23" priority="11">
      <formula>K46&gt;K44</formula>
    </cfRule>
  </conditionalFormatting>
  <conditionalFormatting sqref="AF46">
    <cfRule type="notContainsBlanks" dxfId="22" priority="13">
      <formula>LEN(TRIM(AF46))&gt;0</formula>
    </cfRule>
  </conditionalFormatting>
  <conditionalFormatting sqref="K46:AA46">
    <cfRule type="expression" dxfId="21" priority="9">
      <formula>K44&gt;K46</formula>
    </cfRule>
  </conditionalFormatting>
  <conditionalFormatting sqref="AB46:AE46">
    <cfRule type="expression" dxfId="20" priority="8">
      <formula>AB46&gt;AB44</formula>
    </cfRule>
  </conditionalFormatting>
  <conditionalFormatting sqref="AB46:AE46">
    <cfRule type="expression" dxfId="19" priority="7">
      <formula>AB44&gt;AB46</formula>
    </cfRule>
  </conditionalFormatting>
  <conditionalFormatting sqref="AC6:AC8">
    <cfRule type="notContainsBlanks" dxfId="18" priority="5">
      <formula>LEN(TRIM(AC6))&gt;0</formula>
    </cfRule>
  </conditionalFormatting>
  <conditionalFormatting sqref="AE5:AF5 AE6:AE10">
    <cfRule type="notContainsBlanks" dxfId="17" priority="4">
      <formula>LEN(TRIM(AE5))&gt;0</formula>
    </cfRule>
  </conditionalFormatting>
  <conditionalFormatting sqref="AD5">
    <cfRule type="notContainsBlanks" dxfId="16" priority="6">
      <formula>LEN(TRIM(AD5))&gt;0</formula>
    </cfRule>
  </conditionalFormatting>
  <conditionalFormatting sqref="E7:AB8 F5:AB6 F9:AB9">
    <cfRule type="cellIs" dxfId="15" priority="2" operator="equal">
      <formula>0</formula>
    </cfRule>
    <cfRule type="cellIs" dxfId="14" priority="3" operator="equal">
      <formula>0</formula>
    </cfRule>
  </conditionalFormatting>
  <conditionalFormatting sqref="E10:AB10">
    <cfRule type="cellIs" dxfId="13" priority="1" operator="equal">
      <formula>0</formula>
    </cfRule>
  </conditionalFormatting>
  <dataValidations count="2">
    <dataValidation type="whole" allowBlank="1" showInputMessage="1" showErrorMessage="1" errorTitle="Non-Numeric or abnormal value" error="Enter Numbers only between 0 and 99999" sqref="G46:AB46 F5:AA9 E7:E8">
      <formula1>0</formula1>
      <formula2>99999</formula2>
    </dataValidation>
    <dataValidation allowBlank="1" showInputMessage="1" showErrorMessage="1" errorTitle="Non-Numeric or abnormal value" error="Enter Numbers only between 0 and 99999" sqref="E10:AA10"/>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95"/>
  <sheetViews>
    <sheetView showGridLines="0" tabSelected="1" showRuler="0" zoomScale="40" zoomScaleNormal="40" zoomScaleSheetLayoutView="68" zoomScalePageLayoutView="21" workbookViewId="0">
      <pane xSplit="2" ySplit="6" topLeftCell="C7" activePane="bottomRight" state="frozen"/>
      <selection pane="topRight" activeCell="C1" sqref="C1"/>
      <selection pane="bottomLeft" activeCell="A7" sqref="A7"/>
      <selection pane="bottomRight" activeCell="D12" sqref="D12"/>
    </sheetView>
  </sheetViews>
  <sheetFormatPr defaultColWidth="9.1328125" defaultRowHeight="21"/>
  <cols>
    <col min="1" max="1" width="37" style="112" customWidth="1" collapsed="1"/>
    <col min="2" max="2" width="85.265625" style="113" customWidth="1" collapsed="1"/>
    <col min="3" max="3" width="12.73046875" style="39" bestFit="1" customWidth="1" collapsed="1"/>
    <col min="4" max="27" width="7.59765625" style="69" customWidth="1" collapsed="1"/>
    <col min="28" max="28" width="10.265625" style="69" bestFit="1" customWidth="1" collapsed="1"/>
    <col min="29" max="29" width="7" style="102" hidden="1" customWidth="1" collapsed="1"/>
    <col min="30" max="30" width="21.59765625" style="73" customWidth="1" collapsed="1"/>
    <col min="31" max="31" width="5.73046875" style="69" hidden="1" customWidth="1" collapsed="1"/>
    <col min="32" max="32" width="33.265625" style="69" customWidth="1" collapsed="1"/>
    <col min="33" max="34" width="9.1328125" style="54" collapsed="1"/>
    <col min="35" max="16384" width="9.1328125" style="69" collapsed="1"/>
  </cols>
  <sheetData>
    <row r="1" spans="1:34" s="38" customFormat="1" ht="51" customHeight="1" thickBot="1">
      <c r="A1" s="33" t="s">
        <v>55</v>
      </c>
      <c r="B1" s="294" t="s">
        <v>87</v>
      </c>
      <c r="C1" s="295"/>
      <c r="D1" s="258" t="s">
        <v>30</v>
      </c>
      <c r="E1" s="259"/>
      <c r="F1" s="260" t="s">
        <v>88</v>
      </c>
      <c r="G1" s="261"/>
      <c r="H1" s="258" t="s">
        <v>54</v>
      </c>
      <c r="I1" s="259"/>
      <c r="J1" s="259"/>
      <c r="K1" s="260" t="s">
        <v>89</v>
      </c>
      <c r="L1" s="260"/>
      <c r="M1" s="260"/>
      <c r="N1" s="260"/>
      <c r="O1" s="260"/>
      <c r="P1" s="260"/>
      <c r="Q1" s="260"/>
      <c r="R1" s="259" t="s">
        <v>61</v>
      </c>
      <c r="S1" s="259"/>
      <c r="T1" s="260" t="s">
        <v>90</v>
      </c>
      <c r="U1" s="260"/>
      <c r="V1" s="261"/>
      <c r="W1" s="258" t="s">
        <v>56</v>
      </c>
      <c r="X1" s="259"/>
      <c r="Y1" s="34" t="s">
        <v>91</v>
      </c>
      <c r="Z1" s="35" t="s">
        <v>57</v>
      </c>
      <c r="AA1" s="260">
        <v>2020</v>
      </c>
      <c r="AB1" s="261"/>
      <c r="AC1" s="291" t="s">
        <v>58</v>
      </c>
      <c r="AD1" s="292"/>
      <c r="AE1" s="292"/>
      <c r="AF1" s="292"/>
      <c r="AG1" s="36"/>
      <c r="AH1" s="37"/>
    </row>
    <row r="2" spans="1:34" s="40" customFormat="1" hidden="1">
      <c r="A2" s="293" t="s">
        <v>27</v>
      </c>
      <c r="B2" s="293"/>
      <c r="C2" s="293"/>
      <c r="D2" s="293"/>
      <c r="E2" s="293"/>
      <c r="F2" s="293"/>
      <c r="G2" s="293"/>
      <c r="H2" s="293"/>
      <c r="I2" s="293"/>
      <c r="J2" s="293"/>
      <c r="K2" s="293"/>
      <c r="L2" s="293"/>
      <c r="M2" s="293"/>
      <c r="N2" s="293"/>
      <c r="O2" s="293"/>
      <c r="P2" s="293"/>
      <c r="Q2" s="293"/>
      <c r="R2" s="293"/>
      <c r="S2" s="293"/>
      <c r="T2" s="293"/>
      <c r="U2" s="293"/>
      <c r="V2" s="293"/>
      <c r="W2" s="293"/>
      <c r="X2" s="293"/>
      <c r="Y2" s="293"/>
      <c r="Z2" s="293"/>
      <c r="AA2" s="293"/>
      <c r="AB2" s="293"/>
      <c r="AC2" s="293"/>
      <c r="AD2" s="39"/>
      <c r="AG2" s="36"/>
      <c r="AH2" s="41"/>
    </row>
    <row r="3" spans="1:34" s="40" customFormat="1" hidden="1">
      <c r="A3" s="42" t="s">
        <v>120</v>
      </c>
      <c r="B3" s="43"/>
      <c r="C3" s="43"/>
      <c r="D3" s="44" t="s">
        <v>134</v>
      </c>
      <c r="E3" s="45">
        <v>1</v>
      </c>
      <c r="F3" s="46" t="s">
        <v>135</v>
      </c>
      <c r="G3" s="47">
        <v>1</v>
      </c>
      <c r="H3" s="46" t="s">
        <v>136</v>
      </c>
      <c r="I3" s="47">
        <v>1</v>
      </c>
      <c r="AC3" s="48"/>
      <c r="AD3" s="43"/>
      <c r="AG3" s="36"/>
      <c r="AH3" s="41"/>
    </row>
    <row r="4" spans="1:34" s="50" customFormat="1" ht="39.75" customHeight="1" thickBot="1">
      <c r="A4" s="271" t="s">
        <v>204</v>
      </c>
      <c r="B4" s="272"/>
      <c r="C4" s="272"/>
      <c r="D4" s="269" t="s">
        <v>176</v>
      </c>
      <c r="E4" s="269"/>
      <c r="F4" s="270"/>
      <c r="G4" s="270"/>
      <c r="H4" s="270"/>
      <c r="I4" s="270"/>
      <c r="J4" s="270"/>
      <c r="K4" s="270"/>
      <c r="L4" s="270"/>
      <c r="M4" s="270"/>
      <c r="N4" s="270"/>
      <c r="O4" s="270"/>
      <c r="P4" s="270"/>
      <c r="Q4" s="270"/>
      <c r="R4" s="270"/>
      <c r="S4" s="270"/>
      <c r="T4" s="270"/>
      <c r="U4" s="270"/>
      <c r="V4" s="270"/>
      <c r="W4" s="298" t="s">
        <v>177</v>
      </c>
      <c r="X4" s="298"/>
      <c r="Y4" s="298"/>
      <c r="Z4" s="298"/>
      <c r="AA4" s="298"/>
      <c r="AB4" s="298"/>
      <c r="AC4" s="298"/>
      <c r="AD4" s="298"/>
      <c r="AE4" s="298"/>
      <c r="AF4" s="298"/>
      <c r="AG4" s="114"/>
      <c r="AH4" s="49"/>
    </row>
    <row r="5" spans="1:34" s="55" customFormat="1" ht="26.25" customHeight="1">
      <c r="A5" s="262" t="s">
        <v>17</v>
      </c>
      <c r="B5" s="264" t="s">
        <v>52</v>
      </c>
      <c r="C5" s="266" t="s">
        <v>49</v>
      </c>
      <c r="D5" s="268" t="s">
        <v>0</v>
      </c>
      <c r="E5" s="268"/>
      <c r="F5" s="268" t="s">
        <v>1</v>
      </c>
      <c r="G5" s="268"/>
      <c r="H5" s="268" t="s">
        <v>2</v>
      </c>
      <c r="I5" s="268"/>
      <c r="J5" s="268" t="s">
        <v>3</v>
      </c>
      <c r="K5" s="268"/>
      <c r="L5" s="268" t="s">
        <v>4</v>
      </c>
      <c r="M5" s="268"/>
      <c r="N5" s="268" t="s">
        <v>5</v>
      </c>
      <c r="O5" s="268"/>
      <c r="P5" s="268" t="s">
        <v>6</v>
      </c>
      <c r="Q5" s="268"/>
      <c r="R5" s="268" t="s">
        <v>7</v>
      </c>
      <c r="S5" s="268"/>
      <c r="T5" s="268" t="s">
        <v>8</v>
      </c>
      <c r="U5" s="268"/>
      <c r="V5" s="268" t="s">
        <v>13</v>
      </c>
      <c r="W5" s="268"/>
      <c r="X5" s="268" t="s">
        <v>14</v>
      </c>
      <c r="Y5" s="268"/>
      <c r="Z5" s="268" t="s">
        <v>9</v>
      </c>
      <c r="AA5" s="275"/>
      <c r="AB5" s="276" t="s">
        <v>12</v>
      </c>
      <c r="AC5" s="278" t="s">
        <v>53</v>
      </c>
      <c r="AD5" s="51" t="s">
        <v>53</v>
      </c>
      <c r="AE5" s="296" t="s">
        <v>60</v>
      </c>
      <c r="AF5" s="52" t="s">
        <v>140</v>
      </c>
      <c r="AG5" s="53"/>
      <c r="AH5" s="54"/>
    </row>
    <row r="6" spans="1:34" s="55" customFormat="1" ht="27" customHeight="1" thickBot="1">
      <c r="A6" s="263"/>
      <c r="B6" s="265"/>
      <c r="C6" s="267"/>
      <c r="D6" s="56" t="s">
        <v>10</v>
      </c>
      <c r="E6" s="56" t="s">
        <v>11</v>
      </c>
      <c r="F6" s="56" t="s">
        <v>10</v>
      </c>
      <c r="G6" s="56" t="s">
        <v>11</v>
      </c>
      <c r="H6" s="56" t="s">
        <v>10</v>
      </c>
      <c r="I6" s="56" t="s">
        <v>11</v>
      </c>
      <c r="J6" s="56" t="s">
        <v>10</v>
      </c>
      <c r="K6" s="56" t="s">
        <v>11</v>
      </c>
      <c r="L6" s="56" t="s">
        <v>10</v>
      </c>
      <c r="M6" s="56" t="s">
        <v>11</v>
      </c>
      <c r="N6" s="56" t="s">
        <v>10</v>
      </c>
      <c r="O6" s="56" t="s">
        <v>11</v>
      </c>
      <c r="P6" s="56" t="s">
        <v>10</v>
      </c>
      <c r="Q6" s="56" t="s">
        <v>11</v>
      </c>
      <c r="R6" s="56" t="s">
        <v>10</v>
      </c>
      <c r="S6" s="56" t="s">
        <v>11</v>
      </c>
      <c r="T6" s="56" t="s">
        <v>10</v>
      </c>
      <c r="U6" s="56" t="s">
        <v>11</v>
      </c>
      <c r="V6" s="56" t="s">
        <v>10</v>
      </c>
      <c r="W6" s="56" t="s">
        <v>11</v>
      </c>
      <c r="X6" s="56" t="s">
        <v>10</v>
      </c>
      <c r="Y6" s="56" t="s">
        <v>11</v>
      </c>
      <c r="Z6" s="56" t="s">
        <v>10</v>
      </c>
      <c r="AA6" s="56" t="s">
        <v>11</v>
      </c>
      <c r="AB6" s="277"/>
      <c r="AC6" s="279"/>
      <c r="AD6" s="57" t="str">
        <f>IF(LEN(A44)-LEN(SUBSTITUTE(A44,"*",""))&gt;0," Total Errors are "&amp;(LEN(A44)-LEN(SUBSTITUTE(A44,"*",""))),"")</f>
        <v/>
      </c>
      <c r="AE6" s="297"/>
      <c r="AF6" s="58" t="str">
        <f>IF(LEN(A66)-LEN(SUBSTITUTE(A66,"*",""))&gt;0," Total Warnings are "&amp;(LEN(A66)-LEN(SUBSTITUTE(A66,"*",""))),"")</f>
        <v/>
      </c>
      <c r="AG6" s="53"/>
      <c r="AH6" s="54"/>
    </row>
    <row r="7" spans="1:34" ht="26.65" customHeight="1" thickBot="1">
      <c r="A7" s="197" t="s">
        <v>178</v>
      </c>
      <c r="B7" s="59" t="s">
        <v>159</v>
      </c>
      <c r="C7" s="60" t="s">
        <v>148</v>
      </c>
      <c r="D7" s="61"/>
      <c r="E7" s="62"/>
      <c r="F7" s="62"/>
      <c r="G7" s="62"/>
      <c r="H7" s="62"/>
      <c r="I7" s="62"/>
      <c r="J7" s="62"/>
      <c r="K7" s="62"/>
      <c r="L7" s="62"/>
      <c r="M7" s="62"/>
      <c r="N7" s="62"/>
      <c r="O7" s="62"/>
      <c r="P7" s="62"/>
      <c r="Q7" s="62"/>
      <c r="R7" s="62"/>
      <c r="S7" s="62"/>
      <c r="T7" s="62"/>
      <c r="U7" s="62"/>
      <c r="V7" s="62"/>
      <c r="W7" s="62"/>
      <c r="X7" s="62"/>
      <c r="Y7" s="62"/>
      <c r="Z7" s="62"/>
      <c r="AA7" s="63"/>
      <c r="AB7" s="64">
        <f>SUM(D7:AA7)</f>
        <v>0</v>
      </c>
      <c r="AC7" s="65"/>
      <c r="AD7" s="200" t="str">
        <f>CONCATENATE(AC7,AC8,AC9,AC10,AC11,AC12)</f>
        <v/>
      </c>
      <c r="AE7" s="66"/>
      <c r="AF7" s="203"/>
      <c r="AG7" s="67"/>
      <c r="AH7" s="68"/>
    </row>
    <row r="8" spans="1:34" s="73" customFormat="1" ht="27.4" customHeight="1" thickBot="1">
      <c r="A8" s="198"/>
      <c r="B8" s="59" t="s">
        <v>153</v>
      </c>
      <c r="C8" s="60" t="s">
        <v>152</v>
      </c>
      <c r="D8" s="70"/>
      <c r="E8" s="71"/>
      <c r="F8" s="71"/>
      <c r="G8" s="71"/>
      <c r="H8" s="71"/>
      <c r="I8" s="71"/>
      <c r="J8" s="71"/>
      <c r="K8" s="71"/>
      <c r="L8" s="71"/>
      <c r="M8" s="71"/>
      <c r="N8" s="71"/>
      <c r="O8" s="71"/>
      <c r="P8" s="71"/>
      <c r="Q8" s="71"/>
      <c r="R8" s="71"/>
      <c r="S8" s="71"/>
      <c r="T8" s="71"/>
      <c r="U8" s="71"/>
      <c r="V8" s="71"/>
      <c r="W8" s="71"/>
      <c r="X8" s="71"/>
      <c r="Y8" s="71"/>
      <c r="Z8" s="71"/>
      <c r="AA8" s="72"/>
      <c r="AB8" s="64">
        <f>SUM(D8:AA8)</f>
        <v>0</v>
      </c>
      <c r="AC8" s="65"/>
      <c r="AD8" s="201"/>
      <c r="AE8" s="66"/>
      <c r="AF8" s="204"/>
      <c r="AG8" s="67"/>
      <c r="AH8" s="68"/>
    </row>
    <row r="9" spans="1:34" s="73" customFormat="1" ht="42.4" thickBot="1">
      <c r="A9" s="198"/>
      <c r="B9" s="59" t="s">
        <v>179</v>
      </c>
      <c r="C9" s="60" t="s">
        <v>149</v>
      </c>
      <c r="D9" s="74">
        <f>SUM(D16:D21)</f>
        <v>0</v>
      </c>
      <c r="E9" s="74">
        <f t="shared" ref="E9:AA9" si="0">SUM(E16:E21)</f>
        <v>0</v>
      </c>
      <c r="F9" s="74">
        <f t="shared" si="0"/>
        <v>0</v>
      </c>
      <c r="G9" s="74">
        <f t="shared" si="0"/>
        <v>0</v>
      </c>
      <c r="H9" s="74">
        <f t="shared" si="0"/>
        <v>0</v>
      </c>
      <c r="I9" s="74">
        <f t="shared" si="0"/>
        <v>0</v>
      </c>
      <c r="J9" s="74">
        <f t="shared" si="0"/>
        <v>0</v>
      </c>
      <c r="K9" s="74">
        <f t="shared" si="0"/>
        <v>0</v>
      </c>
      <c r="L9" s="74">
        <f t="shared" si="0"/>
        <v>0</v>
      </c>
      <c r="M9" s="74">
        <f t="shared" si="0"/>
        <v>0</v>
      </c>
      <c r="N9" s="74">
        <f t="shared" si="0"/>
        <v>0</v>
      </c>
      <c r="O9" s="74">
        <f t="shared" si="0"/>
        <v>0</v>
      </c>
      <c r="P9" s="74">
        <f t="shared" si="0"/>
        <v>0</v>
      </c>
      <c r="Q9" s="74">
        <f t="shared" si="0"/>
        <v>0</v>
      </c>
      <c r="R9" s="74">
        <f t="shared" si="0"/>
        <v>0</v>
      </c>
      <c r="S9" s="74">
        <f t="shared" si="0"/>
        <v>0</v>
      </c>
      <c r="T9" s="74">
        <f t="shared" si="0"/>
        <v>0</v>
      </c>
      <c r="U9" s="74">
        <f t="shared" si="0"/>
        <v>0</v>
      </c>
      <c r="V9" s="74">
        <f t="shared" si="0"/>
        <v>0</v>
      </c>
      <c r="W9" s="74">
        <f t="shared" si="0"/>
        <v>0</v>
      </c>
      <c r="X9" s="74">
        <f t="shared" si="0"/>
        <v>0</v>
      </c>
      <c r="Y9" s="74">
        <f t="shared" si="0"/>
        <v>0</v>
      </c>
      <c r="Z9" s="74">
        <f t="shared" si="0"/>
        <v>0</v>
      </c>
      <c r="AA9" s="74">
        <f t="shared" si="0"/>
        <v>0</v>
      </c>
      <c r="AB9" s="64">
        <f>SUM(D9:AA9)</f>
        <v>0</v>
      </c>
      <c r="AC9" s="65"/>
      <c r="AD9" s="201"/>
      <c r="AE9" s="66"/>
      <c r="AF9" s="204"/>
      <c r="AG9" s="67"/>
      <c r="AH9" s="68"/>
    </row>
    <row r="10" spans="1:34" ht="27.4" customHeight="1" thickBot="1">
      <c r="A10" s="198"/>
      <c r="B10" s="59" t="s">
        <v>180</v>
      </c>
      <c r="C10" s="60" t="s">
        <v>155</v>
      </c>
      <c r="D10" s="75">
        <f t="shared" ref="D10:AA10" si="1">SUM(D7,D8,D9)</f>
        <v>0</v>
      </c>
      <c r="E10" s="75">
        <f t="shared" si="1"/>
        <v>0</v>
      </c>
      <c r="F10" s="75">
        <f t="shared" si="1"/>
        <v>0</v>
      </c>
      <c r="G10" s="75">
        <f t="shared" si="1"/>
        <v>0</v>
      </c>
      <c r="H10" s="75">
        <f t="shared" si="1"/>
        <v>0</v>
      </c>
      <c r="I10" s="75">
        <f t="shared" si="1"/>
        <v>0</v>
      </c>
      <c r="J10" s="75">
        <f t="shared" si="1"/>
        <v>0</v>
      </c>
      <c r="K10" s="75">
        <f t="shared" si="1"/>
        <v>0</v>
      </c>
      <c r="L10" s="75">
        <f t="shared" si="1"/>
        <v>0</v>
      </c>
      <c r="M10" s="75">
        <f t="shared" si="1"/>
        <v>0</v>
      </c>
      <c r="N10" s="75">
        <f t="shared" si="1"/>
        <v>0</v>
      </c>
      <c r="O10" s="75">
        <f t="shared" si="1"/>
        <v>0</v>
      </c>
      <c r="P10" s="75">
        <f t="shared" si="1"/>
        <v>0</v>
      </c>
      <c r="Q10" s="75">
        <f t="shared" si="1"/>
        <v>0</v>
      </c>
      <c r="R10" s="75">
        <f t="shared" si="1"/>
        <v>0</v>
      </c>
      <c r="S10" s="75">
        <f t="shared" si="1"/>
        <v>0</v>
      </c>
      <c r="T10" s="75">
        <f t="shared" si="1"/>
        <v>0</v>
      </c>
      <c r="U10" s="75">
        <f t="shared" si="1"/>
        <v>0</v>
      </c>
      <c r="V10" s="75">
        <f t="shared" si="1"/>
        <v>0</v>
      </c>
      <c r="W10" s="75">
        <f t="shared" si="1"/>
        <v>0</v>
      </c>
      <c r="X10" s="75">
        <f t="shared" si="1"/>
        <v>0</v>
      </c>
      <c r="Y10" s="75">
        <f t="shared" si="1"/>
        <v>0</v>
      </c>
      <c r="Z10" s="75">
        <f t="shared" si="1"/>
        <v>0</v>
      </c>
      <c r="AA10" s="75">
        <f t="shared" si="1"/>
        <v>0</v>
      </c>
      <c r="AB10" s="64">
        <f>SUM(D10:AA10)</f>
        <v>0</v>
      </c>
      <c r="AC10" s="76" t="str">
        <f>CONCATENATE(IF(AB12&gt;0,IF(AB12&lt;&gt;AB31,CONCATENATE("Accounted Patients Under LTFU [",AB31,"] is not equal to expected patients to account for [",AB12,"] "),""),""))</f>
        <v/>
      </c>
      <c r="AD10" s="201"/>
      <c r="AE10" s="77" t="str">
        <f>CONCATENATE(IF(SUM(AB16:AB21)&gt;AB12,IF(AB12&lt;0,CONCATENATE("You seem to have acounted for more patients under LTFU returning to Care [",SUM(AB16:AB21),"] than what you should account for [",AB12,"] "),""),""))</f>
        <v/>
      </c>
      <c r="AF10" s="204"/>
      <c r="AG10" s="67"/>
      <c r="AH10" s="68"/>
    </row>
    <row r="11" spans="1:34" ht="25.9" customHeight="1" thickBot="1">
      <c r="A11" s="198"/>
      <c r="B11" s="59" t="s">
        <v>160</v>
      </c>
      <c r="C11" s="60" t="s">
        <v>156</v>
      </c>
      <c r="D11" s="61"/>
      <c r="E11" s="62"/>
      <c r="F11" s="62"/>
      <c r="G11" s="62"/>
      <c r="H11" s="62"/>
      <c r="I11" s="62"/>
      <c r="J11" s="62"/>
      <c r="K11" s="62"/>
      <c r="L11" s="62"/>
      <c r="M11" s="62"/>
      <c r="N11" s="62"/>
      <c r="O11" s="62"/>
      <c r="P11" s="62"/>
      <c r="Q11" s="62"/>
      <c r="R11" s="62"/>
      <c r="S11" s="62"/>
      <c r="T11" s="62"/>
      <c r="U11" s="62"/>
      <c r="V11" s="62"/>
      <c r="W11" s="62"/>
      <c r="X11" s="62"/>
      <c r="Y11" s="62"/>
      <c r="Z11" s="62"/>
      <c r="AA11" s="63"/>
      <c r="AB11" s="64">
        <f t="shared" ref="AB11" si="2">SUM(D11:AA11)</f>
        <v>0</v>
      </c>
      <c r="AC11" s="65"/>
      <c r="AD11" s="201"/>
      <c r="AE11" s="66"/>
      <c r="AF11" s="204"/>
      <c r="AG11" s="67"/>
      <c r="AH11" s="68"/>
    </row>
    <row r="12" spans="1:34" ht="31.9" customHeight="1" thickBot="1">
      <c r="A12" s="199"/>
      <c r="B12" s="59" t="s">
        <v>181</v>
      </c>
      <c r="C12" s="60" t="s">
        <v>157</v>
      </c>
      <c r="D12" s="152">
        <f t="shared" ref="D12:AA12" si="3">D10-D11</f>
        <v>0</v>
      </c>
      <c r="E12" s="152">
        <f t="shared" si="3"/>
        <v>0</v>
      </c>
      <c r="F12" s="152">
        <f t="shared" si="3"/>
        <v>0</v>
      </c>
      <c r="G12" s="152">
        <f t="shared" si="3"/>
        <v>0</v>
      </c>
      <c r="H12" s="152">
        <f t="shared" si="3"/>
        <v>0</v>
      </c>
      <c r="I12" s="152">
        <f t="shared" si="3"/>
        <v>0</v>
      </c>
      <c r="J12" s="152">
        <f t="shared" si="3"/>
        <v>0</v>
      </c>
      <c r="K12" s="152">
        <f t="shared" si="3"/>
        <v>0</v>
      </c>
      <c r="L12" s="152">
        <f t="shared" si="3"/>
        <v>0</v>
      </c>
      <c r="M12" s="152">
        <f t="shared" si="3"/>
        <v>0</v>
      </c>
      <c r="N12" s="152">
        <f t="shared" si="3"/>
        <v>0</v>
      </c>
      <c r="O12" s="152">
        <f t="shared" si="3"/>
        <v>0</v>
      </c>
      <c r="P12" s="152">
        <f t="shared" si="3"/>
        <v>0</v>
      </c>
      <c r="Q12" s="152">
        <f t="shared" si="3"/>
        <v>0</v>
      </c>
      <c r="R12" s="152">
        <f t="shared" si="3"/>
        <v>0</v>
      </c>
      <c r="S12" s="152">
        <f t="shared" si="3"/>
        <v>0</v>
      </c>
      <c r="T12" s="152">
        <f t="shared" si="3"/>
        <v>0</v>
      </c>
      <c r="U12" s="152">
        <f t="shared" si="3"/>
        <v>0</v>
      </c>
      <c r="V12" s="152">
        <f t="shared" si="3"/>
        <v>0</v>
      </c>
      <c r="W12" s="152">
        <f t="shared" si="3"/>
        <v>0</v>
      </c>
      <c r="X12" s="152">
        <f t="shared" si="3"/>
        <v>0</v>
      </c>
      <c r="Y12" s="152">
        <f t="shared" si="3"/>
        <v>0</v>
      </c>
      <c r="Z12" s="152">
        <f t="shared" si="3"/>
        <v>0</v>
      </c>
      <c r="AA12" s="152">
        <f t="shared" si="3"/>
        <v>0</v>
      </c>
      <c r="AB12" s="64">
        <f>SUM(D12:AA12)</f>
        <v>0</v>
      </c>
      <c r="AC12" s="76"/>
      <c r="AD12" s="202"/>
      <c r="AE12" s="77" t="str">
        <f>CONCATENATE(IF(SUM(AB16:AB21)&gt;AB12,IF(AB12&gt;0,"You seem to have Gains that have not been accounted for under LTFU returning to Care",""),""))</f>
        <v/>
      </c>
      <c r="AF12" s="205"/>
      <c r="AG12" s="67"/>
      <c r="AH12" s="68"/>
    </row>
    <row r="13" spans="1:34" ht="21.4" thickBot="1">
      <c r="A13" s="286" t="s">
        <v>166</v>
      </c>
      <c r="B13" s="287"/>
      <c r="C13" s="287"/>
      <c r="D13" s="287"/>
      <c r="E13" s="287"/>
      <c r="F13" s="287"/>
      <c r="G13" s="287"/>
      <c r="H13" s="287"/>
      <c r="I13" s="287"/>
      <c r="J13" s="287"/>
      <c r="K13" s="287"/>
      <c r="L13" s="287"/>
      <c r="M13" s="287"/>
      <c r="N13" s="287"/>
      <c r="O13" s="287"/>
      <c r="P13" s="287"/>
      <c r="Q13" s="287"/>
      <c r="R13" s="287"/>
      <c r="S13" s="287"/>
      <c r="T13" s="287"/>
      <c r="U13" s="287"/>
      <c r="V13" s="287"/>
      <c r="W13" s="287"/>
      <c r="X13" s="287"/>
      <c r="Y13" s="287"/>
      <c r="Z13" s="287"/>
      <c r="AA13" s="287"/>
      <c r="AB13" s="287"/>
      <c r="AC13" s="287"/>
      <c r="AD13" s="287"/>
      <c r="AE13" s="287"/>
      <c r="AF13" s="288"/>
      <c r="AG13" s="67"/>
      <c r="AH13" s="68"/>
    </row>
    <row r="14" spans="1:34" ht="26.25" customHeight="1">
      <c r="A14" s="262" t="s">
        <v>17</v>
      </c>
      <c r="B14" s="264" t="s">
        <v>52</v>
      </c>
      <c r="C14" s="266" t="s">
        <v>49</v>
      </c>
      <c r="D14" s="275" t="s">
        <v>0</v>
      </c>
      <c r="E14" s="275"/>
      <c r="F14" s="275" t="s">
        <v>1</v>
      </c>
      <c r="G14" s="275"/>
      <c r="H14" s="275" t="s">
        <v>2</v>
      </c>
      <c r="I14" s="275"/>
      <c r="J14" s="275" t="s">
        <v>3</v>
      </c>
      <c r="K14" s="275"/>
      <c r="L14" s="275" t="s">
        <v>4</v>
      </c>
      <c r="M14" s="275"/>
      <c r="N14" s="275" t="s">
        <v>5</v>
      </c>
      <c r="O14" s="275"/>
      <c r="P14" s="275" t="s">
        <v>6</v>
      </c>
      <c r="Q14" s="275"/>
      <c r="R14" s="275" t="s">
        <v>7</v>
      </c>
      <c r="S14" s="275"/>
      <c r="T14" s="275" t="s">
        <v>8</v>
      </c>
      <c r="U14" s="275"/>
      <c r="V14" s="275" t="s">
        <v>13</v>
      </c>
      <c r="W14" s="275"/>
      <c r="X14" s="275" t="s">
        <v>14</v>
      </c>
      <c r="Y14" s="275"/>
      <c r="Z14" s="275" t="s">
        <v>9</v>
      </c>
      <c r="AA14" s="275"/>
      <c r="AB14" s="289" t="s">
        <v>12</v>
      </c>
      <c r="AC14" s="273" t="s">
        <v>53</v>
      </c>
      <c r="AD14" s="254" t="s">
        <v>59</v>
      </c>
      <c r="AE14" s="256" t="s">
        <v>60</v>
      </c>
      <c r="AF14" s="284" t="s">
        <v>60</v>
      </c>
      <c r="AG14" s="67"/>
      <c r="AH14" s="68"/>
    </row>
    <row r="15" spans="1:34" ht="27" customHeight="1" thickBot="1">
      <c r="A15" s="263"/>
      <c r="B15" s="265"/>
      <c r="C15" s="267"/>
      <c r="D15" s="78" t="s">
        <v>10</v>
      </c>
      <c r="E15" s="78" t="s">
        <v>11</v>
      </c>
      <c r="F15" s="78" t="s">
        <v>10</v>
      </c>
      <c r="G15" s="78" t="s">
        <v>11</v>
      </c>
      <c r="H15" s="78" t="s">
        <v>10</v>
      </c>
      <c r="I15" s="78" t="s">
        <v>11</v>
      </c>
      <c r="J15" s="78" t="s">
        <v>10</v>
      </c>
      <c r="K15" s="78" t="s">
        <v>11</v>
      </c>
      <c r="L15" s="78" t="s">
        <v>10</v>
      </c>
      <c r="M15" s="78" t="s">
        <v>11</v>
      </c>
      <c r="N15" s="78" t="s">
        <v>10</v>
      </c>
      <c r="O15" s="78" t="s">
        <v>11</v>
      </c>
      <c r="P15" s="78" t="s">
        <v>10</v>
      </c>
      <c r="Q15" s="78" t="s">
        <v>11</v>
      </c>
      <c r="R15" s="78" t="s">
        <v>10</v>
      </c>
      <c r="S15" s="78" t="s">
        <v>11</v>
      </c>
      <c r="T15" s="78" t="s">
        <v>10</v>
      </c>
      <c r="U15" s="78" t="s">
        <v>11</v>
      </c>
      <c r="V15" s="78" t="s">
        <v>10</v>
      </c>
      <c r="W15" s="78" t="s">
        <v>11</v>
      </c>
      <c r="X15" s="78" t="s">
        <v>10</v>
      </c>
      <c r="Y15" s="78" t="s">
        <v>11</v>
      </c>
      <c r="Z15" s="78" t="s">
        <v>10</v>
      </c>
      <c r="AA15" s="78" t="s">
        <v>11</v>
      </c>
      <c r="AB15" s="290"/>
      <c r="AC15" s="274"/>
      <c r="AD15" s="255"/>
      <c r="AE15" s="257"/>
      <c r="AF15" s="285"/>
      <c r="AG15" s="67"/>
      <c r="AH15" s="68"/>
    </row>
    <row r="16" spans="1:34">
      <c r="A16" s="281" t="s">
        <v>196</v>
      </c>
      <c r="B16" s="79" t="s">
        <v>67</v>
      </c>
      <c r="C16" s="80" t="s">
        <v>68</v>
      </c>
      <c r="D16" s="81"/>
      <c r="E16" s="82"/>
      <c r="F16" s="82"/>
      <c r="G16" s="82"/>
      <c r="H16" s="82"/>
      <c r="I16" s="82"/>
      <c r="J16" s="82"/>
      <c r="K16" s="82"/>
      <c r="L16" s="82"/>
      <c r="M16" s="82"/>
      <c r="N16" s="82"/>
      <c r="O16" s="82"/>
      <c r="P16" s="82"/>
      <c r="Q16" s="82"/>
      <c r="R16" s="82"/>
      <c r="S16" s="82"/>
      <c r="T16" s="82"/>
      <c r="U16" s="82"/>
      <c r="V16" s="82"/>
      <c r="W16" s="82"/>
      <c r="X16" s="82"/>
      <c r="Y16" s="82"/>
      <c r="Z16" s="82"/>
      <c r="AA16" s="82"/>
      <c r="AB16" s="83">
        <f t="shared" ref="AB16:AB30" si="4">SUM(D16:AA16)</f>
        <v>0</v>
      </c>
      <c r="AC16" s="84" t="str">
        <f>CONCATENATE(IF(D9&lt;&gt;SUM(D22,D23,D24)," * Total TX_RTT By Population Type "&amp;D14&amp;" "&amp;D15&amp;" is Not equal to Total TX_RTT By Duration of Treatment"&amp;CHAR(10),""),IF(E9&lt;&gt;SUM(E22,E23,E24)," * Total TX_RTT By Population Type "&amp;D14&amp;" "&amp;E15&amp;" is Not equal to Total TX_RTT By Duration of Treatment"&amp;CHAR(10),""),IF(F9&lt;&gt;SUM(F22,F23,F24)," * Total TX_RTT By Population Type "&amp;F14&amp;" "&amp;F15&amp;" is Not equal to Total TX_RTT By Duration of Treatment"&amp;CHAR(10),""),IF(G9&lt;&gt;SUM(G22,G23,G24)," * Total TX_RTT By Population Type "&amp;F14&amp;" "&amp;G15&amp;" is Not equal to Total TX_RTT By Duration of Treatment"&amp;CHAR(10),""),IF(H9&lt;&gt;SUM(H22,H23,H24)," * Total TX_RTT By Population Type "&amp;H14&amp;" "&amp;H15&amp;" is Not equal to Total TX_RTT By Duration of Treatment"&amp;CHAR(10),""),IF(I9&lt;&gt;SUM(I22,I23,I24)," * Total TX_RTT By Population Type "&amp;H14&amp;" "&amp;I15&amp;" is Not equal to Total TX_RTT By Duration of Treatment"&amp;CHAR(10),""),IF(J9&lt;&gt;SUM(J22,J23,J24)," * Total TX_RTT By Population Type "&amp;J14&amp;" "&amp;J15&amp;" is Not equal to Total TX_RTT By Duration of Treatment"&amp;CHAR(10),""),IF(K9&lt;&gt;SUM(K22,K23,K24)," * Total TX_RTT By Population Type "&amp;J14&amp;" "&amp;K15&amp;" is Not equal to Total TX_RTT By Duration of Treatment"&amp;CHAR(10),""),IF(L9&lt;&gt;SUM(L22,L23,L24)," * Total TX_RTT By Population Type "&amp;L14&amp;" "&amp;L15&amp;" is Not equal to Total TX_RTT By Duration of Treatment"&amp;CHAR(10),""),IF(M9&lt;&gt;SUM(M22,M23,M24)," * Total TX_RTT By Population Type "&amp;L14&amp;" "&amp;M15&amp;" is Not equal to Total TX_RTT By Duration of Treatment"&amp;CHAR(10),""),IF(N9&lt;&gt;SUM(N22,N23,N24)," * Total TX_RTT By Population Type "&amp;N14&amp;" "&amp;N15&amp;" is Not equal to Total TX_RTT By Duration of Treatment"&amp;CHAR(10),""),IF(O9&lt;&gt;SUM(O22,O23,O24)," * Total TX_RTT By Population Type "&amp;N14&amp;" "&amp;O15&amp;" is Not equal to Total TX_RTT By Duration of Treatment"&amp;CHAR(10),""),IF(P9&lt;&gt;SUM(P22,P23,P24)," * Total TX_RTT By Population Type "&amp;P14&amp;" "&amp;P15&amp;" is Not equal to Total TX_RTT By Duration of Treatment"&amp;CHAR(10),""),IF(Q9&lt;&gt;SUM(Q22,Q23,Q24)," * Total TX_RTT By Population Type "&amp;P14&amp;" "&amp;Q15&amp;" is Not equal to Total TX_RTT By Duration of Treatment"&amp;CHAR(10),""),IF(R9&lt;&gt;SUM(R22,R23,R24)," * Total TX_RTT By Population Type "&amp;R14&amp;" "&amp;R15&amp;" is Not equal to Total TX_RTT By Duration of Treatment"&amp;CHAR(10),""),IF(S9&lt;&gt;SUM(S22,S23,S24)," * Total TX_RTT By Population Type "&amp;R14&amp;" "&amp;S15&amp;" is Not equal to Total TX_RTT By Duration of Treatment"&amp;CHAR(10),""),IF(T9&lt;&gt;SUM(T22,T23,T24)," * Total TX_RTT By Population Type "&amp;T14&amp;" "&amp;T15&amp;" is Not equal to Total TX_RTT By Duration of Treatment"&amp;CHAR(10),""),IF(U9&lt;&gt;SUM(U22,U23,U24)," * Total TX_RTT By Population Type "&amp;T14&amp;" "&amp;U15&amp;" is Not equal to Total TX_RTT By Duration of Treatment"&amp;CHAR(10),""),IF(V9&lt;&gt;SUM(V22,V23,V24)," * Total TX_RTT By Population Type "&amp;V14&amp;" "&amp;V15&amp;" is Not equal to Total TX_RTT By Duration of Treatment"&amp;CHAR(10),""),IF(W9&lt;&gt;SUM(W22,W23,W24)," * Total TX_RTT By Population Type "&amp;V14&amp;" "&amp;W15&amp;" is Not equal to Total TX_RTT By Duration of Treatment"&amp;CHAR(10),""),IF(X9&lt;&gt;SUM(X22,X23,X24)," * Total TX_RTT By Population Type "&amp;X14&amp;" "&amp;X15&amp;" is Not equal to Total TX_RTT By Duration of Treatment"&amp;CHAR(10),""),IF(Y9&lt;&gt;SUM(Y22,Y23,Y24)," * Total TX_RTT By Population Type "&amp;X14&amp;" "&amp;Y15&amp;" is Not equal to Total TX_RTT By Duration of Treatment"&amp;CHAR(10),""),IF(Z9&lt;&gt;SUM(Z22,Z23,Z24)," * Total TX_RTT By Population Type "&amp;Z14&amp;" "&amp;Z15&amp;" is Not equal to Total TX_RTT By Duration of Treatment"&amp;CHAR(10),""),IF(AA9&lt;&gt;SUM(AA22,AA23,AA24)," * Total TX_RTT By Population Type "&amp;Z14&amp;" "&amp;AA15&amp;" is Not equal to Total TX_RTT By Duration of Treatment"&amp;CHAR(10),""))</f>
        <v/>
      </c>
      <c r="AD16" s="190" t="str">
        <f>CONCATENATE(AC25,AC29,AC31,AC32,AC33,AC34,AC35,AC36,AC37,AC38,AC16)</f>
        <v/>
      </c>
      <c r="AE16" s="85"/>
      <c r="AF16" s="192" t="str">
        <f>CONCATENATE(AE25,AE29,AE31,AE32,AE33,AE34,AE35,AE36,AE37,AE38)</f>
        <v/>
      </c>
      <c r="AG16" s="67"/>
      <c r="AH16" s="68"/>
    </row>
    <row r="17" spans="1:34">
      <c r="A17" s="282"/>
      <c r="B17" s="86" t="s">
        <v>62</v>
      </c>
      <c r="C17" s="87" t="s">
        <v>69</v>
      </c>
      <c r="D17" s="88"/>
      <c r="E17" s="89"/>
      <c r="F17" s="89"/>
      <c r="G17" s="89"/>
      <c r="H17" s="89"/>
      <c r="I17" s="89"/>
      <c r="J17" s="89"/>
      <c r="K17" s="89"/>
      <c r="L17" s="89"/>
      <c r="M17" s="89"/>
      <c r="N17" s="89"/>
      <c r="O17" s="89"/>
      <c r="P17" s="89"/>
      <c r="Q17" s="89"/>
      <c r="R17" s="89"/>
      <c r="S17" s="89"/>
      <c r="T17" s="89"/>
      <c r="U17" s="89"/>
      <c r="V17" s="89"/>
      <c r="W17" s="89"/>
      <c r="X17" s="89"/>
      <c r="Y17" s="89"/>
      <c r="Z17" s="89"/>
      <c r="AA17" s="89"/>
      <c r="AB17" s="90">
        <f t="shared" si="4"/>
        <v>0</v>
      </c>
      <c r="AC17" s="84"/>
      <c r="AD17" s="191"/>
      <c r="AE17" s="85"/>
      <c r="AF17" s="193"/>
      <c r="AG17" s="67"/>
      <c r="AH17" s="68"/>
    </row>
    <row r="18" spans="1:34">
      <c r="A18" s="282"/>
      <c r="B18" s="86" t="s">
        <v>63</v>
      </c>
      <c r="C18" s="87" t="s">
        <v>70</v>
      </c>
      <c r="D18" s="88"/>
      <c r="E18" s="89"/>
      <c r="F18" s="89"/>
      <c r="G18" s="89"/>
      <c r="H18" s="89"/>
      <c r="I18" s="89"/>
      <c r="J18" s="89"/>
      <c r="K18" s="89"/>
      <c r="L18" s="89"/>
      <c r="M18" s="89"/>
      <c r="N18" s="89"/>
      <c r="O18" s="89"/>
      <c r="P18" s="89"/>
      <c r="Q18" s="89"/>
      <c r="R18" s="89"/>
      <c r="S18" s="89"/>
      <c r="T18" s="89"/>
      <c r="U18" s="89"/>
      <c r="V18" s="89"/>
      <c r="W18" s="89"/>
      <c r="X18" s="89"/>
      <c r="Y18" s="89"/>
      <c r="Z18" s="89"/>
      <c r="AA18" s="89"/>
      <c r="AB18" s="90">
        <f t="shared" si="4"/>
        <v>0</v>
      </c>
      <c r="AC18" s="84"/>
      <c r="AD18" s="191"/>
      <c r="AE18" s="85"/>
      <c r="AF18" s="193"/>
      <c r="AG18" s="67"/>
      <c r="AH18" s="68"/>
    </row>
    <row r="19" spans="1:34">
      <c r="A19" s="282"/>
      <c r="B19" s="86" t="s">
        <v>64</v>
      </c>
      <c r="C19" s="87" t="s">
        <v>71</v>
      </c>
      <c r="D19" s="88"/>
      <c r="E19" s="89"/>
      <c r="F19" s="89"/>
      <c r="G19" s="89"/>
      <c r="H19" s="89"/>
      <c r="I19" s="89"/>
      <c r="J19" s="89"/>
      <c r="K19" s="89"/>
      <c r="L19" s="89"/>
      <c r="M19" s="89"/>
      <c r="N19" s="89"/>
      <c r="O19" s="89"/>
      <c r="P19" s="89"/>
      <c r="Q19" s="89"/>
      <c r="R19" s="89"/>
      <c r="S19" s="89"/>
      <c r="T19" s="89"/>
      <c r="U19" s="89"/>
      <c r="V19" s="89"/>
      <c r="W19" s="89"/>
      <c r="X19" s="89"/>
      <c r="Y19" s="89"/>
      <c r="Z19" s="89"/>
      <c r="AA19" s="89"/>
      <c r="AB19" s="90">
        <f t="shared" si="4"/>
        <v>0</v>
      </c>
      <c r="AC19" s="84"/>
      <c r="AD19" s="191"/>
      <c r="AE19" s="85"/>
      <c r="AF19" s="193"/>
      <c r="AG19" s="67"/>
      <c r="AH19" s="68"/>
    </row>
    <row r="20" spans="1:34">
      <c r="A20" s="282"/>
      <c r="B20" s="86" t="s">
        <v>65</v>
      </c>
      <c r="C20" s="87" t="s">
        <v>72</v>
      </c>
      <c r="D20" s="88"/>
      <c r="E20" s="89"/>
      <c r="F20" s="89"/>
      <c r="G20" s="89"/>
      <c r="H20" s="89"/>
      <c r="I20" s="89"/>
      <c r="J20" s="89"/>
      <c r="K20" s="89"/>
      <c r="L20" s="89"/>
      <c r="M20" s="89"/>
      <c r="N20" s="89"/>
      <c r="O20" s="89"/>
      <c r="P20" s="89"/>
      <c r="Q20" s="89"/>
      <c r="R20" s="89"/>
      <c r="S20" s="89"/>
      <c r="T20" s="89"/>
      <c r="U20" s="89"/>
      <c r="V20" s="89"/>
      <c r="W20" s="89"/>
      <c r="X20" s="89"/>
      <c r="Y20" s="89"/>
      <c r="Z20" s="89"/>
      <c r="AA20" s="89"/>
      <c r="AB20" s="90">
        <f t="shared" si="4"/>
        <v>0</v>
      </c>
      <c r="AC20" s="84"/>
      <c r="AD20" s="191"/>
      <c r="AE20" s="85"/>
      <c r="AF20" s="193"/>
      <c r="AG20" s="67"/>
      <c r="AH20" s="68"/>
    </row>
    <row r="21" spans="1:34" ht="21.4" thickBot="1">
      <c r="A21" s="283"/>
      <c r="B21" s="91" t="s">
        <v>66</v>
      </c>
      <c r="C21" s="92" t="s">
        <v>73</v>
      </c>
      <c r="D21" s="93"/>
      <c r="E21" s="94"/>
      <c r="F21" s="94"/>
      <c r="G21" s="94"/>
      <c r="H21" s="94"/>
      <c r="I21" s="94"/>
      <c r="J21" s="94"/>
      <c r="K21" s="94"/>
      <c r="L21" s="94"/>
      <c r="M21" s="94"/>
      <c r="N21" s="94"/>
      <c r="O21" s="94"/>
      <c r="P21" s="94"/>
      <c r="Q21" s="94"/>
      <c r="R21" s="94"/>
      <c r="S21" s="94"/>
      <c r="T21" s="94"/>
      <c r="U21" s="94"/>
      <c r="V21" s="94"/>
      <c r="W21" s="94"/>
      <c r="X21" s="94"/>
      <c r="Y21" s="94"/>
      <c r="Z21" s="94"/>
      <c r="AA21" s="94"/>
      <c r="AB21" s="95">
        <f t="shared" si="4"/>
        <v>0</v>
      </c>
      <c r="AC21" s="84"/>
      <c r="AD21" s="191"/>
      <c r="AE21" s="85"/>
      <c r="AF21" s="193"/>
      <c r="AG21" s="67"/>
      <c r="AH21" s="68"/>
    </row>
    <row r="22" spans="1:34" ht="38.65" customHeight="1">
      <c r="A22" s="194" t="s">
        <v>195</v>
      </c>
      <c r="B22" s="86" t="s">
        <v>192</v>
      </c>
      <c r="C22" s="165" t="s">
        <v>189</v>
      </c>
      <c r="D22" s="88"/>
      <c r="E22" s="89"/>
      <c r="F22" s="89"/>
      <c r="G22" s="89"/>
      <c r="H22" s="89"/>
      <c r="I22" s="89"/>
      <c r="J22" s="89"/>
      <c r="K22" s="89"/>
      <c r="L22" s="89"/>
      <c r="M22" s="89"/>
      <c r="N22" s="89"/>
      <c r="O22" s="89"/>
      <c r="P22" s="89"/>
      <c r="Q22" s="89"/>
      <c r="R22" s="89"/>
      <c r="S22" s="89"/>
      <c r="T22" s="89"/>
      <c r="U22" s="89"/>
      <c r="V22" s="89"/>
      <c r="W22" s="89"/>
      <c r="X22" s="89"/>
      <c r="Y22" s="89"/>
      <c r="Z22" s="89"/>
      <c r="AA22" s="89"/>
      <c r="AB22" s="90">
        <f t="shared" ref="AB22:AB24" si="5">SUM(D22:AA22)</f>
        <v>0</v>
      </c>
      <c r="AC22" s="84"/>
      <c r="AD22" s="191"/>
      <c r="AE22" s="85"/>
      <c r="AF22" s="193"/>
      <c r="AG22" s="67"/>
      <c r="AH22" s="68"/>
    </row>
    <row r="23" spans="1:34" ht="30.4" customHeight="1">
      <c r="A23" s="195"/>
      <c r="B23" s="86" t="s">
        <v>193</v>
      </c>
      <c r="C23" s="165" t="s">
        <v>190</v>
      </c>
      <c r="D23" s="88"/>
      <c r="E23" s="89"/>
      <c r="F23" s="89"/>
      <c r="G23" s="89"/>
      <c r="H23" s="89"/>
      <c r="I23" s="89"/>
      <c r="J23" s="89"/>
      <c r="K23" s="89"/>
      <c r="L23" s="89"/>
      <c r="M23" s="89"/>
      <c r="N23" s="89"/>
      <c r="O23" s="89"/>
      <c r="P23" s="89"/>
      <c r="Q23" s="89"/>
      <c r="R23" s="89"/>
      <c r="S23" s="89"/>
      <c r="T23" s="89"/>
      <c r="U23" s="89"/>
      <c r="V23" s="89"/>
      <c r="W23" s="89"/>
      <c r="X23" s="89"/>
      <c r="Y23" s="89"/>
      <c r="Z23" s="89"/>
      <c r="AA23" s="89"/>
      <c r="AB23" s="90">
        <f t="shared" si="5"/>
        <v>0</v>
      </c>
      <c r="AC23" s="84"/>
      <c r="AD23" s="191"/>
      <c r="AE23" s="85"/>
      <c r="AF23" s="193"/>
      <c r="AG23" s="67"/>
      <c r="AH23" s="68"/>
    </row>
    <row r="24" spans="1:34" ht="38.25" customHeight="1" thickBot="1">
      <c r="A24" s="196"/>
      <c r="B24" s="86" t="s">
        <v>194</v>
      </c>
      <c r="C24" s="165" t="s">
        <v>191</v>
      </c>
      <c r="D24" s="88"/>
      <c r="E24" s="89"/>
      <c r="F24" s="89"/>
      <c r="G24" s="89"/>
      <c r="H24" s="89"/>
      <c r="I24" s="89"/>
      <c r="J24" s="89"/>
      <c r="K24" s="89"/>
      <c r="L24" s="89"/>
      <c r="M24" s="89"/>
      <c r="N24" s="89"/>
      <c r="O24" s="89"/>
      <c r="P24" s="89"/>
      <c r="Q24" s="89"/>
      <c r="R24" s="89"/>
      <c r="S24" s="89"/>
      <c r="T24" s="89"/>
      <c r="U24" s="89"/>
      <c r="V24" s="89"/>
      <c r="W24" s="89"/>
      <c r="X24" s="89"/>
      <c r="Y24" s="89"/>
      <c r="Z24" s="89"/>
      <c r="AA24" s="89"/>
      <c r="AB24" s="90">
        <f t="shared" si="5"/>
        <v>0</v>
      </c>
      <c r="AC24" s="84"/>
      <c r="AD24" s="191"/>
      <c r="AE24" s="85"/>
      <c r="AF24" s="193"/>
      <c r="AG24" s="67"/>
      <c r="AH24" s="68"/>
    </row>
    <row r="25" spans="1:34">
      <c r="A25" s="251" t="s">
        <v>165</v>
      </c>
      <c r="B25" s="79" t="s">
        <v>117</v>
      </c>
      <c r="C25" s="80" t="s">
        <v>33</v>
      </c>
      <c r="D25" s="96"/>
      <c r="E25" s="97"/>
      <c r="F25" s="97"/>
      <c r="G25" s="97"/>
      <c r="H25" s="97"/>
      <c r="I25" s="97"/>
      <c r="J25" s="97"/>
      <c r="K25" s="97"/>
      <c r="L25" s="97"/>
      <c r="M25" s="97"/>
      <c r="N25" s="97"/>
      <c r="O25" s="97"/>
      <c r="P25" s="97"/>
      <c r="Q25" s="97"/>
      <c r="R25" s="97"/>
      <c r="S25" s="97"/>
      <c r="T25" s="97"/>
      <c r="U25" s="97"/>
      <c r="V25" s="97"/>
      <c r="W25" s="97"/>
      <c r="X25" s="97"/>
      <c r="Y25" s="97"/>
      <c r="Z25" s="97"/>
      <c r="AA25" s="97"/>
      <c r="AB25" s="83">
        <f t="shared" si="4"/>
        <v>0</v>
      </c>
      <c r="AC25" s="65" t="str">
        <f>CONCATENATE(IF(D25&lt;SUM(D32,D33,D34,D35,D36,D37,D38)," * Total Died  for Age "&amp;D14&amp;" "&amp;D15&amp;" is less than sum of Total Causes of Death F08-05 to F08-11"&amp;CHAR(10),""),IF(E25&lt;SUM(E32,E33,E34,E35,E36,E37,E38)," * Total Died  for Age "&amp;D14&amp;" "&amp;E15&amp;" is less than sum of Total Causes of Death F08-05 to F08-11"&amp;CHAR(10),""),IF(F25&lt;SUM(F32,F33,F34,F35,F36,F37,F38)," * Total Died  for Age "&amp;F14&amp;" "&amp;F15&amp;" is less than sum of Total Causes of Death F08-05 to F08-11"&amp;CHAR(10),""),IF(G25&lt;SUM(G32,G33,G34,G35,G36,G37,G38)," * Total Died  for Age "&amp;F14&amp;" "&amp;G15&amp;" is less than sum of Total Causes of Death F08-05 to F08-11"&amp;CHAR(10),""),IF(H25&lt;SUM(H32,H33,H34,H35,H36,H37,H38)," * Total Died  for Age "&amp;H14&amp;" "&amp;H15&amp;" is less than sum of Total Causes of Death F08-05 to F08-11"&amp;CHAR(10),""),IF(I25&lt;SUM(I32,I33,I34,I35,I36,I37,I38)," * Total Died  for Age "&amp;H14&amp;" "&amp;I15&amp;" is less than sum of Total Causes of Death F08-05 to F08-11"&amp;CHAR(10),""),IF(J25&lt;SUM(J32,J33,J34,J35,J36,J37,J38)," * Total Died  for Age "&amp;J14&amp;" "&amp;J15&amp;" is less than sum of Total Causes of Death F08-05 to F08-11"&amp;CHAR(10),""),IF(K25&lt;SUM(K32,K33,K34,K35,K36,K37,K38)," * Total Died  for Age "&amp;J14&amp;" "&amp;K15&amp;" is less than sum of Total Causes of Death F08-05 to F08-11"&amp;CHAR(10),""),IF(L25&lt;SUM(L32,L33,L34,L35,L36,L37,L38)," * Total Died  for Age "&amp;L14&amp;" "&amp;L15&amp;" is less than sum of Total Causes of Death F08-05 to F08-11"&amp;CHAR(10),""),IF(M25&lt;SUM(M32,M33,M34,M35,M36,M37,M38)," * Total Died  for Age "&amp;L14&amp;" "&amp;M15&amp;" is less than sum of Total Causes of Death F08-05 to F08-11"&amp;CHAR(10),""),IF(N25&lt;SUM(N32,N33,N34,N35,N36,N37,N38)," * Total Died  for Age "&amp;N14&amp;" "&amp;N15&amp;" is less than sum of Total Causes of Death F08-05 to F08-11"&amp;CHAR(10),""),IF(O25&lt;SUM(O32,O33,O34,O35,O36,O37,O38)," * Total Died  for Age "&amp;N14&amp;" "&amp;O15&amp;" is less than sum of Total Causes of Death F08-05 to F08-11"&amp;CHAR(10),""),IF(P25&lt;SUM(P32,P33,P34,P35,P36,P37,P38)," * Total Died  for Age "&amp;P14&amp;" "&amp;P15&amp;" is less than sum of Total Causes of Death F08-05 to F08-11"&amp;CHAR(10),""),IF(Q25&lt;SUM(Q32,Q33,Q34,Q35,Q36,Q37,Q38)," * Total Died  for Age "&amp;P14&amp;" "&amp;Q15&amp;" is less than sum of Total Causes of Death F08-05 to F08-11"&amp;CHAR(10),""),IF(R25&lt;SUM(R32,R33,R34,R35,R36,R37,R38)," * Total Died  for Age "&amp;R14&amp;" "&amp;R15&amp;" is less than sum of Total Causes of Death F08-05 to F08-11"&amp;CHAR(10),""),IF(S25&lt;SUM(S32,S33,S34,S35,S36,S37,S38)," * Total Died  for Age "&amp;R14&amp;" "&amp;S15&amp;" is less than sum of Total Causes of Death F08-05 to F08-11"&amp;CHAR(10),""),IF(T25&lt;SUM(T32,T33,T34,T35,T36,T37,T38)," * Total Died  for Age "&amp;T14&amp;" "&amp;T15&amp;" is less than sum of Total Causes of Death F08-05 to F08-11"&amp;CHAR(10),""),IF(U25&lt;SUM(U32,U33,U34,U35,U36,U37,U38)," * Total Died  for Age "&amp;T14&amp;" "&amp;U15&amp;" is less than sum of Total Causes of Death F08-05 to F08-11"&amp;CHAR(10),""),IF(V25&lt;SUM(V32,V33,V34,V35,V36,V37,V38)," * Total Died  for Age "&amp;V14&amp;" "&amp;V15&amp;" is less than sum of Total Causes of Death F08-05 to F08-11"&amp;CHAR(10),""),IF(W25&lt;SUM(W32,W33,W34,W35,W36,W37,W38)," * Total Died  for Age "&amp;V14&amp;" "&amp;W15&amp;" is less than sum of Total Causes of Death F08-05 to F08-11"&amp;CHAR(10),""),IF(X25&lt;SUM(X32,X33,X34,X35,X36,X37,X38)," * Total Died  for Age "&amp;X14&amp;" "&amp;X15&amp;" is less than sum of Total Causes of Death F08-05 to F08-11"&amp;CHAR(10),""),IF(Y25&lt;SUM(Y32,Y33,Y34,Y35,Y36,Y37,Y38)," * Total Died  for Age "&amp;X14&amp;" "&amp;Y15&amp;" is less than sum of Total Causes of Death F08-05 to F08-11"&amp;CHAR(10),""),IF(Z25&lt;SUM(Z32,Z33,Z34,Z35,Z36,Z37,Z38)," * Total Died  for Age "&amp;Z14&amp;" "&amp;Z15&amp;" is less than sum of Total Causes of Death F08-05 to F08-11"&amp;CHAR(10),""),IF(AA25&lt;SUM(AA32,AA33,AA34,AA35,AA36,AA37,AA38)," * Total Died  for Age "&amp;Z14&amp;" "&amp;AA15&amp;" is less than sum of Total Causes of Death F08-05 to F08-11"&amp;CHAR(10),""))</f>
        <v/>
      </c>
      <c r="AD25" s="191"/>
      <c r="AE25" s="66"/>
      <c r="AF25" s="193"/>
      <c r="AG25" s="67"/>
      <c r="AH25" s="68"/>
    </row>
    <row r="26" spans="1:34" s="102" customFormat="1" ht="42">
      <c r="A26" s="252"/>
      <c r="B26" s="86" t="s">
        <v>203</v>
      </c>
      <c r="C26" s="98" t="s">
        <v>77</v>
      </c>
      <c r="D26" s="99"/>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90">
        <f t="shared" si="4"/>
        <v>0</v>
      </c>
      <c r="AC26" s="65"/>
      <c r="AD26" s="191"/>
      <c r="AE26" s="101"/>
      <c r="AF26" s="193"/>
      <c r="AG26" s="67"/>
      <c r="AH26" s="68"/>
    </row>
    <row r="27" spans="1:34">
      <c r="A27" s="252"/>
      <c r="B27" s="86" t="s">
        <v>201</v>
      </c>
      <c r="C27" s="87" t="s">
        <v>78</v>
      </c>
      <c r="D27" s="99"/>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90">
        <f t="shared" si="4"/>
        <v>0</v>
      </c>
      <c r="AC27" s="65"/>
      <c r="AD27" s="191"/>
      <c r="AE27" s="66"/>
      <c r="AF27" s="193"/>
      <c r="AG27" s="67"/>
      <c r="AH27" s="68"/>
    </row>
    <row r="28" spans="1:34">
      <c r="A28" s="252"/>
      <c r="B28" s="86" t="s">
        <v>202</v>
      </c>
      <c r="C28" s="165" t="s">
        <v>200</v>
      </c>
      <c r="D28" s="99"/>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90">
        <f t="shared" si="4"/>
        <v>0</v>
      </c>
      <c r="AC28" s="65"/>
      <c r="AD28" s="191"/>
      <c r="AE28" s="66"/>
      <c r="AF28" s="193"/>
      <c r="AG28" s="67"/>
      <c r="AH28" s="68"/>
    </row>
    <row r="29" spans="1:34">
      <c r="A29" s="252"/>
      <c r="B29" s="86" t="s">
        <v>118</v>
      </c>
      <c r="C29" s="87" t="s">
        <v>79</v>
      </c>
      <c r="D29" s="99"/>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90">
        <f t="shared" si="4"/>
        <v>0</v>
      </c>
      <c r="AC29" s="65"/>
      <c r="AD29" s="191"/>
      <c r="AE29" s="66"/>
      <c r="AF29" s="193"/>
      <c r="AG29" s="67"/>
      <c r="AH29" s="68"/>
    </row>
    <row r="30" spans="1:34">
      <c r="A30" s="252"/>
      <c r="B30" s="86" t="s">
        <v>76</v>
      </c>
      <c r="C30" s="87" t="s">
        <v>80</v>
      </c>
      <c r="D30" s="99"/>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90">
        <f t="shared" si="4"/>
        <v>0</v>
      </c>
      <c r="AC30" s="65"/>
      <c r="AD30" s="191"/>
      <c r="AE30" s="66"/>
      <c r="AF30" s="193"/>
      <c r="AG30" s="67"/>
      <c r="AH30" s="68"/>
    </row>
    <row r="31" spans="1:34" ht="21.4" thickBot="1">
      <c r="A31" s="253"/>
      <c r="B31" s="103" t="s">
        <v>167</v>
      </c>
      <c r="C31" s="104" t="s">
        <v>35</v>
      </c>
      <c r="D31" s="105">
        <f>SUM(D25:D30)</f>
        <v>0</v>
      </c>
      <c r="E31" s="106">
        <f t="shared" ref="E31:AB31" si="6">SUM(E25:E30)</f>
        <v>0</v>
      </c>
      <c r="F31" s="106">
        <f t="shared" si="6"/>
        <v>0</v>
      </c>
      <c r="G31" s="106">
        <f t="shared" si="6"/>
        <v>0</v>
      </c>
      <c r="H31" s="106">
        <f t="shared" si="6"/>
        <v>0</v>
      </c>
      <c r="I31" s="106">
        <f t="shared" si="6"/>
        <v>0</v>
      </c>
      <c r="J31" s="106">
        <f t="shared" si="6"/>
        <v>0</v>
      </c>
      <c r="K31" s="106">
        <f t="shared" si="6"/>
        <v>0</v>
      </c>
      <c r="L31" s="106">
        <f t="shared" si="6"/>
        <v>0</v>
      </c>
      <c r="M31" s="106">
        <f t="shared" si="6"/>
        <v>0</v>
      </c>
      <c r="N31" s="106">
        <f t="shared" si="6"/>
        <v>0</v>
      </c>
      <c r="O31" s="106">
        <f t="shared" si="6"/>
        <v>0</v>
      </c>
      <c r="P31" s="106">
        <f t="shared" si="6"/>
        <v>0</v>
      </c>
      <c r="Q31" s="106">
        <f t="shared" si="6"/>
        <v>0</v>
      </c>
      <c r="R31" s="106">
        <f t="shared" si="6"/>
        <v>0</v>
      </c>
      <c r="S31" s="106">
        <f t="shared" si="6"/>
        <v>0</v>
      </c>
      <c r="T31" s="106">
        <f t="shared" si="6"/>
        <v>0</v>
      </c>
      <c r="U31" s="106">
        <f t="shared" si="6"/>
        <v>0</v>
      </c>
      <c r="V31" s="106">
        <f t="shared" si="6"/>
        <v>0</v>
      </c>
      <c r="W31" s="106">
        <f t="shared" si="6"/>
        <v>0</v>
      </c>
      <c r="X31" s="106">
        <f t="shared" si="6"/>
        <v>0</v>
      </c>
      <c r="Y31" s="106">
        <f t="shared" si="6"/>
        <v>0</v>
      </c>
      <c r="Z31" s="106">
        <f t="shared" si="6"/>
        <v>0</v>
      </c>
      <c r="AA31" s="106">
        <f t="shared" si="6"/>
        <v>0</v>
      </c>
      <c r="AB31" s="107">
        <f t="shared" si="6"/>
        <v>0</v>
      </c>
      <c r="AC31" s="65"/>
      <c r="AD31" s="191"/>
      <c r="AE31" s="66"/>
      <c r="AF31" s="193"/>
      <c r="AG31" s="67"/>
      <c r="AH31" s="68"/>
    </row>
    <row r="32" spans="1:34">
      <c r="A32" s="251" t="s">
        <v>182</v>
      </c>
      <c r="B32" s="79" t="s">
        <v>45</v>
      </c>
      <c r="C32" s="80" t="s">
        <v>36</v>
      </c>
      <c r="D32" s="96"/>
      <c r="E32" s="97"/>
      <c r="F32" s="97"/>
      <c r="G32" s="97"/>
      <c r="H32" s="97"/>
      <c r="I32" s="97"/>
      <c r="J32" s="97"/>
      <c r="K32" s="97"/>
      <c r="L32" s="97"/>
      <c r="M32" s="97"/>
      <c r="N32" s="97"/>
      <c r="O32" s="97"/>
      <c r="P32" s="97"/>
      <c r="Q32" s="97"/>
      <c r="R32" s="97"/>
      <c r="S32" s="97"/>
      <c r="T32" s="97"/>
      <c r="U32" s="97"/>
      <c r="V32" s="97"/>
      <c r="W32" s="97"/>
      <c r="X32" s="97"/>
      <c r="Y32" s="97"/>
      <c r="Z32" s="97"/>
      <c r="AA32" s="97"/>
      <c r="AB32" s="83">
        <f t="shared" ref="AB32:AB38" si="7">SUM(D32:AA32)</f>
        <v>0</v>
      </c>
      <c r="AC32" s="65"/>
      <c r="AD32" s="191"/>
      <c r="AE32" s="66"/>
      <c r="AF32" s="193"/>
      <c r="AG32" s="67"/>
      <c r="AH32" s="68"/>
    </row>
    <row r="33" spans="1:34">
      <c r="A33" s="252"/>
      <c r="B33" s="86" t="s">
        <v>112</v>
      </c>
      <c r="C33" s="87" t="s">
        <v>37</v>
      </c>
      <c r="D33" s="99"/>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90">
        <f t="shared" si="7"/>
        <v>0</v>
      </c>
      <c r="AC33" s="65"/>
      <c r="AD33" s="191"/>
      <c r="AE33" s="66"/>
      <c r="AF33" s="193"/>
      <c r="AG33" s="67"/>
      <c r="AH33" s="68"/>
    </row>
    <row r="34" spans="1:34">
      <c r="A34" s="252"/>
      <c r="B34" s="86" t="s">
        <v>119</v>
      </c>
      <c r="C34" s="87" t="s">
        <v>38</v>
      </c>
      <c r="D34" s="99"/>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90">
        <f t="shared" si="7"/>
        <v>0</v>
      </c>
      <c r="AC34" s="65"/>
      <c r="AD34" s="191"/>
      <c r="AE34" s="66"/>
      <c r="AF34" s="193"/>
      <c r="AG34" s="67"/>
      <c r="AH34" s="68"/>
    </row>
    <row r="35" spans="1:34" s="102" customFormat="1" ht="42">
      <c r="A35" s="252"/>
      <c r="B35" s="86" t="s">
        <v>46</v>
      </c>
      <c r="C35" s="98" t="s">
        <v>39</v>
      </c>
      <c r="D35" s="99"/>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90">
        <f t="shared" si="7"/>
        <v>0</v>
      </c>
      <c r="AC35" s="65"/>
      <c r="AD35" s="191"/>
      <c r="AE35" s="101"/>
      <c r="AF35" s="193"/>
      <c r="AG35" s="67"/>
      <c r="AH35" s="68"/>
    </row>
    <row r="36" spans="1:34">
      <c r="A36" s="252"/>
      <c r="B36" s="86" t="s">
        <v>113</v>
      </c>
      <c r="C36" s="87" t="s">
        <v>40</v>
      </c>
      <c r="D36" s="99"/>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90">
        <f t="shared" si="7"/>
        <v>0</v>
      </c>
      <c r="AC36" s="65"/>
      <c r="AD36" s="191"/>
      <c r="AE36" s="66"/>
      <c r="AF36" s="193"/>
      <c r="AG36" s="67"/>
      <c r="AH36" s="68"/>
    </row>
    <row r="37" spans="1:34">
      <c r="A37" s="252"/>
      <c r="B37" s="86" t="s">
        <v>47</v>
      </c>
      <c r="C37" s="87" t="s">
        <v>41</v>
      </c>
      <c r="D37" s="99"/>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90">
        <f t="shared" si="7"/>
        <v>0</v>
      </c>
      <c r="AC37" s="65"/>
      <c r="AD37" s="191"/>
      <c r="AE37" s="66"/>
      <c r="AF37" s="193"/>
      <c r="AG37" s="67"/>
      <c r="AH37" s="68"/>
    </row>
    <row r="38" spans="1:34" ht="21.4" thickBot="1">
      <c r="A38" s="280"/>
      <c r="B38" s="154" t="s">
        <v>48</v>
      </c>
      <c r="C38" s="155" t="s">
        <v>42</v>
      </c>
      <c r="D38" s="156"/>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8">
        <f t="shared" si="7"/>
        <v>0</v>
      </c>
      <c r="AC38" s="65"/>
      <c r="AD38" s="191"/>
      <c r="AE38" s="66"/>
      <c r="AF38" s="193"/>
      <c r="AG38" s="67"/>
      <c r="AH38" s="68"/>
    </row>
    <row r="39" spans="1:34" ht="26.65" customHeight="1" thickBot="1">
      <c r="A39" s="160" t="s">
        <v>186</v>
      </c>
      <c r="B39" s="161" t="s">
        <v>188</v>
      </c>
      <c r="C39" s="166" t="s">
        <v>187</v>
      </c>
      <c r="D39" s="162"/>
      <c r="E39" s="163"/>
      <c r="F39" s="163"/>
      <c r="G39" s="163"/>
      <c r="H39" s="163"/>
      <c r="I39" s="163"/>
      <c r="J39" s="163"/>
      <c r="K39" s="163"/>
      <c r="L39" s="163"/>
      <c r="M39" s="163"/>
      <c r="N39" s="163"/>
      <c r="O39" s="163"/>
      <c r="P39" s="163"/>
      <c r="Q39" s="163"/>
      <c r="R39" s="163"/>
      <c r="S39" s="163"/>
      <c r="T39" s="163"/>
      <c r="U39" s="163"/>
      <c r="V39" s="163"/>
      <c r="W39" s="163"/>
      <c r="X39" s="163"/>
      <c r="Y39" s="163"/>
      <c r="Z39" s="163"/>
      <c r="AA39" s="163"/>
      <c r="AB39" s="164">
        <f t="shared" ref="AB39" si="8">SUM(D39:AA39)</f>
        <v>0</v>
      </c>
      <c r="AC39" s="76"/>
      <c r="AD39" s="191"/>
      <c r="AE39" s="77"/>
      <c r="AF39" s="193"/>
      <c r="AG39" s="153"/>
      <c r="AH39" s="68"/>
    </row>
    <row r="40" spans="1:34" ht="63" customHeight="1" thickBot="1">
      <c r="A40" s="108" t="s">
        <v>92</v>
      </c>
      <c r="B40" s="159"/>
      <c r="F40" s="40"/>
      <c r="G40" s="40"/>
      <c r="I40" s="40"/>
      <c r="J40" s="40"/>
      <c r="M40" s="40"/>
      <c r="N40" s="40"/>
      <c r="O40" s="40"/>
      <c r="Q40" s="40"/>
      <c r="X40" s="40"/>
    </row>
    <row r="42" spans="1:34" ht="21.4" thickBot="1">
      <c r="A42" s="42"/>
      <c r="B42" s="109"/>
      <c r="E42" s="40"/>
      <c r="F42" s="40"/>
      <c r="G42" s="40"/>
      <c r="H42" s="40"/>
      <c r="I42" s="40"/>
      <c r="J42" s="40"/>
      <c r="K42" s="40"/>
      <c r="L42" s="40"/>
      <c r="M42" s="40"/>
    </row>
    <row r="43" spans="1:34" s="111" customFormat="1" ht="41.25" customHeight="1" thickBot="1">
      <c r="A43" s="238" t="s">
        <v>141</v>
      </c>
      <c r="B43" s="239"/>
      <c r="C43" s="239"/>
      <c r="D43" s="239"/>
      <c r="E43" s="239"/>
      <c r="F43" s="239"/>
      <c r="G43" s="239"/>
      <c r="H43" s="239"/>
      <c r="I43" s="239"/>
      <c r="J43" s="239"/>
      <c r="K43" s="239"/>
      <c r="L43" s="239"/>
      <c r="M43" s="240" t="s">
        <v>138</v>
      </c>
      <c r="N43" s="239"/>
      <c r="O43" s="239"/>
      <c r="P43" s="239"/>
      <c r="Q43" s="239"/>
      <c r="R43" s="239"/>
      <c r="S43" s="239"/>
      <c r="T43" s="239"/>
      <c r="U43" s="239"/>
      <c r="V43" s="239"/>
      <c r="W43" s="239"/>
      <c r="X43" s="239"/>
      <c r="Y43" s="239"/>
      <c r="Z43" s="239"/>
      <c r="AA43" s="239"/>
      <c r="AB43" s="239"/>
      <c r="AC43" s="239"/>
      <c r="AD43" s="239"/>
      <c r="AE43" s="239"/>
      <c r="AF43" s="241"/>
      <c r="AG43" s="110"/>
      <c r="AH43" s="110"/>
    </row>
    <row r="44" spans="1:34" ht="30.75" customHeight="1">
      <c r="A44" s="229" t="str">
        <f>CONCATENATE(AD16,AD7)</f>
        <v/>
      </c>
      <c r="B44" s="230"/>
      <c r="C44" s="230"/>
      <c r="D44" s="230"/>
      <c r="E44" s="230"/>
      <c r="F44" s="230"/>
      <c r="G44" s="230"/>
      <c r="H44" s="230"/>
      <c r="I44" s="230"/>
      <c r="J44" s="230"/>
      <c r="K44" s="230"/>
      <c r="L44" s="231"/>
      <c r="M44" s="242" t="str">
        <f>IF(LEN(A44)&lt;=0,"","Please ensure you solve the errors appearing on the left . However, In the cases where the errors are valid and can be explained ( We expect this to be very rare cases), Please delete this message and type the  justification for the error here)")</f>
        <v/>
      </c>
      <c r="N44" s="243"/>
      <c r="O44" s="243"/>
      <c r="P44" s="243"/>
      <c r="Q44" s="243"/>
      <c r="R44" s="243"/>
      <c r="S44" s="243"/>
      <c r="T44" s="243"/>
      <c r="U44" s="243"/>
      <c r="V44" s="243"/>
      <c r="W44" s="243"/>
      <c r="X44" s="243"/>
      <c r="Y44" s="243"/>
      <c r="Z44" s="243"/>
      <c r="AA44" s="243"/>
      <c r="AB44" s="243"/>
      <c r="AC44" s="243"/>
      <c r="AD44" s="243"/>
      <c r="AE44" s="243"/>
      <c r="AF44" s="244"/>
    </row>
    <row r="45" spans="1:34" ht="25.5" customHeight="1">
      <c r="A45" s="232"/>
      <c r="B45" s="233"/>
      <c r="C45" s="233"/>
      <c r="D45" s="233"/>
      <c r="E45" s="233"/>
      <c r="F45" s="233"/>
      <c r="G45" s="233"/>
      <c r="H45" s="233"/>
      <c r="I45" s="233"/>
      <c r="J45" s="233"/>
      <c r="K45" s="233"/>
      <c r="L45" s="234"/>
      <c r="M45" s="245"/>
      <c r="N45" s="246"/>
      <c r="O45" s="246"/>
      <c r="P45" s="246"/>
      <c r="Q45" s="246"/>
      <c r="R45" s="246"/>
      <c r="S45" s="246"/>
      <c r="T45" s="246"/>
      <c r="U45" s="246"/>
      <c r="V45" s="246"/>
      <c r="W45" s="246"/>
      <c r="X45" s="246"/>
      <c r="Y45" s="246"/>
      <c r="Z45" s="246"/>
      <c r="AA45" s="246"/>
      <c r="AB45" s="246"/>
      <c r="AC45" s="246"/>
      <c r="AD45" s="246"/>
      <c r="AE45" s="246"/>
      <c r="AF45" s="247"/>
    </row>
    <row r="46" spans="1:34" ht="30.75" customHeight="1">
      <c r="A46" s="232"/>
      <c r="B46" s="233"/>
      <c r="C46" s="233"/>
      <c r="D46" s="233"/>
      <c r="E46" s="233"/>
      <c r="F46" s="233"/>
      <c r="G46" s="233"/>
      <c r="H46" s="233"/>
      <c r="I46" s="233"/>
      <c r="J46" s="233"/>
      <c r="K46" s="233"/>
      <c r="L46" s="234"/>
      <c r="M46" s="245"/>
      <c r="N46" s="246"/>
      <c r="O46" s="246"/>
      <c r="P46" s="246"/>
      <c r="Q46" s="246"/>
      <c r="R46" s="246"/>
      <c r="S46" s="246"/>
      <c r="T46" s="246"/>
      <c r="U46" s="246"/>
      <c r="V46" s="246"/>
      <c r="W46" s="246"/>
      <c r="X46" s="246"/>
      <c r="Y46" s="246"/>
      <c r="Z46" s="246"/>
      <c r="AA46" s="246"/>
      <c r="AB46" s="246"/>
      <c r="AC46" s="246"/>
      <c r="AD46" s="246"/>
      <c r="AE46" s="246"/>
      <c r="AF46" s="247"/>
    </row>
    <row r="47" spans="1:34" ht="25.5" customHeight="1">
      <c r="A47" s="232"/>
      <c r="B47" s="233"/>
      <c r="C47" s="233"/>
      <c r="D47" s="233"/>
      <c r="E47" s="233"/>
      <c r="F47" s="233"/>
      <c r="G47" s="233"/>
      <c r="H47" s="233"/>
      <c r="I47" s="233"/>
      <c r="J47" s="233"/>
      <c r="K47" s="233"/>
      <c r="L47" s="234"/>
      <c r="M47" s="245"/>
      <c r="N47" s="246"/>
      <c r="O47" s="246"/>
      <c r="P47" s="246"/>
      <c r="Q47" s="246"/>
      <c r="R47" s="246"/>
      <c r="S47" s="246"/>
      <c r="T47" s="246"/>
      <c r="U47" s="246"/>
      <c r="V47" s="246"/>
      <c r="W47" s="246"/>
      <c r="X47" s="246"/>
      <c r="Y47" s="246"/>
      <c r="Z47" s="246"/>
      <c r="AA47" s="246"/>
      <c r="AB47" s="246"/>
      <c r="AC47" s="246"/>
      <c r="AD47" s="246"/>
      <c r="AE47" s="246"/>
      <c r="AF47" s="247"/>
    </row>
    <row r="48" spans="1:34" ht="25.5" customHeight="1">
      <c r="A48" s="232"/>
      <c r="B48" s="233"/>
      <c r="C48" s="233"/>
      <c r="D48" s="233"/>
      <c r="E48" s="233"/>
      <c r="F48" s="233"/>
      <c r="G48" s="233"/>
      <c r="H48" s="233"/>
      <c r="I48" s="233"/>
      <c r="J48" s="233"/>
      <c r="K48" s="233"/>
      <c r="L48" s="234"/>
      <c r="M48" s="245"/>
      <c r="N48" s="246"/>
      <c r="O48" s="246"/>
      <c r="P48" s="246"/>
      <c r="Q48" s="246"/>
      <c r="R48" s="246"/>
      <c r="S48" s="246"/>
      <c r="T48" s="246"/>
      <c r="U48" s="246"/>
      <c r="V48" s="246"/>
      <c r="W48" s="246"/>
      <c r="X48" s="246"/>
      <c r="Y48" s="246"/>
      <c r="Z48" s="246"/>
      <c r="AA48" s="246"/>
      <c r="AB48" s="246"/>
      <c r="AC48" s="246"/>
      <c r="AD48" s="246"/>
      <c r="AE48" s="246"/>
      <c r="AF48" s="247"/>
    </row>
    <row r="49" spans="1:32" ht="25.5" customHeight="1">
      <c r="A49" s="232"/>
      <c r="B49" s="233"/>
      <c r="C49" s="233"/>
      <c r="D49" s="233"/>
      <c r="E49" s="233"/>
      <c r="F49" s="233"/>
      <c r="G49" s="233"/>
      <c r="H49" s="233"/>
      <c r="I49" s="233"/>
      <c r="J49" s="233"/>
      <c r="K49" s="233"/>
      <c r="L49" s="234"/>
      <c r="M49" s="245"/>
      <c r="N49" s="246"/>
      <c r="O49" s="246"/>
      <c r="P49" s="246"/>
      <c r="Q49" s="246"/>
      <c r="R49" s="246"/>
      <c r="S49" s="246"/>
      <c r="T49" s="246"/>
      <c r="U49" s="246"/>
      <c r="V49" s="246"/>
      <c r="W49" s="246"/>
      <c r="X49" s="246"/>
      <c r="Y49" s="246"/>
      <c r="Z49" s="246"/>
      <c r="AA49" s="246"/>
      <c r="AB49" s="246"/>
      <c r="AC49" s="246"/>
      <c r="AD49" s="246"/>
      <c r="AE49" s="246"/>
      <c r="AF49" s="247"/>
    </row>
    <row r="50" spans="1:32" ht="25.5" customHeight="1">
      <c r="A50" s="232"/>
      <c r="B50" s="233"/>
      <c r="C50" s="233"/>
      <c r="D50" s="233"/>
      <c r="E50" s="233"/>
      <c r="F50" s="233"/>
      <c r="G50" s="233"/>
      <c r="H50" s="233"/>
      <c r="I50" s="233"/>
      <c r="J50" s="233"/>
      <c r="K50" s="233"/>
      <c r="L50" s="234"/>
      <c r="M50" s="245"/>
      <c r="N50" s="246"/>
      <c r="O50" s="246"/>
      <c r="P50" s="246"/>
      <c r="Q50" s="246"/>
      <c r="R50" s="246"/>
      <c r="S50" s="246"/>
      <c r="T50" s="246"/>
      <c r="U50" s="246"/>
      <c r="V50" s="246"/>
      <c r="W50" s="246"/>
      <c r="X50" s="246"/>
      <c r="Y50" s="246"/>
      <c r="Z50" s="246"/>
      <c r="AA50" s="246"/>
      <c r="AB50" s="246"/>
      <c r="AC50" s="246"/>
      <c r="AD50" s="246"/>
      <c r="AE50" s="246"/>
      <c r="AF50" s="247"/>
    </row>
    <row r="51" spans="1:32" ht="25.5" customHeight="1">
      <c r="A51" s="232"/>
      <c r="B51" s="233"/>
      <c r="C51" s="233"/>
      <c r="D51" s="233"/>
      <c r="E51" s="233"/>
      <c r="F51" s="233"/>
      <c r="G51" s="233"/>
      <c r="H51" s="233"/>
      <c r="I51" s="233"/>
      <c r="J51" s="233"/>
      <c r="K51" s="233"/>
      <c r="L51" s="234"/>
      <c r="M51" s="245"/>
      <c r="N51" s="246"/>
      <c r="O51" s="246"/>
      <c r="P51" s="246"/>
      <c r="Q51" s="246"/>
      <c r="R51" s="246"/>
      <c r="S51" s="246"/>
      <c r="T51" s="246"/>
      <c r="U51" s="246"/>
      <c r="V51" s="246"/>
      <c r="W51" s="246"/>
      <c r="X51" s="246"/>
      <c r="Y51" s="246"/>
      <c r="Z51" s="246"/>
      <c r="AA51" s="246"/>
      <c r="AB51" s="246"/>
      <c r="AC51" s="246"/>
      <c r="AD51" s="246"/>
      <c r="AE51" s="246"/>
      <c r="AF51" s="247"/>
    </row>
    <row r="52" spans="1:32" ht="25.5" customHeight="1">
      <c r="A52" s="232"/>
      <c r="B52" s="233"/>
      <c r="C52" s="233"/>
      <c r="D52" s="233"/>
      <c r="E52" s="233"/>
      <c r="F52" s="233"/>
      <c r="G52" s="233"/>
      <c r="H52" s="233"/>
      <c r="I52" s="233"/>
      <c r="J52" s="233"/>
      <c r="K52" s="233"/>
      <c r="L52" s="234"/>
      <c r="M52" s="245"/>
      <c r="N52" s="246"/>
      <c r="O52" s="246"/>
      <c r="P52" s="246"/>
      <c r="Q52" s="246"/>
      <c r="R52" s="246"/>
      <c r="S52" s="246"/>
      <c r="T52" s="246"/>
      <c r="U52" s="246"/>
      <c r="V52" s="246"/>
      <c r="W52" s="246"/>
      <c r="X52" s="246"/>
      <c r="Y52" s="246"/>
      <c r="Z52" s="246"/>
      <c r="AA52" s="246"/>
      <c r="AB52" s="246"/>
      <c r="AC52" s="246"/>
      <c r="AD52" s="246"/>
      <c r="AE52" s="246"/>
      <c r="AF52" s="247"/>
    </row>
    <row r="53" spans="1:32" ht="25.5" customHeight="1">
      <c r="A53" s="232"/>
      <c r="B53" s="233"/>
      <c r="C53" s="233"/>
      <c r="D53" s="233"/>
      <c r="E53" s="233"/>
      <c r="F53" s="233"/>
      <c r="G53" s="233"/>
      <c r="H53" s="233"/>
      <c r="I53" s="233"/>
      <c r="J53" s="233"/>
      <c r="K53" s="233"/>
      <c r="L53" s="234"/>
      <c r="M53" s="245"/>
      <c r="N53" s="246"/>
      <c r="O53" s="246"/>
      <c r="P53" s="246"/>
      <c r="Q53" s="246"/>
      <c r="R53" s="246"/>
      <c r="S53" s="246"/>
      <c r="T53" s="246"/>
      <c r="U53" s="246"/>
      <c r="V53" s="246"/>
      <c r="W53" s="246"/>
      <c r="X53" s="246"/>
      <c r="Y53" s="246"/>
      <c r="Z53" s="246"/>
      <c r="AA53" s="246"/>
      <c r="AB53" s="246"/>
      <c r="AC53" s="246"/>
      <c r="AD53" s="246"/>
      <c r="AE53" s="246"/>
      <c r="AF53" s="247"/>
    </row>
    <row r="54" spans="1:32" ht="25.5" customHeight="1">
      <c r="A54" s="232"/>
      <c r="B54" s="233"/>
      <c r="C54" s="233"/>
      <c r="D54" s="233"/>
      <c r="E54" s="233"/>
      <c r="F54" s="233"/>
      <c r="G54" s="233"/>
      <c r="H54" s="233"/>
      <c r="I54" s="233"/>
      <c r="J54" s="233"/>
      <c r="K54" s="233"/>
      <c r="L54" s="234"/>
      <c r="M54" s="245"/>
      <c r="N54" s="246"/>
      <c r="O54" s="246"/>
      <c r="P54" s="246"/>
      <c r="Q54" s="246"/>
      <c r="R54" s="246"/>
      <c r="S54" s="246"/>
      <c r="T54" s="246"/>
      <c r="U54" s="246"/>
      <c r="V54" s="246"/>
      <c r="W54" s="246"/>
      <c r="X54" s="246"/>
      <c r="Y54" s="246"/>
      <c r="Z54" s="246"/>
      <c r="AA54" s="246"/>
      <c r="AB54" s="246"/>
      <c r="AC54" s="246"/>
      <c r="AD54" s="246"/>
      <c r="AE54" s="246"/>
      <c r="AF54" s="247"/>
    </row>
    <row r="55" spans="1:32" ht="25.5" customHeight="1">
      <c r="A55" s="232"/>
      <c r="B55" s="233"/>
      <c r="C55" s="233"/>
      <c r="D55" s="233"/>
      <c r="E55" s="233"/>
      <c r="F55" s="233"/>
      <c r="G55" s="233"/>
      <c r="H55" s="233"/>
      <c r="I55" s="233"/>
      <c r="J55" s="233"/>
      <c r="K55" s="233"/>
      <c r="L55" s="234"/>
      <c r="M55" s="245"/>
      <c r="N55" s="246"/>
      <c r="O55" s="246"/>
      <c r="P55" s="246"/>
      <c r="Q55" s="246"/>
      <c r="R55" s="246"/>
      <c r="S55" s="246"/>
      <c r="T55" s="246"/>
      <c r="U55" s="246"/>
      <c r="V55" s="246"/>
      <c r="W55" s="246"/>
      <c r="X55" s="246"/>
      <c r="Y55" s="246"/>
      <c r="Z55" s="246"/>
      <c r="AA55" s="246"/>
      <c r="AB55" s="246"/>
      <c r="AC55" s="246"/>
      <c r="AD55" s="246"/>
      <c r="AE55" s="246"/>
      <c r="AF55" s="247"/>
    </row>
    <row r="56" spans="1:32" ht="25.5" customHeight="1">
      <c r="A56" s="232"/>
      <c r="B56" s="233"/>
      <c r="C56" s="233"/>
      <c r="D56" s="233"/>
      <c r="E56" s="233"/>
      <c r="F56" s="233"/>
      <c r="G56" s="233"/>
      <c r="H56" s="233"/>
      <c r="I56" s="233"/>
      <c r="J56" s="233"/>
      <c r="K56" s="233"/>
      <c r="L56" s="234"/>
      <c r="M56" s="245"/>
      <c r="N56" s="246"/>
      <c r="O56" s="246"/>
      <c r="P56" s="246"/>
      <c r="Q56" s="246"/>
      <c r="R56" s="246"/>
      <c r="S56" s="246"/>
      <c r="T56" s="246"/>
      <c r="U56" s="246"/>
      <c r="V56" s="246"/>
      <c r="W56" s="246"/>
      <c r="X56" s="246"/>
      <c r="Y56" s="246"/>
      <c r="Z56" s="246"/>
      <c r="AA56" s="246"/>
      <c r="AB56" s="246"/>
      <c r="AC56" s="246"/>
      <c r="AD56" s="246"/>
      <c r="AE56" s="246"/>
      <c r="AF56" s="247"/>
    </row>
    <row r="57" spans="1:32" ht="25.5" customHeight="1">
      <c r="A57" s="232"/>
      <c r="B57" s="233"/>
      <c r="C57" s="233"/>
      <c r="D57" s="233"/>
      <c r="E57" s="233"/>
      <c r="F57" s="233"/>
      <c r="G57" s="233"/>
      <c r="H57" s="233"/>
      <c r="I57" s="233"/>
      <c r="J57" s="233"/>
      <c r="K57" s="233"/>
      <c r="L57" s="234"/>
      <c r="M57" s="245"/>
      <c r="N57" s="246"/>
      <c r="O57" s="246"/>
      <c r="P57" s="246"/>
      <c r="Q57" s="246"/>
      <c r="R57" s="246"/>
      <c r="S57" s="246"/>
      <c r="T57" s="246"/>
      <c r="U57" s="246"/>
      <c r="V57" s="246"/>
      <c r="W57" s="246"/>
      <c r="X57" s="246"/>
      <c r="Y57" s="246"/>
      <c r="Z57" s="246"/>
      <c r="AA57" s="246"/>
      <c r="AB57" s="246"/>
      <c r="AC57" s="246"/>
      <c r="AD57" s="246"/>
      <c r="AE57" s="246"/>
      <c r="AF57" s="247"/>
    </row>
    <row r="58" spans="1:32" ht="25.5" customHeight="1">
      <c r="A58" s="232"/>
      <c r="B58" s="233"/>
      <c r="C58" s="233"/>
      <c r="D58" s="233"/>
      <c r="E58" s="233"/>
      <c r="F58" s="233"/>
      <c r="G58" s="233"/>
      <c r="H58" s="233"/>
      <c r="I58" s="233"/>
      <c r="J58" s="233"/>
      <c r="K58" s="233"/>
      <c r="L58" s="234"/>
      <c r="M58" s="245"/>
      <c r="N58" s="246"/>
      <c r="O58" s="246"/>
      <c r="P58" s="246"/>
      <c r="Q58" s="246"/>
      <c r="R58" s="246"/>
      <c r="S58" s="246"/>
      <c r="T58" s="246"/>
      <c r="U58" s="246"/>
      <c r="V58" s="246"/>
      <c r="W58" s="246"/>
      <c r="X58" s="246"/>
      <c r="Y58" s="246"/>
      <c r="Z58" s="246"/>
      <c r="AA58" s="246"/>
      <c r="AB58" s="246"/>
      <c r="AC58" s="246"/>
      <c r="AD58" s="246"/>
      <c r="AE58" s="246"/>
      <c r="AF58" s="247"/>
    </row>
    <row r="59" spans="1:32" ht="25.5" customHeight="1">
      <c r="A59" s="232"/>
      <c r="B59" s="233"/>
      <c r="C59" s="233"/>
      <c r="D59" s="233"/>
      <c r="E59" s="233"/>
      <c r="F59" s="233"/>
      <c r="G59" s="233"/>
      <c r="H59" s="233"/>
      <c r="I59" s="233"/>
      <c r="J59" s="233"/>
      <c r="K59" s="233"/>
      <c r="L59" s="234"/>
      <c r="M59" s="245"/>
      <c r="N59" s="246"/>
      <c r="O59" s="246"/>
      <c r="P59" s="246"/>
      <c r="Q59" s="246"/>
      <c r="R59" s="246"/>
      <c r="S59" s="246"/>
      <c r="T59" s="246"/>
      <c r="U59" s="246"/>
      <c r="V59" s="246"/>
      <c r="W59" s="246"/>
      <c r="X59" s="246"/>
      <c r="Y59" s="246"/>
      <c r="Z59" s="246"/>
      <c r="AA59" s="246"/>
      <c r="AB59" s="246"/>
      <c r="AC59" s="246"/>
      <c r="AD59" s="246"/>
      <c r="AE59" s="246"/>
      <c r="AF59" s="247"/>
    </row>
    <row r="60" spans="1:32" ht="25.5" customHeight="1">
      <c r="A60" s="232"/>
      <c r="B60" s="233"/>
      <c r="C60" s="233"/>
      <c r="D60" s="233"/>
      <c r="E60" s="233"/>
      <c r="F60" s="233"/>
      <c r="G60" s="233"/>
      <c r="H60" s="233"/>
      <c r="I60" s="233"/>
      <c r="J60" s="233"/>
      <c r="K60" s="233"/>
      <c r="L60" s="234"/>
      <c r="M60" s="245"/>
      <c r="N60" s="246"/>
      <c r="O60" s="246"/>
      <c r="P60" s="246"/>
      <c r="Q60" s="246"/>
      <c r="R60" s="246"/>
      <c r="S60" s="246"/>
      <c r="T60" s="246"/>
      <c r="U60" s="246"/>
      <c r="V60" s="246"/>
      <c r="W60" s="246"/>
      <c r="X60" s="246"/>
      <c r="Y60" s="246"/>
      <c r="Z60" s="246"/>
      <c r="AA60" s="246"/>
      <c r="AB60" s="246"/>
      <c r="AC60" s="246"/>
      <c r="AD60" s="246"/>
      <c r="AE60" s="246"/>
      <c r="AF60" s="247"/>
    </row>
    <row r="61" spans="1:32" ht="25.5" customHeight="1">
      <c r="A61" s="232"/>
      <c r="B61" s="233"/>
      <c r="C61" s="233"/>
      <c r="D61" s="233"/>
      <c r="E61" s="233"/>
      <c r="F61" s="233"/>
      <c r="G61" s="233"/>
      <c r="H61" s="233"/>
      <c r="I61" s="233"/>
      <c r="J61" s="233"/>
      <c r="K61" s="233"/>
      <c r="L61" s="234"/>
      <c r="M61" s="245"/>
      <c r="N61" s="246"/>
      <c r="O61" s="246"/>
      <c r="P61" s="246"/>
      <c r="Q61" s="246"/>
      <c r="R61" s="246"/>
      <c r="S61" s="246"/>
      <c r="T61" s="246"/>
      <c r="U61" s="246"/>
      <c r="V61" s="246"/>
      <c r="W61" s="246"/>
      <c r="X61" s="246"/>
      <c r="Y61" s="246"/>
      <c r="Z61" s="246"/>
      <c r="AA61" s="246"/>
      <c r="AB61" s="246"/>
      <c r="AC61" s="246"/>
      <c r="AD61" s="246"/>
      <c r="AE61" s="246"/>
      <c r="AF61" s="247"/>
    </row>
    <row r="62" spans="1:32" ht="25.5" customHeight="1">
      <c r="A62" s="232"/>
      <c r="B62" s="233"/>
      <c r="C62" s="233"/>
      <c r="D62" s="233"/>
      <c r="E62" s="233"/>
      <c r="F62" s="233"/>
      <c r="G62" s="233"/>
      <c r="H62" s="233"/>
      <c r="I62" s="233"/>
      <c r="J62" s="233"/>
      <c r="K62" s="233"/>
      <c r="L62" s="234"/>
      <c r="M62" s="245"/>
      <c r="N62" s="246"/>
      <c r="O62" s="246"/>
      <c r="P62" s="246"/>
      <c r="Q62" s="246"/>
      <c r="R62" s="246"/>
      <c r="S62" s="246"/>
      <c r="T62" s="246"/>
      <c r="U62" s="246"/>
      <c r="V62" s="246"/>
      <c r="W62" s="246"/>
      <c r="X62" s="246"/>
      <c r="Y62" s="246"/>
      <c r="Z62" s="246"/>
      <c r="AA62" s="246"/>
      <c r="AB62" s="246"/>
      <c r="AC62" s="246"/>
      <c r="AD62" s="246"/>
      <c r="AE62" s="246"/>
      <c r="AF62" s="247"/>
    </row>
    <row r="63" spans="1:32" ht="25.5" customHeight="1">
      <c r="A63" s="232"/>
      <c r="B63" s="233"/>
      <c r="C63" s="233"/>
      <c r="D63" s="233"/>
      <c r="E63" s="233"/>
      <c r="F63" s="233"/>
      <c r="G63" s="233"/>
      <c r="H63" s="233"/>
      <c r="I63" s="233"/>
      <c r="J63" s="233"/>
      <c r="K63" s="233"/>
      <c r="L63" s="234"/>
      <c r="M63" s="245"/>
      <c r="N63" s="246"/>
      <c r="O63" s="246"/>
      <c r="P63" s="246"/>
      <c r="Q63" s="246"/>
      <c r="R63" s="246"/>
      <c r="S63" s="246"/>
      <c r="T63" s="246"/>
      <c r="U63" s="246"/>
      <c r="V63" s="246"/>
      <c r="W63" s="246"/>
      <c r="X63" s="246"/>
      <c r="Y63" s="246"/>
      <c r="Z63" s="246"/>
      <c r="AA63" s="246"/>
      <c r="AB63" s="246"/>
      <c r="AC63" s="246"/>
      <c r="AD63" s="246"/>
      <c r="AE63" s="246"/>
      <c r="AF63" s="247"/>
    </row>
    <row r="64" spans="1:32" ht="26.25" customHeight="1" thickBot="1">
      <c r="A64" s="235"/>
      <c r="B64" s="236"/>
      <c r="C64" s="236"/>
      <c r="D64" s="236"/>
      <c r="E64" s="236"/>
      <c r="F64" s="236"/>
      <c r="G64" s="236"/>
      <c r="H64" s="236"/>
      <c r="I64" s="236"/>
      <c r="J64" s="236"/>
      <c r="K64" s="236"/>
      <c r="L64" s="237"/>
      <c r="M64" s="248"/>
      <c r="N64" s="249"/>
      <c r="O64" s="249"/>
      <c r="P64" s="249"/>
      <c r="Q64" s="249"/>
      <c r="R64" s="249"/>
      <c r="S64" s="249"/>
      <c r="T64" s="249"/>
      <c r="U64" s="249"/>
      <c r="V64" s="249"/>
      <c r="W64" s="249"/>
      <c r="X64" s="249"/>
      <c r="Y64" s="249"/>
      <c r="Z64" s="249"/>
      <c r="AA64" s="249"/>
      <c r="AB64" s="249"/>
      <c r="AC64" s="249"/>
      <c r="AD64" s="249"/>
      <c r="AE64" s="249"/>
      <c r="AF64" s="250"/>
    </row>
    <row r="65" spans="1:32" ht="41.25" customHeight="1" thickBot="1">
      <c r="A65" s="224" t="s">
        <v>137</v>
      </c>
      <c r="B65" s="225"/>
      <c r="C65" s="225"/>
      <c r="D65" s="225"/>
      <c r="E65" s="225"/>
      <c r="F65" s="225"/>
      <c r="G65" s="225"/>
      <c r="H65" s="225"/>
      <c r="I65" s="225"/>
      <c r="J65" s="225"/>
      <c r="K65" s="225"/>
      <c r="L65" s="226"/>
      <c r="M65" s="227" t="s">
        <v>139</v>
      </c>
      <c r="N65" s="227"/>
      <c r="O65" s="227"/>
      <c r="P65" s="227"/>
      <c r="Q65" s="227"/>
      <c r="R65" s="227"/>
      <c r="S65" s="227"/>
      <c r="T65" s="227"/>
      <c r="U65" s="227"/>
      <c r="V65" s="227"/>
      <c r="W65" s="227"/>
      <c r="X65" s="227"/>
      <c r="Y65" s="227"/>
      <c r="Z65" s="227"/>
      <c r="AA65" s="227"/>
      <c r="AB65" s="227"/>
      <c r="AC65" s="227"/>
      <c r="AD65" s="227"/>
      <c r="AE65" s="227"/>
      <c r="AF65" s="228"/>
    </row>
    <row r="66" spans="1:32" ht="30.75" customHeight="1">
      <c r="A66" s="206" t="str">
        <f>CONCATENATE(AF16,AF7)</f>
        <v/>
      </c>
      <c r="B66" s="207"/>
      <c r="C66" s="207"/>
      <c r="D66" s="207"/>
      <c r="E66" s="207"/>
      <c r="F66" s="207"/>
      <c r="G66" s="207"/>
      <c r="H66" s="207"/>
      <c r="I66" s="207"/>
      <c r="J66" s="207"/>
      <c r="K66" s="207"/>
      <c r="L66" s="208"/>
      <c r="M66" s="215"/>
      <c r="N66" s="216"/>
      <c r="O66" s="216"/>
      <c r="P66" s="216"/>
      <c r="Q66" s="216"/>
      <c r="R66" s="216"/>
      <c r="S66" s="216"/>
      <c r="T66" s="216"/>
      <c r="U66" s="216"/>
      <c r="V66" s="216"/>
      <c r="W66" s="216"/>
      <c r="X66" s="216"/>
      <c r="Y66" s="216"/>
      <c r="Z66" s="216"/>
      <c r="AA66" s="216"/>
      <c r="AB66" s="216"/>
      <c r="AC66" s="216"/>
      <c r="AD66" s="216"/>
      <c r="AE66" s="216"/>
      <c r="AF66" s="217"/>
    </row>
    <row r="67" spans="1:32" ht="30.75" customHeight="1">
      <c r="A67" s="209"/>
      <c r="B67" s="210"/>
      <c r="C67" s="210"/>
      <c r="D67" s="210"/>
      <c r="E67" s="210"/>
      <c r="F67" s="210"/>
      <c r="G67" s="210"/>
      <c r="H67" s="210"/>
      <c r="I67" s="210"/>
      <c r="J67" s="210"/>
      <c r="K67" s="210"/>
      <c r="L67" s="211"/>
      <c r="M67" s="218"/>
      <c r="N67" s="219"/>
      <c r="O67" s="219"/>
      <c r="P67" s="219"/>
      <c r="Q67" s="219"/>
      <c r="R67" s="219"/>
      <c r="S67" s="219"/>
      <c r="T67" s="219"/>
      <c r="U67" s="219"/>
      <c r="V67" s="219"/>
      <c r="W67" s="219"/>
      <c r="X67" s="219"/>
      <c r="Y67" s="219"/>
      <c r="Z67" s="219"/>
      <c r="AA67" s="219"/>
      <c r="AB67" s="219"/>
      <c r="AC67" s="219"/>
      <c r="AD67" s="219"/>
      <c r="AE67" s="219"/>
      <c r="AF67" s="220"/>
    </row>
    <row r="68" spans="1:32" ht="30.75" customHeight="1">
      <c r="A68" s="209"/>
      <c r="B68" s="210"/>
      <c r="C68" s="210"/>
      <c r="D68" s="210"/>
      <c r="E68" s="210"/>
      <c r="F68" s="210"/>
      <c r="G68" s="210"/>
      <c r="H68" s="210"/>
      <c r="I68" s="210"/>
      <c r="J68" s="210"/>
      <c r="K68" s="210"/>
      <c r="L68" s="211"/>
      <c r="M68" s="218"/>
      <c r="N68" s="219"/>
      <c r="O68" s="219"/>
      <c r="P68" s="219"/>
      <c r="Q68" s="219"/>
      <c r="R68" s="219"/>
      <c r="S68" s="219"/>
      <c r="T68" s="219"/>
      <c r="U68" s="219"/>
      <c r="V68" s="219"/>
      <c r="W68" s="219"/>
      <c r="X68" s="219"/>
      <c r="Y68" s="219"/>
      <c r="Z68" s="219"/>
      <c r="AA68" s="219"/>
      <c r="AB68" s="219"/>
      <c r="AC68" s="219"/>
      <c r="AD68" s="219"/>
      <c r="AE68" s="219"/>
      <c r="AF68" s="220"/>
    </row>
    <row r="69" spans="1:32" ht="30.75" customHeight="1">
      <c r="A69" s="209"/>
      <c r="B69" s="210"/>
      <c r="C69" s="210"/>
      <c r="D69" s="210"/>
      <c r="E69" s="210"/>
      <c r="F69" s="210"/>
      <c r="G69" s="210"/>
      <c r="H69" s="210"/>
      <c r="I69" s="210"/>
      <c r="J69" s="210"/>
      <c r="K69" s="210"/>
      <c r="L69" s="211"/>
      <c r="M69" s="218"/>
      <c r="N69" s="219"/>
      <c r="O69" s="219"/>
      <c r="P69" s="219"/>
      <c r="Q69" s="219"/>
      <c r="R69" s="219"/>
      <c r="S69" s="219"/>
      <c r="T69" s="219"/>
      <c r="U69" s="219"/>
      <c r="V69" s="219"/>
      <c r="W69" s="219"/>
      <c r="X69" s="219"/>
      <c r="Y69" s="219"/>
      <c r="Z69" s="219"/>
      <c r="AA69" s="219"/>
      <c r="AB69" s="219"/>
      <c r="AC69" s="219"/>
      <c r="AD69" s="219"/>
      <c r="AE69" s="219"/>
      <c r="AF69" s="220"/>
    </row>
    <row r="70" spans="1:32" ht="30.75" customHeight="1">
      <c r="A70" s="209"/>
      <c r="B70" s="210"/>
      <c r="C70" s="210"/>
      <c r="D70" s="210"/>
      <c r="E70" s="210"/>
      <c r="F70" s="210"/>
      <c r="G70" s="210"/>
      <c r="H70" s="210"/>
      <c r="I70" s="210"/>
      <c r="J70" s="210"/>
      <c r="K70" s="210"/>
      <c r="L70" s="211"/>
      <c r="M70" s="218"/>
      <c r="N70" s="219"/>
      <c r="O70" s="219"/>
      <c r="P70" s="219"/>
      <c r="Q70" s="219"/>
      <c r="R70" s="219"/>
      <c r="S70" s="219"/>
      <c r="T70" s="219"/>
      <c r="U70" s="219"/>
      <c r="V70" s="219"/>
      <c r="W70" s="219"/>
      <c r="X70" s="219"/>
      <c r="Y70" s="219"/>
      <c r="Z70" s="219"/>
      <c r="AA70" s="219"/>
      <c r="AB70" s="219"/>
      <c r="AC70" s="219"/>
      <c r="AD70" s="219"/>
      <c r="AE70" s="219"/>
      <c r="AF70" s="220"/>
    </row>
    <row r="71" spans="1:32" ht="30.75" customHeight="1">
      <c r="A71" s="209"/>
      <c r="B71" s="210"/>
      <c r="C71" s="210"/>
      <c r="D71" s="210"/>
      <c r="E71" s="210"/>
      <c r="F71" s="210"/>
      <c r="G71" s="210"/>
      <c r="H71" s="210"/>
      <c r="I71" s="210"/>
      <c r="J71" s="210"/>
      <c r="K71" s="210"/>
      <c r="L71" s="211"/>
      <c r="M71" s="218"/>
      <c r="N71" s="219"/>
      <c r="O71" s="219"/>
      <c r="P71" s="219"/>
      <c r="Q71" s="219"/>
      <c r="R71" s="219"/>
      <c r="S71" s="219"/>
      <c r="T71" s="219"/>
      <c r="U71" s="219"/>
      <c r="V71" s="219"/>
      <c r="W71" s="219"/>
      <c r="X71" s="219"/>
      <c r="Y71" s="219"/>
      <c r="Z71" s="219"/>
      <c r="AA71" s="219"/>
      <c r="AB71" s="219"/>
      <c r="AC71" s="219"/>
      <c r="AD71" s="219"/>
      <c r="AE71" s="219"/>
      <c r="AF71" s="220"/>
    </row>
    <row r="72" spans="1:32" ht="30.75" customHeight="1">
      <c r="A72" s="209"/>
      <c r="B72" s="210"/>
      <c r="C72" s="210"/>
      <c r="D72" s="210"/>
      <c r="E72" s="210"/>
      <c r="F72" s="210"/>
      <c r="G72" s="210"/>
      <c r="H72" s="210"/>
      <c r="I72" s="210"/>
      <c r="J72" s="210"/>
      <c r="K72" s="210"/>
      <c r="L72" s="211"/>
      <c r="M72" s="218"/>
      <c r="N72" s="219"/>
      <c r="O72" s="219"/>
      <c r="P72" s="219"/>
      <c r="Q72" s="219"/>
      <c r="R72" s="219"/>
      <c r="S72" s="219"/>
      <c r="T72" s="219"/>
      <c r="U72" s="219"/>
      <c r="V72" s="219"/>
      <c r="W72" s="219"/>
      <c r="X72" s="219"/>
      <c r="Y72" s="219"/>
      <c r="Z72" s="219"/>
      <c r="AA72" s="219"/>
      <c r="AB72" s="219"/>
      <c r="AC72" s="219"/>
      <c r="AD72" s="219"/>
      <c r="AE72" s="219"/>
      <c r="AF72" s="220"/>
    </row>
    <row r="73" spans="1:32" ht="30.75" customHeight="1">
      <c r="A73" s="209"/>
      <c r="B73" s="210"/>
      <c r="C73" s="210"/>
      <c r="D73" s="210"/>
      <c r="E73" s="210"/>
      <c r="F73" s="210"/>
      <c r="G73" s="210"/>
      <c r="H73" s="210"/>
      <c r="I73" s="210"/>
      <c r="J73" s="210"/>
      <c r="K73" s="210"/>
      <c r="L73" s="211"/>
      <c r="M73" s="218"/>
      <c r="N73" s="219"/>
      <c r="O73" s="219"/>
      <c r="P73" s="219"/>
      <c r="Q73" s="219"/>
      <c r="R73" s="219"/>
      <c r="S73" s="219"/>
      <c r="T73" s="219"/>
      <c r="U73" s="219"/>
      <c r="V73" s="219"/>
      <c r="W73" s="219"/>
      <c r="X73" s="219"/>
      <c r="Y73" s="219"/>
      <c r="Z73" s="219"/>
      <c r="AA73" s="219"/>
      <c r="AB73" s="219"/>
      <c r="AC73" s="219"/>
      <c r="AD73" s="219"/>
      <c r="AE73" s="219"/>
      <c r="AF73" s="220"/>
    </row>
    <row r="74" spans="1:32" ht="30.75" customHeight="1">
      <c r="A74" s="209"/>
      <c r="B74" s="210"/>
      <c r="C74" s="210"/>
      <c r="D74" s="210"/>
      <c r="E74" s="210"/>
      <c r="F74" s="210"/>
      <c r="G74" s="210"/>
      <c r="H74" s="210"/>
      <c r="I74" s="210"/>
      <c r="J74" s="210"/>
      <c r="K74" s="210"/>
      <c r="L74" s="211"/>
      <c r="M74" s="218"/>
      <c r="N74" s="219"/>
      <c r="O74" s="219"/>
      <c r="P74" s="219"/>
      <c r="Q74" s="219"/>
      <c r="R74" s="219"/>
      <c r="S74" s="219"/>
      <c r="T74" s="219"/>
      <c r="U74" s="219"/>
      <c r="V74" s="219"/>
      <c r="W74" s="219"/>
      <c r="X74" s="219"/>
      <c r="Y74" s="219"/>
      <c r="Z74" s="219"/>
      <c r="AA74" s="219"/>
      <c r="AB74" s="219"/>
      <c r="AC74" s="219"/>
      <c r="AD74" s="219"/>
      <c r="AE74" s="219"/>
      <c r="AF74" s="220"/>
    </row>
    <row r="75" spans="1:32" ht="30.75" customHeight="1">
      <c r="A75" s="209"/>
      <c r="B75" s="210"/>
      <c r="C75" s="210"/>
      <c r="D75" s="210"/>
      <c r="E75" s="210"/>
      <c r="F75" s="210"/>
      <c r="G75" s="210"/>
      <c r="H75" s="210"/>
      <c r="I75" s="210"/>
      <c r="J75" s="210"/>
      <c r="K75" s="210"/>
      <c r="L75" s="211"/>
      <c r="M75" s="218"/>
      <c r="N75" s="219"/>
      <c r="O75" s="219"/>
      <c r="P75" s="219"/>
      <c r="Q75" s="219"/>
      <c r="R75" s="219"/>
      <c r="S75" s="219"/>
      <c r="T75" s="219"/>
      <c r="U75" s="219"/>
      <c r="V75" s="219"/>
      <c r="W75" s="219"/>
      <c r="X75" s="219"/>
      <c r="Y75" s="219"/>
      <c r="Z75" s="219"/>
      <c r="AA75" s="219"/>
      <c r="AB75" s="219"/>
      <c r="AC75" s="219"/>
      <c r="AD75" s="219"/>
      <c r="AE75" s="219"/>
      <c r="AF75" s="220"/>
    </row>
    <row r="76" spans="1:32" ht="30.75" customHeight="1">
      <c r="A76" s="209"/>
      <c r="B76" s="210"/>
      <c r="C76" s="210"/>
      <c r="D76" s="210"/>
      <c r="E76" s="210"/>
      <c r="F76" s="210"/>
      <c r="G76" s="210"/>
      <c r="H76" s="210"/>
      <c r="I76" s="210"/>
      <c r="J76" s="210"/>
      <c r="K76" s="210"/>
      <c r="L76" s="211"/>
      <c r="M76" s="218"/>
      <c r="N76" s="219"/>
      <c r="O76" s="219"/>
      <c r="P76" s="219"/>
      <c r="Q76" s="219"/>
      <c r="R76" s="219"/>
      <c r="S76" s="219"/>
      <c r="T76" s="219"/>
      <c r="U76" s="219"/>
      <c r="V76" s="219"/>
      <c r="W76" s="219"/>
      <c r="X76" s="219"/>
      <c r="Y76" s="219"/>
      <c r="Z76" s="219"/>
      <c r="AA76" s="219"/>
      <c r="AB76" s="219"/>
      <c r="AC76" s="219"/>
      <c r="AD76" s="219"/>
      <c r="AE76" s="219"/>
      <c r="AF76" s="220"/>
    </row>
    <row r="77" spans="1:32" ht="30.75" customHeight="1">
      <c r="A77" s="209"/>
      <c r="B77" s="210"/>
      <c r="C77" s="210"/>
      <c r="D77" s="210"/>
      <c r="E77" s="210"/>
      <c r="F77" s="210"/>
      <c r="G77" s="210"/>
      <c r="H77" s="210"/>
      <c r="I77" s="210"/>
      <c r="J77" s="210"/>
      <c r="K77" s="210"/>
      <c r="L77" s="211"/>
      <c r="M77" s="218"/>
      <c r="N77" s="219"/>
      <c r="O77" s="219"/>
      <c r="P77" s="219"/>
      <c r="Q77" s="219"/>
      <c r="R77" s="219"/>
      <c r="S77" s="219"/>
      <c r="T77" s="219"/>
      <c r="U77" s="219"/>
      <c r="V77" s="219"/>
      <c r="W77" s="219"/>
      <c r="X77" s="219"/>
      <c r="Y77" s="219"/>
      <c r="Z77" s="219"/>
      <c r="AA77" s="219"/>
      <c r="AB77" s="219"/>
      <c r="AC77" s="219"/>
      <c r="AD77" s="219"/>
      <c r="AE77" s="219"/>
      <c r="AF77" s="220"/>
    </row>
    <row r="78" spans="1:32" ht="30.75" customHeight="1">
      <c r="A78" s="209"/>
      <c r="B78" s="210"/>
      <c r="C78" s="210"/>
      <c r="D78" s="210"/>
      <c r="E78" s="210"/>
      <c r="F78" s="210"/>
      <c r="G78" s="210"/>
      <c r="H78" s="210"/>
      <c r="I78" s="210"/>
      <c r="J78" s="210"/>
      <c r="K78" s="210"/>
      <c r="L78" s="211"/>
      <c r="M78" s="218"/>
      <c r="N78" s="219"/>
      <c r="O78" s="219"/>
      <c r="P78" s="219"/>
      <c r="Q78" s="219"/>
      <c r="R78" s="219"/>
      <c r="S78" s="219"/>
      <c r="T78" s="219"/>
      <c r="U78" s="219"/>
      <c r="V78" s="219"/>
      <c r="W78" s="219"/>
      <c r="X78" s="219"/>
      <c r="Y78" s="219"/>
      <c r="Z78" s="219"/>
      <c r="AA78" s="219"/>
      <c r="AB78" s="219"/>
      <c r="AC78" s="219"/>
      <c r="AD78" s="219"/>
      <c r="AE78" s="219"/>
      <c r="AF78" s="220"/>
    </row>
    <row r="79" spans="1:32" ht="30.75" customHeight="1">
      <c r="A79" s="209"/>
      <c r="B79" s="210"/>
      <c r="C79" s="210"/>
      <c r="D79" s="210"/>
      <c r="E79" s="210"/>
      <c r="F79" s="210"/>
      <c r="G79" s="210"/>
      <c r="H79" s="210"/>
      <c r="I79" s="210"/>
      <c r="J79" s="210"/>
      <c r="K79" s="210"/>
      <c r="L79" s="211"/>
      <c r="M79" s="218"/>
      <c r="N79" s="219"/>
      <c r="O79" s="219"/>
      <c r="P79" s="219"/>
      <c r="Q79" s="219"/>
      <c r="R79" s="219"/>
      <c r="S79" s="219"/>
      <c r="T79" s="219"/>
      <c r="U79" s="219"/>
      <c r="V79" s="219"/>
      <c r="W79" s="219"/>
      <c r="X79" s="219"/>
      <c r="Y79" s="219"/>
      <c r="Z79" s="219"/>
      <c r="AA79" s="219"/>
      <c r="AB79" s="219"/>
      <c r="AC79" s="219"/>
      <c r="AD79" s="219"/>
      <c r="AE79" s="219"/>
      <c r="AF79" s="220"/>
    </row>
    <row r="80" spans="1:32" ht="30.75" customHeight="1">
      <c r="A80" s="209"/>
      <c r="B80" s="210"/>
      <c r="C80" s="210"/>
      <c r="D80" s="210"/>
      <c r="E80" s="210"/>
      <c r="F80" s="210"/>
      <c r="G80" s="210"/>
      <c r="H80" s="210"/>
      <c r="I80" s="210"/>
      <c r="J80" s="210"/>
      <c r="K80" s="210"/>
      <c r="L80" s="211"/>
      <c r="M80" s="218"/>
      <c r="N80" s="219"/>
      <c r="O80" s="219"/>
      <c r="P80" s="219"/>
      <c r="Q80" s="219"/>
      <c r="R80" s="219"/>
      <c r="S80" s="219"/>
      <c r="T80" s="219"/>
      <c r="U80" s="219"/>
      <c r="V80" s="219"/>
      <c r="W80" s="219"/>
      <c r="X80" s="219"/>
      <c r="Y80" s="219"/>
      <c r="Z80" s="219"/>
      <c r="AA80" s="219"/>
      <c r="AB80" s="219"/>
      <c r="AC80" s="219"/>
      <c r="AD80" s="219"/>
      <c r="AE80" s="219"/>
      <c r="AF80" s="220"/>
    </row>
    <row r="81" spans="1:32" ht="30.75" customHeight="1">
      <c r="A81" s="209"/>
      <c r="B81" s="210"/>
      <c r="C81" s="210"/>
      <c r="D81" s="210"/>
      <c r="E81" s="210"/>
      <c r="F81" s="210"/>
      <c r="G81" s="210"/>
      <c r="H81" s="210"/>
      <c r="I81" s="210"/>
      <c r="J81" s="210"/>
      <c r="K81" s="210"/>
      <c r="L81" s="211"/>
      <c r="M81" s="218"/>
      <c r="N81" s="219"/>
      <c r="O81" s="219"/>
      <c r="P81" s="219"/>
      <c r="Q81" s="219"/>
      <c r="R81" s="219"/>
      <c r="S81" s="219"/>
      <c r="T81" s="219"/>
      <c r="U81" s="219"/>
      <c r="V81" s="219"/>
      <c r="W81" s="219"/>
      <c r="X81" s="219"/>
      <c r="Y81" s="219"/>
      <c r="Z81" s="219"/>
      <c r="AA81" s="219"/>
      <c r="AB81" s="219"/>
      <c r="AC81" s="219"/>
      <c r="AD81" s="219"/>
      <c r="AE81" s="219"/>
      <c r="AF81" s="220"/>
    </row>
    <row r="82" spans="1:32" ht="30.75" customHeight="1">
      <c r="A82" s="209"/>
      <c r="B82" s="210"/>
      <c r="C82" s="210"/>
      <c r="D82" s="210"/>
      <c r="E82" s="210"/>
      <c r="F82" s="210"/>
      <c r="G82" s="210"/>
      <c r="H82" s="210"/>
      <c r="I82" s="210"/>
      <c r="J82" s="210"/>
      <c r="K82" s="210"/>
      <c r="L82" s="211"/>
      <c r="M82" s="218"/>
      <c r="N82" s="219"/>
      <c r="O82" s="219"/>
      <c r="P82" s="219"/>
      <c r="Q82" s="219"/>
      <c r="R82" s="219"/>
      <c r="S82" s="219"/>
      <c r="T82" s="219"/>
      <c r="U82" s="219"/>
      <c r="V82" s="219"/>
      <c r="W82" s="219"/>
      <c r="X82" s="219"/>
      <c r="Y82" s="219"/>
      <c r="Z82" s="219"/>
      <c r="AA82" s="219"/>
      <c r="AB82" s="219"/>
      <c r="AC82" s="219"/>
      <c r="AD82" s="219"/>
      <c r="AE82" s="219"/>
      <c r="AF82" s="220"/>
    </row>
    <row r="83" spans="1:32" ht="30.75" customHeight="1">
      <c r="A83" s="209"/>
      <c r="B83" s="210"/>
      <c r="C83" s="210"/>
      <c r="D83" s="210"/>
      <c r="E83" s="210"/>
      <c r="F83" s="210"/>
      <c r="G83" s="210"/>
      <c r="H83" s="210"/>
      <c r="I83" s="210"/>
      <c r="J83" s="210"/>
      <c r="K83" s="210"/>
      <c r="L83" s="211"/>
      <c r="M83" s="218"/>
      <c r="N83" s="219"/>
      <c r="O83" s="219"/>
      <c r="P83" s="219"/>
      <c r="Q83" s="219"/>
      <c r="R83" s="219"/>
      <c r="S83" s="219"/>
      <c r="T83" s="219"/>
      <c r="U83" s="219"/>
      <c r="V83" s="219"/>
      <c r="W83" s="219"/>
      <c r="X83" s="219"/>
      <c r="Y83" s="219"/>
      <c r="Z83" s="219"/>
      <c r="AA83" s="219"/>
      <c r="AB83" s="219"/>
      <c r="AC83" s="219"/>
      <c r="AD83" s="219"/>
      <c r="AE83" s="219"/>
      <c r="AF83" s="220"/>
    </row>
    <row r="84" spans="1:32" ht="30.75" customHeight="1">
      <c r="A84" s="209"/>
      <c r="B84" s="210"/>
      <c r="C84" s="210"/>
      <c r="D84" s="210"/>
      <c r="E84" s="210"/>
      <c r="F84" s="210"/>
      <c r="G84" s="210"/>
      <c r="H84" s="210"/>
      <c r="I84" s="210"/>
      <c r="J84" s="210"/>
      <c r="K84" s="210"/>
      <c r="L84" s="211"/>
      <c r="M84" s="218"/>
      <c r="N84" s="219"/>
      <c r="O84" s="219"/>
      <c r="P84" s="219"/>
      <c r="Q84" s="219"/>
      <c r="R84" s="219"/>
      <c r="S84" s="219"/>
      <c r="T84" s="219"/>
      <c r="U84" s="219"/>
      <c r="V84" s="219"/>
      <c r="W84" s="219"/>
      <c r="X84" s="219"/>
      <c r="Y84" s="219"/>
      <c r="Z84" s="219"/>
      <c r="AA84" s="219"/>
      <c r="AB84" s="219"/>
      <c r="AC84" s="219"/>
      <c r="AD84" s="219"/>
      <c r="AE84" s="219"/>
      <c r="AF84" s="220"/>
    </row>
    <row r="85" spans="1:32" ht="30.75" customHeight="1">
      <c r="A85" s="209"/>
      <c r="B85" s="210"/>
      <c r="C85" s="210"/>
      <c r="D85" s="210"/>
      <c r="E85" s="210"/>
      <c r="F85" s="210"/>
      <c r="G85" s="210"/>
      <c r="H85" s="210"/>
      <c r="I85" s="210"/>
      <c r="J85" s="210"/>
      <c r="K85" s="210"/>
      <c r="L85" s="211"/>
      <c r="M85" s="218"/>
      <c r="N85" s="219"/>
      <c r="O85" s="219"/>
      <c r="P85" s="219"/>
      <c r="Q85" s="219"/>
      <c r="R85" s="219"/>
      <c r="S85" s="219"/>
      <c r="T85" s="219"/>
      <c r="U85" s="219"/>
      <c r="V85" s="219"/>
      <c r="W85" s="219"/>
      <c r="X85" s="219"/>
      <c r="Y85" s="219"/>
      <c r="Z85" s="219"/>
      <c r="AA85" s="219"/>
      <c r="AB85" s="219"/>
      <c r="AC85" s="219"/>
      <c r="AD85" s="219"/>
      <c r="AE85" s="219"/>
      <c r="AF85" s="220"/>
    </row>
    <row r="86" spans="1:32" ht="30.75" customHeight="1">
      <c r="A86" s="209"/>
      <c r="B86" s="210"/>
      <c r="C86" s="210"/>
      <c r="D86" s="210"/>
      <c r="E86" s="210"/>
      <c r="F86" s="210"/>
      <c r="G86" s="210"/>
      <c r="H86" s="210"/>
      <c r="I86" s="210"/>
      <c r="J86" s="210"/>
      <c r="K86" s="210"/>
      <c r="L86" s="211"/>
      <c r="M86" s="218"/>
      <c r="N86" s="219"/>
      <c r="O86" s="219"/>
      <c r="P86" s="219"/>
      <c r="Q86" s="219"/>
      <c r="R86" s="219"/>
      <c r="S86" s="219"/>
      <c r="T86" s="219"/>
      <c r="U86" s="219"/>
      <c r="V86" s="219"/>
      <c r="W86" s="219"/>
      <c r="X86" s="219"/>
      <c r="Y86" s="219"/>
      <c r="Z86" s="219"/>
      <c r="AA86" s="219"/>
      <c r="AB86" s="219"/>
      <c r="AC86" s="219"/>
      <c r="AD86" s="219"/>
      <c r="AE86" s="219"/>
      <c r="AF86" s="220"/>
    </row>
    <row r="87" spans="1:32" ht="30.75" customHeight="1">
      <c r="A87" s="209"/>
      <c r="B87" s="210"/>
      <c r="C87" s="210"/>
      <c r="D87" s="210"/>
      <c r="E87" s="210"/>
      <c r="F87" s="210"/>
      <c r="G87" s="210"/>
      <c r="H87" s="210"/>
      <c r="I87" s="210"/>
      <c r="J87" s="210"/>
      <c r="K87" s="210"/>
      <c r="L87" s="211"/>
      <c r="M87" s="218"/>
      <c r="N87" s="219"/>
      <c r="O87" s="219"/>
      <c r="P87" s="219"/>
      <c r="Q87" s="219"/>
      <c r="R87" s="219"/>
      <c r="S87" s="219"/>
      <c r="T87" s="219"/>
      <c r="U87" s="219"/>
      <c r="V87" s="219"/>
      <c r="W87" s="219"/>
      <c r="X87" s="219"/>
      <c r="Y87" s="219"/>
      <c r="Z87" s="219"/>
      <c r="AA87" s="219"/>
      <c r="AB87" s="219"/>
      <c r="AC87" s="219"/>
      <c r="AD87" s="219"/>
      <c r="AE87" s="219"/>
      <c r="AF87" s="220"/>
    </row>
    <row r="88" spans="1:32" ht="30.75" customHeight="1">
      <c r="A88" s="209"/>
      <c r="B88" s="210"/>
      <c r="C88" s="210"/>
      <c r="D88" s="210"/>
      <c r="E88" s="210"/>
      <c r="F88" s="210"/>
      <c r="G88" s="210"/>
      <c r="H88" s="210"/>
      <c r="I88" s="210"/>
      <c r="J88" s="210"/>
      <c r="K88" s="210"/>
      <c r="L88" s="211"/>
      <c r="M88" s="218"/>
      <c r="N88" s="219"/>
      <c r="O88" s="219"/>
      <c r="P88" s="219"/>
      <c r="Q88" s="219"/>
      <c r="R88" s="219"/>
      <c r="S88" s="219"/>
      <c r="T88" s="219"/>
      <c r="U88" s="219"/>
      <c r="V88" s="219"/>
      <c r="W88" s="219"/>
      <c r="X88" s="219"/>
      <c r="Y88" s="219"/>
      <c r="Z88" s="219"/>
      <c r="AA88" s="219"/>
      <c r="AB88" s="219"/>
      <c r="AC88" s="219"/>
      <c r="AD88" s="219"/>
      <c r="AE88" s="219"/>
      <c r="AF88" s="220"/>
    </row>
    <row r="89" spans="1:32" ht="30.75" customHeight="1">
      <c r="A89" s="209"/>
      <c r="B89" s="210"/>
      <c r="C89" s="210"/>
      <c r="D89" s="210"/>
      <c r="E89" s="210"/>
      <c r="F89" s="210"/>
      <c r="G89" s="210"/>
      <c r="H89" s="210"/>
      <c r="I89" s="210"/>
      <c r="J89" s="210"/>
      <c r="K89" s="210"/>
      <c r="L89" s="211"/>
      <c r="M89" s="218"/>
      <c r="N89" s="219"/>
      <c r="O89" s="219"/>
      <c r="P89" s="219"/>
      <c r="Q89" s="219"/>
      <c r="R89" s="219"/>
      <c r="S89" s="219"/>
      <c r="T89" s="219"/>
      <c r="U89" s="219"/>
      <c r="V89" s="219"/>
      <c r="W89" s="219"/>
      <c r="X89" s="219"/>
      <c r="Y89" s="219"/>
      <c r="Z89" s="219"/>
      <c r="AA89" s="219"/>
      <c r="AB89" s="219"/>
      <c r="AC89" s="219"/>
      <c r="AD89" s="219"/>
      <c r="AE89" s="219"/>
      <c r="AF89" s="220"/>
    </row>
    <row r="90" spans="1:32" ht="30.75" customHeight="1">
      <c r="A90" s="209"/>
      <c r="B90" s="210"/>
      <c r="C90" s="210"/>
      <c r="D90" s="210"/>
      <c r="E90" s="210"/>
      <c r="F90" s="210"/>
      <c r="G90" s="210"/>
      <c r="H90" s="210"/>
      <c r="I90" s="210"/>
      <c r="J90" s="210"/>
      <c r="K90" s="210"/>
      <c r="L90" s="211"/>
      <c r="M90" s="218"/>
      <c r="N90" s="219"/>
      <c r="O90" s="219"/>
      <c r="P90" s="219"/>
      <c r="Q90" s="219"/>
      <c r="R90" s="219"/>
      <c r="S90" s="219"/>
      <c r="T90" s="219"/>
      <c r="U90" s="219"/>
      <c r="V90" s="219"/>
      <c r="W90" s="219"/>
      <c r="X90" s="219"/>
      <c r="Y90" s="219"/>
      <c r="Z90" s="219"/>
      <c r="AA90" s="219"/>
      <c r="AB90" s="219"/>
      <c r="AC90" s="219"/>
      <c r="AD90" s="219"/>
      <c r="AE90" s="219"/>
      <c r="AF90" s="220"/>
    </row>
    <row r="91" spans="1:32" ht="30.75" customHeight="1">
      <c r="A91" s="209"/>
      <c r="B91" s="210"/>
      <c r="C91" s="210"/>
      <c r="D91" s="210"/>
      <c r="E91" s="210"/>
      <c r="F91" s="210"/>
      <c r="G91" s="210"/>
      <c r="H91" s="210"/>
      <c r="I91" s="210"/>
      <c r="J91" s="210"/>
      <c r="K91" s="210"/>
      <c r="L91" s="211"/>
      <c r="M91" s="218"/>
      <c r="N91" s="219"/>
      <c r="O91" s="219"/>
      <c r="P91" s="219"/>
      <c r="Q91" s="219"/>
      <c r="R91" s="219"/>
      <c r="S91" s="219"/>
      <c r="T91" s="219"/>
      <c r="U91" s="219"/>
      <c r="V91" s="219"/>
      <c r="W91" s="219"/>
      <c r="X91" s="219"/>
      <c r="Y91" s="219"/>
      <c r="Z91" s="219"/>
      <c r="AA91" s="219"/>
      <c r="AB91" s="219"/>
      <c r="AC91" s="219"/>
      <c r="AD91" s="219"/>
      <c r="AE91" s="219"/>
      <c r="AF91" s="220"/>
    </row>
    <row r="92" spans="1:32" ht="30.75" customHeight="1">
      <c r="A92" s="209"/>
      <c r="B92" s="210"/>
      <c r="C92" s="210"/>
      <c r="D92" s="210"/>
      <c r="E92" s="210"/>
      <c r="F92" s="210"/>
      <c r="G92" s="210"/>
      <c r="H92" s="210"/>
      <c r="I92" s="210"/>
      <c r="J92" s="210"/>
      <c r="K92" s="210"/>
      <c r="L92" s="211"/>
      <c r="M92" s="218"/>
      <c r="N92" s="219"/>
      <c r="O92" s="219"/>
      <c r="P92" s="219"/>
      <c r="Q92" s="219"/>
      <c r="R92" s="219"/>
      <c r="S92" s="219"/>
      <c r="T92" s="219"/>
      <c r="U92" s="219"/>
      <c r="V92" s="219"/>
      <c r="W92" s="219"/>
      <c r="X92" s="219"/>
      <c r="Y92" s="219"/>
      <c r="Z92" s="219"/>
      <c r="AA92" s="219"/>
      <c r="AB92" s="219"/>
      <c r="AC92" s="219"/>
      <c r="AD92" s="219"/>
      <c r="AE92" s="219"/>
      <c r="AF92" s="220"/>
    </row>
    <row r="93" spans="1:32" ht="30.75" customHeight="1">
      <c r="A93" s="209"/>
      <c r="B93" s="210"/>
      <c r="C93" s="210"/>
      <c r="D93" s="210"/>
      <c r="E93" s="210"/>
      <c r="F93" s="210"/>
      <c r="G93" s="210"/>
      <c r="H93" s="210"/>
      <c r="I93" s="210"/>
      <c r="J93" s="210"/>
      <c r="K93" s="210"/>
      <c r="L93" s="211"/>
      <c r="M93" s="218"/>
      <c r="N93" s="219"/>
      <c r="O93" s="219"/>
      <c r="P93" s="219"/>
      <c r="Q93" s="219"/>
      <c r="R93" s="219"/>
      <c r="S93" s="219"/>
      <c r="T93" s="219"/>
      <c r="U93" s="219"/>
      <c r="V93" s="219"/>
      <c r="W93" s="219"/>
      <c r="X93" s="219"/>
      <c r="Y93" s="219"/>
      <c r="Z93" s="219"/>
      <c r="AA93" s="219"/>
      <c r="AB93" s="219"/>
      <c r="AC93" s="219"/>
      <c r="AD93" s="219"/>
      <c r="AE93" s="219"/>
      <c r="AF93" s="220"/>
    </row>
    <row r="94" spans="1:32" ht="30.75" customHeight="1">
      <c r="A94" s="209"/>
      <c r="B94" s="210"/>
      <c r="C94" s="210"/>
      <c r="D94" s="210"/>
      <c r="E94" s="210"/>
      <c r="F94" s="210"/>
      <c r="G94" s="210"/>
      <c r="H94" s="210"/>
      <c r="I94" s="210"/>
      <c r="J94" s="210"/>
      <c r="K94" s="210"/>
      <c r="L94" s="211"/>
      <c r="M94" s="218"/>
      <c r="N94" s="219"/>
      <c r="O94" s="219"/>
      <c r="P94" s="219"/>
      <c r="Q94" s="219"/>
      <c r="R94" s="219"/>
      <c r="S94" s="219"/>
      <c r="T94" s="219"/>
      <c r="U94" s="219"/>
      <c r="V94" s="219"/>
      <c r="W94" s="219"/>
      <c r="X94" s="219"/>
      <c r="Y94" s="219"/>
      <c r="Z94" s="219"/>
      <c r="AA94" s="219"/>
      <c r="AB94" s="219"/>
      <c r="AC94" s="219"/>
      <c r="AD94" s="219"/>
      <c r="AE94" s="219"/>
      <c r="AF94" s="220"/>
    </row>
    <row r="95" spans="1:32" ht="30.75" customHeight="1" thickBot="1">
      <c r="A95" s="212"/>
      <c r="B95" s="213"/>
      <c r="C95" s="213"/>
      <c r="D95" s="213"/>
      <c r="E95" s="213"/>
      <c r="F95" s="213"/>
      <c r="G95" s="213"/>
      <c r="H95" s="213"/>
      <c r="I95" s="213"/>
      <c r="J95" s="213"/>
      <c r="K95" s="213"/>
      <c r="L95" s="214"/>
      <c r="M95" s="221"/>
      <c r="N95" s="222"/>
      <c r="O95" s="222"/>
      <c r="P95" s="222"/>
      <c r="Q95" s="222"/>
      <c r="R95" s="222"/>
      <c r="S95" s="222"/>
      <c r="T95" s="222"/>
      <c r="U95" s="222"/>
      <c r="V95" s="222"/>
      <c r="W95" s="222"/>
      <c r="X95" s="222"/>
      <c r="Y95" s="222"/>
      <c r="Z95" s="222"/>
      <c r="AA95" s="222"/>
      <c r="AB95" s="222"/>
      <c r="AC95" s="222"/>
      <c r="AD95" s="222"/>
      <c r="AE95" s="222"/>
      <c r="AF95" s="223"/>
    </row>
  </sheetData>
  <sheetProtection selectLockedCells="1"/>
  <mergeCells count="70">
    <mergeCell ref="AC1:AF1"/>
    <mergeCell ref="A2:AC2"/>
    <mergeCell ref="B1:C1"/>
    <mergeCell ref="F5:G5"/>
    <mergeCell ref="H5:I5"/>
    <mergeCell ref="J5:K5"/>
    <mergeCell ref="L5:M5"/>
    <mergeCell ref="N5:O5"/>
    <mergeCell ref="P5:Q5"/>
    <mergeCell ref="AE5:AE6"/>
    <mergeCell ref="W1:X1"/>
    <mergeCell ref="AA1:AB1"/>
    <mergeCell ref="W4:AF4"/>
    <mergeCell ref="X5:Y5"/>
    <mergeCell ref="Z5:AA5"/>
    <mergeCell ref="AB5:AB6"/>
    <mergeCell ref="AC5:AC6"/>
    <mergeCell ref="A32:A38"/>
    <mergeCell ref="V14:W14"/>
    <mergeCell ref="X14:Y14"/>
    <mergeCell ref="A14:A15"/>
    <mergeCell ref="B14:B15"/>
    <mergeCell ref="A16:A21"/>
    <mergeCell ref="C14:C15"/>
    <mergeCell ref="L14:M14"/>
    <mergeCell ref="H14:I14"/>
    <mergeCell ref="J14:K14"/>
    <mergeCell ref="D14:E14"/>
    <mergeCell ref="F14:G14"/>
    <mergeCell ref="D1:E1"/>
    <mergeCell ref="F1:G1"/>
    <mergeCell ref="H1:J1"/>
    <mergeCell ref="A5:A6"/>
    <mergeCell ref="B5:B6"/>
    <mergeCell ref="C5:C6"/>
    <mergeCell ref="D5:E5"/>
    <mergeCell ref="D4:V4"/>
    <mergeCell ref="K1:Q1"/>
    <mergeCell ref="R1:S1"/>
    <mergeCell ref="T1:V1"/>
    <mergeCell ref="A4:C4"/>
    <mergeCell ref="R5:S5"/>
    <mergeCell ref="T5:U5"/>
    <mergeCell ref="V5:W5"/>
    <mergeCell ref="A43:L43"/>
    <mergeCell ref="M43:AF43"/>
    <mergeCell ref="M44:AF64"/>
    <mergeCell ref="A25:A31"/>
    <mergeCell ref="AD14:AD15"/>
    <mergeCell ref="AE14:AE15"/>
    <mergeCell ref="AC14:AC15"/>
    <mergeCell ref="Z14:AA14"/>
    <mergeCell ref="N14:O14"/>
    <mergeCell ref="P14:Q14"/>
    <mergeCell ref="R14:S14"/>
    <mergeCell ref="T14:U14"/>
    <mergeCell ref="AF14:AF15"/>
    <mergeCell ref="AB14:AB15"/>
    <mergeCell ref="A66:L95"/>
    <mergeCell ref="M66:AF95"/>
    <mergeCell ref="A65:L65"/>
    <mergeCell ref="M65:AF65"/>
    <mergeCell ref="A44:L64"/>
    <mergeCell ref="AD16:AD39"/>
    <mergeCell ref="AF16:AF39"/>
    <mergeCell ref="A22:A24"/>
    <mergeCell ref="A7:A12"/>
    <mergeCell ref="AD7:AD12"/>
    <mergeCell ref="AF7:AF12"/>
    <mergeCell ref="A13:AF13"/>
  </mergeCells>
  <phoneticPr fontId="3" type="noConversion"/>
  <conditionalFormatting sqref="AC8:AC10">
    <cfRule type="notContainsBlanks" dxfId="12" priority="1445">
      <formula>LEN(TRIM(AC8))&gt;0</formula>
    </cfRule>
  </conditionalFormatting>
  <conditionalFormatting sqref="AC25:AC28">
    <cfRule type="notContainsBlanks" dxfId="11" priority="1442">
      <formula>LEN(TRIM(AC25))&gt;0</formula>
    </cfRule>
  </conditionalFormatting>
  <conditionalFormatting sqref="AF16 AE25:AE39 AE7:AF7 AE8:AE12">
    <cfRule type="notContainsBlanks" dxfId="10" priority="1432">
      <formula>LEN(TRIM(AE7))&gt;0</formula>
    </cfRule>
  </conditionalFormatting>
  <conditionalFormatting sqref="AD7 AD16">
    <cfRule type="notContainsBlanks" dxfId="9" priority="1661">
      <formula>LEN(TRIM(AD7))&gt;0</formula>
    </cfRule>
  </conditionalFormatting>
  <conditionalFormatting sqref="A1">
    <cfRule type="cellIs" dxfId="8" priority="1414" operator="equal">
      <formula>0</formula>
    </cfRule>
  </conditionalFormatting>
  <conditionalFormatting sqref="D31:AB31">
    <cfRule type="cellIs" dxfId="7" priority="1411" operator="equal">
      <formula>0</formula>
    </cfRule>
  </conditionalFormatting>
  <conditionalFormatting sqref="D32:AA38">
    <cfRule type="expression" dxfId="6" priority="485">
      <formula>D32&gt;D$25</formula>
    </cfRule>
  </conditionalFormatting>
  <conditionalFormatting sqref="D25:AA25">
    <cfRule type="expression" dxfId="5" priority="484">
      <formula>D32&gt;D$25</formula>
    </cfRule>
  </conditionalFormatting>
  <conditionalFormatting sqref="D7:AB11">
    <cfRule type="cellIs" dxfId="4" priority="5" operator="equal">
      <formula>0</formula>
    </cfRule>
    <cfRule type="cellIs" dxfId="3" priority="6" operator="equal">
      <formula>0</formula>
    </cfRule>
  </conditionalFormatting>
  <conditionalFormatting sqref="D12:AB12">
    <cfRule type="cellIs" dxfId="2" priority="4" operator="equal">
      <formula>0</formula>
    </cfRule>
  </conditionalFormatting>
  <conditionalFormatting sqref="AB22">
    <cfRule type="expression" dxfId="1" priority="2">
      <formula>(AB22+AB23+AB24)&lt;&gt;AB9</formula>
    </cfRule>
  </conditionalFormatting>
  <conditionalFormatting sqref="AB9">
    <cfRule type="expression" dxfId="0" priority="1">
      <formula>(AB22+AB23+AB24)&lt;&gt;AB9</formula>
    </cfRule>
  </conditionalFormatting>
  <dataValidations count="3">
    <dataValidation type="whole" allowBlank="1" showInputMessage="1" showErrorMessage="1" errorTitle="Non-Numeric or abnormal value" error="Enter Numbers only between 0 and 99999" sqref="D25:D39 E31:AB31 D7:AA11 E25:AA30 E32:AA39">
      <formula1>0</formula1>
      <formula2>99999</formula2>
    </dataValidation>
    <dataValidation type="whole" allowBlank="1" showInputMessage="1" showErrorMessage="1" errorTitle="Numeric Characters Error" error="Enter Numeric Characters only between range 0 and 2000" sqref="D16:AA24">
      <formula1>0</formula1>
      <formula2>2000</formula2>
    </dataValidation>
    <dataValidation allowBlank="1" showInputMessage="1" showErrorMessage="1" errorTitle="Non-Numeric or abnormal value" error="Enter Numbers only between 0 and 99999" sqref="D12:AA12"/>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14"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2022-01-07T10:41:54Z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