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29" i="1" l="1"/>
  <c r="E429" i="1"/>
  <c r="AK396" i="1" l="1"/>
  <c r="AK397" i="1"/>
  <c r="AK393" i="1"/>
  <c r="AK392" i="1"/>
  <c r="AK493" i="1" l="1"/>
  <c r="AK443" i="1"/>
  <c r="AK438" i="1"/>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L124" i="1" l="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K354" i="1" s="1"/>
  <c r="AA354" i="1"/>
  <c r="AA355" i="1"/>
  <c r="D354" i="1"/>
  <c r="AK346" i="1"/>
  <c r="AK176" i="1"/>
  <c r="AK142" i="1"/>
  <c r="AK171" i="1"/>
  <c r="AK145" i="1"/>
  <c r="L128" i="1"/>
  <c r="M128" i="1"/>
  <c r="N128" i="1"/>
  <c r="O128" i="1"/>
  <c r="P128" i="1"/>
  <c r="Q128" i="1"/>
  <c r="R128" i="1"/>
  <c r="S128" i="1"/>
  <c r="T128" i="1"/>
  <c r="U128" i="1"/>
  <c r="V128" i="1"/>
  <c r="W128" i="1"/>
  <c r="X128" i="1"/>
  <c r="Y128" i="1"/>
  <c r="Z128" i="1"/>
  <c r="AA128" i="1"/>
  <c r="J128" i="1"/>
  <c r="AK140" i="1"/>
  <c r="AK127" i="1"/>
  <c r="J112" i="1"/>
  <c r="AL346" i="1" l="1"/>
  <c r="AJ355" i="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H443" i="1"/>
  <c r="K128" i="1" l="1"/>
  <c r="AK128" i="1" l="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J494" i="1"/>
  <c r="AM492" i="1"/>
  <c r="AM491" i="1"/>
  <c r="AJ491" i="1"/>
  <c r="AM490" i="1"/>
  <c r="AJ490" i="1"/>
  <c r="AJ489" i="1"/>
  <c r="AM487" i="1"/>
  <c r="AM486" i="1"/>
  <c r="AJ486" i="1"/>
  <c r="AM485" i="1"/>
  <c r="AJ485" i="1"/>
  <c r="AJ484" i="1"/>
  <c r="AM482" i="1"/>
  <c r="AM481" i="1"/>
  <c r="AJ481" i="1"/>
  <c r="AM480" i="1"/>
  <c r="AJ480" i="1"/>
  <c r="AJ479" i="1"/>
  <c r="K482" i="1"/>
  <c r="K502" i="1" s="1"/>
  <c r="J482" i="1"/>
  <c r="J502" i="1" s="1"/>
  <c r="I482" i="1"/>
  <c r="I502" i="1" s="1"/>
  <c r="H482" i="1"/>
  <c r="H502" i="1" s="1"/>
  <c r="G482" i="1"/>
  <c r="G502" i="1" s="1"/>
  <c r="F482" i="1"/>
  <c r="AM477" i="1"/>
  <c r="AM476" i="1"/>
  <c r="AJ476" i="1"/>
  <c r="AM475" i="1"/>
  <c r="AJ475" i="1"/>
  <c r="AJ474" i="1"/>
  <c r="AM472" i="1"/>
  <c r="AM471" i="1"/>
  <c r="AJ471" i="1"/>
  <c r="AM470" i="1"/>
  <c r="AJ470" i="1"/>
  <c r="AJ469" i="1"/>
  <c r="AM467" i="1"/>
  <c r="AM466" i="1"/>
  <c r="AJ466" i="1"/>
  <c r="AM465" i="1"/>
  <c r="AJ465" i="1"/>
  <c r="AJ464" i="1"/>
  <c r="AM462" i="1"/>
  <c r="AM461" i="1"/>
  <c r="AJ461" i="1"/>
  <c r="AM460" i="1"/>
  <c r="AJ460" i="1"/>
  <c r="AJ459" i="1"/>
  <c r="AM457" i="1"/>
  <c r="AM456" i="1"/>
  <c r="AJ456" i="1"/>
  <c r="AM455" i="1"/>
  <c r="AJ455" i="1"/>
  <c r="AJ454" i="1"/>
  <c r="AM452" i="1"/>
  <c r="AM451" i="1"/>
  <c r="AJ451" i="1"/>
  <c r="AM450" i="1"/>
  <c r="AJ450" i="1"/>
  <c r="AJ449" i="1"/>
  <c r="AM447" i="1"/>
  <c r="AM446" i="1"/>
  <c r="AJ446" i="1"/>
  <c r="AM445" i="1"/>
  <c r="AJ445" i="1"/>
  <c r="AJ444" i="1"/>
  <c r="AM442" i="1"/>
  <c r="AM441" i="1"/>
  <c r="AJ441" i="1"/>
  <c r="AM440" i="1"/>
  <c r="AJ440" i="1"/>
  <c r="AJ439" i="1"/>
  <c r="F502" i="1" l="1"/>
  <c r="AK478"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431" i="1" l="1"/>
  <c r="AK182" i="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K186" i="1" s="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K389" i="1" s="1"/>
  <c r="AJ388" i="1"/>
  <c r="D376" i="1"/>
  <c r="AK384" i="1" s="1"/>
  <c r="AJ389" i="1"/>
  <c r="D346" i="1"/>
  <c r="AJ358" i="1"/>
  <c r="AK324" i="1" l="1"/>
  <c r="AK328" i="1"/>
  <c r="D379" i="1"/>
  <c r="AJ376" i="1"/>
  <c r="AJ393" i="1"/>
  <c r="AJ390" i="1"/>
  <c r="AJ379" i="1" l="1"/>
  <c r="AK379" i="1"/>
  <c r="AK390"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507" i="1" s="1"/>
  <c r="B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329"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N328" i="1"/>
  <c r="AN22" i="1"/>
  <c r="AL6" i="1" l="1"/>
  <c r="A529" i="1"/>
  <c r="AN6" i="1" s="1"/>
  <c r="M507" i="1" l="1"/>
</calcChain>
</file>

<file path=xl/sharedStrings.xml><?xml version="1.0" encoding="utf-8"?>
<sst xmlns="http://schemas.openxmlformats.org/spreadsheetml/2006/main" count="3189" uniqueCount="1349">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</sst>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
      <i/>
      <sz val="22"/>
      <color rgb="FFFF0000"/>
      <name val="Calibri"/>
      <family val="2"/>
      <scheme val="minor"/>
    </font>
    <font>
      <b/>
      <sz val="2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16">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4" fillId="5" borderId="276"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9" xfId="0" applyFont="1" applyBorder="1" applyAlignment="1">
      <alignment wrapText="1"/>
    </xf>
    <xf numFmtId="0" fontId="55" fillId="0" borderId="47" xfId="0" applyFont="1" applyBorder="1" applyAlignment="1">
      <alignment horizontal="lef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38" fillId="0" borderId="91" xfId="0" applyFont="1" applyBorder="1" applyAlignment="1">
      <alignment vertical="center" wrapText="1"/>
    </xf>
    <xf numFmtId="0" fontId="20" fillId="5" borderId="59" xfId="0" applyFont="1" applyFill="1" applyBorder="1" applyAlignment="1">
      <alignment horizontal="left" vertical="center" wrapText="1"/>
    </xf>
    <xf numFmtId="0" fontId="20" fillId="5" borderId="4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29" fillId="0" borderId="91" xfId="0" applyFont="1" applyBorder="1" applyAlignment="1">
      <alignment vertical="center" wrapText="1"/>
    </xf>
    <xf numFmtId="0" fontId="29" fillId="5" borderId="91" xfId="0" applyFont="1" applyFill="1" applyBorder="1" applyAlignment="1">
      <alignment vertical="center" wrapText="1"/>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38" fillId="5" borderId="91" xfId="0" applyFont="1" applyFill="1" applyBorder="1" applyAlignment="1">
      <alignmen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29" fillId="0" borderId="91" xfId="0" applyFont="1" applyFill="1" applyBorder="1" applyAlignment="1">
      <alignment vertical="center" wrapText="1"/>
    </xf>
    <xf numFmtId="0" fontId="42" fillId="5" borderId="91" xfId="0" applyFont="1" applyFill="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5" borderId="0" xfId="0" applyFont="1" applyFill="1" applyBorder="1" applyAlignment="1">
      <alignment horizont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49" fontId="18" fillId="4" borderId="11" xfId="1" applyNumberFormat="1" applyFont="1" applyFill="1" applyBorder="1" applyAlignment="1">
      <alignment horizontal="center" vertical="center"/>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49" fontId="18" fillId="4" borderId="9" xfId="1" applyNumberFormat="1" applyFont="1" applyFill="1" applyBorder="1" applyAlignment="1">
      <alignment horizontal="center" vertical="center"/>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41" xfId="0" applyFont="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49" fontId="14" fillId="4" borderId="9" xfId="1" applyNumberFormat="1" applyFont="1" applyFill="1" applyBorder="1" applyAlignment="1">
      <alignment horizontal="center" vertical="center"/>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72" xfId="0" applyFont="1" applyFill="1" applyBorder="1" applyAlignment="1">
      <alignment horizontal="left" vertical="center"/>
    </xf>
    <xf numFmtId="0" fontId="9" fillId="3" borderId="51" xfId="0" applyFont="1" applyFill="1" applyBorder="1" applyAlignment="1">
      <alignment horizontal="left" vertical="center"/>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43" xfId="0" applyFont="1" applyFill="1" applyBorder="1" applyAlignment="1">
      <alignment horizontal="center" vertical="center"/>
    </xf>
    <xf numFmtId="0" fontId="8" fillId="8" borderId="22"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10" borderId="50"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5" borderId="41"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7" fillId="0" borderId="41" xfId="0" applyFont="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7" fillId="4" borderId="41" xfId="0" applyFont="1" applyFill="1" applyBorder="1" applyAlignment="1">
      <alignment vertical="center"/>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27" xfId="0" applyFont="1" applyFill="1" applyBorder="1" applyAlignment="1">
      <alignment horizontal="center" vertical="center" wrapText="1"/>
    </xf>
    <xf numFmtId="0" fontId="22" fillId="2" borderId="60" xfId="0" applyFont="1" applyFill="1" applyBorder="1" applyAlignment="1">
      <alignment horizontal="center" vertical="top" wrapText="1"/>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8" fillId="5" borderId="41" xfId="0" applyFont="1" applyFill="1" applyBorder="1" applyAlignment="1">
      <alignment horizontal="lef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6"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7" fillId="0" borderId="54" xfId="0" applyFont="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49" fontId="18" fillId="4" borderId="54" xfId="1" applyNumberFormat="1" applyFont="1" applyFill="1" applyBorder="1" applyAlignment="1">
      <alignment horizontal="center" vertical="center"/>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horizontal="left" vertical="top"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83">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82"/>
      <tableStyleElement type="headerRow" dxfId="19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2</xdr:col>
      <xdr:colOff>111403</xdr:colOff>
      <xdr:row>0</xdr:row>
      <xdr:rowOff>5155</xdr:rowOff>
    </xdr:from>
    <xdr:to>
      <xdr:col>3</xdr:col>
      <xdr:colOff>249767</xdr:colOff>
      <xdr:row>1</xdr:row>
      <xdr:rowOff>1105821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636653" y="5155"/>
          <a:ext cx="1376614" cy="1100666"/>
        </a:xfrm>
        <a:prstGeom prst="rect">
          <a:avLst/>
        </a:prstGeom>
        <a:noFill/>
        <a:ln>
          <a:noFill/>
        </a:ln>
      </xdr:spPr>
    </xdr:pic>
    <xdr:clientData/>
  </xdr:twoCellAnchor>
  <xdr:twoCellAnchor editAs="oneCell">
    <xdr:from>
      <xdr:col>9</xdr:col>
      <xdr:colOff>55805</xdr:colOff>
      <xdr:row>1</xdr:row>
      <xdr:rowOff>82552</xdr:rowOff>
    </xdr:from>
    <xdr:to>
      <xdr:col>13</xdr:col>
      <xdr:colOff>10583</xdr:colOff>
      <xdr:row>1</xdr:row>
      <xdr:rowOff>1162052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5905405" y="82552"/>
          <a:ext cx="2012178" cy="1079500"/>
        </a:xfrm>
        <a:prstGeom prst="rect">
          <a:avLst/>
        </a:prstGeom>
        <a:noFill/>
        <a:ln>
          <a:noFill/>
        </a:ln>
      </xdr:spPr>
    </xdr:pic>
    <xdr:clientData/>
  </xdr:twoCellAnchor>
  <xdr:twoCellAnchor editAs="oneCell">
    <xdr:from>
      <xdr:col>19</xdr:col>
      <xdr:colOff>129010</xdr:colOff>
      <xdr:row>1</xdr:row>
      <xdr:rowOff>336549</xdr:rowOff>
    </xdr:from>
    <xdr:to>
      <xdr:col>24</xdr:col>
      <xdr:colOff>134696</xdr:colOff>
      <xdr:row>1</xdr:row>
      <xdr:rowOff>772334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1122110" y="3365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328" activePane="bottomRight" state="frozen"/>
      <selection pane="topRight" activeCell="D1" sqref="D1"/>
      <selection pane="bottomLeft" activeCell="A3" sqref="A3"/>
      <selection pane="bottomRight" activeCell="E332" sqref="E332"/>
    </sheetView>
  </sheetViews>
  <sheetFormatPr defaultColWidth="9" defaultRowHeight="28.5" x14ac:dyDescent="0.85"/>
  <cols>
    <col min="1" max="1" width="6.3984375" style="404" customWidth="1"/>
    <col min="2" max="2" width="52.1328125" style="766" customWidth="1" collapsed="1"/>
    <col min="3" max="3" width="79.59765625" style="457" customWidth="1" collapsed="1"/>
    <col min="4" max="4" width="20.1328125" style="782" bestFit="1" customWidth="1" collapsed="1"/>
    <col min="5" max="5" width="196.86328125" style="458" customWidth="1" collapsed="1"/>
    <col min="6" max="6" width="86" style="459" customWidth="1" collapsed="1"/>
    <col min="7" max="35" width="9" style="816"/>
    <col min="36" max="139" width="9" style="816" collapsed="1"/>
    <col min="140" max="16384" width="9" style="404" collapsed="1"/>
  </cols>
  <sheetData>
    <row r="1" spans="2:139" ht="79.5" customHeight="1" x14ac:dyDescent="0.85">
      <c r="B1" s="1086" t="s">
        <v>98</v>
      </c>
      <c r="C1" s="1087"/>
      <c r="D1" s="1087"/>
      <c r="E1" s="1087"/>
      <c r="F1" s="822"/>
    </row>
    <row r="2" spans="2:139" s="405" customFormat="1" x14ac:dyDescent="0.8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8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8.9" hidden="1" thickBot="1" x14ac:dyDescent="0.9">
      <c r="B4" s="1092" t="s">
        <v>444</v>
      </c>
      <c r="C4" s="1093"/>
      <c r="D4" s="1093"/>
      <c r="E4" s="1093"/>
      <c r="F4" s="1094"/>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85">
      <c r="B5" s="1059" t="s">
        <v>792</v>
      </c>
      <c r="C5" s="410" t="s">
        <v>673</v>
      </c>
      <c r="D5" s="769" t="s">
        <v>446</v>
      </c>
      <c r="E5" s="411" t="s">
        <v>674</v>
      </c>
      <c r="F5" s="835" t="s">
        <v>911</v>
      </c>
    </row>
    <row r="6" spans="2:139" hidden="1" x14ac:dyDescent="0.85">
      <c r="B6" s="1060"/>
      <c r="C6" s="412" t="s">
        <v>676</v>
      </c>
      <c r="D6" s="770" t="s">
        <v>447</v>
      </c>
      <c r="E6" s="413" t="s">
        <v>677</v>
      </c>
      <c r="F6" s="836" t="s">
        <v>678</v>
      </c>
    </row>
    <row r="7" spans="2:139" ht="28.9" hidden="1" thickBot="1" x14ac:dyDescent="0.9">
      <c r="B7" s="1061"/>
      <c r="C7" s="414" t="s">
        <v>679</v>
      </c>
      <c r="D7" s="771" t="s">
        <v>448</v>
      </c>
      <c r="E7" s="415" t="s">
        <v>680</v>
      </c>
      <c r="F7" s="837" t="s">
        <v>678</v>
      </c>
    </row>
    <row r="8" spans="2:139" s="416" customFormat="1" hidden="1" x14ac:dyDescent="0.85">
      <c r="B8" s="1059" t="s">
        <v>793</v>
      </c>
      <c r="C8" s="417" t="s">
        <v>802</v>
      </c>
      <c r="D8" s="772" t="s">
        <v>795</v>
      </c>
      <c r="E8" s="418" t="s">
        <v>674</v>
      </c>
      <c r="F8" s="838" t="s">
        <v>911</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85">
      <c r="B9" s="1060"/>
      <c r="C9" s="412" t="s">
        <v>611</v>
      </c>
      <c r="D9" s="770" t="s">
        <v>796</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8.9" hidden="1" thickBot="1" x14ac:dyDescent="0.9">
      <c r="B10" s="1061"/>
      <c r="C10" s="414" t="s">
        <v>445</v>
      </c>
      <c r="D10" s="771" t="s">
        <v>797</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idden="1" x14ac:dyDescent="0.85">
      <c r="B11" s="1077" t="s">
        <v>794</v>
      </c>
      <c r="C11" s="421" t="s">
        <v>803</v>
      </c>
      <c r="D11" s="772" t="s">
        <v>799</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85">
      <c r="B12" s="1078"/>
      <c r="C12" s="482" t="s">
        <v>611</v>
      </c>
      <c r="D12" s="770" t="s">
        <v>800</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8.9" hidden="1" thickBot="1" x14ac:dyDescent="0.9">
      <c r="B13" s="1079"/>
      <c r="C13" s="422" t="s">
        <v>445</v>
      </c>
      <c r="D13" s="771" t="s">
        <v>801</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8.9" thickBot="1" x14ac:dyDescent="0.9">
      <c r="B14" s="1062" t="s">
        <v>12</v>
      </c>
      <c r="C14" s="1063"/>
      <c r="D14" s="1063"/>
      <c r="E14" s="1063"/>
      <c r="F14" s="1064"/>
    </row>
    <row r="15" spans="2:139" ht="85.5" x14ac:dyDescent="0.85">
      <c r="B15" s="1065" t="s">
        <v>109</v>
      </c>
      <c r="C15" s="503" t="s">
        <v>954</v>
      </c>
      <c r="D15" s="773" t="s">
        <v>129</v>
      </c>
      <c r="E15" s="504" t="s">
        <v>80</v>
      </c>
      <c r="F15" s="841" t="s">
        <v>594</v>
      </c>
    </row>
    <row r="16" spans="2:139" ht="57" x14ac:dyDescent="0.85">
      <c r="B16" s="1066"/>
      <c r="C16" s="76" t="s">
        <v>955</v>
      </c>
      <c r="D16" s="770" t="s">
        <v>131</v>
      </c>
      <c r="E16" s="425" t="s">
        <v>81</v>
      </c>
      <c r="F16" s="842" t="s">
        <v>595</v>
      </c>
    </row>
    <row r="17" spans="2:6" ht="57" x14ac:dyDescent="0.85">
      <c r="B17" s="1066"/>
      <c r="C17" s="424" t="s">
        <v>132</v>
      </c>
      <c r="D17" s="770" t="s">
        <v>322</v>
      </c>
      <c r="E17" s="425" t="s">
        <v>587</v>
      </c>
      <c r="F17" s="842" t="s">
        <v>596</v>
      </c>
    </row>
    <row r="18" spans="2:6" x14ac:dyDescent="0.85">
      <c r="B18" s="1066"/>
      <c r="C18" s="424" t="s">
        <v>997</v>
      </c>
      <c r="D18" s="770" t="s">
        <v>996</v>
      </c>
      <c r="E18" s="425"/>
      <c r="F18" s="842"/>
    </row>
    <row r="19" spans="2:6" x14ac:dyDescent="0.85">
      <c r="B19" s="1066"/>
      <c r="C19" s="412" t="s">
        <v>133</v>
      </c>
      <c r="D19" s="770" t="s">
        <v>134</v>
      </c>
      <c r="E19" s="425" t="s">
        <v>42</v>
      </c>
      <c r="F19" s="842" t="s">
        <v>597</v>
      </c>
    </row>
    <row r="20" spans="2:6" x14ac:dyDescent="0.85">
      <c r="B20" s="1066"/>
      <c r="C20" s="412" t="s">
        <v>146</v>
      </c>
      <c r="D20" s="770" t="s">
        <v>135</v>
      </c>
      <c r="E20" s="425" t="s">
        <v>136</v>
      </c>
      <c r="F20" s="842" t="s">
        <v>598</v>
      </c>
    </row>
    <row r="21" spans="2:6" x14ac:dyDescent="0.85">
      <c r="B21" s="1066"/>
      <c r="C21" s="426" t="s">
        <v>138</v>
      </c>
      <c r="D21" s="774" t="s">
        <v>137</v>
      </c>
      <c r="E21" s="425" t="s">
        <v>38</v>
      </c>
      <c r="F21" s="842" t="s">
        <v>304</v>
      </c>
    </row>
    <row r="22" spans="2:6" x14ac:dyDescent="0.85">
      <c r="B22" s="1066"/>
      <c r="C22" s="412" t="s">
        <v>139</v>
      </c>
      <c r="D22" s="770" t="s">
        <v>140</v>
      </c>
      <c r="E22" s="425" t="s">
        <v>39</v>
      </c>
      <c r="F22" s="842" t="s">
        <v>599</v>
      </c>
    </row>
    <row r="23" spans="2:6" x14ac:dyDescent="0.85">
      <c r="B23" s="1066"/>
      <c r="C23" s="412" t="s">
        <v>602</v>
      </c>
      <c r="D23" s="770" t="s">
        <v>141</v>
      </c>
      <c r="E23" s="425" t="s">
        <v>40</v>
      </c>
      <c r="F23" s="842" t="s">
        <v>600</v>
      </c>
    </row>
    <row r="24" spans="2:6" x14ac:dyDescent="0.85">
      <c r="B24" s="1067"/>
      <c r="C24" s="610" t="s">
        <v>1168</v>
      </c>
      <c r="D24" s="611" t="s">
        <v>1169</v>
      </c>
      <c r="E24" s="460"/>
      <c r="F24" s="843"/>
    </row>
    <row r="25" spans="2:6" ht="28.9" thickBot="1" x14ac:dyDescent="0.9">
      <c r="B25" s="1068"/>
      <c r="C25" s="414" t="s">
        <v>142</v>
      </c>
      <c r="D25" s="771" t="s">
        <v>143</v>
      </c>
      <c r="E25" s="427" t="s">
        <v>41</v>
      </c>
      <c r="F25" s="844" t="s">
        <v>144</v>
      </c>
    </row>
    <row r="26" spans="2:6" ht="57" x14ac:dyDescent="0.85">
      <c r="B26" s="1075" t="s">
        <v>13</v>
      </c>
      <c r="C26" s="421" t="s">
        <v>146</v>
      </c>
      <c r="D26" s="772" t="s">
        <v>145</v>
      </c>
      <c r="E26" s="423" t="s">
        <v>82</v>
      </c>
      <c r="F26" s="845" t="s">
        <v>601</v>
      </c>
    </row>
    <row r="27" spans="2:6" ht="57.4" thickBot="1" x14ac:dyDescent="0.9">
      <c r="B27" s="1076"/>
      <c r="C27" s="428" t="s">
        <v>138</v>
      </c>
      <c r="D27" s="771" t="s">
        <v>147</v>
      </c>
      <c r="E27" s="427" t="s">
        <v>90</v>
      </c>
      <c r="F27" s="844" t="s">
        <v>601</v>
      </c>
    </row>
    <row r="28" spans="2:6" x14ac:dyDescent="0.85">
      <c r="B28" s="1075" t="s">
        <v>14</v>
      </c>
      <c r="C28" s="421" t="s">
        <v>1001</v>
      </c>
      <c r="D28" s="772" t="s">
        <v>148</v>
      </c>
      <c r="E28" s="423" t="s">
        <v>83</v>
      </c>
      <c r="F28" s="845" t="s">
        <v>601</v>
      </c>
    </row>
    <row r="29" spans="2:6" ht="57.4" thickBot="1" x14ac:dyDescent="0.9">
      <c r="B29" s="1076"/>
      <c r="C29" s="428" t="s">
        <v>436</v>
      </c>
      <c r="D29" s="771" t="s">
        <v>149</v>
      </c>
      <c r="E29" s="427" t="s">
        <v>91</v>
      </c>
      <c r="F29" s="844" t="s">
        <v>601</v>
      </c>
    </row>
    <row r="30" spans="2:6" ht="57" x14ac:dyDescent="0.85">
      <c r="B30" s="1075" t="s">
        <v>15</v>
      </c>
      <c r="C30" s="421" t="s">
        <v>1001</v>
      </c>
      <c r="D30" s="772" t="s">
        <v>150</v>
      </c>
      <c r="E30" s="423" t="s">
        <v>84</v>
      </c>
      <c r="F30" s="845" t="s">
        <v>601</v>
      </c>
    </row>
    <row r="31" spans="2:6" ht="57.4" thickBot="1" x14ac:dyDescent="0.9">
      <c r="B31" s="1076"/>
      <c r="C31" s="428" t="s">
        <v>436</v>
      </c>
      <c r="D31" s="771" t="s">
        <v>151</v>
      </c>
      <c r="E31" s="427" t="s">
        <v>92</v>
      </c>
      <c r="F31" s="844" t="s">
        <v>601</v>
      </c>
    </row>
    <row r="32" spans="2:6" x14ac:dyDescent="0.85">
      <c r="B32" s="1075" t="s">
        <v>416</v>
      </c>
      <c r="C32" s="421" t="s">
        <v>1002</v>
      </c>
      <c r="D32" s="772" t="s">
        <v>152</v>
      </c>
      <c r="E32" s="423" t="s">
        <v>85</v>
      </c>
      <c r="F32" s="845" t="s">
        <v>601</v>
      </c>
    </row>
    <row r="33" spans="2:139" ht="28.9" thickBot="1" x14ac:dyDescent="0.9">
      <c r="B33" s="1076"/>
      <c r="C33" s="428" t="s">
        <v>436</v>
      </c>
      <c r="D33" s="771" t="s">
        <v>153</v>
      </c>
      <c r="E33" s="427" t="s">
        <v>93</v>
      </c>
      <c r="F33" s="844" t="s">
        <v>601</v>
      </c>
    </row>
    <row r="34" spans="2:139" x14ac:dyDescent="0.85">
      <c r="B34" s="1075" t="s">
        <v>16</v>
      </c>
      <c r="C34" s="421" t="s">
        <v>1002</v>
      </c>
      <c r="D34" s="772" t="s">
        <v>154</v>
      </c>
      <c r="E34" s="423" t="s">
        <v>86</v>
      </c>
      <c r="F34" s="845" t="s">
        <v>601</v>
      </c>
    </row>
    <row r="35" spans="2:139" ht="57.4" thickBot="1" x14ac:dyDescent="0.9">
      <c r="B35" s="1076"/>
      <c r="C35" s="428" t="s">
        <v>436</v>
      </c>
      <c r="D35" s="771" t="s">
        <v>155</v>
      </c>
      <c r="E35" s="427" t="s">
        <v>94</v>
      </c>
      <c r="F35" s="844" t="s">
        <v>601</v>
      </c>
    </row>
    <row r="36" spans="2:139" x14ac:dyDescent="0.85">
      <c r="B36" s="1075" t="s">
        <v>17</v>
      </c>
      <c r="C36" s="421" t="s">
        <v>1002</v>
      </c>
      <c r="D36" s="772" t="s">
        <v>323</v>
      </c>
      <c r="E36" s="423" t="s">
        <v>87</v>
      </c>
      <c r="F36" s="845" t="s">
        <v>601</v>
      </c>
    </row>
    <row r="37" spans="2:139" s="429" customFormat="1" ht="28.9" thickBot="1" x14ac:dyDescent="0.5">
      <c r="B37" s="1076"/>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85">
      <c r="B38" s="1075" t="s">
        <v>22</v>
      </c>
      <c r="C38" s="421" t="s">
        <v>1002</v>
      </c>
      <c r="D38" s="772" t="s">
        <v>157</v>
      </c>
      <c r="E38" s="423" t="s">
        <v>88</v>
      </c>
      <c r="F38" s="845" t="s">
        <v>601</v>
      </c>
    </row>
    <row r="39" spans="2:139" ht="57.4" thickBot="1" x14ac:dyDescent="0.9">
      <c r="B39" s="1076"/>
      <c r="C39" s="428" t="s">
        <v>436</v>
      </c>
      <c r="D39" s="771" t="s">
        <v>158</v>
      </c>
      <c r="E39" s="427" t="s">
        <v>96</v>
      </c>
      <c r="F39" s="844" t="s">
        <v>601</v>
      </c>
    </row>
    <row r="40" spans="2:139" ht="57" x14ac:dyDescent="0.85">
      <c r="B40" s="1075" t="s">
        <v>18</v>
      </c>
      <c r="C40" s="421" t="s">
        <v>1002</v>
      </c>
      <c r="D40" s="772" t="s">
        <v>159</v>
      </c>
      <c r="E40" s="423" t="s">
        <v>89</v>
      </c>
      <c r="F40" s="845" t="s">
        <v>601</v>
      </c>
    </row>
    <row r="41" spans="2:139" ht="57.4" thickBot="1" x14ac:dyDescent="0.9">
      <c r="B41" s="1076"/>
      <c r="C41" s="428" t="s">
        <v>436</v>
      </c>
      <c r="D41" s="771" t="s">
        <v>160</v>
      </c>
      <c r="E41" s="427" t="s">
        <v>97</v>
      </c>
      <c r="F41" s="844" t="s">
        <v>601</v>
      </c>
    </row>
    <row r="42" spans="2:139" ht="57" x14ac:dyDescent="0.85">
      <c r="B42" s="1075" t="s">
        <v>101</v>
      </c>
      <c r="C42" s="421" t="s">
        <v>1002</v>
      </c>
      <c r="D42" s="772" t="s">
        <v>324</v>
      </c>
      <c r="E42" s="423" t="s">
        <v>121</v>
      </c>
      <c r="F42" s="845" t="s">
        <v>601</v>
      </c>
    </row>
    <row r="43" spans="2:139" ht="57.4" thickBot="1" x14ac:dyDescent="0.9">
      <c r="B43" s="1076"/>
      <c r="C43" s="428" t="s">
        <v>436</v>
      </c>
      <c r="D43" s="771" t="s">
        <v>161</v>
      </c>
      <c r="E43" s="460" t="s">
        <v>588</v>
      </c>
      <c r="F43" s="843" t="s">
        <v>601</v>
      </c>
    </row>
    <row r="44" spans="2:139" ht="28.9" thickBot="1" x14ac:dyDescent="0.9">
      <c r="B44" s="1109" t="s">
        <v>993</v>
      </c>
      <c r="C44" s="959" t="s">
        <v>132</v>
      </c>
      <c r="D44" s="614" t="s">
        <v>1170</v>
      </c>
      <c r="E44" s="460"/>
      <c r="F44" s="843"/>
    </row>
    <row r="45" spans="2:139" x14ac:dyDescent="0.85">
      <c r="B45" s="1110"/>
      <c r="C45" s="91" t="s">
        <v>146</v>
      </c>
      <c r="D45" s="775" t="s">
        <v>994</v>
      </c>
      <c r="E45" s="425"/>
      <c r="F45" s="842"/>
    </row>
    <row r="46" spans="2:139" ht="28.9" thickBot="1" x14ac:dyDescent="0.9">
      <c r="B46" s="1111"/>
      <c r="C46" s="95" t="s">
        <v>138</v>
      </c>
      <c r="D46" s="775" t="s">
        <v>995</v>
      </c>
      <c r="E46" s="425"/>
      <c r="F46" s="842"/>
    </row>
    <row r="47" spans="2:139" ht="57" x14ac:dyDescent="0.85">
      <c r="B47" s="1099" t="s">
        <v>1176</v>
      </c>
      <c r="C47" s="783" t="s">
        <v>604</v>
      </c>
      <c r="D47" s="648" t="s">
        <v>325</v>
      </c>
      <c r="E47" s="411" t="s">
        <v>890</v>
      </c>
      <c r="F47" s="835"/>
    </row>
    <row r="48" spans="2:139" ht="57.4" thickBot="1" x14ac:dyDescent="0.9">
      <c r="B48" s="1100"/>
      <c r="C48" s="784" t="s">
        <v>613</v>
      </c>
      <c r="D48" s="650" t="s">
        <v>326</v>
      </c>
      <c r="E48" s="413" t="s">
        <v>891</v>
      </c>
      <c r="F48" s="836"/>
    </row>
    <row r="49" spans="2:6" ht="57" x14ac:dyDescent="0.85">
      <c r="B49" s="1101" t="s">
        <v>1177</v>
      </c>
      <c r="C49" s="955" t="s">
        <v>1178</v>
      </c>
      <c r="D49" s="956" t="s">
        <v>1180</v>
      </c>
      <c r="E49" s="411" t="s">
        <v>1208</v>
      </c>
      <c r="F49" s="835"/>
    </row>
    <row r="50" spans="2:6" ht="57" x14ac:dyDescent="0.85">
      <c r="B50" s="1102"/>
      <c r="C50" s="957" t="s">
        <v>1179</v>
      </c>
      <c r="D50" s="958" t="s">
        <v>1181</v>
      </c>
      <c r="E50" s="498" t="s">
        <v>1209</v>
      </c>
      <c r="F50" s="847"/>
    </row>
    <row r="51" spans="2:6" x14ac:dyDescent="0.85">
      <c r="B51" s="1103" t="s">
        <v>1192</v>
      </c>
      <c r="C51" s="1104"/>
      <c r="D51" s="1104"/>
      <c r="E51" s="1104"/>
      <c r="F51" s="1105"/>
    </row>
    <row r="52" spans="2:6" x14ac:dyDescent="0.85">
      <c r="B52" s="1106" t="s">
        <v>367</v>
      </c>
      <c r="C52" s="965" t="s">
        <v>146</v>
      </c>
      <c r="D52" s="577" t="s">
        <v>1188</v>
      </c>
      <c r="E52" s="763"/>
      <c r="F52" s="835"/>
    </row>
    <row r="53" spans="2:6" ht="28.9" thickBot="1" x14ac:dyDescent="0.9">
      <c r="B53" s="1107"/>
      <c r="C53" s="964" t="s">
        <v>138</v>
      </c>
      <c r="D53" s="576" t="s">
        <v>1189</v>
      </c>
      <c r="E53" s="762"/>
      <c r="F53" s="836"/>
    </row>
    <row r="54" spans="2:6" x14ac:dyDescent="0.85">
      <c r="B54" s="1108" t="s">
        <v>365</v>
      </c>
      <c r="C54" s="963" t="s">
        <v>146</v>
      </c>
      <c r="D54" s="575" t="s">
        <v>1190</v>
      </c>
      <c r="E54" s="762"/>
      <c r="F54" s="836"/>
    </row>
    <row r="55" spans="2:6" ht="28.9" thickBot="1" x14ac:dyDescent="0.9">
      <c r="B55" s="1107"/>
      <c r="C55" s="964" t="s">
        <v>138</v>
      </c>
      <c r="D55" s="576" t="s">
        <v>1191</v>
      </c>
      <c r="E55" s="762"/>
      <c r="F55" s="836"/>
    </row>
    <row r="56" spans="2:6" ht="28.9" hidden="1" thickBot="1" x14ac:dyDescent="0.9">
      <c r="B56" s="1080" t="s">
        <v>960</v>
      </c>
      <c r="C56" s="1081"/>
      <c r="D56" s="1081"/>
      <c r="E56" s="1082"/>
      <c r="F56" s="1083"/>
    </row>
    <row r="57" spans="2:6" hidden="1" x14ac:dyDescent="0.85">
      <c r="B57" s="1072" t="s">
        <v>973</v>
      </c>
      <c r="C57" s="1" t="s">
        <v>1127</v>
      </c>
      <c r="D57" s="562" t="s">
        <v>961</v>
      </c>
      <c r="E57" s="461"/>
      <c r="F57" s="848"/>
    </row>
    <row r="58" spans="2:6" ht="28.9" hidden="1" thickBot="1" x14ac:dyDescent="0.9">
      <c r="B58" s="1073"/>
      <c r="C58" s="356" t="s">
        <v>1128</v>
      </c>
      <c r="D58" s="563" t="s">
        <v>962</v>
      </c>
      <c r="E58" s="461"/>
      <c r="F58" s="848"/>
    </row>
    <row r="59" spans="2:6" hidden="1" x14ac:dyDescent="0.85">
      <c r="B59" s="1073"/>
      <c r="C59" s="1" t="s">
        <v>1129</v>
      </c>
      <c r="D59" s="562" t="s">
        <v>1131</v>
      </c>
      <c r="E59" s="461"/>
      <c r="F59" s="848"/>
    </row>
    <row r="60" spans="2:6" ht="28.9" hidden="1" thickBot="1" x14ac:dyDescent="0.9">
      <c r="B60" s="1074"/>
      <c r="C60" s="356" t="s">
        <v>1130</v>
      </c>
      <c r="D60" s="564" t="s">
        <v>1132</v>
      </c>
      <c r="E60" s="461"/>
      <c r="F60" s="848"/>
    </row>
    <row r="61" spans="2:6" hidden="1" x14ac:dyDescent="0.85">
      <c r="B61" s="1069" t="s">
        <v>974</v>
      </c>
      <c r="C61" s="1" t="s">
        <v>1127</v>
      </c>
      <c r="D61" s="562" t="s">
        <v>963</v>
      </c>
      <c r="E61" s="461"/>
      <c r="F61" s="848"/>
    </row>
    <row r="62" spans="2:6" ht="28.9" hidden="1" thickBot="1" x14ac:dyDescent="0.9">
      <c r="B62" s="1070"/>
      <c r="C62" s="356" t="s">
        <v>1128</v>
      </c>
      <c r="D62" s="563" t="s">
        <v>964</v>
      </c>
      <c r="E62" s="461"/>
      <c r="F62" s="848"/>
    </row>
    <row r="63" spans="2:6" hidden="1" x14ac:dyDescent="0.85">
      <c r="B63" s="1070"/>
      <c r="C63" s="1" t="s">
        <v>1129</v>
      </c>
      <c r="D63" s="563" t="s">
        <v>1133</v>
      </c>
      <c r="E63" s="461"/>
      <c r="F63" s="848"/>
    </row>
    <row r="64" spans="2:6" ht="28.9" hidden="1" thickBot="1" x14ac:dyDescent="0.9">
      <c r="B64" s="1071"/>
      <c r="C64" s="356" t="s">
        <v>1130</v>
      </c>
      <c r="D64" s="565" t="s">
        <v>1134</v>
      </c>
      <c r="E64" s="461"/>
      <c r="F64" s="848"/>
    </row>
    <row r="65" spans="2:6" hidden="1" x14ac:dyDescent="0.85">
      <c r="B65" s="1072" t="s">
        <v>975</v>
      </c>
      <c r="C65" s="1" t="s">
        <v>1127</v>
      </c>
      <c r="D65" s="562" t="s">
        <v>965</v>
      </c>
      <c r="E65" s="461"/>
      <c r="F65" s="848"/>
    </row>
    <row r="66" spans="2:6" ht="28.9" hidden="1" thickBot="1" x14ac:dyDescent="0.9">
      <c r="B66" s="1073"/>
      <c r="C66" s="356" t="s">
        <v>1128</v>
      </c>
      <c r="D66" s="563" t="s">
        <v>966</v>
      </c>
      <c r="E66" s="461"/>
      <c r="F66" s="848"/>
    </row>
    <row r="67" spans="2:6" hidden="1" x14ac:dyDescent="0.85">
      <c r="B67" s="1073"/>
      <c r="C67" s="1" t="s">
        <v>1129</v>
      </c>
      <c r="D67" s="563" t="s">
        <v>965</v>
      </c>
      <c r="E67" s="461"/>
      <c r="F67" s="848"/>
    </row>
    <row r="68" spans="2:6" ht="28.9" hidden="1" thickBot="1" x14ac:dyDescent="0.9">
      <c r="B68" s="1074"/>
      <c r="C68" s="356" t="s">
        <v>1130</v>
      </c>
      <c r="D68" s="565" t="s">
        <v>966</v>
      </c>
      <c r="E68" s="461"/>
      <c r="F68" s="848"/>
    </row>
    <row r="69" spans="2:6" hidden="1" x14ac:dyDescent="0.85">
      <c r="B69" s="1069" t="s">
        <v>976</v>
      </c>
      <c r="C69" s="1" t="s">
        <v>1127</v>
      </c>
      <c r="D69" s="562" t="s">
        <v>967</v>
      </c>
      <c r="E69" s="461"/>
      <c r="F69" s="848"/>
    </row>
    <row r="70" spans="2:6" ht="28.9" hidden="1" thickBot="1" x14ac:dyDescent="0.9">
      <c r="B70" s="1070"/>
      <c r="C70" s="356" t="s">
        <v>1128</v>
      </c>
      <c r="D70" s="563" t="s">
        <v>968</v>
      </c>
      <c r="E70" s="461"/>
      <c r="F70" s="848"/>
    </row>
    <row r="71" spans="2:6" hidden="1" x14ac:dyDescent="0.85">
      <c r="B71" s="1070"/>
      <c r="C71" s="1" t="s">
        <v>1129</v>
      </c>
      <c r="D71" s="563" t="s">
        <v>1135</v>
      </c>
      <c r="E71" s="461"/>
      <c r="F71" s="848"/>
    </row>
    <row r="72" spans="2:6" ht="28.9" hidden="1" thickBot="1" x14ac:dyDescent="0.9">
      <c r="B72" s="1071"/>
      <c r="C72" s="356" t="s">
        <v>1130</v>
      </c>
      <c r="D72" s="565" t="s">
        <v>1136</v>
      </c>
      <c r="E72" s="461"/>
      <c r="F72" s="848"/>
    </row>
    <row r="73" spans="2:6" hidden="1" x14ac:dyDescent="0.85">
      <c r="B73" s="1069" t="s">
        <v>984</v>
      </c>
      <c r="C73" s="1" t="s">
        <v>1127</v>
      </c>
      <c r="D73" s="566" t="s">
        <v>969</v>
      </c>
      <c r="E73" s="461"/>
      <c r="F73" s="848"/>
    </row>
    <row r="74" spans="2:6" ht="28.9" hidden="1" thickBot="1" x14ac:dyDescent="0.9">
      <c r="B74" s="1070"/>
      <c r="C74" s="356" t="s">
        <v>1128</v>
      </c>
      <c r="D74" s="563" t="s">
        <v>970</v>
      </c>
      <c r="E74" s="461"/>
      <c r="F74" s="848"/>
    </row>
    <row r="75" spans="2:6" hidden="1" x14ac:dyDescent="0.85">
      <c r="B75" s="1070"/>
      <c r="C75" s="1" t="s">
        <v>1129</v>
      </c>
      <c r="D75" s="563" t="s">
        <v>1137</v>
      </c>
      <c r="E75" s="461"/>
      <c r="F75" s="848"/>
    </row>
    <row r="76" spans="2:6" ht="28.9" hidden="1" thickBot="1" x14ac:dyDescent="0.9">
      <c r="B76" s="1071"/>
      <c r="C76" s="356" t="s">
        <v>1130</v>
      </c>
      <c r="D76" s="563" t="s">
        <v>1138</v>
      </c>
      <c r="E76" s="461"/>
      <c r="F76" s="848"/>
    </row>
    <row r="77" spans="2:6" ht="28.5" hidden="1" customHeight="1" x14ac:dyDescent="0.85">
      <c r="B77" s="1069" t="s">
        <v>977</v>
      </c>
      <c r="C77" s="1" t="s">
        <v>1127</v>
      </c>
      <c r="D77" s="563" t="s">
        <v>971</v>
      </c>
      <c r="E77" s="461"/>
      <c r="F77" s="848"/>
    </row>
    <row r="78" spans="2:6" ht="28.9" hidden="1" thickBot="1" x14ac:dyDescent="0.9">
      <c r="B78" s="1070"/>
      <c r="C78" s="356" t="s">
        <v>1128</v>
      </c>
      <c r="D78" s="563" t="s">
        <v>972</v>
      </c>
      <c r="E78" s="461"/>
      <c r="F78" s="848"/>
    </row>
    <row r="79" spans="2:6" hidden="1" x14ac:dyDescent="0.85">
      <c r="B79" s="1070"/>
      <c r="C79" s="1" t="s">
        <v>1129</v>
      </c>
      <c r="D79" s="563" t="s">
        <v>1139</v>
      </c>
      <c r="E79" s="461"/>
      <c r="F79" s="848"/>
    </row>
    <row r="80" spans="2:6" ht="28.9" hidden="1" thickBot="1" x14ac:dyDescent="0.9">
      <c r="B80" s="1071"/>
      <c r="C80" s="356" t="s">
        <v>1130</v>
      </c>
      <c r="D80" s="563" t="s">
        <v>1140</v>
      </c>
      <c r="E80" s="461"/>
      <c r="F80" s="848"/>
    </row>
    <row r="81" spans="2:139" hidden="1" x14ac:dyDescent="0.85">
      <c r="B81" s="1069" t="s">
        <v>978</v>
      </c>
      <c r="C81" s="1" t="s">
        <v>1127</v>
      </c>
      <c r="D81" s="563" t="s">
        <v>985</v>
      </c>
      <c r="E81" s="461"/>
      <c r="F81" s="848"/>
    </row>
    <row r="82" spans="2:139" ht="28.9" hidden="1" thickBot="1" x14ac:dyDescent="0.9">
      <c r="B82" s="1070"/>
      <c r="C82" s="356" t="s">
        <v>1128</v>
      </c>
      <c r="D82" s="565" t="s">
        <v>986</v>
      </c>
      <c r="E82" s="461"/>
      <c r="F82" s="848"/>
    </row>
    <row r="83" spans="2:139" ht="28.5" hidden="1" customHeight="1" x14ac:dyDescent="0.85">
      <c r="B83" s="1070"/>
      <c r="C83" s="1" t="s">
        <v>1129</v>
      </c>
      <c r="D83" s="563" t="s">
        <v>1141</v>
      </c>
      <c r="E83" s="461"/>
      <c r="F83" s="848"/>
    </row>
    <row r="84" spans="2:139" ht="28.9" hidden="1" thickBot="1" x14ac:dyDescent="0.9">
      <c r="B84" s="1071"/>
      <c r="C84" s="356" t="s">
        <v>1130</v>
      </c>
      <c r="D84" s="565" t="s">
        <v>1142</v>
      </c>
      <c r="E84" s="461"/>
      <c r="F84" s="848"/>
    </row>
    <row r="85" spans="2:139" ht="28.5" hidden="1" customHeight="1" x14ac:dyDescent="0.85">
      <c r="B85" s="1069" t="s">
        <v>979</v>
      </c>
      <c r="C85" s="1" t="s">
        <v>1127</v>
      </c>
      <c r="D85" s="563" t="s">
        <v>987</v>
      </c>
      <c r="E85" s="461"/>
      <c r="F85" s="848"/>
    </row>
    <row r="86" spans="2:139" ht="28.9" hidden="1" thickBot="1" x14ac:dyDescent="0.9">
      <c r="B86" s="1070"/>
      <c r="C86" s="356" t="s">
        <v>1128</v>
      </c>
      <c r="D86" s="565" t="s">
        <v>988</v>
      </c>
      <c r="E86" s="461"/>
      <c r="F86" s="848"/>
    </row>
    <row r="87" spans="2:139" ht="28.5" hidden="1" customHeight="1" x14ac:dyDescent="0.85">
      <c r="B87" s="1070"/>
      <c r="C87" s="1" t="s">
        <v>1129</v>
      </c>
      <c r="D87" s="563" t="s">
        <v>1143</v>
      </c>
      <c r="E87" s="461"/>
      <c r="F87" s="848"/>
    </row>
    <row r="88" spans="2:139" ht="28.9" hidden="1" thickBot="1" x14ac:dyDescent="0.9">
      <c r="B88" s="1071"/>
      <c r="C88" s="356" t="s">
        <v>1130</v>
      </c>
      <c r="D88" s="565" t="s">
        <v>1144</v>
      </c>
      <c r="E88" s="461"/>
      <c r="F88" s="848"/>
    </row>
    <row r="89" spans="2:139" ht="28.5" hidden="1" customHeight="1" x14ac:dyDescent="0.85">
      <c r="B89" s="1069" t="s">
        <v>980</v>
      </c>
      <c r="C89" s="1" t="s">
        <v>1127</v>
      </c>
      <c r="D89" s="563" t="s">
        <v>989</v>
      </c>
      <c r="E89" s="461"/>
      <c r="F89" s="848"/>
    </row>
    <row r="90" spans="2:139" ht="28.9" hidden="1" thickBot="1" x14ac:dyDescent="0.9">
      <c r="B90" s="1070"/>
      <c r="C90" s="356" t="s">
        <v>1128</v>
      </c>
      <c r="D90" s="565" t="s">
        <v>990</v>
      </c>
      <c r="E90" s="461"/>
      <c r="F90" s="848"/>
    </row>
    <row r="91" spans="2:139" ht="28.5" hidden="1" customHeight="1" x14ac:dyDescent="0.85">
      <c r="B91" s="1070"/>
      <c r="C91" s="1" t="s">
        <v>1129</v>
      </c>
      <c r="D91" s="563" t="s">
        <v>1145</v>
      </c>
      <c r="E91" s="461"/>
      <c r="F91" s="848"/>
    </row>
    <row r="92" spans="2:139" ht="28.9" hidden="1" thickBot="1" x14ac:dyDescent="0.9">
      <c r="B92" s="1071"/>
      <c r="C92" s="356" t="s">
        <v>1130</v>
      </c>
      <c r="D92" s="565" t="s">
        <v>1146</v>
      </c>
      <c r="E92" s="461"/>
      <c r="F92" s="848"/>
    </row>
    <row r="93" spans="2:139" s="452" customFormat="1" ht="28.5" hidden="1" customHeight="1" x14ac:dyDescent="0.85">
      <c r="B93" s="1069" t="s">
        <v>998</v>
      </c>
      <c r="C93" s="1" t="s">
        <v>1127</v>
      </c>
      <c r="D93" s="563" t="s">
        <v>991</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8.9" hidden="1" thickBot="1" x14ac:dyDescent="0.9">
      <c r="B94" s="1070"/>
      <c r="C94" s="356" t="s">
        <v>1128</v>
      </c>
      <c r="D94" s="565" t="s">
        <v>992</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85">
      <c r="B95" s="1070"/>
      <c r="C95" s="1" t="s">
        <v>1129</v>
      </c>
      <c r="D95" s="563" t="s">
        <v>1147</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8.9" hidden="1" thickBot="1" x14ac:dyDescent="0.9">
      <c r="B96" s="1071"/>
      <c r="C96" s="356" t="s">
        <v>1130</v>
      </c>
      <c r="D96" s="565" t="s">
        <v>1148</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85">
      <c r="B97" s="1098" t="s">
        <v>100</v>
      </c>
      <c r="C97" s="1082"/>
      <c r="D97" s="1082"/>
      <c r="E97" s="1082"/>
      <c r="F97" s="1083"/>
    </row>
    <row r="98" spans="2:6" ht="57" x14ac:dyDescent="0.85">
      <c r="B98" s="1024" t="s">
        <v>20</v>
      </c>
      <c r="C98" s="482" t="s">
        <v>1003</v>
      </c>
      <c r="D98" s="770" t="s">
        <v>162</v>
      </c>
      <c r="E98" s="425" t="s">
        <v>43</v>
      </c>
      <c r="F98" s="842" t="s">
        <v>168</v>
      </c>
    </row>
    <row r="99" spans="2:6" ht="57" x14ac:dyDescent="0.85">
      <c r="B99" s="1024"/>
      <c r="C99" s="482" t="s">
        <v>163</v>
      </c>
      <c r="D99" s="770" t="s">
        <v>164</v>
      </c>
      <c r="E99" s="425" t="s">
        <v>110</v>
      </c>
      <c r="F99" s="842"/>
    </row>
    <row r="100" spans="2:6" x14ac:dyDescent="0.85">
      <c r="B100" s="1024"/>
      <c r="C100" s="482" t="s">
        <v>306</v>
      </c>
      <c r="D100" s="770" t="s">
        <v>165</v>
      </c>
      <c r="E100" s="425" t="s">
        <v>44</v>
      </c>
      <c r="F100" s="842"/>
    </row>
    <row r="101" spans="2:6" ht="57" x14ac:dyDescent="0.85">
      <c r="B101" s="1024"/>
      <c r="C101" s="432" t="s">
        <v>1004</v>
      </c>
      <c r="D101" s="770" t="s">
        <v>166</v>
      </c>
      <c r="E101" s="425" t="s">
        <v>45</v>
      </c>
      <c r="F101" s="842"/>
    </row>
    <row r="102" spans="2:6" ht="57" x14ac:dyDescent="0.85">
      <c r="B102" s="1024"/>
      <c r="C102" s="76" t="s">
        <v>1250</v>
      </c>
      <c r="D102" s="874" t="s">
        <v>1249</v>
      </c>
      <c r="E102" s="425" t="s">
        <v>1339</v>
      </c>
      <c r="F102" s="842" t="s">
        <v>1337</v>
      </c>
    </row>
    <row r="103" spans="2:6" ht="57.4" thickBot="1" x14ac:dyDescent="0.9">
      <c r="B103" s="1024"/>
      <c r="C103" s="432" t="s">
        <v>307</v>
      </c>
      <c r="D103" s="770" t="s">
        <v>167</v>
      </c>
      <c r="E103" s="425" t="s">
        <v>46</v>
      </c>
      <c r="F103" s="842"/>
    </row>
    <row r="104" spans="2:6" x14ac:dyDescent="0.85">
      <c r="B104" s="1096" t="s">
        <v>1297</v>
      </c>
      <c r="C104" s="960" t="s">
        <v>146</v>
      </c>
      <c r="D104" s="961" t="s">
        <v>922</v>
      </c>
      <c r="E104" s="425" t="s">
        <v>927</v>
      </c>
      <c r="F104" s="842" t="s">
        <v>928</v>
      </c>
    </row>
    <row r="105" spans="2:6" ht="83.25" customHeight="1" thickBot="1" x14ac:dyDescent="0.9">
      <c r="B105" s="1097"/>
      <c r="C105" s="962" t="s">
        <v>138</v>
      </c>
      <c r="D105" s="961" t="s">
        <v>923</v>
      </c>
      <c r="E105" s="425" t="s">
        <v>929</v>
      </c>
      <c r="F105" s="842" t="s">
        <v>928</v>
      </c>
    </row>
    <row r="106" spans="2:6" ht="31.5" customHeight="1" x14ac:dyDescent="0.85">
      <c r="B106" s="1096" t="s">
        <v>1173</v>
      </c>
      <c r="C106" s="963" t="s">
        <v>146</v>
      </c>
      <c r="D106" s="899" t="s">
        <v>1174</v>
      </c>
      <c r="E106" s="425"/>
      <c r="F106" s="842"/>
    </row>
    <row r="107" spans="2:6" ht="28.9" thickBot="1" x14ac:dyDescent="0.9">
      <c r="B107" s="1097"/>
      <c r="C107" s="964" t="s">
        <v>138</v>
      </c>
      <c r="D107" s="576" t="s">
        <v>1175</v>
      </c>
      <c r="E107" s="425"/>
      <c r="F107" s="842"/>
    </row>
    <row r="108" spans="2:6" x14ac:dyDescent="0.85">
      <c r="B108" s="1098" t="s">
        <v>112</v>
      </c>
      <c r="C108" s="1082"/>
      <c r="D108" s="1082"/>
      <c r="E108" s="1082"/>
      <c r="F108" s="1083"/>
    </row>
    <row r="109" spans="2:6" ht="57" x14ac:dyDescent="0.85">
      <c r="B109" s="1044" t="s">
        <v>554</v>
      </c>
      <c r="C109" s="482" t="s">
        <v>1005</v>
      </c>
      <c r="D109" s="770" t="s">
        <v>172</v>
      </c>
      <c r="E109" s="425" t="s">
        <v>48</v>
      </c>
      <c r="F109" s="842" t="s">
        <v>183</v>
      </c>
    </row>
    <row r="110" spans="2:6" x14ac:dyDescent="0.85">
      <c r="B110" s="1044"/>
      <c r="C110" s="482" t="s">
        <v>681</v>
      </c>
      <c r="D110" s="770" t="s">
        <v>533</v>
      </c>
      <c r="E110" s="413" t="s">
        <v>682</v>
      </c>
      <c r="F110" s="836" t="s">
        <v>683</v>
      </c>
    </row>
    <row r="111" spans="2:6" x14ac:dyDescent="0.85">
      <c r="B111" s="1044"/>
      <c r="C111" s="482" t="s">
        <v>684</v>
      </c>
      <c r="D111" s="770" t="s">
        <v>534</v>
      </c>
      <c r="E111" s="413" t="s">
        <v>685</v>
      </c>
      <c r="F111" s="836" t="s">
        <v>683</v>
      </c>
    </row>
    <row r="112" spans="2:6" ht="85.5" x14ac:dyDescent="0.85">
      <c r="B112" s="1044"/>
      <c r="C112" s="482" t="s">
        <v>1006</v>
      </c>
      <c r="D112" s="770" t="s">
        <v>173</v>
      </c>
      <c r="E112" s="425" t="s">
        <v>47</v>
      </c>
      <c r="F112" s="842" t="s">
        <v>184</v>
      </c>
    </row>
    <row r="113" spans="2:6" ht="57" x14ac:dyDescent="0.85">
      <c r="B113" s="891" t="s">
        <v>555</v>
      </c>
      <c r="C113" s="433" t="s">
        <v>603</v>
      </c>
      <c r="D113" s="770" t="s">
        <v>174</v>
      </c>
      <c r="E113" s="425" t="s">
        <v>108</v>
      </c>
      <c r="F113" s="842" t="s">
        <v>185</v>
      </c>
    </row>
    <row r="114" spans="2:6" x14ac:dyDescent="0.85">
      <c r="B114" s="1044" t="s">
        <v>547</v>
      </c>
      <c r="C114" s="432" t="s">
        <v>369</v>
      </c>
      <c r="D114" s="770" t="s">
        <v>548</v>
      </c>
      <c r="E114" s="413" t="s">
        <v>686</v>
      </c>
      <c r="F114" s="836" t="s">
        <v>687</v>
      </c>
    </row>
    <row r="115" spans="2:6" x14ac:dyDescent="0.85">
      <c r="B115" s="1044"/>
      <c r="C115" s="432" t="s">
        <v>364</v>
      </c>
      <c r="D115" s="770" t="s">
        <v>549</v>
      </c>
      <c r="E115" s="413" t="s">
        <v>688</v>
      </c>
      <c r="F115" s="836" t="s">
        <v>687</v>
      </c>
    </row>
    <row r="116" spans="2:6" x14ac:dyDescent="0.85">
      <c r="B116" s="1044"/>
      <c r="C116" s="482" t="s">
        <v>365</v>
      </c>
      <c r="D116" s="770" t="s">
        <v>550</v>
      </c>
      <c r="E116" s="413" t="s">
        <v>689</v>
      </c>
      <c r="F116" s="836" t="s">
        <v>687</v>
      </c>
    </row>
    <row r="117" spans="2:6" x14ac:dyDescent="0.85">
      <c r="B117" s="1044"/>
      <c r="C117" s="482" t="s">
        <v>366</v>
      </c>
      <c r="D117" s="770" t="s">
        <v>551</v>
      </c>
      <c r="E117" s="413" t="s">
        <v>690</v>
      </c>
      <c r="F117" s="836" t="s">
        <v>687</v>
      </c>
    </row>
    <row r="118" spans="2:6" x14ac:dyDescent="0.85">
      <c r="B118" s="1044"/>
      <c r="C118" s="482" t="s">
        <v>367</v>
      </c>
      <c r="D118" s="770" t="s">
        <v>552</v>
      </c>
      <c r="E118" s="413" t="s">
        <v>691</v>
      </c>
      <c r="F118" s="836" t="s">
        <v>687</v>
      </c>
    </row>
    <row r="119" spans="2:6" ht="28.9" thickBot="1" x14ac:dyDescent="0.9">
      <c r="B119" s="1044"/>
      <c r="C119" s="482" t="s">
        <v>368</v>
      </c>
      <c r="D119" s="770" t="s">
        <v>553</v>
      </c>
      <c r="E119" s="413" t="s">
        <v>692</v>
      </c>
      <c r="F119" s="836" t="s">
        <v>687</v>
      </c>
    </row>
    <row r="120" spans="2:6" ht="32.25" customHeight="1" x14ac:dyDescent="0.85">
      <c r="B120" s="1084" t="s">
        <v>1265</v>
      </c>
      <c r="C120" s="884" t="s">
        <v>1149</v>
      </c>
      <c r="D120" s="886" t="s">
        <v>1251</v>
      </c>
      <c r="E120" s="996" t="s">
        <v>1308</v>
      </c>
      <c r="F120" s="842" t="s">
        <v>1305</v>
      </c>
    </row>
    <row r="121" spans="2:6" ht="32.25" customHeight="1" thickBot="1" x14ac:dyDescent="0.9">
      <c r="B121" s="1085"/>
      <c r="C121" s="885" t="s">
        <v>1150</v>
      </c>
      <c r="D121" s="875" t="s">
        <v>1252</v>
      </c>
      <c r="E121" s="996" t="s">
        <v>1309</v>
      </c>
      <c r="F121" s="842" t="s">
        <v>1305</v>
      </c>
    </row>
    <row r="122" spans="2:6" ht="32.25" customHeight="1" x14ac:dyDescent="0.85">
      <c r="B122" s="1025" t="s">
        <v>1260</v>
      </c>
      <c r="C122" s="884" t="s">
        <v>1254</v>
      </c>
      <c r="D122" s="886" t="s">
        <v>1256</v>
      </c>
      <c r="E122" s="997" t="s">
        <v>1311</v>
      </c>
      <c r="F122" s="842" t="s">
        <v>1305</v>
      </c>
    </row>
    <row r="123" spans="2:6" ht="32.25" customHeight="1" thickBot="1" x14ac:dyDescent="0.9">
      <c r="B123" s="1027"/>
      <c r="C123" s="885" t="s">
        <v>1255</v>
      </c>
      <c r="D123" s="875" t="s">
        <v>1257</v>
      </c>
      <c r="E123" s="997" t="s">
        <v>1312</v>
      </c>
      <c r="F123" s="842" t="s">
        <v>1305</v>
      </c>
    </row>
    <row r="124" spans="2:6" ht="32.25" customHeight="1" x14ac:dyDescent="0.85">
      <c r="B124" s="1025" t="s">
        <v>1259</v>
      </c>
      <c r="C124" s="884" t="s">
        <v>1258</v>
      </c>
      <c r="D124" s="886" t="s">
        <v>1262</v>
      </c>
      <c r="E124" s="997" t="s">
        <v>1306</v>
      </c>
      <c r="F124" s="842" t="s">
        <v>1305</v>
      </c>
    </row>
    <row r="125" spans="2:6" ht="32.25" customHeight="1" x14ac:dyDescent="0.85">
      <c r="B125" s="1026"/>
      <c r="C125" s="887" t="s">
        <v>1261</v>
      </c>
      <c r="D125" s="888" t="s">
        <v>1263</v>
      </c>
      <c r="E125" s="997" t="s">
        <v>1307</v>
      </c>
      <c r="F125" s="842" t="s">
        <v>1305</v>
      </c>
    </row>
    <row r="126" spans="2:6" ht="32.25" customHeight="1" thickBot="1" x14ac:dyDescent="0.9">
      <c r="B126" s="1027"/>
      <c r="C126" s="885" t="s">
        <v>21</v>
      </c>
      <c r="D126" s="875" t="s">
        <v>1264</v>
      </c>
      <c r="E126" s="997" t="s">
        <v>1310</v>
      </c>
      <c r="F126" s="842" t="s">
        <v>1305</v>
      </c>
    </row>
    <row r="127" spans="2:6" ht="32.25" customHeight="1" thickBot="1" x14ac:dyDescent="0.9">
      <c r="B127" s="898" t="s">
        <v>1272</v>
      </c>
      <c r="C127" s="884" t="s">
        <v>1273</v>
      </c>
      <c r="D127" s="886" t="s">
        <v>1274</v>
      </c>
      <c r="E127" s="997" t="s">
        <v>1313</v>
      </c>
      <c r="F127" s="836"/>
    </row>
    <row r="128" spans="2:6" ht="89.25" customHeight="1" thickBot="1" x14ac:dyDescent="0.9">
      <c r="B128" s="815" t="s">
        <v>956</v>
      </c>
      <c r="C128" s="497" t="s">
        <v>1154</v>
      </c>
      <c r="D128" s="561" t="s">
        <v>957</v>
      </c>
      <c r="E128" s="425" t="s">
        <v>1331</v>
      </c>
      <c r="F128" s="842" t="s">
        <v>1305</v>
      </c>
    </row>
    <row r="129" spans="2:139" ht="32.25" customHeight="1" x14ac:dyDescent="0.85">
      <c r="B129" s="1020" t="s">
        <v>1124</v>
      </c>
      <c r="C129" s="91" t="s">
        <v>1125</v>
      </c>
      <c r="D129" s="893" t="s">
        <v>176</v>
      </c>
      <c r="E129" s="996" t="s">
        <v>1314</v>
      </c>
      <c r="F129" s="842"/>
    </row>
    <row r="130" spans="2:139" ht="32.25" customHeight="1" thickBot="1" x14ac:dyDescent="0.9">
      <c r="B130" s="1021"/>
      <c r="C130" s="118" t="s">
        <v>1126</v>
      </c>
      <c r="D130" s="894" t="s">
        <v>177</v>
      </c>
      <c r="E130" s="996" t="s">
        <v>1315</v>
      </c>
      <c r="F130" s="842"/>
    </row>
    <row r="131" spans="2:139" ht="32.25" customHeight="1" x14ac:dyDescent="0.85">
      <c r="B131" s="1022" t="s">
        <v>1151</v>
      </c>
      <c r="C131" s="501" t="s">
        <v>1149</v>
      </c>
      <c r="D131" s="894" t="s">
        <v>1152</v>
      </c>
      <c r="E131" s="998" t="s">
        <v>1316</v>
      </c>
      <c r="F131" s="842"/>
    </row>
    <row r="132" spans="2:139" ht="32.25" customHeight="1" thickBot="1" x14ac:dyDescent="0.9">
      <c r="B132" s="1023"/>
      <c r="C132" s="502" t="s">
        <v>1150</v>
      </c>
      <c r="D132" s="776" t="s">
        <v>1153</v>
      </c>
      <c r="E132" s="998" t="s">
        <v>1317</v>
      </c>
      <c r="F132" s="842"/>
    </row>
    <row r="133" spans="2:139" ht="32.25" customHeight="1" x14ac:dyDescent="0.85">
      <c r="B133" s="1091" t="s">
        <v>102</v>
      </c>
      <c r="C133" s="500" t="s">
        <v>1007</v>
      </c>
      <c r="D133" s="769" t="s">
        <v>330</v>
      </c>
      <c r="E133" s="425" t="s">
        <v>123</v>
      </c>
      <c r="F133" s="842" t="s">
        <v>186</v>
      </c>
    </row>
    <row r="134" spans="2:139" ht="32.25" customHeight="1" thickBot="1" x14ac:dyDescent="0.9">
      <c r="B134" s="1024"/>
      <c r="C134" s="483" t="s">
        <v>308</v>
      </c>
      <c r="D134" s="770" t="s">
        <v>331</v>
      </c>
      <c r="E134" s="425" t="s">
        <v>122</v>
      </c>
      <c r="F134" s="842" t="s">
        <v>187</v>
      </c>
    </row>
    <row r="135" spans="2:139" ht="32.25" customHeight="1" x14ac:dyDescent="0.85">
      <c r="B135" s="1112" t="s">
        <v>1193</v>
      </c>
      <c r="C135" s="966" t="s">
        <v>367</v>
      </c>
      <c r="D135" s="967" t="s">
        <v>1194</v>
      </c>
      <c r="E135" s="996" t="s">
        <v>1336</v>
      </c>
      <c r="F135" s="842"/>
    </row>
    <row r="136" spans="2:139" ht="32.25" customHeight="1" thickBot="1" x14ac:dyDescent="0.9">
      <c r="B136" s="1097"/>
      <c r="C136" s="968" t="s">
        <v>365</v>
      </c>
      <c r="D136" s="969" t="s">
        <v>1195</v>
      </c>
      <c r="E136" s="996" t="s">
        <v>1335</v>
      </c>
      <c r="F136" s="842"/>
    </row>
    <row r="137" spans="2:139" ht="32.25" customHeight="1" x14ac:dyDescent="0.85">
      <c r="B137" s="1025" t="s">
        <v>1266</v>
      </c>
      <c r="C137" s="884" t="s">
        <v>1254</v>
      </c>
      <c r="D137" s="886" t="s">
        <v>1267</v>
      </c>
      <c r="E137" s="999" t="s">
        <v>1328</v>
      </c>
      <c r="F137" s="843"/>
    </row>
    <row r="138" spans="2:139" ht="32.25" customHeight="1" thickBot="1" x14ac:dyDescent="0.9">
      <c r="B138" s="1027"/>
      <c r="C138" s="885" t="s">
        <v>1255</v>
      </c>
      <c r="D138" s="875" t="s">
        <v>1268</v>
      </c>
      <c r="E138" s="999" t="s">
        <v>1329</v>
      </c>
      <c r="F138" s="843"/>
    </row>
    <row r="139" spans="2:139" ht="32.25" customHeight="1" x14ac:dyDescent="0.85">
      <c r="B139" s="1025" t="s">
        <v>1303</v>
      </c>
      <c r="C139" s="884" t="s">
        <v>1258</v>
      </c>
      <c r="D139" s="886" t="s">
        <v>1269</v>
      </c>
      <c r="E139" s="999" t="s">
        <v>1330</v>
      </c>
      <c r="F139" s="843"/>
    </row>
    <row r="140" spans="2:139" ht="32.25" customHeight="1" x14ac:dyDescent="0.85">
      <c r="B140" s="1026"/>
      <c r="C140" s="887" t="s">
        <v>1261</v>
      </c>
      <c r="D140" s="888" t="s">
        <v>1270</v>
      </c>
      <c r="E140" s="999" t="s">
        <v>1332</v>
      </c>
      <c r="F140" s="843"/>
    </row>
    <row r="141" spans="2:139" ht="32.25" customHeight="1" thickBot="1" x14ac:dyDescent="0.9">
      <c r="B141" s="1027"/>
      <c r="C141" s="885" t="s">
        <v>21</v>
      </c>
      <c r="D141" s="875" t="s">
        <v>1271</v>
      </c>
      <c r="E141" s="460" t="s">
        <v>1333</v>
      </c>
      <c r="F141" s="843"/>
    </row>
    <row r="142" spans="2:139" ht="49.5" customHeight="1" thickBot="1" x14ac:dyDescent="0.9">
      <c r="B142" s="898" t="s">
        <v>1275</v>
      </c>
      <c r="C142" s="884" t="s">
        <v>1276</v>
      </c>
      <c r="D142" s="886" t="s">
        <v>1277</v>
      </c>
      <c r="E142" s="460" t="s">
        <v>1334</v>
      </c>
      <c r="F142" s="843"/>
    </row>
    <row r="143" spans="2:139" x14ac:dyDescent="0.85">
      <c r="B143" s="1041" t="s">
        <v>1196</v>
      </c>
      <c r="C143" s="1042"/>
      <c r="D143" s="1042"/>
      <c r="E143" s="1042"/>
      <c r="F143" s="1043"/>
    </row>
    <row r="144" spans="2:139" s="18" customFormat="1" ht="33.4" customHeight="1" thickBot="1" x14ac:dyDescent="0.8">
      <c r="B144" s="1041" t="s">
        <v>1239</v>
      </c>
      <c r="C144" s="1042"/>
      <c r="D144" s="1042"/>
      <c r="E144" s="1042"/>
      <c r="F144" s="1043"/>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85">
      <c r="A145" s="818"/>
      <c r="B145" s="970" t="s">
        <v>1197</v>
      </c>
      <c r="C145" s="965" t="s">
        <v>1198</v>
      </c>
      <c r="D145" s="575" t="s">
        <v>1203</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85">
      <c r="B146" s="1024" t="s">
        <v>899</v>
      </c>
      <c r="C146" s="785" t="s">
        <v>1008</v>
      </c>
      <c r="D146" s="769" t="s">
        <v>190</v>
      </c>
      <c r="E146" s="786" t="s">
        <v>75</v>
      </c>
      <c r="F146" s="849" t="s">
        <v>188</v>
      </c>
    </row>
    <row r="147" spans="1:139" ht="57" x14ac:dyDescent="0.85">
      <c r="B147" s="1024"/>
      <c r="C147" s="482" t="s">
        <v>1009</v>
      </c>
      <c r="D147" s="770" t="s">
        <v>191</v>
      </c>
      <c r="E147" s="425" t="s">
        <v>901</v>
      </c>
      <c r="F147" s="842" t="s">
        <v>188</v>
      </c>
      <c r="G147" s="1095"/>
      <c r="H147" s="1095"/>
      <c r="I147" s="1095"/>
      <c r="J147" s="1095"/>
      <c r="K147" s="1095"/>
      <c r="L147" s="1095"/>
      <c r="M147" s="1095"/>
      <c r="N147" s="1095"/>
    </row>
    <row r="148" spans="1:139" ht="57" x14ac:dyDescent="0.85">
      <c r="B148" s="1024" t="s">
        <v>900</v>
      </c>
      <c r="C148" s="482" t="s">
        <v>1010</v>
      </c>
      <c r="D148" s="770" t="s">
        <v>192</v>
      </c>
      <c r="E148" s="425" t="s">
        <v>902</v>
      </c>
      <c r="F148" s="842" t="s">
        <v>188</v>
      </c>
    </row>
    <row r="149" spans="1:139" ht="57" x14ac:dyDescent="0.85">
      <c r="B149" s="1024"/>
      <c r="C149" s="482" t="s">
        <v>1009</v>
      </c>
      <c r="D149" s="770" t="s">
        <v>193</v>
      </c>
      <c r="E149" s="425" t="s">
        <v>903</v>
      </c>
      <c r="F149" s="842" t="s">
        <v>188</v>
      </c>
    </row>
    <row r="150" spans="1:139" ht="57" x14ac:dyDescent="0.85">
      <c r="B150" s="1024" t="s">
        <v>28</v>
      </c>
      <c r="C150" s="483" t="s">
        <v>309</v>
      </c>
      <c r="D150" s="770" t="s">
        <v>194</v>
      </c>
      <c r="E150" s="425" t="s">
        <v>76</v>
      </c>
      <c r="F150" s="842" t="s">
        <v>188</v>
      </c>
    </row>
    <row r="151" spans="1:139" ht="57" x14ac:dyDescent="0.85">
      <c r="B151" s="1024"/>
      <c r="C151" s="483" t="s">
        <v>310</v>
      </c>
      <c r="D151" s="770" t="s">
        <v>195</v>
      </c>
      <c r="E151" s="425" t="s">
        <v>189</v>
      </c>
      <c r="F151" s="842" t="s">
        <v>188</v>
      </c>
    </row>
    <row r="152" spans="1:139" ht="57" x14ac:dyDescent="0.85">
      <c r="B152" s="1024" t="s">
        <v>29</v>
      </c>
      <c r="C152" s="483" t="s">
        <v>309</v>
      </c>
      <c r="D152" s="770" t="s">
        <v>196</v>
      </c>
      <c r="E152" s="425" t="s">
        <v>77</v>
      </c>
      <c r="F152" s="842" t="s">
        <v>188</v>
      </c>
    </row>
    <row r="153" spans="1:139" ht="57" x14ac:dyDescent="0.85">
      <c r="B153" s="1024"/>
      <c r="C153" s="434" t="s">
        <v>1011</v>
      </c>
      <c r="D153" s="770" t="s">
        <v>197</v>
      </c>
      <c r="E153" s="425" t="s">
        <v>189</v>
      </c>
      <c r="F153" s="842" t="s">
        <v>188</v>
      </c>
    </row>
    <row r="154" spans="1:139" ht="57" x14ac:dyDescent="0.85">
      <c r="B154" s="1024" t="s">
        <v>30</v>
      </c>
      <c r="C154" s="434" t="s">
        <v>309</v>
      </c>
      <c r="D154" s="770" t="s">
        <v>198</v>
      </c>
      <c r="E154" s="425" t="s">
        <v>78</v>
      </c>
      <c r="F154" s="842" t="s">
        <v>188</v>
      </c>
    </row>
    <row r="155" spans="1:139" ht="57" x14ac:dyDescent="0.85">
      <c r="B155" s="1024"/>
      <c r="C155" s="483" t="s">
        <v>1012</v>
      </c>
      <c r="D155" s="770" t="s">
        <v>199</v>
      </c>
      <c r="E155" s="425" t="s">
        <v>189</v>
      </c>
      <c r="F155" s="842" t="s">
        <v>188</v>
      </c>
    </row>
    <row r="156" spans="1:139" ht="57" x14ac:dyDescent="0.85">
      <c r="B156" s="1024" t="s">
        <v>31</v>
      </c>
      <c r="C156" s="483" t="s">
        <v>309</v>
      </c>
      <c r="D156" s="770" t="s">
        <v>200</v>
      </c>
      <c r="E156" s="425" t="s">
        <v>79</v>
      </c>
      <c r="F156" s="842" t="s">
        <v>188</v>
      </c>
    </row>
    <row r="157" spans="1:139" ht="57" x14ac:dyDescent="0.85">
      <c r="B157" s="1024"/>
      <c r="C157" s="483" t="s">
        <v>311</v>
      </c>
      <c r="D157" s="770" t="s">
        <v>201</v>
      </c>
      <c r="E157" s="425" t="s">
        <v>189</v>
      </c>
      <c r="F157" s="842" t="s">
        <v>188</v>
      </c>
    </row>
    <row r="158" spans="1:139" s="18" customFormat="1" ht="33.4" customHeight="1" x14ac:dyDescent="0.75">
      <c r="B158" s="1041" t="s">
        <v>1238</v>
      </c>
      <c r="C158" s="1042"/>
      <c r="D158" s="1042"/>
      <c r="E158" s="1042"/>
      <c r="F158" s="1043"/>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85">
      <c r="A159" s="818"/>
      <c r="B159" s="850" t="s">
        <v>1237</v>
      </c>
      <c r="C159" s="817" t="s">
        <v>1199</v>
      </c>
      <c r="D159" s="821" t="s">
        <v>1204</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85">
      <c r="B160" s="1037" t="s">
        <v>1216</v>
      </c>
      <c r="C160" s="819" t="s">
        <v>1200</v>
      </c>
      <c r="D160" s="821" t="s">
        <v>1218</v>
      </c>
      <c r="E160" s="425"/>
      <c r="F160" s="851"/>
    </row>
    <row r="161" spans="2:6" s="816" customFormat="1" x14ac:dyDescent="0.85">
      <c r="B161" s="1037"/>
      <c r="C161" s="819" t="s">
        <v>1201</v>
      </c>
      <c r="D161" s="821" t="s">
        <v>1219</v>
      </c>
      <c r="E161" s="425"/>
      <c r="F161" s="851"/>
    </row>
    <row r="162" spans="2:6" s="816" customFormat="1" x14ac:dyDescent="0.85">
      <c r="B162" s="1037" t="s">
        <v>1217</v>
      </c>
      <c r="C162" s="819" t="s">
        <v>1202</v>
      </c>
      <c r="D162" s="821" t="s">
        <v>1220</v>
      </c>
      <c r="E162" s="425"/>
      <c r="F162" s="851"/>
    </row>
    <row r="163" spans="2:6" s="816" customFormat="1" x14ac:dyDescent="0.85">
      <c r="B163" s="1037"/>
      <c r="C163" s="819" t="s">
        <v>1201</v>
      </c>
      <c r="D163" s="821" t="s">
        <v>1221</v>
      </c>
      <c r="E163" s="425"/>
      <c r="F163" s="851"/>
    </row>
    <row r="164" spans="2:6" ht="28.5" customHeight="1" x14ac:dyDescent="0.85">
      <c r="B164" s="1038" t="s">
        <v>1231</v>
      </c>
      <c r="C164" s="820" t="s">
        <v>630</v>
      </c>
      <c r="D164" s="821" t="s">
        <v>1222</v>
      </c>
      <c r="E164" s="425"/>
      <c r="F164" s="851"/>
    </row>
    <row r="165" spans="2:6" x14ac:dyDescent="0.85">
      <c r="B165" s="1038"/>
      <c r="C165" s="820" t="s">
        <v>631</v>
      </c>
      <c r="D165" s="821" t="s">
        <v>1223</v>
      </c>
      <c r="E165" s="425"/>
      <c r="F165" s="851"/>
    </row>
    <row r="166" spans="2:6" x14ac:dyDescent="0.85">
      <c r="B166" s="1038" t="s">
        <v>1230</v>
      </c>
      <c r="C166" s="820" t="s">
        <v>630</v>
      </c>
      <c r="D166" s="821" t="s">
        <v>1224</v>
      </c>
      <c r="E166" s="425"/>
      <c r="F166" s="851"/>
    </row>
    <row r="167" spans="2:6" ht="57" customHeight="1" x14ac:dyDescent="0.85">
      <c r="B167" s="1038"/>
      <c r="C167" s="820" t="s">
        <v>631</v>
      </c>
      <c r="D167" s="821" t="s">
        <v>1225</v>
      </c>
      <c r="E167" s="425"/>
      <c r="F167" s="851"/>
    </row>
    <row r="168" spans="2:6" ht="85.5" customHeight="1" x14ac:dyDescent="0.85">
      <c r="B168" s="1038" t="s">
        <v>1232</v>
      </c>
      <c r="C168" s="820" t="s">
        <v>630</v>
      </c>
      <c r="D168" s="821" t="s">
        <v>1226</v>
      </c>
      <c r="E168" s="425"/>
      <c r="F168" s="851"/>
    </row>
    <row r="169" spans="2:6" x14ac:dyDescent="0.85">
      <c r="B169" s="1038"/>
      <c r="C169" s="820" t="s">
        <v>631</v>
      </c>
      <c r="D169" s="821" t="s">
        <v>1227</v>
      </c>
      <c r="E169" s="425"/>
      <c r="F169" s="851"/>
    </row>
    <row r="170" spans="2:6" ht="85.5" customHeight="1" x14ac:dyDescent="0.85">
      <c r="B170" s="1038" t="s">
        <v>1233</v>
      </c>
      <c r="C170" s="820" t="s">
        <v>630</v>
      </c>
      <c r="D170" s="821" t="s">
        <v>1228</v>
      </c>
      <c r="E170" s="425"/>
      <c r="F170" s="851"/>
    </row>
    <row r="171" spans="2:6" x14ac:dyDescent="0.85">
      <c r="B171" s="1038"/>
      <c r="C171" s="820" t="s">
        <v>631</v>
      </c>
      <c r="D171" s="821" t="s">
        <v>1229</v>
      </c>
      <c r="E171" s="425"/>
      <c r="F171" s="851"/>
    </row>
    <row r="172" spans="2:6" x14ac:dyDescent="0.85">
      <c r="B172" s="1088" t="s">
        <v>113</v>
      </c>
      <c r="C172" s="1089"/>
      <c r="D172" s="1089"/>
      <c r="E172" s="1089"/>
      <c r="F172" s="1090"/>
    </row>
    <row r="173" spans="2:6" ht="57" x14ac:dyDescent="0.85">
      <c r="B173" s="1024" t="s">
        <v>32</v>
      </c>
      <c r="C173" s="482" t="s">
        <v>1013</v>
      </c>
      <c r="D173" s="770" t="s">
        <v>332</v>
      </c>
      <c r="E173" s="425" t="s">
        <v>49</v>
      </c>
      <c r="F173" s="842" t="s">
        <v>204</v>
      </c>
    </row>
    <row r="174" spans="2:6" ht="57" x14ac:dyDescent="0.85">
      <c r="B174" s="1024"/>
      <c r="C174" s="482" t="s">
        <v>203</v>
      </c>
      <c r="D174" s="770" t="s">
        <v>202</v>
      </c>
      <c r="E174" s="425" t="s">
        <v>51</v>
      </c>
      <c r="F174" s="842" t="s">
        <v>205</v>
      </c>
    </row>
    <row r="175" spans="2:6" x14ac:dyDescent="0.85">
      <c r="B175" s="1024"/>
      <c r="C175" s="435" t="s">
        <v>938</v>
      </c>
      <c r="D175" s="777" t="s">
        <v>935</v>
      </c>
      <c r="E175" s="425"/>
      <c r="F175" s="842"/>
    </row>
    <row r="176" spans="2:6" ht="57" x14ac:dyDescent="0.85">
      <c r="B176" s="1024"/>
      <c r="C176" s="482" t="s">
        <v>1014</v>
      </c>
      <c r="D176" s="770" t="s">
        <v>333</v>
      </c>
      <c r="E176" s="425" t="s">
        <v>50</v>
      </c>
      <c r="F176" s="842" t="s">
        <v>206</v>
      </c>
    </row>
    <row r="177" spans="2:139" x14ac:dyDescent="0.85">
      <c r="B177" s="1024"/>
      <c r="C177" s="482" t="s">
        <v>1015</v>
      </c>
      <c r="D177" s="770" t="s">
        <v>207</v>
      </c>
      <c r="E177" s="425" t="s">
        <v>52</v>
      </c>
      <c r="F177" s="842" t="s">
        <v>210</v>
      </c>
    </row>
    <row r="178" spans="2:139" ht="57" x14ac:dyDescent="0.85">
      <c r="B178" s="1024"/>
      <c r="C178" s="482" t="s">
        <v>1016</v>
      </c>
      <c r="D178" s="770" t="s">
        <v>208</v>
      </c>
      <c r="E178" s="425" t="s">
        <v>53</v>
      </c>
      <c r="F178" s="842" t="s">
        <v>211</v>
      </c>
    </row>
    <row r="179" spans="2:139" ht="57" x14ac:dyDescent="0.85">
      <c r="B179" s="1024"/>
      <c r="C179" s="482" t="s">
        <v>1017</v>
      </c>
      <c r="D179" s="770" t="s">
        <v>209</v>
      </c>
      <c r="E179" s="425" t="s">
        <v>54</v>
      </c>
      <c r="F179" s="842" t="s">
        <v>211</v>
      </c>
    </row>
    <row r="180" spans="2:139" ht="57" x14ac:dyDescent="0.85">
      <c r="B180" s="1024" t="s">
        <v>442</v>
      </c>
      <c r="C180" s="482" t="s">
        <v>215</v>
      </c>
      <c r="D180" s="770" t="s">
        <v>334</v>
      </c>
      <c r="E180" s="425" t="s">
        <v>49</v>
      </c>
      <c r="F180" s="842" t="s">
        <v>212</v>
      </c>
    </row>
    <row r="181" spans="2:139" ht="57" x14ac:dyDescent="0.85">
      <c r="B181" s="1024"/>
      <c r="C181" s="482" t="s">
        <v>1018</v>
      </c>
      <c r="D181" s="770" t="s">
        <v>335</v>
      </c>
      <c r="E181" s="425" t="s">
        <v>51</v>
      </c>
      <c r="F181" s="842" t="s">
        <v>213</v>
      </c>
    </row>
    <row r="182" spans="2:139" ht="57" x14ac:dyDescent="0.85">
      <c r="B182" s="1024"/>
      <c r="C182" s="482" t="s">
        <v>216</v>
      </c>
      <c r="D182" s="770" t="s">
        <v>217</v>
      </c>
      <c r="E182" s="425" t="s">
        <v>50</v>
      </c>
      <c r="F182" s="842" t="s">
        <v>214</v>
      </c>
    </row>
    <row r="183" spans="2:139" hidden="1" x14ac:dyDescent="0.85">
      <c r="B183" s="1024"/>
      <c r="C183" s="435" t="s">
        <v>938</v>
      </c>
      <c r="D183" s="777" t="s">
        <v>935</v>
      </c>
      <c r="E183" s="425"/>
      <c r="F183" s="842"/>
    </row>
    <row r="184" spans="2:139" hidden="1" x14ac:dyDescent="0.85">
      <c r="B184" s="1024"/>
      <c r="C184" s="432" t="s">
        <v>312</v>
      </c>
      <c r="D184" s="770" t="s">
        <v>218</v>
      </c>
      <c r="E184" s="425" t="s">
        <v>52</v>
      </c>
      <c r="F184" s="842" t="s">
        <v>221</v>
      </c>
    </row>
    <row r="185" spans="2:139" ht="57" hidden="1" x14ac:dyDescent="0.85">
      <c r="B185" s="1024"/>
      <c r="C185" s="432" t="s">
        <v>1016</v>
      </c>
      <c r="D185" s="770" t="s">
        <v>336</v>
      </c>
      <c r="E185" s="425" t="s">
        <v>53</v>
      </c>
      <c r="F185" s="842" t="s">
        <v>222</v>
      </c>
    </row>
    <row r="186" spans="2:139" ht="57" hidden="1" x14ac:dyDescent="0.85">
      <c r="B186" s="1024"/>
      <c r="C186" s="482" t="s">
        <v>219</v>
      </c>
      <c r="D186" s="770" t="s">
        <v>220</v>
      </c>
      <c r="E186" s="425" t="s">
        <v>54</v>
      </c>
      <c r="F186" s="842" t="s">
        <v>222</v>
      </c>
    </row>
    <row r="187" spans="2:139" s="436" customFormat="1" ht="57" hidden="1" x14ac:dyDescent="0.85">
      <c r="B187" s="1024" t="s">
        <v>25</v>
      </c>
      <c r="C187" s="482" t="s">
        <v>1019</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85">
      <c r="B188" s="1024"/>
      <c r="C188" s="432" t="s">
        <v>203</v>
      </c>
      <c r="D188" s="770" t="s">
        <v>338</v>
      </c>
      <c r="E188" s="425" t="s">
        <v>51</v>
      </c>
      <c r="F188" s="842" t="s">
        <v>224</v>
      </c>
    </row>
    <row r="189" spans="2:139" ht="57" hidden="1" x14ac:dyDescent="0.85">
      <c r="B189" s="1024"/>
      <c r="C189" s="482" t="s">
        <v>216</v>
      </c>
      <c r="D189" s="770" t="s">
        <v>339</v>
      </c>
      <c r="E189" s="425" t="s">
        <v>50</v>
      </c>
      <c r="F189" s="842" t="s">
        <v>225</v>
      </c>
    </row>
    <row r="190" spans="2:139" hidden="1" x14ac:dyDescent="0.85">
      <c r="B190" s="1024"/>
      <c r="C190" s="435" t="s">
        <v>938</v>
      </c>
      <c r="D190" s="777" t="s">
        <v>935</v>
      </c>
      <c r="E190" s="425"/>
      <c r="F190" s="842"/>
    </row>
    <row r="191" spans="2:139" hidden="1" x14ac:dyDescent="0.85">
      <c r="B191" s="1024"/>
      <c r="C191" s="482" t="s">
        <v>1015</v>
      </c>
      <c r="D191" s="770" t="s">
        <v>228</v>
      </c>
      <c r="E191" s="425" t="s">
        <v>52</v>
      </c>
      <c r="F191" s="842" t="s">
        <v>227</v>
      </c>
    </row>
    <row r="192" spans="2:139" ht="57" hidden="1" x14ac:dyDescent="0.85">
      <c r="B192" s="1024"/>
      <c r="C192" s="482" t="s">
        <v>1016</v>
      </c>
      <c r="D192" s="770" t="s">
        <v>340</v>
      </c>
      <c r="E192" s="425" t="s">
        <v>53</v>
      </c>
      <c r="F192" s="842" t="s">
        <v>226</v>
      </c>
    </row>
    <row r="193" spans="2:6" ht="57" hidden="1" x14ac:dyDescent="0.85">
      <c r="B193" s="1024"/>
      <c r="C193" s="482" t="s">
        <v>219</v>
      </c>
      <c r="D193" s="770" t="s">
        <v>341</v>
      </c>
      <c r="E193" s="425" t="s">
        <v>54</v>
      </c>
      <c r="F193" s="842" t="s">
        <v>226</v>
      </c>
    </row>
    <row r="194" spans="2:6" hidden="1" x14ac:dyDescent="0.85">
      <c r="B194" s="1048" t="s">
        <v>114</v>
      </c>
      <c r="C194" s="1049"/>
      <c r="D194" s="1049"/>
      <c r="E194" s="1049"/>
      <c r="F194" s="1050"/>
    </row>
    <row r="195" spans="2:6" hidden="1" x14ac:dyDescent="0.85">
      <c r="B195" s="1024" t="s">
        <v>814</v>
      </c>
      <c r="C195" s="482" t="s">
        <v>637</v>
      </c>
      <c r="D195" s="778" t="s">
        <v>493</v>
      </c>
      <c r="E195" s="425" t="s">
        <v>674</v>
      </c>
      <c r="F195" s="852" t="s">
        <v>693</v>
      </c>
    </row>
    <row r="196" spans="2:6" hidden="1" x14ac:dyDescent="0.85">
      <c r="B196" s="1024"/>
      <c r="C196" s="482" t="s">
        <v>853</v>
      </c>
      <c r="D196" s="778" t="s">
        <v>494</v>
      </c>
      <c r="E196" s="425" t="s">
        <v>694</v>
      </c>
      <c r="F196" s="853" t="s">
        <v>695</v>
      </c>
    </row>
    <row r="197" spans="2:6" hidden="1" x14ac:dyDescent="0.85">
      <c r="B197" s="1024"/>
      <c r="C197" s="431" t="s">
        <v>857</v>
      </c>
      <c r="D197" s="778" t="s">
        <v>818</v>
      </c>
      <c r="E197" s="425" t="s">
        <v>868</v>
      </c>
      <c r="F197" s="853" t="s">
        <v>869</v>
      </c>
    </row>
    <row r="198" spans="2:6" hidden="1" x14ac:dyDescent="0.85">
      <c r="B198" s="1024"/>
      <c r="C198" s="482" t="s">
        <v>809</v>
      </c>
      <c r="D198" s="778" t="s">
        <v>819</v>
      </c>
      <c r="E198" s="425" t="s">
        <v>870</v>
      </c>
      <c r="F198" s="853" t="s">
        <v>869</v>
      </c>
    </row>
    <row r="199" spans="2:6" ht="57" hidden="1" x14ac:dyDescent="0.85">
      <c r="B199" s="1024"/>
      <c r="C199" s="482" t="s">
        <v>810</v>
      </c>
      <c r="D199" s="778" t="s">
        <v>820</v>
      </c>
      <c r="E199" s="425" t="s">
        <v>871</v>
      </c>
      <c r="F199" s="853" t="s">
        <v>872</v>
      </c>
    </row>
    <row r="200" spans="2:6" hidden="1" x14ac:dyDescent="0.85">
      <c r="B200" s="1024"/>
      <c r="C200" s="482" t="s">
        <v>811</v>
      </c>
      <c r="D200" s="778" t="s">
        <v>821</v>
      </c>
      <c r="E200" s="425" t="s">
        <v>873</v>
      </c>
      <c r="F200" s="853" t="s">
        <v>869</v>
      </c>
    </row>
    <row r="201" spans="2:6" ht="57" hidden="1" x14ac:dyDescent="0.85">
      <c r="B201" s="1024"/>
      <c r="C201" s="482" t="s">
        <v>812</v>
      </c>
      <c r="D201" s="778" t="s">
        <v>822</v>
      </c>
      <c r="E201" s="425" t="s">
        <v>874</v>
      </c>
      <c r="F201" s="853" t="s">
        <v>872</v>
      </c>
    </row>
    <row r="202" spans="2:6" hidden="1" x14ac:dyDescent="0.85">
      <c r="B202" s="1024"/>
      <c r="C202" s="482" t="s">
        <v>813</v>
      </c>
      <c r="D202" s="778" t="s">
        <v>823</v>
      </c>
      <c r="E202" s="425" t="s">
        <v>875</v>
      </c>
      <c r="F202" s="853" t="s">
        <v>869</v>
      </c>
    </row>
    <row r="203" spans="2:6" hidden="1" x14ac:dyDescent="0.85">
      <c r="B203" s="1024"/>
      <c r="C203" s="482" t="s">
        <v>848</v>
      </c>
      <c r="D203" s="778" t="s">
        <v>824</v>
      </c>
      <c r="E203" s="425" t="s">
        <v>879</v>
      </c>
      <c r="F203" s="853" t="s">
        <v>869</v>
      </c>
    </row>
    <row r="204" spans="2:6" hidden="1" x14ac:dyDescent="0.85">
      <c r="B204" s="1024" t="s">
        <v>815</v>
      </c>
      <c r="C204" s="482" t="s">
        <v>859</v>
      </c>
      <c r="D204" s="778" t="s">
        <v>825</v>
      </c>
      <c r="E204" s="425" t="s">
        <v>876</v>
      </c>
      <c r="F204" s="853" t="s">
        <v>877</v>
      </c>
    </row>
    <row r="205" spans="2:6" hidden="1" x14ac:dyDescent="0.85">
      <c r="B205" s="1024"/>
      <c r="C205" s="482" t="s">
        <v>854</v>
      </c>
      <c r="D205" s="778" t="s">
        <v>826</v>
      </c>
      <c r="E205" s="425" t="s">
        <v>878</v>
      </c>
      <c r="F205" s="853" t="s">
        <v>695</v>
      </c>
    </row>
    <row r="206" spans="2:6" hidden="1" x14ac:dyDescent="0.85">
      <c r="B206" s="1024"/>
      <c r="C206" s="431" t="s">
        <v>862</v>
      </c>
      <c r="D206" s="778" t="s">
        <v>827</v>
      </c>
      <c r="E206" s="425" t="s">
        <v>868</v>
      </c>
      <c r="F206" s="853" t="s">
        <v>869</v>
      </c>
    </row>
    <row r="207" spans="2:6" hidden="1" x14ac:dyDescent="0.85">
      <c r="B207" s="1024"/>
      <c r="C207" s="482" t="s">
        <v>809</v>
      </c>
      <c r="D207" s="778" t="s">
        <v>828</v>
      </c>
      <c r="E207" s="425" t="s">
        <v>870</v>
      </c>
      <c r="F207" s="853" t="s">
        <v>869</v>
      </c>
    </row>
    <row r="208" spans="2:6" ht="57" hidden="1" x14ac:dyDescent="0.85">
      <c r="B208" s="1024"/>
      <c r="C208" s="482" t="s">
        <v>810</v>
      </c>
      <c r="D208" s="778" t="s">
        <v>829</v>
      </c>
      <c r="E208" s="425" t="s">
        <v>871</v>
      </c>
      <c r="F208" s="853" t="s">
        <v>872</v>
      </c>
    </row>
    <row r="209" spans="2:6" hidden="1" x14ac:dyDescent="0.85">
      <c r="B209" s="1024"/>
      <c r="C209" s="482" t="s">
        <v>811</v>
      </c>
      <c r="D209" s="778" t="s">
        <v>830</v>
      </c>
      <c r="E209" s="425" t="s">
        <v>873</v>
      </c>
      <c r="F209" s="853" t="s">
        <v>869</v>
      </c>
    </row>
    <row r="210" spans="2:6" ht="57" hidden="1" x14ac:dyDescent="0.85">
      <c r="B210" s="1024"/>
      <c r="C210" s="482" t="s">
        <v>812</v>
      </c>
      <c r="D210" s="778" t="s">
        <v>831</v>
      </c>
      <c r="E210" s="425" t="s">
        <v>874</v>
      </c>
      <c r="F210" s="853" t="s">
        <v>872</v>
      </c>
    </row>
    <row r="211" spans="2:6" hidden="1" x14ac:dyDescent="0.85">
      <c r="B211" s="1024"/>
      <c r="C211" s="482" t="s">
        <v>813</v>
      </c>
      <c r="D211" s="778" t="s">
        <v>832</v>
      </c>
      <c r="E211" s="425" t="s">
        <v>875</v>
      </c>
      <c r="F211" s="853" t="s">
        <v>869</v>
      </c>
    </row>
    <row r="212" spans="2:6" hidden="1" x14ac:dyDescent="0.85">
      <c r="B212" s="1024"/>
      <c r="C212" s="482" t="s">
        <v>848</v>
      </c>
      <c r="D212" s="778" t="s">
        <v>833</v>
      </c>
      <c r="E212" s="425" t="s">
        <v>879</v>
      </c>
      <c r="F212" s="853" t="s">
        <v>869</v>
      </c>
    </row>
    <row r="213" spans="2:6" hidden="1" x14ac:dyDescent="0.85">
      <c r="B213" s="1024" t="s">
        <v>817</v>
      </c>
      <c r="C213" s="482" t="s">
        <v>860</v>
      </c>
      <c r="D213" s="778" t="s">
        <v>834</v>
      </c>
      <c r="E213" s="425" t="s">
        <v>880</v>
      </c>
      <c r="F213" s="853" t="s">
        <v>881</v>
      </c>
    </row>
    <row r="214" spans="2:6" hidden="1" x14ac:dyDescent="0.85">
      <c r="B214" s="1024"/>
      <c r="C214" s="482" t="s">
        <v>855</v>
      </c>
      <c r="D214" s="778" t="s">
        <v>835</v>
      </c>
      <c r="E214" s="425" t="s">
        <v>882</v>
      </c>
      <c r="F214" s="853" t="s">
        <v>695</v>
      </c>
    </row>
    <row r="215" spans="2:6" hidden="1" x14ac:dyDescent="0.85">
      <c r="B215" s="1024"/>
      <c r="C215" s="431" t="s">
        <v>863</v>
      </c>
      <c r="D215" s="778" t="s">
        <v>836</v>
      </c>
      <c r="E215" s="425" t="s">
        <v>868</v>
      </c>
      <c r="F215" s="853" t="s">
        <v>869</v>
      </c>
    </row>
    <row r="216" spans="2:6" hidden="1" x14ac:dyDescent="0.85">
      <c r="B216" s="1024"/>
      <c r="C216" s="482" t="s">
        <v>809</v>
      </c>
      <c r="D216" s="778" t="s">
        <v>837</v>
      </c>
      <c r="E216" s="425" t="s">
        <v>883</v>
      </c>
      <c r="F216" s="853" t="s">
        <v>869</v>
      </c>
    </row>
    <row r="217" spans="2:6" ht="57" hidden="1" x14ac:dyDescent="0.85">
      <c r="B217" s="1024"/>
      <c r="C217" s="482" t="s">
        <v>810</v>
      </c>
      <c r="D217" s="778" t="s">
        <v>838</v>
      </c>
      <c r="E217" s="425" t="s">
        <v>884</v>
      </c>
      <c r="F217" s="853" t="s">
        <v>872</v>
      </c>
    </row>
    <row r="218" spans="2:6" hidden="1" x14ac:dyDescent="0.85">
      <c r="B218" s="1024"/>
      <c r="C218" s="482" t="s">
        <v>811</v>
      </c>
      <c r="D218" s="778" t="s">
        <v>839</v>
      </c>
      <c r="E218" s="425" t="s">
        <v>885</v>
      </c>
      <c r="F218" s="853" t="s">
        <v>869</v>
      </c>
    </row>
    <row r="219" spans="2:6" ht="57" x14ac:dyDescent="0.85">
      <c r="B219" s="1024"/>
      <c r="C219" s="482" t="s">
        <v>812</v>
      </c>
      <c r="D219" s="778" t="s">
        <v>840</v>
      </c>
      <c r="E219" s="425" t="s">
        <v>886</v>
      </c>
      <c r="F219" s="853" t="s">
        <v>872</v>
      </c>
    </row>
    <row r="220" spans="2:6" x14ac:dyDescent="0.85">
      <c r="B220" s="1024"/>
      <c r="C220" s="482" t="s">
        <v>813</v>
      </c>
      <c r="D220" s="778" t="s">
        <v>841</v>
      </c>
      <c r="E220" s="425" t="s">
        <v>875</v>
      </c>
      <c r="F220" s="853" t="s">
        <v>869</v>
      </c>
    </row>
    <row r="221" spans="2:6" x14ac:dyDescent="0.85">
      <c r="B221" s="1024"/>
      <c r="C221" s="482" t="s">
        <v>848</v>
      </c>
      <c r="D221" s="778" t="s">
        <v>842</v>
      </c>
      <c r="E221" s="425" t="s">
        <v>879</v>
      </c>
      <c r="F221" s="853" t="s">
        <v>869</v>
      </c>
    </row>
    <row r="222" spans="2:6" x14ac:dyDescent="0.85">
      <c r="B222" s="1024" t="s">
        <v>816</v>
      </c>
      <c r="C222" s="482" t="s">
        <v>861</v>
      </c>
      <c r="D222" s="778" t="s">
        <v>843</v>
      </c>
      <c r="E222" s="425" t="s">
        <v>674</v>
      </c>
      <c r="F222" s="853" t="s">
        <v>887</v>
      </c>
    </row>
    <row r="223" spans="2:6" x14ac:dyDescent="0.85">
      <c r="B223" s="1024"/>
      <c r="C223" s="482" t="s">
        <v>856</v>
      </c>
      <c r="D223" s="778" t="s">
        <v>844</v>
      </c>
      <c r="E223" s="425" t="s">
        <v>694</v>
      </c>
      <c r="F223" s="853" t="s">
        <v>695</v>
      </c>
    </row>
    <row r="224" spans="2:6" x14ac:dyDescent="0.85">
      <c r="B224" s="1024"/>
      <c r="C224" s="431" t="s">
        <v>864</v>
      </c>
      <c r="D224" s="778" t="s">
        <v>845</v>
      </c>
      <c r="E224" s="425" t="s">
        <v>868</v>
      </c>
      <c r="F224" s="853" t="s">
        <v>869</v>
      </c>
    </row>
    <row r="225" spans="2:6" x14ac:dyDescent="0.85">
      <c r="B225" s="1024"/>
      <c r="C225" s="482" t="s">
        <v>809</v>
      </c>
      <c r="D225" s="778" t="s">
        <v>846</v>
      </c>
      <c r="E225" s="425" t="s">
        <v>870</v>
      </c>
      <c r="F225" s="853" t="s">
        <v>869</v>
      </c>
    </row>
    <row r="226" spans="2:6" ht="57" x14ac:dyDescent="0.85">
      <c r="B226" s="1024"/>
      <c r="C226" s="482" t="s">
        <v>810</v>
      </c>
      <c r="D226" s="778" t="s">
        <v>847</v>
      </c>
      <c r="E226" s="425" t="s">
        <v>871</v>
      </c>
      <c r="F226" s="853" t="s">
        <v>872</v>
      </c>
    </row>
    <row r="227" spans="2:6" x14ac:dyDescent="0.85">
      <c r="B227" s="1024"/>
      <c r="C227" s="482" t="s">
        <v>811</v>
      </c>
      <c r="D227" s="778" t="s">
        <v>849</v>
      </c>
      <c r="E227" s="425" t="s">
        <v>873</v>
      </c>
      <c r="F227" s="853" t="s">
        <v>869</v>
      </c>
    </row>
    <row r="228" spans="2:6" ht="57" x14ac:dyDescent="0.85">
      <c r="B228" s="1024"/>
      <c r="C228" s="482" t="s">
        <v>812</v>
      </c>
      <c r="D228" s="778" t="s">
        <v>850</v>
      </c>
      <c r="E228" s="425" t="s">
        <v>874</v>
      </c>
      <c r="F228" s="853" t="s">
        <v>872</v>
      </c>
    </row>
    <row r="229" spans="2:6" x14ac:dyDescent="0.85">
      <c r="B229" s="1024"/>
      <c r="C229" s="482" t="s">
        <v>813</v>
      </c>
      <c r="D229" s="778" t="s">
        <v>851</v>
      </c>
      <c r="E229" s="425" t="s">
        <v>875</v>
      </c>
      <c r="F229" s="853" t="s">
        <v>869</v>
      </c>
    </row>
    <row r="230" spans="2:6" x14ac:dyDescent="0.85">
      <c r="B230" s="1024"/>
      <c r="C230" s="482" t="s">
        <v>848</v>
      </c>
      <c r="D230" s="778" t="s">
        <v>852</v>
      </c>
      <c r="E230" s="425" t="s">
        <v>879</v>
      </c>
      <c r="F230" s="853" t="s">
        <v>869</v>
      </c>
    </row>
    <row r="231" spans="2:6" ht="57" x14ac:dyDescent="0.85">
      <c r="B231" s="1024" t="s">
        <v>33</v>
      </c>
      <c r="C231" s="482" t="s">
        <v>169</v>
      </c>
      <c r="D231" s="770" t="s">
        <v>171</v>
      </c>
      <c r="E231" s="425" t="s">
        <v>252</v>
      </c>
      <c r="F231" s="842" t="s">
        <v>230</v>
      </c>
    </row>
    <row r="232" spans="2:6" x14ac:dyDescent="0.85">
      <c r="B232" s="1024"/>
      <c r="C232" s="482" t="s">
        <v>1020</v>
      </c>
      <c r="D232" s="770" t="s">
        <v>170</v>
      </c>
      <c r="E232" s="425" t="s">
        <v>58</v>
      </c>
      <c r="F232" s="842" t="s">
        <v>231</v>
      </c>
    </row>
    <row r="233" spans="2:6" x14ac:dyDescent="0.85">
      <c r="B233" s="1024" t="s">
        <v>34</v>
      </c>
      <c r="C233" s="437" t="s">
        <v>1021</v>
      </c>
      <c r="D233" s="770" t="s">
        <v>229</v>
      </c>
      <c r="E233" s="438" t="s">
        <v>298</v>
      </c>
      <c r="F233" s="854" t="s">
        <v>230</v>
      </c>
    </row>
    <row r="234" spans="2:6" x14ac:dyDescent="0.85">
      <c r="B234" s="1024"/>
      <c r="C234" s="432" t="s">
        <v>232</v>
      </c>
      <c r="D234" s="770" t="s">
        <v>233</v>
      </c>
      <c r="E234" s="425" t="s">
        <v>55</v>
      </c>
      <c r="F234" s="842" t="s">
        <v>231</v>
      </c>
    </row>
    <row r="235" spans="2:6" x14ac:dyDescent="0.85">
      <c r="B235" s="1044" t="s">
        <v>26</v>
      </c>
      <c r="C235" s="483" t="s">
        <v>1022</v>
      </c>
      <c r="D235" s="770" t="s">
        <v>234</v>
      </c>
      <c r="E235" s="425" t="s">
        <v>56</v>
      </c>
      <c r="F235" s="842" t="s">
        <v>243</v>
      </c>
    </row>
    <row r="236" spans="2:6" x14ac:dyDescent="0.85">
      <c r="B236" s="1044"/>
      <c r="C236" s="483" t="s">
        <v>313</v>
      </c>
      <c r="D236" s="770" t="s">
        <v>235</v>
      </c>
      <c r="E236" s="425" t="s">
        <v>59</v>
      </c>
      <c r="F236" s="842" t="s">
        <v>243</v>
      </c>
    </row>
    <row r="237" spans="2:6" x14ac:dyDescent="0.85">
      <c r="B237" s="1044"/>
      <c r="C237" s="483" t="s">
        <v>1023</v>
      </c>
      <c r="D237" s="770" t="s">
        <v>236</v>
      </c>
      <c r="E237" s="425" t="s">
        <v>57</v>
      </c>
      <c r="F237" s="842" t="s">
        <v>244</v>
      </c>
    </row>
    <row r="238" spans="2:6" ht="57" x14ac:dyDescent="0.85">
      <c r="B238" s="1044"/>
      <c r="C238" s="483" t="s">
        <v>314</v>
      </c>
      <c r="D238" s="770" t="s">
        <v>237</v>
      </c>
      <c r="E238" s="425" t="s">
        <v>247</v>
      </c>
      <c r="F238" s="842" t="s">
        <v>246</v>
      </c>
    </row>
    <row r="239" spans="2:6" ht="57" x14ac:dyDescent="0.85">
      <c r="B239" s="1044"/>
      <c r="C239" s="483" t="s">
        <v>315</v>
      </c>
      <c r="D239" s="770" t="s">
        <v>238</v>
      </c>
      <c r="E239" s="425" t="s">
        <v>248</v>
      </c>
      <c r="F239" s="842" t="s">
        <v>245</v>
      </c>
    </row>
    <row r="240" spans="2:6" x14ac:dyDescent="0.85">
      <c r="B240" s="1044"/>
      <c r="C240" s="434" t="s">
        <v>1024</v>
      </c>
      <c r="D240" s="770" t="s">
        <v>239</v>
      </c>
      <c r="E240" s="425" t="s">
        <v>60</v>
      </c>
      <c r="F240" s="842" t="s">
        <v>249</v>
      </c>
    </row>
    <row r="241" spans="2:6" ht="32.25" x14ac:dyDescent="0.85">
      <c r="B241" s="1044"/>
      <c r="C241" s="434" t="s">
        <v>1025</v>
      </c>
      <c r="D241" s="770" t="s">
        <v>240</v>
      </c>
      <c r="E241" s="425" t="s">
        <v>61</v>
      </c>
      <c r="F241" s="842" t="s">
        <v>249</v>
      </c>
    </row>
    <row r="242" spans="2:6" ht="57" x14ac:dyDescent="0.85">
      <c r="B242" s="1044" t="s">
        <v>99</v>
      </c>
      <c r="C242" s="483" t="s">
        <v>250</v>
      </c>
      <c r="D242" s="770" t="s">
        <v>241</v>
      </c>
      <c r="E242" s="425" t="s">
        <v>124</v>
      </c>
      <c r="F242" s="842" t="s">
        <v>231</v>
      </c>
    </row>
    <row r="243" spans="2:6" ht="57" x14ac:dyDescent="0.85">
      <c r="B243" s="1044"/>
      <c r="C243" s="434" t="s">
        <v>251</v>
      </c>
      <c r="D243" s="770" t="s">
        <v>242</v>
      </c>
      <c r="E243" s="425" t="s">
        <v>589</v>
      </c>
      <c r="F243" s="842" t="s">
        <v>231</v>
      </c>
    </row>
    <row r="244" spans="2:6" ht="57" x14ac:dyDescent="0.85">
      <c r="B244" s="1044"/>
      <c r="C244" s="483" t="s">
        <v>1026</v>
      </c>
      <c r="D244" s="770" t="s">
        <v>299</v>
      </c>
      <c r="E244" s="425" t="s">
        <v>301</v>
      </c>
      <c r="F244" s="842" t="s">
        <v>302</v>
      </c>
    </row>
    <row r="245" spans="2:6" ht="57" x14ac:dyDescent="0.85">
      <c r="B245" s="1044"/>
      <c r="C245" s="483" t="s">
        <v>1027</v>
      </c>
      <c r="D245" s="770" t="s">
        <v>300</v>
      </c>
      <c r="E245" s="425" t="s">
        <v>303</v>
      </c>
      <c r="F245" s="842" t="s">
        <v>302</v>
      </c>
    </row>
    <row r="246" spans="2:6" x14ac:dyDescent="0.85">
      <c r="B246" s="1048" t="s">
        <v>116</v>
      </c>
      <c r="C246" s="1049"/>
      <c r="D246" s="1049"/>
      <c r="E246" s="1049"/>
      <c r="F246" s="1050"/>
    </row>
    <row r="247" spans="2:6" x14ac:dyDescent="0.85">
      <c r="B247" s="1040" t="s">
        <v>103</v>
      </c>
      <c r="C247" s="437" t="s">
        <v>1028</v>
      </c>
      <c r="D247" s="770" t="s">
        <v>342</v>
      </c>
      <c r="E247" s="425" t="s">
        <v>63</v>
      </c>
      <c r="F247" s="842" t="s">
        <v>255</v>
      </c>
    </row>
    <row r="248" spans="2:6" ht="57" x14ac:dyDescent="0.85">
      <c r="B248" s="1040"/>
      <c r="C248" s="437" t="s">
        <v>449</v>
      </c>
      <c r="D248" s="770" t="s">
        <v>253</v>
      </c>
      <c r="E248" s="425" t="s">
        <v>62</v>
      </c>
      <c r="F248" s="842" t="s">
        <v>256</v>
      </c>
    </row>
    <row r="249" spans="2:6" ht="57" x14ac:dyDescent="0.85">
      <c r="B249" s="1040"/>
      <c r="C249" s="482" t="s">
        <v>1029</v>
      </c>
      <c r="D249" s="770" t="s">
        <v>254</v>
      </c>
      <c r="E249" s="425" t="s">
        <v>105</v>
      </c>
      <c r="F249" s="842" t="s">
        <v>257</v>
      </c>
    </row>
    <row r="250" spans="2:6" ht="57" x14ac:dyDescent="0.85">
      <c r="B250" s="1040"/>
      <c r="C250" s="437" t="s">
        <v>451</v>
      </c>
      <c r="D250" s="770" t="s">
        <v>343</v>
      </c>
      <c r="E250" s="425" t="s">
        <v>104</v>
      </c>
      <c r="F250" s="842" t="s">
        <v>258</v>
      </c>
    </row>
    <row r="251" spans="2:6" ht="57" x14ac:dyDescent="0.85">
      <c r="B251" s="1040"/>
      <c r="C251" s="433" t="s">
        <v>450</v>
      </c>
      <c r="D251" s="770" t="s">
        <v>454</v>
      </c>
      <c r="E251" s="413" t="s">
        <v>696</v>
      </c>
      <c r="F251" s="836"/>
    </row>
    <row r="252" spans="2:6" ht="57" x14ac:dyDescent="0.85">
      <c r="B252" s="1040"/>
      <c r="C252" s="433" t="s">
        <v>455</v>
      </c>
      <c r="D252" s="770" t="s">
        <v>469</v>
      </c>
      <c r="E252" s="425" t="s">
        <v>697</v>
      </c>
      <c r="F252" s="836"/>
    </row>
    <row r="253" spans="2:6" ht="57" x14ac:dyDescent="0.85">
      <c r="B253" s="1024" t="s">
        <v>1030</v>
      </c>
      <c r="C253" s="439" t="s">
        <v>1031</v>
      </c>
      <c r="D253" s="770" t="s">
        <v>259</v>
      </c>
      <c r="E253" s="425" t="s">
        <v>590</v>
      </c>
      <c r="F253" s="842" t="s">
        <v>258</v>
      </c>
    </row>
    <row r="254" spans="2:6" ht="114" x14ac:dyDescent="0.85">
      <c r="B254" s="1024"/>
      <c r="C254" s="482" t="s">
        <v>452</v>
      </c>
      <c r="D254" s="770" t="s">
        <v>260</v>
      </c>
      <c r="E254" s="425" t="s">
        <v>591</v>
      </c>
      <c r="F254" s="842" t="s">
        <v>258</v>
      </c>
    </row>
    <row r="255" spans="2:6" x14ac:dyDescent="0.85">
      <c r="B255" s="1024"/>
      <c r="C255" s="482" t="s">
        <v>457</v>
      </c>
      <c r="D255" s="770" t="s">
        <v>459</v>
      </c>
      <c r="E255" s="413" t="s">
        <v>698</v>
      </c>
      <c r="F255" s="836" t="s">
        <v>699</v>
      </c>
    </row>
    <row r="256" spans="2:6" ht="57" x14ac:dyDescent="0.85">
      <c r="B256" s="1024"/>
      <c r="C256" s="482" t="s">
        <v>458</v>
      </c>
      <c r="D256" s="770" t="s">
        <v>460</v>
      </c>
      <c r="E256" s="413" t="s">
        <v>700</v>
      </c>
      <c r="F256" s="836" t="s">
        <v>699</v>
      </c>
    </row>
    <row r="257" spans="2:6" ht="85.5" x14ac:dyDescent="0.85">
      <c r="B257" s="1039" t="s">
        <v>461</v>
      </c>
      <c r="C257" s="482" t="s">
        <v>316</v>
      </c>
      <c r="D257" s="770" t="s">
        <v>344</v>
      </c>
      <c r="E257" s="425" t="s">
        <v>106</v>
      </c>
      <c r="F257" s="842" t="s">
        <v>701</v>
      </c>
    </row>
    <row r="258" spans="2:6" x14ac:dyDescent="0.85">
      <c r="B258" s="1039"/>
      <c r="C258" s="482" t="s">
        <v>1032</v>
      </c>
      <c r="D258" s="770" t="s">
        <v>345</v>
      </c>
      <c r="E258" s="413" t="s">
        <v>702</v>
      </c>
      <c r="F258" s="836" t="s">
        <v>703</v>
      </c>
    </row>
    <row r="259" spans="2:6" hidden="1" x14ac:dyDescent="0.85">
      <c r="B259" s="1039"/>
      <c r="C259" s="432" t="s">
        <v>607</v>
      </c>
      <c r="D259" s="770" t="s">
        <v>608</v>
      </c>
      <c r="E259" s="425" t="s">
        <v>704</v>
      </c>
      <c r="F259" s="842" t="s">
        <v>701</v>
      </c>
    </row>
    <row r="260" spans="2:6" hidden="1" x14ac:dyDescent="0.85">
      <c r="B260" s="1039"/>
      <c r="C260" s="432" t="s">
        <v>1033</v>
      </c>
      <c r="D260" s="770" t="s">
        <v>609</v>
      </c>
      <c r="E260" s="413" t="s">
        <v>705</v>
      </c>
      <c r="F260" s="842" t="s">
        <v>703</v>
      </c>
    </row>
    <row r="261" spans="2:6" ht="57" hidden="1" x14ac:dyDescent="0.85">
      <c r="B261" s="1053" t="s">
        <v>464</v>
      </c>
      <c r="C261" s="482" t="s">
        <v>453</v>
      </c>
      <c r="D261" s="770" t="s">
        <v>261</v>
      </c>
      <c r="E261" s="425" t="s">
        <v>107</v>
      </c>
      <c r="F261" s="842" t="s">
        <v>262</v>
      </c>
    </row>
    <row r="262" spans="2:6" ht="85.5" hidden="1" x14ac:dyDescent="0.85">
      <c r="B262" s="1054"/>
      <c r="C262" s="432" t="s">
        <v>1034</v>
      </c>
      <c r="D262" s="770" t="s">
        <v>263</v>
      </c>
      <c r="E262" s="425" t="s">
        <v>592</v>
      </c>
      <c r="F262" s="842" t="s">
        <v>262</v>
      </c>
    </row>
    <row r="263" spans="2:6" ht="57" hidden="1" x14ac:dyDescent="0.85">
      <c r="B263" s="1054"/>
      <c r="C263" s="432" t="s">
        <v>462</v>
      </c>
      <c r="D263" s="770" t="s">
        <v>465</v>
      </c>
      <c r="E263" s="413" t="s">
        <v>706</v>
      </c>
      <c r="F263" s="842" t="s">
        <v>707</v>
      </c>
    </row>
    <row r="264" spans="2:6" ht="57" hidden="1" x14ac:dyDescent="0.85">
      <c r="B264" s="1054"/>
      <c r="C264" s="482" t="s">
        <v>463</v>
      </c>
      <c r="D264" s="770" t="s">
        <v>466</v>
      </c>
      <c r="E264" s="413" t="s">
        <v>708</v>
      </c>
      <c r="F264" s="836" t="s">
        <v>709</v>
      </c>
    </row>
    <row r="265" spans="2:6" hidden="1" x14ac:dyDescent="0.85">
      <c r="B265" s="1054"/>
      <c r="C265" s="1" t="s">
        <v>1187</v>
      </c>
      <c r="D265" s="770" t="s">
        <v>467</v>
      </c>
      <c r="E265" s="413" t="s">
        <v>710</v>
      </c>
      <c r="F265" s="836" t="s">
        <v>711</v>
      </c>
    </row>
    <row r="266" spans="2:6" ht="57" hidden="1" x14ac:dyDescent="0.85">
      <c r="B266" s="1054"/>
      <c r="C266" s="632" t="s">
        <v>1182</v>
      </c>
      <c r="D266" s="770" t="s">
        <v>468</v>
      </c>
      <c r="E266" s="413" t="s">
        <v>712</v>
      </c>
      <c r="F266" s="836" t="s">
        <v>711</v>
      </c>
    </row>
    <row r="267" spans="2:6" hidden="1" x14ac:dyDescent="0.85">
      <c r="B267" s="1054"/>
      <c r="C267" s="633" t="s">
        <v>1183</v>
      </c>
      <c r="D267" s="611" t="s">
        <v>1185</v>
      </c>
      <c r="E267" s="413"/>
      <c r="F267" s="836"/>
    </row>
    <row r="268" spans="2:6" ht="51.4" thickBot="1" x14ac:dyDescent="0.9">
      <c r="B268" s="1055"/>
      <c r="C268" s="949" t="s">
        <v>1184</v>
      </c>
      <c r="D268" s="896" t="s">
        <v>1186</v>
      </c>
      <c r="E268" s="413"/>
      <c r="F268" s="836"/>
    </row>
    <row r="269" spans="2:6" ht="57" x14ac:dyDescent="0.85">
      <c r="B269" s="1040" t="s">
        <v>111</v>
      </c>
      <c r="C269" s="482" t="s">
        <v>1035</v>
      </c>
      <c r="D269" s="770" t="s">
        <v>264</v>
      </c>
      <c r="E269" s="425" t="s">
        <v>120</v>
      </c>
      <c r="F269" s="842" t="s">
        <v>266</v>
      </c>
    </row>
    <row r="270" spans="2:6" ht="57" x14ac:dyDescent="0.85">
      <c r="B270" s="1040"/>
      <c r="C270" s="482" t="s">
        <v>317</v>
      </c>
      <c r="D270" s="770" t="s">
        <v>265</v>
      </c>
      <c r="E270" s="425" t="s">
        <v>593</v>
      </c>
      <c r="F270" s="842" t="s">
        <v>266</v>
      </c>
    </row>
    <row r="271" spans="2:6" ht="57" x14ac:dyDescent="0.85">
      <c r="B271" s="1040" t="s">
        <v>483</v>
      </c>
      <c r="C271" s="482" t="s">
        <v>490</v>
      </c>
      <c r="D271" s="770" t="s">
        <v>500</v>
      </c>
      <c r="E271" s="413" t="s">
        <v>713</v>
      </c>
      <c r="F271" s="836" t="s">
        <v>714</v>
      </c>
    </row>
    <row r="272" spans="2:6" ht="57" x14ac:dyDescent="0.85">
      <c r="B272" s="1040"/>
      <c r="C272" s="482" t="s">
        <v>485</v>
      </c>
      <c r="D272" s="770" t="s">
        <v>501</v>
      </c>
      <c r="E272" s="413" t="s">
        <v>715</v>
      </c>
      <c r="F272" s="836" t="s">
        <v>714</v>
      </c>
    </row>
    <row r="273" spans="2:139" ht="57" x14ac:dyDescent="0.85">
      <c r="B273" s="1040"/>
      <c r="C273" s="433" t="s">
        <v>486</v>
      </c>
      <c r="D273" s="770" t="s">
        <v>502</v>
      </c>
      <c r="E273" s="413" t="s">
        <v>716</v>
      </c>
      <c r="F273" s="836"/>
    </row>
    <row r="274" spans="2:139" x14ac:dyDescent="0.85">
      <c r="B274" s="1040" t="s">
        <v>487</v>
      </c>
      <c r="C274" s="482" t="s">
        <v>491</v>
      </c>
      <c r="D274" s="770" t="s">
        <v>503</v>
      </c>
      <c r="E274" s="413" t="s">
        <v>717</v>
      </c>
      <c r="F274" s="836" t="s">
        <v>718</v>
      </c>
    </row>
    <row r="275" spans="2:139" x14ac:dyDescent="0.85">
      <c r="B275" s="1040"/>
      <c r="C275" s="482" t="s">
        <v>488</v>
      </c>
      <c r="D275" s="770" t="s">
        <v>504</v>
      </c>
      <c r="E275" s="413" t="s">
        <v>719</v>
      </c>
      <c r="F275" s="836" t="s">
        <v>718</v>
      </c>
    </row>
    <row r="276" spans="2:139" x14ac:dyDescent="0.85">
      <c r="B276" s="1040"/>
      <c r="C276" s="433" t="s">
        <v>489</v>
      </c>
      <c r="D276" s="770" t="s">
        <v>505</v>
      </c>
      <c r="E276" s="413" t="s">
        <v>720</v>
      </c>
      <c r="F276" s="836"/>
    </row>
    <row r="277" spans="2:139" ht="57" x14ac:dyDescent="0.85">
      <c r="B277" s="1040" t="s">
        <v>484</v>
      </c>
      <c r="C277" s="482" t="s">
        <v>866</v>
      </c>
      <c r="D277" s="770" t="s">
        <v>506</v>
      </c>
      <c r="E277" s="413" t="s">
        <v>721</v>
      </c>
      <c r="F277" s="836" t="s">
        <v>722</v>
      </c>
    </row>
    <row r="278" spans="2:139" ht="57" x14ac:dyDescent="0.85">
      <c r="B278" s="1040"/>
      <c r="C278" s="482" t="s">
        <v>867</v>
      </c>
      <c r="D278" s="770" t="s">
        <v>507</v>
      </c>
      <c r="E278" s="413" t="s">
        <v>723</v>
      </c>
      <c r="F278" s="836" t="s">
        <v>722</v>
      </c>
    </row>
    <row r="279" spans="2:139" ht="57" x14ac:dyDescent="0.85">
      <c r="B279" s="1040"/>
      <c r="C279" s="440" t="s">
        <v>888</v>
      </c>
      <c r="D279" s="770" t="s">
        <v>508</v>
      </c>
      <c r="E279" s="413" t="s">
        <v>724</v>
      </c>
      <c r="F279" s="836"/>
    </row>
    <row r="280" spans="2:139" x14ac:dyDescent="0.85">
      <c r="B280" s="1048" t="s">
        <v>115</v>
      </c>
      <c r="C280" s="1049"/>
      <c r="D280" s="1049"/>
      <c r="E280" s="1049"/>
      <c r="F280" s="1050"/>
    </row>
    <row r="281" spans="2:139" ht="57" x14ac:dyDescent="0.85">
      <c r="B281" s="1039" t="s">
        <v>456</v>
      </c>
      <c r="C281" s="482" t="s">
        <v>470</v>
      </c>
      <c r="D281" s="770" t="s">
        <v>346</v>
      </c>
      <c r="E281" s="425" t="s">
        <v>64</v>
      </c>
      <c r="F281" s="842" t="s">
        <v>725</v>
      </c>
    </row>
    <row r="282" spans="2:139" s="443" customFormat="1" ht="57" x14ac:dyDescent="0.85">
      <c r="B282" s="1039"/>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85">
      <c r="B283" s="1039"/>
      <c r="C283" s="433" t="s">
        <v>472</v>
      </c>
      <c r="D283" s="770" t="s">
        <v>478</v>
      </c>
      <c r="E283" s="413"/>
      <c r="F283" s="836"/>
    </row>
    <row r="284" spans="2:139" ht="57" x14ac:dyDescent="0.85">
      <c r="B284" s="1024" t="s">
        <v>1036</v>
      </c>
      <c r="C284" s="482" t="s">
        <v>473</v>
      </c>
      <c r="D284" s="770" t="s">
        <v>479</v>
      </c>
      <c r="E284" s="413" t="s">
        <v>726</v>
      </c>
      <c r="F284" s="842" t="s">
        <v>725</v>
      </c>
    </row>
    <row r="285" spans="2:139" x14ac:dyDescent="0.85">
      <c r="B285" s="1024"/>
      <c r="C285" s="482" t="s">
        <v>474</v>
      </c>
      <c r="D285" s="770" t="s">
        <v>480</v>
      </c>
      <c r="E285" s="413" t="s">
        <v>727</v>
      </c>
      <c r="F285" s="842" t="s">
        <v>725</v>
      </c>
    </row>
    <row r="286" spans="2:139" ht="57" x14ac:dyDescent="0.85">
      <c r="B286" s="1051" t="s">
        <v>461</v>
      </c>
      <c r="C286" s="441" t="s">
        <v>475</v>
      </c>
      <c r="D286" s="779" t="s">
        <v>348</v>
      </c>
      <c r="E286" s="442" t="s">
        <v>125</v>
      </c>
      <c r="F286" s="855" t="s">
        <v>273</v>
      </c>
    </row>
    <row r="287" spans="2:139" x14ac:dyDescent="0.85">
      <c r="B287" s="1051"/>
      <c r="C287" s="441" t="s">
        <v>605</v>
      </c>
      <c r="D287" s="779" t="s">
        <v>606</v>
      </c>
      <c r="E287" s="442" t="s">
        <v>728</v>
      </c>
      <c r="F287" s="855" t="s">
        <v>273</v>
      </c>
    </row>
    <row r="288" spans="2:139" ht="57" x14ac:dyDescent="0.85">
      <c r="B288" s="1056" t="s">
        <v>464</v>
      </c>
      <c r="C288" s="482" t="s">
        <v>476</v>
      </c>
      <c r="D288" s="770" t="s">
        <v>349</v>
      </c>
      <c r="E288" s="425" t="s">
        <v>729</v>
      </c>
      <c r="F288" s="842" t="s">
        <v>730</v>
      </c>
    </row>
    <row r="289" spans="2:6" ht="28.9" thickBot="1" x14ac:dyDescent="0.9">
      <c r="B289" s="1057"/>
      <c r="C289" s="482" t="s">
        <v>477</v>
      </c>
      <c r="D289" s="770" t="s">
        <v>481</v>
      </c>
      <c r="E289" s="413" t="s">
        <v>731</v>
      </c>
      <c r="F289" s="842" t="s">
        <v>730</v>
      </c>
    </row>
    <row r="290" spans="2:6" ht="57" x14ac:dyDescent="0.85">
      <c r="B290" s="1057"/>
      <c r="C290" s="685" t="s">
        <v>1207</v>
      </c>
      <c r="D290" s="897" t="s">
        <v>482</v>
      </c>
      <c r="E290" s="413" t="s">
        <v>732</v>
      </c>
      <c r="F290" s="842" t="s">
        <v>733</v>
      </c>
    </row>
    <row r="291" spans="2:6" ht="28.9" thickBot="1" x14ac:dyDescent="0.9">
      <c r="B291" s="1058"/>
      <c r="C291" s="675" t="s">
        <v>1206</v>
      </c>
      <c r="D291" s="677" t="s">
        <v>1205</v>
      </c>
      <c r="E291" s="413"/>
      <c r="F291" s="842"/>
    </row>
    <row r="292" spans="2:6" x14ac:dyDescent="0.85">
      <c r="B292" s="892" t="s">
        <v>267</v>
      </c>
      <c r="C292" s="482" t="s">
        <v>1037</v>
      </c>
      <c r="D292" s="770" t="s">
        <v>350</v>
      </c>
      <c r="E292" s="425" t="s">
        <v>268</v>
      </c>
      <c r="F292" s="842" t="s">
        <v>269</v>
      </c>
    </row>
    <row r="293" spans="2:6" ht="57" x14ac:dyDescent="0.85">
      <c r="B293" s="1039" t="s">
        <v>1038</v>
      </c>
      <c r="C293" s="482" t="s">
        <v>270</v>
      </c>
      <c r="D293" s="770" t="s">
        <v>351</v>
      </c>
      <c r="E293" s="425" t="s">
        <v>271</v>
      </c>
      <c r="F293" s="842" t="s">
        <v>272</v>
      </c>
    </row>
    <row r="294" spans="2:6" ht="85.5" x14ac:dyDescent="0.85">
      <c r="B294" s="1039"/>
      <c r="C294" s="482" t="s">
        <v>318</v>
      </c>
      <c r="D294" s="770" t="s">
        <v>352</v>
      </c>
      <c r="E294" s="425" t="s">
        <v>126</v>
      </c>
      <c r="F294" s="842" t="s">
        <v>273</v>
      </c>
    </row>
    <row r="295" spans="2:6" ht="114" x14ac:dyDescent="0.85">
      <c r="B295" s="1039"/>
      <c r="C295" s="482" t="s">
        <v>1039</v>
      </c>
      <c r="D295" s="770" t="s">
        <v>353</v>
      </c>
      <c r="E295" s="425" t="s">
        <v>127</v>
      </c>
      <c r="F295" s="842" t="s">
        <v>274</v>
      </c>
    </row>
    <row r="296" spans="2:6" x14ac:dyDescent="0.85">
      <c r="B296" s="1048" t="s">
        <v>117</v>
      </c>
      <c r="C296" s="1049"/>
      <c r="D296" s="1049"/>
      <c r="E296" s="1049"/>
      <c r="F296" s="1050"/>
    </row>
    <row r="297" spans="2:6" x14ac:dyDescent="0.85">
      <c r="B297" s="892" t="s">
        <v>275</v>
      </c>
      <c r="C297" s="444" t="s">
        <v>1040</v>
      </c>
      <c r="D297" s="770" t="s">
        <v>276</v>
      </c>
      <c r="E297" s="425" t="s">
        <v>734</v>
      </c>
      <c r="F297" s="842" t="s">
        <v>735</v>
      </c>
    </row>
    <row r="298" spans="2:6" ht="57" x14ac:dyDescent="0.85">
      <c r="B298" s="1024" t="s">
        <v>542</v>
      </c>
      <c r="C298" s="432" t="s">
        <v>369</v>
      </c>
      <c r="D298" s="770" t="s">
        <v>536</v>
      </c>
      <c r="E298" s="413" t="s">
        <v>736</v>
      </c>
      <c r="F298" s="842" t="s">
        <v>735</v>
      </c>
    </row>
    <row r="299" spans="2:6" ht="57" x14ac:dyDescent="0.85">
      <c r="B299" s="1024"/>
      <c r="C299" s="432" t="s">
        <v>364</v>
      </c>
      <c r="D299" s="770" t="s">
        <v>537</v>
      </c>
      <c r="E299" s="413" t="s">
        <v>737</v>
      </c>
      <c r="F299" s="842" t="s">
        <v>735</v>
      </c>
    </row>
    <row r="300" spans="2:6" ht="57" x14ac:dyDescent="0.85">
      <c r="B300" s="1024"/>
      <c r="C300" s="482" t="s">
        <v>365</v>
      </c>
      <c r="D300" s="770" t="s">
        <v>538</v>
      </c>
      <c r="E300" s="413" t="s">
        <v>738</v>
      </c>
      <c r="F300" s="842" t="s">
        <v>735</v>
      </c>
    </row>
    <row r="301" spans="2:6" ht="57" x14ac:dyDescent="0.85">
      <c r="B301" s="1024"/>
      <c r="C301" s="482" t="s">
        <v>366</v>
      </c>
      <c r="D301" s="770" t="s">
        <v>539</v>
      </c>
      <c r="E301" s="413" t="s">
        <v>739</v>
      </c>
      <c r="F301" s="842" t="s">
        <v>735</v>
      </c>
    </row>
    <row r="302" spans="2:6" ht="57" x14ac:dyDescent="0.85">
      <c r="B302" s="1024"/>
      <c r="C302" s="482" t="s">
        <v>367</v>
      </c>
      <c r="D302" s="770" t="s">
        <v>540</v>
      </c>
      <c r="E302" s="413" t="s">
        <v>740</v>
      </c>
      <c r="F302" s="842" t="s">
        <v>735</v>
      </c>
    </row>
    <row r="303" spans="2:6" ht="57" x14ac:dyDescent="0.85">
      <c r="B303" s="1024"/>
      <c r="C303" s="482" t="s">
        <v>368</v>
      </c>
      <c r="D303" s="770" t="s">
        <v>541</v>
      </c>
      <c r="E303" s="413" t="s">
        <v>741</v>
      </c>
      <c r="F303" s="842" t="s">
        <v>735</v>
      </c>
    </row>
    <row r="304" spans="2:6" ht="51.75" customHeight="1" thickBot="1" x14ac:dyDescent="0.9">
      <c r="B304" s="892" t="s">
        <v>543</v>
      </c>
      <c r="C304" s="445" t="s">
        <v>889</v>
      </c>
      <c r="D304" s="770" t="s">
        <v>277</v>
      </c>
      <c r="E304" s="425" t="s">
        <v>66</v>
      </c>
      <c r="F304" s="842" t="s">
        <v>735</v>
      </c>
    </row>
    <row r="305" spans="2:6" ht="57" x14ac:dyDescent="0.85">
      <c r="B305" s="1028" t="s">
        <v>1342</v>
      </c>
      <c r="C305" s="466" t="s">
        <v>1340</v>
      </c>
      <c r="D305" s="780" t="s">
        <v>919</v>
      </c>
      <c r="E305" s="425" t="s">
        <v>1341</v>
      </c>
      <c r="F305" s="842" t="s">
        <v>926</v>
      </c>
    </row>
    <row r="306" spans="2:6" x14ac:dyDescent="0.85">
      <c r="B306" s="1029"/>
      <c r="C306" s="936" t="s">
        <v>1278</v>
      </c>
      <c r="D306" s="971" t="s">
        <v>1280</v>
      </c>
      <c r="E306" s="425" t="s">
        <v>1325</v>
      </c>
      <c r="F306" s="842"/>
    </row>
    <row r="307" spans="2:6" x14ac:dyDescent="0.85">
      <c r="B307" s="1029"/>
      <c r="C307" s="936" t="s">
        <v>1283</v>
      </c>
      <c r="D307" s="971" t="s">
        <v>1281</v>
      </c>
      <c r="E307" s="425" t="s">
        <v>1326</v>
      </c>
      <c r="F307" s="842"/>
    </row>
    <row r="308" spans="2:6" ht="28.9" thickBot="1" x14ac:dyDescent="0.9">
      <c r="B308" s="1030"/>
      <c r="C308" s="936" t="s">
        <v>1279</v>
      </c>
      <c r="D308" s="971" t="s">
        <v>1282</v>
      </c>
      <c r="E308" s="996" t="s">
        <v>1343</v>
      </c>
      <c r="F308" s="842"/>
    </row>
    <row r="309" spans="2:6" x14ac:dyDescent="0.85">
      <c r="B309" s="1024" t="s">
        <v>544</v>
      </c>
      <c r="C309" s="482" t="s">
        <v>920</v>
      </c>
      <c r="D309" s="770" t="s">
        <v>531</v>
      </c>
      <c r="E309" s="413" t="s">
        <v>921</v>
      </c>
      <c r="F309" s="836" t="s">
        <v>742</v>
      </c>
    </row>
    <row r="310" spans="2:6" x14ac:dyDescent="0.85">
      <c r="B310" s="1024"/>
      <c r="C310" s="444" t="s">
        <v>1041</v>
      </c>
      <c r="D310" s="770" t="s">
        <v>279</v>
      </c>
      <c r="E310" s="425" t="s">
        <v>278</v>
      </c>
      <c r="F310" s="842" t="s">
        <v>280</v>
      </c>
    </row>
    <row r="311" spans="2:6" x14ac:dyDescent="0.85">
      <c r="B311" s="1024" t="s">
        <v>414</v>
      </c>
      <c r="C311" s="482" t="s">
        <v>369</v>
      </c>
      <c r="D311" s="770" t="s">
        <v>383</v>
      </c>
      <c r="E311" s="425" t="s">
        <v>400</v>
      </c>
      <c r="F311" s="842" t="s">
        <v>280</v>
      </c>
    </row>
    <row r="312" spans="2:6" x14ac:dyDescent="0.85">
      <c r="B312" s="1024"/>
      <c r="C312" s="482" t="s">
        <v>364</v>
      </c>
      <c r="D312" s="770" t="s">
        <v>384</v>
      </c>
      <c r="E312" s="425" t="s">
        <v>401</v>
      </c>
      <c r="F312" s="842" t="s">
        <v>280</v>
      </c>
    </row>
    <row r="313" spans="2:6" x14ac:dyDescent="0.85">
      <c r="B313" s="1024"/>
      <c r="C313" s="482" t="s">
        <v>365</v>
      </c>
      <c r="D313" s="770" t="s">
        <v>385</v>
      </c>
      <c r="E313" s="425" t="s">
        <v>402</v>
      </c>
      <c r="F313" s="842" t="s">
        <v>280</v>
      </c>
    </row>
    <row r="314" spans="2:6" x14ac:dyDescent="0.85">
      <c r="B314" s="1024"/>
      <c r="C314" s="482" t="s">
        <v>366</v>
      </c>
      <c r="D314" s="770" t="s">
        <v>386</v>
      </c>
      <c r="E314" s="425" t="s">
        <v>403</v>
      </c>
      <c r="F314" s="842" t="s">
        <v>280</v>
      </c>
    </row>
    <row r="315" spans="2:6" x14ac:dyDescent="0.85">
      <c r="B315" s="1024"/>
      <c r="C315" s="482" t="s">
        <v>367</v>
      </c>
      <c r="D315" s="770" t="s">
        <v>387</v>
      </c>
      <c r="E315" s="425" t="s">
        <v>404</v>
      </c>
      <c r="F315" s="842" t="s">
        <v>280</v>
      </c>
    </row>
    <row r="316" spans="2:6" ht="57" x14ac:dyDescent="0.85">
      <c r="B316" s="1024"/>
      <c r="C316" s="482" t="s">
        <v>368</v>
      </c>
      <c r="D316" s="770" t="s">
        <v>388</v>
      </c>
      <c r="E316" s="425" t="s">
        <v>405</v>
      </c>
      <c r="F316" s="842" t="s">
        <v>280</v>
      </c>
    </row>
    <row r="317" spans="2:6" x14ac:dyDescent="0.85">
      <c r="B317" s="1024" t="s">
        <v>415</v>
      </c>
      <c r="C317" s="482" t="s">
        <v>418</v>
      </c>
      <c r="D317" s="770" t="s">
        <v>394</v>
      </c>
      <c r="E317" s="425" t="s">
        <v>406</v>
      </c>
      <c r="F317" s="842" t="s">
        <v>412</v>
      </c>
    </row>
    <row r="318" spans="2:6" x14ac:dyDescent="0.85">
      <c r="B318" s="1024"/>
      <c r="C318" s="432" t="s">
        <v>389</v>
      </c>
      <c r="D318" s="770" t="s">
        <v>395</v>
      </c>
      <c r="E318" s="425" t="s">
        <v>407</v>
      </c>
      <c r="F318" s="842" t="s">
        <v>412</v>
      </c>
    </row>
    <row r="319" spans="2:6" x14ac:dyDescent="0.85">
      <c r="B319" s="1024"/>
      <c r="C319" s="432" t="s">
        <v>390</v>
      </c>
      <c r="D319" s="770" t="s">
        <v>396</v>
      </c>
      <c r="E319" s="425" t="s">
        <v>408</v>
      </c>
      <c r="F319" s="842" t="s">
        <v>412</v>
      </c>
    </row>
    <row r="320" spans="2:6" x14ac:dyDescent="0.85">
      <c r="B320" s="1024"/>
      <c r="C320" s="482" t="s">
        <v>391</v>
      </c>
      <c r="D320" s="770" t="s">
        <v>397</v>
      </c>
      <c r="E320" s="425" t="s">
        <v>409</v>
      </c>
      <c r="F320" s="842" t="s">
        <v>412</v>
      </c>
    </row>
    <row r="321" spans="2:6" x14ac:dyDescent="0.85">
      <c r="B321" s="1024"/>
      <c r="C321" s="482" t="s">
        <v>392</v>
      </c>
      <c r="D321" s="770" t="s">
        <v>398</v>
      </c>
      <c r="E321" s="425" t="s">
        <v>410</v>
      </c>
      <c r="F321" s="842" t="s">
        <v>412</v>
      </c>
    </row>
    <row r="322" spans="2:6" x14ac:dyDescent="0.85">
      <c r="B322" s="1024"/>
      <c r="C322" s="482" t="s">
        <v>393</v>
      </c>
      <c r="D322" s="770" t="s">
        <v>399</v>
      </c>
      <c r="E322" s="425" t="s">
        <v>411</v>
      </c>
      <c r="F322" s="842" t="s">
        <v>412</v>
      </c>
    </row>
    <row r="323" spans="2:6" x14ac:dyDescent="0.85">
      <c r="B323" s="1024"/>
      <c r="C323" s="431" t="s">
        <v>413</v>
      </c>
      <c r="D323" s="770" t="s">
        <v>417</v>
      </c>
      <c r="E323" s="413"/>
      <c r="F323" s="836"/>
    </row>
    <row r="324" spans="2:6" x14ac:dyDescent="0.85">
      <c r="B324" s="1024"/>
      <c r="C324" s="482" t="s">
        <v>435</v>
      </c>
      <c r="D324" s="770" t="s">
        <v>419</v>
      </c>
      <c r="E324" s="425" t="s">
        <v>433</v>
      </c>
      <c r="F324" s="842" t="s">
        <v>412</v>
      </c>
    </row>
    <row r="325" spans="2:6" ht="57" x14ac:dyDescent="0.85">
      <c r="B325" s="1031" t="s">
        <v>575</v>
      </c>
      <c r="C325" s="482" t="s">
        <v>568</v>
      </c>
      <c r="D325" s="770" t="s">
        <v>528</v>
      </c>
      <c r="E325" s="413" t="s">
        <v>744</v>
      </c>
      <c r="F325" s="836" t="s">
        <v>745</v>
      </c>
    </row>
    <row r="326" spans="2:6" ht="57" x14ac:dyDescent="0.85">
      <c r="B326" s="1036"/>
      <c r="C326" s="482" t="s">
        <v>569</v>
      </c>
      <c r="D326" s="770" t="s">
        <v>529</v>
      </c>
      <c r="E326" s="413" t="s">
        <v>746</v>
      </c>
      <c r="F326" s="836" t="s">
        <v>745</v>
      </c>
    </row>
    <row r="327" spans="2:6" ht="57" x14ac:dyDescent="0.85">
      <c r="B327" s="1036"/>
      <c r="C327" s="431" t="s">
        <v>783</v>
      </c>
      <c r="D327" s="770" t="s">
        <v>527</v>
      </c>
      <c r="E327" s="413"/>
      <c r="F327" s="856"/>
    </row>
    <row r="328" spans="2:6" ht="57" x14ac:dyDescent="0.85">
      <c r="B328" s="1036"/>
      <c r="C328" s="482" t="s">
        <v>570</v>
      </c>
      <c r="D328" s="770" t="s">
        <v>530</v>
      </c>
      <c r="E328" s="413" t="s">
        <v>747</v>
      </c>
      <c r="F328" s="836" t="s">
        <v>745</v>
      </c>
    </row>
    <row r="329" spans="2:6" ht="57" x14ac:dyDescent="0.85">
      <c r="B329" s="1036"/>
      <c r="C329" s="482" t="s">
        <v>571</v>
      </c>
      <c r="D329" s="770" t="s">
        <v>564</v>
      </c>
      <c r="E329" s="413" t="s">
        <v>748</v>
      </c>
      <c r="F329" s="836" t="s">
        <v>745</v>
      </c>
    </row>
    <row r="330" spans="2:6" ht="57.4" thickBot="1" x14ac:dyDescent="0.9">
      <c r="B330" s="1036"/>
      <c r="C330" s="431" t="s">
        <v>784</v>
      </c>
      <c r="D330" s="770" t="s">
        <v>281</v>
      </c>
      <c r="E330" s="425" t="s">
        <v>743</v>
      </c>
      <c r="F330" s="842" t="s">
        <v>280</v>
      </c>
    </row>
    <row r="331" spans="2:6" ht="51" x14ac:dyDescent="0.85">
      <c r="B331" s="1036"/>
      <c r="C331" s="1" t="s">
        <v>1344</v>
      </c>
      <c r="D331" s="770" t="s">
        <v>565</v>
      </c>
      <c r="E331" s="413" t="s">
        <v>749</v>
      </c>
      <c r="F331" s="1015" t="s">
        <v>750</v>
      </c>
    </row>
    <row r="332" spans="2:6" ht="102" x14ac:dyDescent="0.85">
      <c r="B332" s="1036"/>
      <c r="C332" s="2" t="s">
        <v>1345</v>
      </c>
      <c r="D332" s="770" t="s">
        <v>566</v>
      </c>
      <c r="E332" s="413" t="s">
        <v>1347</v>
      </c>
      <c r="F332" s="1015" t="s">
        <v>751</v>
      </c>
    </row>
    <row r="333" spans="2:6" ht="51" x14ac:dyDescent="0.85">
      <c r="B333" s="1036"/>
      <c r="C333" s="2" t="s">
        <v>1346</v>
      </c>
      <c r="D333" s="770" t="s">
        <v>567</v>
      </c>
      <c r="E333" s="413" t="s">
        <v>1348</v>
      </c>
      <c r="F333" s="1015" t="s">
        <v>752</v>
      </c>
    </row>
    <row r="334" spans="2:6" ht="57" x14ac:dyDescent="0.85">
      <c r="B334" s="1036"/>
      <c r="C334" s="431" t="s">
        <v>785</v>
      </c>
      <c r="D334" s="770" t="s">
        <v>573</v>
      </c>
      <c r="E334" s="446" t="s">
        <v>789</v>
      </c>
      <c r="F334" s="857">
        <f t="shared" ref="F334" si="0">SUM(F331:F333)</f>
        <v>0</v>
      </c>
    </row>
    <row r="335" spans="2:6" ht="85.5" x14ac:dyDescent="0.85">
      <c r="B335" s="1036"/>
      <c r="C335" s="482" t="s">
        <v>572</v>
      </c>
      <c r="D335" s="770" t="s">
        <v>574</v>
      </c>
      <c r="E335" s="413" t="s">
        <v>753</v>
      </c>
      <c r="F335" s="836" t="s">
        <v>754</v>
      </c>
    </row>
    <row r="336" spans="2:6" ht="57.4" thickBot="1" x14ac:dyDescent="0.9">
      <c r="B336" s="1032"/>
      <c r="C336" s="431" t="s">
        <v>786</v>
      </c>
      <c r="D336" s="770" t="s">
        <v>577</v>
      </c>
      <c r="E336" s="413" t="s">
        <v>755</v>
      </c>
      <c r="F336" s="836" t="s">
        <v>756</v>
      </c>
    </row>
    <row r="337" spans="2:6" x14ac:dyDescent="0.85">
      <c r="B337" s="1033" t="s">
        <v>1285</v>
      </c>
      <c r="C337" s="972" t="s">
        <v>1286</v>
      </c>
      <c r="D337" s="973" t="s">
        <v>1289</v>
      </c>
      <c r="E337" s="413" t="s">
        <v>1318</v>
      </c>
      <c r="F337" s="836" t="s">
        <v>1319</v>
      </c>
    </row>
    <row r="338" spans="2:6" x14ac:dyDescent="0.85">
      <c r="B338" s="1034"/>
      <c r="C338" s="972" t="s">
        <v>1287</v>
      </c>
      <c r="D338" s="973" t="s">
        <v>1290</v>
      </c>
      <c r="E338" s="413" t="s">
        <v>1320</v>
      </c>
      <c r="F338" s="836" t="s">
        <v>1321</v>
      </c>
    </row>
    <row r="339" spans="2:6" ht="57.4" thickBot="1" x14ac:dyDescent="0.9">
      <c r="B339" s="1035"/>
      <c r="C339" s="972" t="s">
        <v>1288</v>
      </c>
      <c r="D339" s="973" t="s">
        <v>1291</v>
      </c>
      <c r="E339" s="413" t="s">
        <v>1322</v>
      </c>
      <c r="F339" s="836" t="s">
        <v>1323</v>
      </c>
    </row>
    <row r="340" spans="2:6" ht="57" x14ac:dyDescent="0.85">
      <c r="B340" s="1031" t="s">
        <v>787</v>
      </c>
      <c r="C340" s="482" t="s">
        <v>757</v>
      </c>
      <c r="D340" s="770" t="s">
        <v>578</v>
      </c>
      <c r="E340" s="413" t="s">
        <v>758</v>
      </c>
      <c r="F340" s="836" t="s">
        <v>759</v>
      </c>
    </row>
    <row r="341" spans="2:6" ht="57" x14ac:dyDescent="0.85">
      <c r="B341" s="1032"/>
      <c r="C341" s="482" t="s">
        <v>760</v>
      </c>
      <c r="D341" s="770" t="s">
        <v>579</v>
      </c>
      <c r="E341" s="413" t="s">
        <v>761</v>
      </c>
      <c r="F341" s="836" t="s">
        <v>759</v>
      </c>
    </row>
    <row r="342" spans="2:6" x14ac:dyDescent="0.85">
      <c r="B342" s="1039" t="s">
        <v>576</v>
      </c>
      <c r="C342" s="431" t="s">
        <v>492</v>
      </c>
      <c r="D342" s="770" t="s">
        <v>580</v>
      </c>
      <c r="E342" s="413" t="s">
        <v>674</v>
      </c>
      <c r="F342" s="836" t="s">
        <v>762</v>
      </c>
    </row>
    <row r="343" spans="2:6" x14ac:dyDescent="0.85">
      <c r="B343" s="1039"/>
      <c r="C343" s="447" t="s">
        <v>904</v>
      </c>
      <c r="D343" s="770" t="s">
        <v>580</v>
      </c>
      <c r="E343" s="413"/>
      <c r="F343" s="836"/>
    </row>
    <row r="344" spans="2:6" ht="57" x14ac:dyDescent="0.85">
      <c r="B344" s="1039"/>
      <c r="C344" s="482" t="s">
        <v>563</v>
      </c>
      <c r="D344" s="770" t="s">
        <v>581</v>
      </c>
      <c r="E344" s="482" t="s">
        <v>763</v>
      </c>
      <c r="F344" s="836" t="s">
        <v>764</v>
      </c>
    </row>
    <row r="345" spans="2:6" ht="57" x14ac:dyDescent="0.85">
      <c r="B345" s="1039"/>
      <c r="C345" s="482" t="s">
        <v>1042</v>
      </c>
      <c r="D345" s="770" t="s">
        <v>582</v>
      </c>
      <c r="E345" s="413" t="s">
        <v>765</v>
      </c>
      <c r="F345" s="836" t="s">
        <v>750</v>
      </c>
    </row>
    <row r="346" spans="2:6" ht="57" x14ac:dyDescent="0.85">
      <c r="B346" s="1039"/>
      <c r="C346" s="482" t="s">
        <v>1043</v>
      </c>
      <c r="D346" s="770" t="s">
        <v>583</v>
      </c>
      <c r="E346" s="413" t="s">
        <v>766</v>
      </c>
      <c r="F346" s="836" t="s">
        <v>751</v>
      </c>
    </row>
    <row r="347" spans="2:6" ht="57" x14ac:dyDescent="0.85">
      <c r="B347" s="1039"/>
      <c r="C347" s="482" t="s">
        <v>1044</v>
      </c>
      <c r="D347" s="770" t="s">
        <v>584</v>
      </c>
      <c r="E347" s="413" t="s">
        <v>767</v>
      </c>
      <c r="F347" s="836" t="s">
        <v>752</v>
      </c>
    </row>
    <row r="348" spans="2:6" ht="85.5" x14ac:dyDescent="0.85">
      <c r="B348" s="1039"/>
      <c r="C348" s="482" t="s">
        <v>572</v>
      </c>
      <c r="D348" s="770" t="s">
        <v>585</v>
      </c>
      <c r="E348" s="413" t="s">
        <v>768</v>
      </c>
      <c r="F348" s="836" t="s">
        <v>754</v>
      </c>
    </row>
    <row r="349" spans="2:6" ht="57" x14ac:dyDescent="0.85">
      <c r="B349" s="1039"/>
      <c r="C349" s="431" t="s">
        <v>910</v>
      </c>
      <c r="D349" s="770" t="s">
        <v>586</v>
      </c>
      <c r="E349" s="413" t="s">
        <v>769</v>
      </c>
      <c r="F349" s="836" t="s">
        <v>756</v>
      </c>
    </row>
    <row r="350" spans="2:6" hidden="1" x14ac:dyDescent="0.85">
      <c r="B350" s="1048" t="s">
        <v>118</v>
      </c>
      <c r="C350" s="1049"/>
      <c r="D350" s="1049"/>
      <c r="E350" s="1049"/>
      <c r="F350" s="1050"/>
    </row>
    <row r="351" spans="2:6" ht="57" hidden="1" x14ac:dyDescent="0.85">
      <c r="B351" s="1044" t="s">
        <v>363</v>
      </c>
      <c r="C351" s="482" t="s">
        <v>369</v>
      </c>
      <c r="D351" s="774" t="s">
        <v>370</v>
      </c>
      <c r="E351" s="425" t="s">
        <v>376</v>
      </c>
      <c r="F351" s="842" t="s">
        <v>382</v>
      </c>
    </row>
    <row r="352" spans="2:6" ht="57" hidden="1" x14ac:dyDescent="0.85">
      <c r="B352" s="1044"/>
      <c r="C352" s="482" t="s">
        <v>364</v>
      </c>
      <c r="D352" s="774" t="s">
        <v>371</v>
      </c>
      <c r="E352" s="425" t="s">
        <v>377</v>
      </c>
      <c r="F352" s="842" t="s">
        <v>382</v>
      </c>
    </row>
    <row r="353" spans="2:6" ht="57" hidden="1" x14ac:dyDescent="0.85">
      <c r="B353" s="1044"/>
      <c r="C353" s="482" t="s">
        <v>365</v>
      </c>
      <c r="D353" s="774" t="s">
        <v>372</v>
      </c>
      <c r="E353" s="425" t="s">
        <v>378</v>
      </c>
      <c r="F353" s="842" t="s">
        <v>382</v>
      </c>
    </row>
    <row r="354" spans="2:6" ht="57" hidden="1" x14ac:dyDescent="0.85">
      <c r="B354" s="1044"/>
      <c r="C354" s="482" t="s">
        <v>366</v>
      </c>
      <c r="D354" s="774" t="s">
        <v>373</v>
      </c>
      <c r="E354" s="425" t="s">
        <v>379</v>
      </c>
      <c r="F354" s="842" t="s">
        <v>382</v>
      </c>
    </row>
    <row r="355" spans="2:6" ht="57" hidden="1" x14ac:dyDescent="0.85">
      <c r="B355" s="1044"/>
      <c r="C355" s="482" t="s">
        <v>367</v>
      </c>
      <c r="D355" s="774" t="s">
        <v>374</v>
      </c>
      <c r="E355" s="425" t="s">
        <v>380</v>
      </c>
      <c r="F355" s="842" t="s">
        <v>382</v>
      </c>
    </row>
    <row r="356" spans="2:6" ht="57" hidden="1" x14ac:dyDescent="0.85">
      <c r="B356" s="1044"/>
      <c r="C356" s="482" t="s">
        <v>368</v>
      </c>
      <c r="D356" s="774" t="s">
        <v>375</v>
      </c>
      <c r="E356" s="425" t="s">
        <v>381</v>
      </c>
      <c r="F356" s="842" t="s">
        <v>382</v>
      </c>
    </row>
    <row r="357" spans="2:6" ht="57" hidden="1" x14ac:dyDescent="0.85">
      <c r="B357" s="1024" t="s">
        <v>27</v>
      </c>
      <c r="C357" s="482" t="s">
        <v>319</v>
      </c>
      <c r="D357" s="770" t="s">
        <v>282</v>
      </c>
      <c r="E357" s="425" t="s">
        <v>67</v>
      </c>
      <c r="F357" s="842" t="s">
        <v>283</v>
      </c>
    </row>
    <row r="358" spans="2:6" ht="57" hidden="1" x14ac:dyDescent="0.85">
      <c r="B358" s="1024"/>
      <c r="C358" s="482" t="s">
        <v>562</v>
      </c>
      <c r="D358" s="770" t="s">
        <v>423</v>
      </c>
      <c r="E358" s="425" t="s">
        <v>429</v>
      </c>
      <c r="F358" s="842" t="s">
        <v>431</v>
      </c>
    </row>
    <row r="359" spans="2:6" ht="57" hidden="1" x14ac:dyDescent="0.85">
      <c r="B359" s="1024"/>
      <c r="C359" s="482" t="s">
        <v>427</v>
      </c>
      <c r="D359" s="770" t="s">
        <v>424</v>
      </c>
      <c r="E359" s="425" t="s">
        <v>430</v>
      </c>
      <c r="F359" s="842" t="s">
        <v>431</v>
      </c>
    </row>
    <row r="360" spans="2:6" ht="199.5" hidden="1" x14ac:dyDescent="0.85">
      <c r="B360" s="1024"/>
      <c r="C360" s="482" t="s">
        <v>420</v>
      </c>
      <c r="D360" s="770" t="s">
        <v>425</v>
      </c>
      <c r="E360" s="425" t="s">
        <v>421</v>
      </c>
      <c r="F360" s="842" t="s">
        <v>292</v>
      </c>
    </row>
    <row r="361" spans="2:6" ht="85.5" hidden="1" x14ac:dyDescent="0.85">
      <c r="B361" s="1024"/>
      <c r="C361" s="482" t="s">
        <v>422</v>
      </c>
      <c r="D361" s="770" t="s">
        <v>426</v>
      </c>
      <c r="E361" s="425" t="s">
        <v>428</v>
      </c>
      <c r="F361" s="842" t="s">
        <v>432</v>
      </c>
    </row>
    <row r="362" spans="2:6" hidden="1" x14ac:dyDescent="0.85">
      <c r="B362" s="1024"/>
      <c r="C362" s="448" t="s">
        <v>434</v>
      </c>
      <c r="D362" s="781" t="s">
        <v>284</v>
      </c>
      <c r="E362" s="413"/>
      <c r="F362" s="836"/>
    </row>
    <row r="363" spans="2:6" ht="57" hidden="1" x14ac:dyDescent="0.85">
      <c r="B363" s="1024" t="s">
        <v>1045</v>
      </c>
      <c r="C363" s="482" t="s">
        <v>294</v>
      </c>
      <c r="D363" s="770" t="s">
        <v>285</v>
      </c>
      <c r="E363" s="425" t="s">
        <v>74</v>
      </c>
      <c r="F363" s="842" t="s">
        <v>293</v>
      </c>
    </row>
    <row r="364" spans="2:6" ht="57" hidden="1" x14ac:dyDescent="0.85">
      <c r="B364" s="1024"/>
      <c r="C364" s="482" t="s">
        <v>523</v>
      </c>
      <c r="D364" s="770" t="s">
        <v>286</v>
      </c>
      <c r="E364" s="425" t="s">
        <v>73</v>
      </c>
      <c r="F364" s="842" t="s">
        <v>293</v>
      </c>
    </row>
    <row r="365" spans="2:6" hidden="1" x14ac:dyDescent="0.85">
      <c r="B365" s="1024"/>
      <c r="C365" s="482" t="s">
        <v>320</v>
      </c>
      <c r="D365" s="770" t="s">
        <v>287</v>
      </c>
      <c r="E365" s="425" t="s">
        <v>72</v>
      </c>
      <c r="F365" s="842" t="s">
        <v>293</v>
      </c>
    </row>
    <row r="366" spans="2:6" ht="57" hidden="1" x14ac:dyDescent="0.85">
      <c r="B366" s="1024"/>
      <c r="C366" s="482" t="s">
        <v>295</v>
      </c>
      <c r="D366" s="770" t="s">
        <v>288</v>
      </c>
      <c r="E366" s="425" t="s">
        <v>68</v>
      </c>
      <c r="F366" s="842"/>
    </row>
    <row r="367" spans="2:6" ht="57" hidden="1" x14ac:dyDescent="0.85">
      <c r="B367" s="1024"/>
      <c r="C367" s="482" t="s">
        <v>524</v>
      </c>
      <c r="D367" s="770" t="s">
        <v>289</v>
      </c>
      <c r="E367" s="425" t="s">
        <v>69</v>
      </c>
      <c r="F367" s="842" t="s">
        <v>293</v>
      </c>
    </row>
    <row r="368" spans="2:6" hidden="1" x14ac:dyDescent="0.85">
      <c r="B368" s="1024"/>
      <c r="C368" s="482" t="s">
        <v>296</v>
      </c>
      <c r="D368" s="770" t="s">
        <v>290</v>
      </c>
      <c r="E368" s="425" t="s">
        <v>70</v>
      </c>
      <c r="F368" s="842" t="s">
        <v>293</v>
      </c>
    </row>
    <row r="369" spans="2:39" hidden="1" x14ac:dyDescent="0.85">
      <c r="B369" s="1024"/>
      <c r="C369" s="482" t="s">
        <v>297</v>
      </c>
      <c r="D369" s="770" t="s">
        <v>291</v>
      </c>
      <c r="E369" s="425" t="s">
        <v>71</v>
      </c>
      <c r="F369" s="842" t="s">
        <v>293</v>
      </c>
    </row>
    <row r="370" spans="2:39" hidden="1" x14ac:dyDescent="0.85">
      <c r="B370" s="1048" t="s">
        <v>545</v>
      </c>
      <c r="C370" s="1049"/>
      <c r="D370" s="1049"/>
      <c r="E370" s="1049"/>
      <c r="F370" s="1050"/>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85">
      <c r="B371" s="1052" t="s">
        <v>495</v>
      </c>
      <c r="C371" s="482" t="s">
        <v>496</v>
      </c>
      <c r="D371" s="770" t="s">
        <v>499</v>
      </c>
      <c r="E371" s="413" t="s">
        <v>770</v>
      </c>
      <c r="F371" s="836" t="s">
        <v>771</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85">
      <c r="B372" s="1052"/>
      <c r="C372" s="483" t="s">
        <v>522</v>
      </c>
      <c r="D372" s="770" t="s">
        <v>509</v>
      </c>
      <c r="E372" s="413" t="s">
        <v>772</v>
      </c>
      <c r="F372" s="836" t="s">
        <v>773</v>
      </c>
    </row>
    <row r="373" spans="2:39" ht="85.5" x14ac:dyDescent="0.85">
      <c r="B373" s="1052"/>
      <c r="C373" s="913" t="s">
        <v>1298</v>
      </c>
      <c r="D373" s="770" t="s">
        <v>939</v>
      </c>
      <c r="E373" s="413" t="s">
        <v>1324</v>
      </c>
      <c r="F373" s="836"/>
    </row>
    <row r="374" spans="2:39" x14ac:dyDescent="0.85">
      <c r="B374" s="1052"/>
      <c r="C374" s="440" t="s">
        <v>497</v>
      </c>
      <c r="D374" s="770" t="s">
        <v>510</v>
      </c>
      <c r="E374" s="413" t="s">
        <v>774</v>
      </c>
      <c r="F374" s="836"/>
    </row>
    <row r="375" spans="2:39" x14ac:dyDescent="0.85">
      <c r="B375" s="1052"/>
      <c r="C375" s="483" t="s">
        <v>519</v>
      </c>
      <c r="D375" s="770" t="s">
        <v>511</v>
      </c>
      <c r="E375" s="483" t="s">
        <v>775</v>
      </c>
      <c r="F375" s="836" t="s">
        <v>773</v>
      </c>
    </row>
    <row r="376" spans="2:39" ht="57" x14ac:dyDescent="0.85">
      <c r="B376" s="1052"/>
      <c r="C376" s="440" t="s">
        <v>498</v>
      </c>
      <c r="D376" s="770" t="s">
        <v>512</v>
      </c>
      <c r="E376" s="413" t="s">
        <v>776</v>
      </c>
      <c r="F376" s="836"/>
    </row>
    <row r="377" spans="2:39" ht="57" x14ac:dyDescent="0.85">
      <c r="B377" s="1052"/>
      <c r="C377" s="483" t="s">
        <v>521</v>
      </c>
      <c r="D377" s="770" t="s">
        <v>513</v>
      </c>
      <c r="E377" s="413" t="s">
        <v>777</v>
      </c>
      <c r="F377" s="836" t="s">
        <v>773</v>
      </c>
    </row>
    <row r="378" spans="2:39" ht="57" x14ac:dyDescent="0.85">
      <c r="B378" s="1052"/>
      <c r="C378" s="440" t="s">
        <v>514</v>
      </c>
      <c r="D378" s="770" t="s">
        <v>515</v>
      </c>
      <c r="E378" s="413" t="s">
        <v>778</v>
      </c>
      <c r="F378" s="836"/>
    </row>
    <row r="379" spans="2:39" ht="57" x14ac:dyDescent="0.85">
      <c r="B379" s="1052"/>
      <c r="C379" s="483" t="s">
        <v>518</v>
      </c>
      <c r="D379" s="770" t="s">
        <v>516</v>
      </c>
      <c r="E379" s="413" t="s">
        <v>779</v>
      </c>
      <c r="F379" s="836" t="s">
        <v>780</v>
      </c>
    </row>
    <row r="380" spans="2:39" ht="57" x14ac:dyDescent="0.85">
      <c r="B380" s="1052"/>
      <c r="C380" s="483" t="s">
        <v>520</v>
      </c>
      <c r="D380" s="770" t="s">
        <v>517</v>
      </c>
      <c r="E380" s="413" t="s">
        <v>781</v>
      </c>
      <c r="F380" s="836" t="s">
        <v>780</v>
      </c>
    </row>
    <row r="381" spans="2:39" ht="57" x14ac:dyDescent="0.85">
      <c r="B381" s="1052"/>
      <c r="C381" s="440" t="s">
        <v>526</v>
      </c>
      <c r="D381" s="770" t="s">
        <v>525</v>
      </c>
      <c r="E381" s="413" t="s">
        <v>782</v>
      </c>
      <c r="F381" s="836"/>
    </row>
    <row r="382" spans="2:39" ht="28.9" thickBot="1" x14ac:dyDescent="0.9">
      <c r="B382" s="858" t="s">
        <v>916</v>
      </c>
      <c r="C382" s="450"/>
      <c r="D382" s="450"/>
      <c r="E382" s="449"/>
      <c r="F382" s="859"/>
    </row>
    <row r="383" spans="2:39" ht="57.4" hidden="1" thickBot="1" x14ac:dyDescent="0.9">
      <c r="B383" s="860" t="s">
        <v>918</v>
      </c>
      <c r="C383" s="483" t="s">
        <v>917</v>
      </c>
      <c r="D383" s="770" t="s">
        <v>915</v>
      </c>
      <c r="E383" s="498" t="s">
        <v>924</v>
      </c>
      <c r="F383" s="847" t="s">
        <v>925</v>
      </c>
    </row>
    <row r="384" spans="2:39" x14ac:dyDescent="0.85">
      <c r="B384" s="1045" t="s">
        <v>109</v>
      </c>
      <c r="C384" s="475" t="s">
        <v>138</v>
      </c>
      <c r="D384" s="718" t="s">
        <v>1048</v>
      </c>
      <c r="E384" s="499"/>
      <c r="F384" s="861"/>
    </row>
    <row r="385" spans="2:6" x14ac:dyDescent="0.85">
      <c r="B385" s="1046"/>
      <c r="C385" s="472" t="s">
        <v>1070</v>
      </c>
      <c r="D385" s="719" t="s">
        <v>1049</v>
      </c>
      <c r="E385" s="499"/>
      <c r="F385" s="861"/>
    </row>
    <row r="386" spans="2:6" x14ac:dyDescent="0.85">
      <c r="B386" s="1046"/>
      <c r="C386" s="472" t="s">
        <v>1051</v>
      </c>
      <c r="D386" s="719" t="s">
        <v>1050</v>
      </c>
      <c r="E386" s="499"/>
      <c r="F386" s="861"/>
    </row>
    <row r="387" spans="2:6" x14ac:dyDescent="0.85">
      <c r="B387" s="1046"/>
      <c r="C387" s="472" t="s">
        <v>1053</v>
      </c>
      <c r="D387" s="719" t="s">
        <v>1052</v>
      </c>
      <c r="E387" s="499"/>
      <c r="F387" s="861"/>
    </row>
    <row r="388" spans="2:6" ht="28.9" thickBot="1" x14ac:dyDescent="0.9">
      <c r="B388" s="1047"/>
      <c r="C388" s="476" t="s">
        <v>1055</v>
      </c>
      <c r="D388" s="720" t="s">
        <v>1054</v>
      </c>
      <c r="E388" s="499"/>
      <c r="F388" s="861"/>
    </row>
    <row r="389" spans="2:6" x14ac:dyDescent="0.85">
      <c r="B389" s="1045" t="s">
        <v>13</v>
      </c>
      <c r="C389" s="475" t="s">
        <v>138</v>
      </c>
      <c r="D389" s="718" t="s">
        <v>1056</v>
      </c>
      <c r="E389" s="499"/>
      <c r="F389" s="861"/>
    </row>
    <row r="390" spans="2:6" x14ac:dyDescent="0.85">
      <c r="B390" s="1046"/>
      <c r="C390" s="472" t="s">
        <v>1070</v>
      </c>
      <c r="D390" s="719" t="s">
        <v>1057</v>
      </c>
      <c r="E390" s="499"/>
      <c r="F390" s="861"/>
    </row>
    <row r="391" spans="2:6" x14ac:dyDescent="0.85">
      <c r="B391" s="1046"/>
      <c r="C391" s="472" t="s">
        <v>1051</v>
      </c>
      <c r="D391" s="719" t="s">
        <v>1058</v>
      </c>
      <c r="E391" s="499"/>
      <c r="F391" s="861"/>
    </row>
    <row r="392" spans="2:6" x14ac:dyDescent="0.85">
      <c r="B392" s="1046"/>
      <c r="C392" s="472" t="s">
        <v>1053</v>
      </c>
      <c r="D392" s="719" t="s">
        <v>1059</v>
      </c>
      <c r="E392" s="499"/>
      <c r="F392" s="861"/>
    </row>
    <row r="393" spans="2:6" ht="28.9" thickBot="1" x14ac:dyDescent="0.9">
      <c r="B393" s="1047"/>
      <c r="C393" s="476" t="s">
        <v>1055</v>
      </c>
      <c r="D393" s="720" t="s">
        <v>1060</v>
      </c>
      <c r="E393" s="499"/>
      <c r="F393" s="861"/>
    </row>
    <row r="394" spans="2:6" x14ac:dyDescent="0.85">
      <c r="B394" s="1045" t="s">
        <v>14</v>
      </c>
      <c r="C394" s="475" t="s">
        <v>138</v>
      </c>
      <c r="D394" s="718" t="s">
        <v>1061</v>
      </c>
      <c r="E394" s="499"/>
      <c r="F394" s="861"/>
    </row>
    <row r="395" spans="2:6" x14ac:dyDescent="0.85">
      <c r="B395" s="1046"/>
      <c r="C395" s="472" t="s">
        <v>1070</v>
      </c>
      <c r="D395" s="719" t="s">
        <v>1062</v>
      </c>
      <c r="E395" s="499"/>
      <c r="F395" s="861"/>
    </row>
    <row r="396" spans="2:6" x14ac:dyDescent="0.85">
      <c r="B396" s="1046"/>
      <c r="C396" s="472" t="s">
        <v>1051</v>
      </c>
      <c r="D396" s="719" t="s">
        <v>1063</v>
      </c>
      <c r="E396" s="499"/>
      <c r="F396" s="861"/>
    </row>
    <row r="397" spans="2:6" x14ac:dyDescent="0.85">
      <c r="B397" s="1046"/>
      <c r="C397" s="472" t="s">
        <v>1053</v>
      </c>
      <c r="D397" s="719" t="s">
        <v>1064</v>
      </c>
      <c r="E397" s="499"/>
      <c r="F397" s="861"/>
    </row>
    <row r="398" spans="2:6" ht="28.9" thickBot="1" x14ac:dyDescent="0.9">
      <c r="B398" s="1047"/>
      <c r="C398" s="476" t="s">
        <v>1055</v>
      </c>
      <c r="D398" s="720" t="s">
        <v>1065</v>
      </c>
      <c r="E398" s="499"/>
      <c r="F398" s="861"/>
    </row>
    <row r="399" spans="2:6" x14ac:dyDescent="0.85">
      <c r="B399" s="1045" t="s">
        <v>15</v>
      </c>
      <c r="C399" s="475" t="s">
        <v>138</v>
      </c>
      <c r="D399" s="718" t="s">
        <v>1066</v>
      </c>
      <c r="E399" s="499"/>
      <c r="F399" s="861"/>
    </row>
    <row r="400" spans="2:6" x14ac:dyDescent="0.85">
      <c r="B400" s="1046"/>
      <c r="C400" s="472" t="s">
        <v>1070</v>
      </c>
      <c r="D400" s="719" t="s">
        <v>1067</v>
      </c>
      <c r="E400" s="499"/>
      <c r="F400" s="861"/>
    </row>
    <row r="401" spans="2:6" x14ac:dyDescent="0.85">
      <c r="B401" s="1046"/>
      <c r="C401" s="472" t="s">
        <v>1051</v>
      </c>
      <c r="D401" s="719" t="s">
        <v>1068</v>
      </c>
      <c r="E401" s="499"/>
      <c r="F401" s="861"/>
    </row>
    <row r="402" spans="2:6" x14ac:dyDescent="0.85">
      <c r="B402" s="1046"/>
      <c r="C402" s="472" t="s">
        <v>1053</v>
      </c>
      <c r="D402" s="719" t="s">
        <v>1069</v>
      </c>
      <c r="E402" s="499"/>
      <c r="F402" s="861"/>
    </row>
    <row r="403" spans="2:6" ht="28.9" thickBot="1" x14ac:dyDescent="0.9">
      <c r="B403" s="1047"/>
      <c r="C403" s="476" t="s">
        <v>1055</v>
      </c>
      <c r="D403" s="720" t="s">
        <v>1075</v>
      </c>
      <c r="E403" s="499"/>
      <c r="F403" s="861"/>
    </row>
    <row r="404" spans="2:6" x14ac:dyDescent="0.85">
      <c r="B404" s="1045" t="s">
        <v>1071</v>
      </c>
      <c r="C404" s="475" t="s">
        <v>138</v>
      </c>
      <c r="D404" s="718" t="s">
        <v>1076</v>
      </c>
      <c r="E404" s="499"/>
      <c r="F404" s="861"/>
    </row>
    <row r="405" spans="2:6" x14ac:dyDescent="0.85">
      <c r="B405" s="1046"/>
      <c r="C405" s="472" t="s">
        <v>1070</v>
      </c>
      <c r="D405" s="719" t="s">
        <v>1077</v>
      </c>
      <c r="E405" s="499"/>
      <c r="F405" s="861"/>
    </row>
    <row r="406" spans="2:6" x14ac:dyDescent="0.85">
      <c r="B406" s="1046"/>
      <c r="C406" s="472" t="s">
        <v>1051</v>
      </c>
      <c r="D406" s="719" t="s">
        <v>1078</v>
      </c>
      <c r="E406" s="499"/>
      <c r="F406" s="861"/>
    </row>
    <row r="407" spans="2:6" x14ac:dyDescent="0.85">
      <c r="B407" s="1046"/>
      <c r="C407" s="472" t="s">
        <v>1053</v>
      </c>
      <c r="D407" s="719" t="s">
        <v>1079</v>
      </c>
      <c r="E407" s="499"/>
      <c r="F407" s="861"/>
    </row>
    <row r="408" spans="2:6" ht="28.9" thickBot="1" x14ac:dyDescent="0.9">
      <c r="B408" s="1047"/>
      <c r="C408" s="476" t="s">
        <v>1055</v>
      </c>
      <c r="D408" s="720" t="s">
        <v>1080</v>
      </c>
      <c r="E408" s="499"/>
      <c r="F408" s="861"/>
    </row>
    <row r="409" spans="2:6" x14ac:dyDescent="0.85">
      <c r="B409" s="1045" t="s">
        <v>16</v>
      </c>
      <c r="C409" s="475" t="s">
        <v>138</v>
      </c>
      <c r="D409" s="718" t="s">
        <v>1081</v>
      </c>
      <c r="E409" s="499"/>
      <c r="F409" s="861"/>
    </row>
    <row r="410" spans="2:6" x14ac:dyDescent="0.85">
      <c r="B410" s="1046"/>
      <c r="C410" s="472" t="s">
        <v>1070</v>
      </c>
      <c r="D410" s="719" t="s">
        <v>1082</v>
      </c>
      <c r="E410" s="499"/>
      <c r="F410" s="861"/>
    </row>
    <row r="411" spans="2:6" x14ac:dyDescent="0.85">
      <c r="B411" s="1046"/>
      <c r="C411" s="472" t="s">
        <v>1051</v>
      </c>
      <c r="D411" s="719" t="s">
        <v>1083</v>
      </c>
      <c r="E411" s="499"/>
      <c r="F411" s="861"/>
    </row>
    <row r="412" spans="2:6" x14ac:dyDescent="0.85">
      <c r="B412" s="1046"/>
      <c r="C412" s="472" t="s">
        <v>1053</v>
      </c>
      <c r="D412" s="719" t="s">
        <v>1084</v>
      </c>
      <c r="E412" s="499"/>
      <c r="F412" s="861"/>
    </row>
    <row r="413" spans="2:6" ht="28.9" thickBot="1" x14ac:dyDescent="0.9">
      <c r="B413" s="1047"/>
      <c r="C413" s="476" t="s">
        <v>1055</v>
      </c>
      <c r="D413" s="720" t="s">
        <v>1085</v>
      </c>
      <c r="E413" s="499"/>
      <c r="F413" s="861"/>
    </row>
    <row r="414" spans="2:6" x14ac:dyDescent="0.85">
      <c r="B414" s="1045" t="s">
        <v>1072</v>
      </c>
      <c r="C414" s="475" t="s">
        <v>138</v>
      </c>
      <c r="D414" s="718" t="s">
        <v>1086</v>
      </c>
      <c r="E414" s="499"/>
      <c r="F414" s="861"/>
    </row>
    <row r="415" spans="2:6" x14ac:dyDescent="0.85">
      <c r="B415" s="1046"/>
      <c r="C415" s="472" t="s">
        <v>1070</v>
      </c>
      <c r="D415" s="719" t="s">
        <v>1087</v>
      </c>
      <c r="E415" s="499"/>
      <c r="F415" s="861"/>
    </row>
    <row r="416" spans="2:6" x14ac:dyDescent="0.85">
      <c r="B416" s="1046"/>
      <c r="C416" s="472" t="s">
        <v>1051</v>
      </c>
      <c r="D416" s="719" t="s">
        <v>1088</v>
      </c>
      <c r="E416" s="499"/>
      <c r="F416" s="861"/>
    </row>
    <row r="417" spans="2:6" x14ac:dyDescent="0.85">
      <c r="B417" s="1046"/>
      <c r="C417" s="472" t="s">
        <v>1053</v>
      </c>
      <c r="D417" s="719" t="s">
        <v>1089</v>
      </c>
      <c r="E417" s="499"/>
      <c r="F417" s="861"/>
    </row>
    <row r="418" spans="2:6" ht="28.9" thickBot="1" x14ac:dyDescent="0.9">
      <c r="B418" s="1047"/>
      <c r="C418" s="476" t="s">
        <v>1055</v>
      </c>
      <c r="D418" s="720" t="s">
        <v>1090</v>
      </c>
      <c r="E418" s="499"/>
      <c r="F418" s="861"/>
    </row>
    <row r="419" spans="2:6" x14ac:dyDescent="0.85">
      <c r="B419" s="1045" t="s">
        <v>22</v>
      </c>
      <c r="C419" s="475" t="s">
        <v>138</v>
      </c>
      <c r="D419" s="718" t="s">
        <v>1091</v>
      </c>
      <c r="E419" s="499"/>
      <c r="F419" s="861"/>
    </row>
    <row r="420" spans="2:6" x14ac:dyDescent="0.85">
      <c r="B420" s="1046"/>
      <c r="C420" s="472" t="s">
        <v>1070</v>
      </c>
      <c r="D420" s="719" t="s">
        <v>1092</v>
      </c>
      <c r="E420" s="499"/>
      <c r="F420" s="861"/>
    </row>
    <row r="421" spans="2:6" x14ac:dyDescent="0.85">
      <c r="B421" s="1046"/>
      <c r="C421" s="472" t="s">
        <v>1051</v>
      </c>
      <c r="D421" s="719" t="s">
        <v>1093</v>
      </c>
      <c r="E421" s="499"/>
      <c r="F421" s="861"/>
    </row>
    <row r="422" spans="2:6" x14ac:dyDescent="0.85">
      <c r="B422" s="1046"/>
      <c r="C422" s="472" t="s">
        <v>1053</v>
      </c>
      <c r="D422" s="719" t="s">
        <v>1094</v>
      </c>
      <c r="E422" s="499"/>
      <c r="F422" s="861"/>
    </row>
    <row r="423" spans="2:6" ht="28.9" thickBot="1" x14ac:dyDescent="0.9">
      <c r="B423" s="1047"/>
      <c r="C423" s="476" t="s">
        <v>1055</v>
      </c>
      <c r="D423" s="720" t="s">
        <v>1095</v>
      </c>
      <c r="E423" s="499"/>
      <c r="F423" s="861"/>
    </row>
    <row r="424" spans="2:6" x14ac:dyDescent="0.85">
      <c r="B424" s="1045" t="s">
        <v>18</v>
      </c>
      <c r="C424" s="475" t="s">
        <v>138</v>
      </c>
      <c r="D424" s="718" t="s">
        <v>1096</v>
      </c>
      <c r="E424" s="499"/>
      <c r="F424" s="861"/>
    </row>
    <row r="425" spans="2:6" x14ac:dyDescent="0.85">
      <c r="B425" s="1046"/>
      <c r="C425" s="472" t="s">
        <v>1070</v>
      </c>
      <c r="D425" s="719" t="s">
        <v>1097</v>
      </c>
      <c r="E425" s="499"/>
      <c r="F425" s="861"/>
    </row>
    <row r="426" spans="2:6" x14ac:dyDescent="0.85">
      <c r="B426" s="1046"/>
      <c r="C426" s="472" t="s">
        <v>1051</v>
      </c>
      <c r="D426" s="719" t="s">
        <v>1098</v>
      </c>
      <c r="E426" s="499"/>
      <c r="F426" s="861"/>
    </row>
    <row r="427" spans="2:6" x14ac:dyDescent="0.85">
      <c r="B427" s="1046"/>
      <c r="C427" s="472" t="s">
        <v>1053</v>
      </c>
      <c r="D427" s="719" t="s">
        <v>1099</v>
      </c>
      <c r="E427" s="499"/>
      <c r="F427" s="861"/>
    </row>
    <row r="428" spans="2:6" ht="28.9" thickBot="1" x14ac:dyDescent="0.9">
      <c r="B428" s="1047"/>
      <c r="C428" s="476" t="s">
        <v>1055</v>
      </c>
      <c r="D428" s="720" t="s">
        <v>1100</v>
      </c>
      <c r="E428" s="499"/>
      <c r="F428" s="861"/>
    </row>
    <row r="429" spans="2:6" x14ac:dyDescent="0.85">
      <c r="B429" s="1045" t="s">
        <v>993</v>
      </c>
      <c r="C429" s="475" t="s">
        <v>138</v>
      </c>
      <c r="D429" s="718" t="s">
        <v>1101</v>
      </c>
      <c r="E429" s="499"/>
      <c r="F429" s="861"/>
    </row>
    <row r="430" spans="2:6" x14ac:dyDescent="0.85">
      <c r="B430" s="1046"/>
      <c r="C430" s="472" t="s">
        <v>1070</v>
      </c>
      <c r="D430" s="719" t="s">
        <v>1102</v>
      </c>
      <c r="E430" s="499"/>
      <c r="F430" s="861"/>
    </row>
    <row r="431" spans="2:6" x14ac:dyDescent="0.85">
      <c r="B431" s="1046"/>
      <c r="C431" s="472" t="s">
        <v>1051</v>
      </c>
      <c r="D431" s="719" t="s">
        <v>1103</v>
      </c>
      <c r="E431" s="499"/>
      <c r="F431" s="861"/>
    </row>
    <row r="432" spans="2:6" x14ac:dyDescent="0.85">
      <c r="B432" s="1046"/>
      <c r="C432" s="472" t="s">
        <v>1053</v>
      </c>
      <c r="D432" s="719" t="s">
        <v>1104</v>
      </c>
      <c r="E432" s="499"/>
      <c r="F432" s="861"/>
    </row>
    <row r="433" spans="2:6" ht="28.9" thickBot="1" x14ac:dyDescent="0.9">
      <c r="B433" s="1047"/>
      <c r="C433" s="476" t="s">
        <v>1055</v>
      </c>
      <c r="D433" s="720" t="s">
        <v>1105</v>
      </c>
      <c r="E433" s="499"/>
      <c r="F433" s="861"/>
    </row>
    <row r="434" spans="2:6" x14ac:dyDescent="0.85">
      <c r="B434" s="1045" t="s">
        <v>1073</v>
      </c>
      <c r="C434" s="475" t="s">
        <v>138</v>
      </c>
      <c r="D434" s="718" t="s">
        <v>1106</v>
      </c>
      <c r="E434" s="499"/>
      <c r="F434" s="861"/>
    </row>
    <row r="435" spans="2:6" x14ac:dyDescent="0.85">
      <c r="B435" s="1046"/>
      <c r="C435" s="472" t="s">
        <v>1070</v>
      </c>
      <c r="D435" s="719" t="s">
        <v>1107</v>
      </c>
      <c r="E435" s="499"/>
      <c r="F435" s="861"/>
    </row>
    <row r="436" spans="2:6" x14ac:dyDescent="0.85">
      <c r="B436" s="1046"/>
      <c r="C436" s="472" t="s">
        <v>1051</v>
      </c>
      <c r="D436" s="719" t="s">
        <v>1108</v>
      </c>
      <c r="E436" s="499"/>
      <c r="F436" s="861"/>
    </row>
    <row r="437" spans="2:6" x14ac:dyDescent="0.85">
      <c r="B437" s="1046"/>
      <c r="C437" s="472" t="s">
        <v>1053</v>
      </c>
      <c r="D437" s="719" t="s">
        <v>1109</v>
      </c>
      <c r="E437" s="499"/>
      <c r="F437" s="861"/>
    </row>
    <row r="438" spans="2:6" ht="28.9" thickBot="1" x14ac:dyDescent="0.9">
      <c r="B438" s="1047"/>
      <c r="C438" s="476" t="s">
        <v>1055</v>
      </c>
      <c r="D438" s="720" t="s">
        <v>1110</v>
      </c>
      <c r="E438" s="499"/>
      <c r="F438" s="861"/>
    </row>
    <row r="439" spans="2:6" x14ac:dyDescent="0.85">
      <c r="B439" s="1045" t="s">
        <v>1074</v>
      </c>
      <c r="C439" s="475" t="s">
        <v>138</v>
      </c>
      <c r="D439" s="718" t="s">
        <v>1111</v>
      </c>
      <c r="E439" s="499"/>
      <c r="F439" s="861"/>
    </row>
    <row r="440" spans="2:6" x14ac:dyDescent="0.85">
      <c r="B440" s="1046"/>
      <c r="C440" s="472" t="s">
        <v>1070</v>
      </c>
      <c r="D440" s="719" t="s">
        <v>1112</v>
      </c>
      <c r="E440" s="499"/>
      <c r="F440" s="861"/>
    </row>
    <row r="441" spans="2:6" x14ac:dyDescent="0.85">
      <c r="B441" s="1046"/>
      <c r="C441" s="472" t="s">
        <v>1051</v>
      </c>
      <c r="D441" s="719" t="s">
        <v>1113</v>
      </c>
      <c r="E441" s="499"/>
      <c r="F441" s="861"/>
    </row>
    <row r="442" spans="2:6" x14ac:dyDescent="0.85">
      <c r="B442" s="1046"/>
      <c r="C442" s="472" t="s">
        <v>1053</v>
      </c>
      <c r="D442" s="719" t="s">
        <v>1114</v>
      </c>
      <c r="E442" s="499"/>
      <c r="F442" s="861"/>
    </row>
    <row r="443" spans="2:6" ht="28.9" thickBot="1" x14ac:dyDescent="0.9">
      <c r="B443" s="1047"/>
      <c r="C443" s="476" t="s">
        <v>1055</v>
      </c>
      <c r="D443" s="720" t="s">
        <v>1115</v>
      </c>
      <c r="E443" s="499"/>
      <c r="F443" s="861"/>
    </row>
    <row r="444" spans="2:6" x14ac:dyDescent="0.85">
      <c r="B444" s="1045" t="s">
        <v>1121</v>
      </c>
      <c r="C444" s="475" t="s">
        <v>138</v>
      </c>
      <c r="D444" s="718" t="s">
        <v>1116</v>
      </c>
      <c r="E444" s="499"/>
      <c r="F444" s="861"/>
    </row>
    <row r="445" spans="2:6" x14ac:dyDescent="0.85">
      <c r="B445" s="1046"/>
      <c r="C445" s="472" t="s">
        <v>1070</v>
      </c>
      <c r="D445" s="719" t="s">
        <v>1117</v>
      </c>
      <c r="E445" s="499"/>
      <c r="F445" s="861"/>
    </row>
    <row r="446" spans="2:6" x14ac:dyDescent="0.85">
      <c r="B446" s="1046"/>
      <c r="C446" s="472" t="s">
        <v>1051</v>
      </c>
      <c r="D446" s="719" t="s">
        <v>1118</v>
      </c>
      <c r="E446" s="499"/>
      <c r="F446" s="861"/>
    </row>
    <row r="447" spans="2:6" x14ac:dyDescent="0.85">
      <c r="B447" s="1046"/>
      <c r="C447" s="472" t="s">
        <v>1053</v>
      </c>
      <c r="D447" s="719" t="s">
        <v>1119</v>
      </c>
      <c r="E447" s="499"/>
      <c r="F447" s="861"/>
    </row>
    <row r="448" spans="2:6" ht="28.9" thickBot="1" x14ac:dyDescent="0.9">
      <c r="B448" s="1047"/>
      <c r="C448" s="476" t="s">
        <v>1055</v>
      </c>
      <c r="D448" s="720" t="s">
        <v>1120</v>
      </c>
      <c r="E448" s="862"/>
      <c r="F448" s="863"/>
    </row>
  </sheetData>
  <autoFilter ref="B2:F381"/>
  <mergeCells count="122">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s>
  <phoneticPr fontId="3" type="noConversion"/>
  <conditionalFormatting sqref="C279">
    <cfRule type="cellIs" dxfId="1980" priority="149" operator="equal">
      <formula>0</formula>
    </cfRule>
  </conditionalFormatting>
  <conditionalFormatting sqref="F195">
    <cfRule type="cellIs" dxfId="1979" priority="156" operator="equal">
      <formula>0</formula>
    </cfRule>
  </conditionalFormatting>
  <conditionalFormatting sqref="D195:D230">
    <cfRule type="duplicateValues" dxfId="1978" priority="151"/>
  </conditionalFormatting>
  <conditionalFormatting sqref="D195:D230">
    <cfRule type="duplicateValues" dxfId="1977" priority="152"/>
  </conditionalFormatting>
  <conditionalFormatting sqref="D195:D230">
    <cfRule type="duplicateValues" dxfId="1976" priority="150"/>
  </conditionalFormatting>
  <conditionalFormatting sqref="K371:AA371">
    <cfRule type="expression" dxfId="1975" priority="146">
      <formula>K371&gt;K369</formula>
    </cfRule>
  </conditionalFormatting>
  <conditionalFormatting sqref="AF371">
    <cfRule type="notContainsBlanks" dxfId="1974" priority="148">
      <formula>LEN(TRIM(AF371))&gt;0</formula>
    </cfRule>
  </conditionalFormatting>
  <conditionalFormatting sqref="K371:AA371">
    <cfRule type="expression" dxfId="1973" priority="144">
      <formula>K369&gt;K371</formula>
    </cfRule>
  </conditionalFormatting>
  <conditionalFormatting sqref="AB371:AE371">
    <cfRule type="expression" dxfId="1972" priority="143">
      <formula>AB371&gt;AB369</formula>
    </cfRule>
  </conditionalFormatting>
  <conditionalFormatting sqref="AB371:AE371">
    <cfRule type="expression" dxfId="1971" priority="142">
      <formula>AB369&gt;AB371</formula>
    </cfRule>
  </conditionalFormatting>
  <conditionalFormatting sqref="D45:D46">
    <cfRule type="duplicateValues" dxfId="1970" priority="141"/>
  </conditionalFormatting>
  <conditionalFormatting sqref="D45:D46">
    <cfRule type="duplicateValues" dxfId="1969" priority="140"/>
  </conditionalFormatting>
  <conditionalFormatting sqref="D45:D46">
    <cfRule type="duplicateValues" dxfId="1968" priority="139"/>
  </conditionalFormatting>
  <conditionalFormatting sqref="D45:D46">
    <cfRule type="duplicateValues" dxfId="1967" priority="138"/>
  </conditionalFormatting>
  <conditionalFormatting sqref="D128">
    <cfRule type="duplicateValues" dxfId="1966" priority="116"/>
  </conditionalFormatting>
  <conditionalFormatting sqref="D24">
    <cfRule type="duplicateValues" dxfId="1965" priority="112"/>
  </conditionalFormatting>
  <conditionalFormatting sqref="D24">
    <cfRule type="duplicateValues" dxfId="1964" priority="111"/>
  </conditionalFormatting>
  <conditionalFormatting sqref="D24">
    <cfRule type="duplicateValues" dxfId="1963" priority="110"/>
  </conditionalFormatting>
  <conditionalFormatting sqref="D24">
    <cfRule type="duplicateValues" dxfId="1962" priority="109"/>
  </conditionalFormatting>
  <conditionalFormatting sqref="D24">
    <cfRule type="duplicateValues" dxfId="1961" priority="108"/>
  </conditionalFormatting>
  <conditionalFormatting sqref="D24">
    <cfRule type="duplicateValues" dxfId="1960" priority="105"/>
    <cfRule type="duplicateValues" dxfId="1959" priority="107"/>
  </conditionalFormatting>
  <conditionalFormatting sqref="D24">
    <cfRule type="duplicateValues" dxfId="1958" priority="106"/>
  </conditionalFormatting>
  <conditionalFormatting sqref="D47:D48">
    <cfRule type="duplicateValues" dxfId="1957" priority="104"/>
  </conditionalFormatting>
  <conditionalFormatting sqref="D47:D48">
    <cfRule type="duplicateValues" dxfId="1956" priority="103"/>
  </conditionalFormatting>
  <conditionalFormatting sqref="D49:D50">
    <cfRule type="duplicateValues" dxfId="1955" priority="101"/>
  </conditionalFormatting>
  <conditionalFormatting sqref="D47:D50">
    <cfRule type="duplicateValues" dxfId="1954" priority="99"/>
  </conditionalFormatting>
  <conditionalFormatting sqref="D47:D50">
    <cfRule type="duplicateValues" dxfId="1953" priority="98"/>
  </conditionalFormatting>
  <conditionalFormatting sqref="D47:D50">
    <cfRule type="duplicateValues" dxfId="1952" priority="96"/>
  </conditionalFormatting>
  <conditionalFormatting sqref="D52:D53">
    <cfRule type="duplicateValues" dxfId="1951" priority="94"/>
  </conditionalFormatting>
  <conditionalFormatting sqref="D52:D53">
    <cfRule type="duplicateValues" dxfId="1950" priority="93"/>
  </conditionalFormatting>
  <conditionalFormatting sqref="D52:D53">
    <cfRule type="duplicateValues" dxfId="1949" priority="92"/>
  </conditionalFormatting>
  <conditionalFormatting sqref="D52:D53">
    <cfRule type="duplicateValues" dxfId="1948" priority="91"/>
  </conditionalFormatting>
  <conditionalFormatting sqref="D52:D53">
    <cfRule type="duplicateValues" dxfId="1947" priority="90"/>
  </conditionalFormatting>
  <conditionalFormatting sqref="D52:D53">
    <cfRule type="duplicateValues" dxfId="1946" priority="87"/>
    <cfRule type="duplicateValues" dxfId="1945" priority="89"/>
  </conditionalFormatting>
  <conditionalFormatting sqref="D52:D53">
    <cfRule type="duplicateValues" dxfId="1944" priority="88"/>
  </conditionalFormatting>
  <conditionalFormatting sqref="D54:D55">
    <cfRule type="duplicateValues" dxfId="1943" priority="86"/>
  </conditionalFormatting>
  <conditionalFormatting sqref="D54:D55">
    <cfRule type="duplicateValues" dxfId="1942" priority="85"/>
  </conditionalFormatting>
  <conditionalFormatting sqref="D54:D55">
    <cfRule type="duplicateValues" dxfId="1941" priority="84"/>
  </conditionalFormatting>
  <conditionalFormatting sqref="D54:D55">
    <cfRule type="duplicateValues" dxfId="1940" priority="83"/>
  </conditionalFormatting>
  <conditionalFormatting sqref="D54:D55">
    <cfRule type="duplicateValues" dxfId="1939" priority="82"/>
  </conditionalFormatting>
  <conditionalFormatting sqref="D54:D55">
    <cfRule type="duplicateValues" dxfId="1938" priority="79"/>
    <cfRule type="duplicateValues" dxfId="1937" priority="81"/>
  </conditionalFormatting>
  <conditionalFormatting sqref="D54:D55">
    <cfRule type="duplicateValues" dxfId="1936" priority="80"/>
  </conditionalFormatting>
  <conditionalFormatting sqref="D106:D107">
    <cfRule type="duplicateValues" dxfId="1935" priority="78"/>
  </conditionalFormatting>
  <conditionalFormatting sqref="D106:D107">
    <cfRule type="duplicateValues" dxfId="1934" priority="77"/>
  </conditionalFormatting>
  <conditionalFormatting sqref="D106:D107">
    <cfRule type="duplicateValues" dxfId="1933" priority="76"/>
  </conditionalFormatting>
  <conditionalFormatting sqref="D106:D107">
    <cfRule type="duplicateValues" dxfId="1932" priority="75"/>
  </conditionalFormatting>
  <conditionalFormatting sqref="D106:D107">
    <cfRule type="duplicateValues" dxfId="1931" priority="74"/>
  </conditionalFormatting>
  <conditionalFormatting sqref="D106:D107">
    <cfRule type="duplicateValues" dxfId="1930" priority="71"/>
    <cfRule type="duplicateValues" dxfId="1929" priority="73"/>
  </conditionalFormatting>
  <conditionalFormatting sqref="D106:D107">
    <cfRule type="duplicateValues" dxfId="1928" priority="72"/>
  </conditionalFormatting>
  <conditionalFormatting sqref="D44">
    <cfRule type="duplicateValues" dxfId="1927" priority="70"/>
  </conditionalFormatting>
  <conditionalFormatting sqref="D44">
    <cfRule type="duplicateValues" dxfId="1926" priority="69"/>
  </conditionalFormatting>
  <conditionalFormatting sqref="D44">
    <cfRule type="duplicateValues" dxfId="1925" priority="68"/>
  </conditionalFormatting>
  <conditionalFormatting sqref="D44">
    <cfRule type="duplicateValues" dxfId="1924" priority="67"/>
  </conditionalFormatting>
  <conditionalFormatting sqref="D44">
    <cfRule type="duplicateValues" dxfId="1923" priority="66"/>
  </conditionalFormatting>
  <conditionalFormatting sqref="D44">
    <cfRule type="duplicateValues" dxfId="1922" priority="63"/>
    <cfRule type="duplicateValues" dxfId="1921" priority="65"/>
  </conditionalFormatting>
  <conditionalFormatting sqref="D44">
    <cfRule type="duplicateValues" dxfId="1920" priority="64"/>
  </conditionalFormatting>
  <conditionalFormatting sqref="D49:D50">
    <cfRule type="duplicateValues" dxfId="1919" priority="3272"/>
  </conditionalFormatting>
  <conditionalFormatting sqref="D47:D50">
    <cfRule type="duplicateValues" dxfId="1918" priority="3273"/>
  </conditionalFormatting>
  <conditionalFormatting sqref="D47:D50">
    <cfRule type="duplicateValues" dxfId="1917" priority="3274"/>
    <cfRule type="duplicateValues" dxfId="1916" priority="3275"/>
  </conditionalFormatting>
  <conditionalFormatting sqref="D135:D136">
    <cfRule type="duplicateValues" dxfId="1915" priority="62"/>
  </conditionalFormatting>
  <conditionalFormatting sqref="D135:D136">
    <cfRule type="duplicateValues" dxfId="1914" priority="61"/>
  </conditionalFormatting>
  <conditionalFormatting sqref="D135:D136">
    <cfRule type="duplicateValues" dxfId="1913" priority="60"/>
  </conditionalFormatting>
  <conditionalFormatting sqref="D135:D136">
    <cfRule type="duplicateValues" dxfId="1912" priority="59"/>
  </conditionalFormatting>
  <conditionalFormatting sqref="D135:D136">
    <cfRule type="duplicateValues" dxfId="1911" priority="58"/>
  </conditionalFormatting>
  <conditionalFormatting sqref="D135:D136">
    <cfRule type="duplicateValues" dxfId="1910" priority="55"/>
    <cfRule type="duplicateValues" dxfId="1909" priority="57"/>
  </conditionalFormatting>
  <conditionalFormatting sqref="D135:D136">
    <cfRule type="duplicateValues" dxfId="1908" priority="56"/>
  </conditionalFormatting>
  <conditionalFormatting sqref="D267:D268">
    <cfRule type="duplicateValues" dxfId="1907" priority="46"/>
  </conditionalFormatting>
  <conditionalFormatting sqref="D267:D268">
    <cfRule type="duplicateValues" dxfId="1906" priority="45"/>
  </conditionalFormatting>
  <conditionalFormatting sqref="D267:D268">
    <cfRule type="duplicateValues" dxfId="1905" priority="44"/>
  </conditionalFormatting>
  <conditionalFormatting sqref="D267:D268">
    <cfRule type="duplicateValues" dxfId="1904" priority="43"/>
  </conditionalFormatting>
  <conditionalFormatting sqref="D267:D268">
    <cfRule type="duplicateValues" dxfId="1903" priority="42"/>
  </conditionalFormatting>
  <conditionalFormatting sqref="D267:D268">
    <cfRule type="duplicateValues" dxfId="1902" priority="39"/>
    <cfRule type="duplicateValues" dxfId="1901" priority="41"/>
  </conditionalFormatting>
  <conditionalFormatting sqref="D267:D268">
    <cfRule type="duplicateValues" dxfId="1900" priority="40"/>
  </conditionalFormatting>
  <conditionalFormatting sqref="D290:D291">
    <cfRule type="duplicateValues" dxfId="1899" priority="38"/>
  </conditionalFormatting>
  <conditionalFormatting sqref="D290:D291">
    <cfRule type="duplicateValues" dxfId="1898" priority="37"/>
  </conditionalFormatting>
  <conditionalFormatting sqref="D290:D291">
    <cfRule type="duplicateValues" dxfId="1897" priority="36"/>
  </conditionalFormatting>
  <conditionalFormatting sqref="D290:D291">
    <cfRule type="duplicateValues" dxfId="1896" priority="35"/>
  </conditionalFormatting>
  <conditionalFormatting sqref="D290:D291">
    <cfRule type="duplicateValues" dxfId="1895" priority="34"/>
  </conditionalFormatting>
  <conditionalFormatting sqref="D290:D291">
    <cfRule type="duplicateValues" dxfId="1894" priority="25"/>
    <cfRule type="duplicateValues" dxfId="1893" priority="33"/>
  </conditionalFormatting>
  <conditionalFormatting sqref="D291">
    <cfRule type="duplicateValues" dxfId="1892" priority="32"/>
  </conditionalFormatting>
  <conditionalFormatting sqref="D291">
    <cfRule type="duplicateValues" dxfId="1891" priority="31"/>
  </conditionalFormatting>
  <conditionalFormatting sqref="D291">
    <cfRule type="duplicateValues" dxfId="1890" priority="30"/>
  </conditionalFormatting>
  <conditionalFormatting sqref="D291">
    <cfRule type="duplicateValues" dxfId="1889" priority="29"/>
  </conditionalFormatting>
  <conditionalFormatting sqref="D291">
    <cfRule type="duplicateValues" dxfId="1888" priority="28"/>
  </conditionalFormatting>
  <conditionalFormatting sqref="D291">
    <cfRule type="duplicateValues" dxfId="1887" priority="27"/>
  </conditionalFormatting>
  <conditionalFormatting sqref="D290:D291">
    <cfRule type="duplicateValues" dxfId="1886" priority="26"/>
  </conditionalFormatting>
  <conditionalFormatting sqref="D145">
    <cfRule type="duplicateValues" dxfId="1885" priority="3304"/>
  </conditionalFormatting>
  <conditionalFormatting sqref="D145">
    <cfRule type="duplicateValues" dxfId="1884" priority="3309"/>
    <cfRule type="duplicateValues" dxfId="1883" priority="3310"/>
  </conditionalFormatting>
  <conditionalFormatting sqref="D159">
    <cfRule type="duplicateValues" dxfId="1882" priority="3327"/>
  </conditionalFormatting>
  <conditionalFormatting sqref="D159">
    <cfRule type="duplicateValues" dxfId="1881" priority="3328"/>
    <cfRule type="duplicateValues" dxfId="1880" priority="3329"/>
  </conditionalFormatting>
  <conditionalFormatting sqref="D102">
    <cfRule type="duplicateValues" dxfId="1879" priority="16"/>
  </conditionalFormatting>
  <conditionalFormatting sqref="D102">
    <cfRule type="duplicateValues" dxfId="1878" priority="15"/>
  </conditionalFormatting>
  <conditionalFormatting sqref="D102">
    <cfRule type="duplicateValues" dxfId="1877" priority="14"/>
  </conditionalFormatting>
  <conditionalFormatting sqref="D120:D121">
    <cfRule type="duplicateValues" dxfId="1876" priority="13"/>
  </conditionalFormatting>
  <conditionalFormatting sqref="D122:D123">
    <cfRule type="duplicateValues" dxfId="1875" priority="12"/>
  </conditionalFormatting>
  <conditionalFormatting sqref="D124:D126">
    <cfRule type="duplicateValues" dxfId="1874" priority="11"/>
  </conditionalFormatting>
  <conditionalFormatting sqref="D120:D126">
    <cfRule type="duplicateValues" dxfId="1873" priority="10"/>
  </conditionalFormatting>
  <conditionalFormatting sqref="D127">
    <cfRule type="duplicateValues" dxfId="1872" priority="9"/>
  </conditionalFormatting>
  <conditionalFormatting sqref="D127">
    <cfRule type="duplicateValues" dxfId="1871" priority="8"/>
  </conditionalFormatting>
  <conditionalFormatting sqref="D120:D127">
    <cfRule type="duplicateValues" dxfId="1870" priority="7"/>
  </conditionalFormatting>
  <conditionalFormatting sqref="D137:D138">
    <cfRule type="duplicateValues" dxfId="1869" priority="6"/>
  </conditionalFormatting>
  <conditionalFormatting sqref="D139:D141">
    <cfRule type="duplicateValues" dxfId="1868" priority="5"/>
  </conditionalFormatting>
  <conditionalFormatting sqref="D137:D141">
    <cfRule type="duplicateValues" dxfId="1867" priority="4"/>
  </conditionalFormatting>
  <conditionalFormatting sqref="D142">
    <cfRule type="duplicateValues" dxfId="1866" priority="3"/>
  </conditionalFormatting>
  <conditionalFormatting sqref="D142">
    <cfRule type="duplicateValues" dxfId="1865" priority="2"/>
  </conditionalFormatting>
  <conditionalFormatting sqref="D137:D142">
    <cfRule type="duplicateValues" dxfId="1864" priority="1"/>
  </conditionalFormatting>
  <dataValidations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50" zoomScaleNormal="50" zoomScaleSheetLayoutView="68" zoomScalePageLayoutView="21" workbookViewId="0">
      <pane xSplit="3" ySplit="21" topLeftCell="D392" activePane="bottomRight" state="frozen"/>
      <selection pane="topRight" activeCell="D1" sqref="D1"/>
      <selection pane="bottomLeft" activeCell="A22" sqref="A22"/>
      <selection pane="bottomRight" activeCell="Z427" sqref="Z427"/>
    </sheetView>
  </sheetViews>
  <sheetFormatPr defaultColWidth="9.1328125" defaultRowHeight="28.5" x14ac:dyDescent="0.7"/>
  <cols>
    <col min="1" max="1" width="45.265625" style="954" customWidth="1" collapsed="1"/>
    <col min="2" max="2" width="127.265625" style="283" customWidth="1" collapsed="1"/>
    <col min="3" max="3" width="18.3984375" style="61" bestFit="1" customWidth="1" collapsed="1"/>
    <col min="4" max="4" width="7.59765625" style="18" customWidth="1" collapsed="1"/>
    <col min="5" max="5" width="9.796875" style="18" bestFit="1" customWidth="1" collapsed="1"/>
    <col min="6" max="23" width="7.59765625" style="18" customWidth="1" collapsed="1"/>
    <col min="24" max="24" width="9.1328125" style="18" customWidth="1" collapsed="1"/>
    <col min="25" max="26" width="8.86328125" style="18" customWidth="1" collapsed="1"/>
    <col min="27" max="27" width="9.1328125" style="18" customWidth="1" collapsed="1"/>
    <col min="28" max="35" width="9.1328125" style="18" customWidth="1"/>
    <col min="36" max="36" width="16.73046875" style="18" bestFit="1" customWidth="1" collapsed="1"/>
    <col min="37" max="37" width="11.3984375" style="61" hidden="1" customWidth="1" collapsed="1"/>
    <col min="38" max="38" width="27.59765625" style="235" bestFit="1" customWidth="1" collapsed="1"/>
    <col min="39" max="39" width="31.59765625" style="18" hidden="1" customWidth="1" collapsed="1"/>
    <col min="40" max="40" width="36.73046875" style="18" customWidth="1" collapsed="1"/>
    <col min="41" max="41" width="9.1328125" style="272" collapsed="1"/>
    <col min="42" max="42" width="37.265625" style="273" bestFit="1" customWidth="1" collapsed="1"/>
    <col min="43" max="43" width="35.86328125" style="274" bestFit="1" customWidth="1" collapsed="1"/>
    <col min="44" max="44" width="9.1328125" style="18"/>
    <col min="45" max="16384" width="9.1328125" style="18" collapsed="1"/>
  </cols>
  <sheetData>
    <row r="1" spans="1:43" s="6" customFormat="1" ht="39" hidden="1" customHeight="1" thickBot="1" x14ac:dyDescent="0.5">
      <c r="A1" s="943" t="s">
        <v>356</v>
      </c>
      <c r="B1" s="1375" t="s">
        <v>437</v>
      </c>
      <c r="C1" s="1376"/>
      <c r="D1" s="1244" t="s">
        <v>128</v>
      </c>
      <c r="E1" s="1245"/>
      <c r="F1" s="1307" t="s">
        <v>438</v>
      </c>
      <c r="G1" s="1309"/>
      <c r="H1" s="1244" t="s">
        <v>355</v>
      </c>
      <c r="I1" s="1299"/>
      <c r="J1" s="1245"/>
      <c r="K1" s="1307" t="s">
        <v>439</v>
      </c>
      <c r="L1" s="1308"/>
      <c r="M1" s="1308"/>
      <c r="N1" s="1308"/>
      <c r="O1" s="1308"/>
      <c r="P1" s="1308"/>
      <c r="Q1" s="1309"/>
      <c r="R1" s="1244" t="s">
        <v>362</v>
      </c>
      <c r="S1" s="1245"/>
      <c r="T1" s="1307" t="s">
        <v>440</v>
      </c>
      <c r="U1" s="1308"/>
      <c r="V1" s="1309"/>
      <c r="W1" s="1244" t="s">
        <v>357</v>
      </c>
      <c r="X1" s="1245"/>
      <c r="Y1" s="4" t="s">
        <v>441</v>
      </c>
      <c r="Z1" s="5" t="s">
        <v>358</v>
      </c>
      <c r="AA1" s="1307">
        <v>2020</v>
      </c>
      <c r="AB1" s="1308"/>
      <c r="AC1" s="1308"/>
      <c r="AD1" s="1308"/>
      <c r="AE1" s="1308"/>
      <c r="AF1" s="1308"/>
      <c r="AG1" s="1308"/>
      <c r="AH1" s="1308"/>
      <c r="AI1" s="1308"/>
      <c r="AJ1" s="1309"/>
      <c r="AK1" s="1369" t="s">
        <v>359</v>
      </c>
      <c r="AL1" s="1370"/>
      <c r="AM1" s="1370"/>
      <c r="AN1" s="1370"/>
      <c r="AO1" s="1365"/>
    </row>
    <row r="2" spans="1:43" s="8" customFormat="1" ht="94.5" customHeight="1" thickBot="1" x14ac:dyDescent="0.8">
      <c r="A2" s="1016"/>
      <c r="B2" s="1019" t="str">
        <f>IF(LEN(A507)&gt;1,"This form has data Errors. Please correct before submitting","")</f>
        <v/>
      </c>
      <c r="C2" s="1017"/>
      <c r="D2" s="1017"/>
      <c r="E2" s="1017"/>
      <c r="F2" s="1017"/>
      <c r="G2" s="1017"/>
      <c r="H2" s="1017"/>
      <c r="I2" s="1017"/>
      <c r="J2" s="1017"/>
      <c r="K2" s="1017"/>
      <c r="L2" s="1017"/>
      <c r="M2" s="1017"/>
      <c r="N2" s="1017"/>
      <c r="O2" s="1017"/>
      <c r="P2" s="1017"/>
      <c r="Q2" s="1017"/>
      <c r="R2" s="1017"/>
      <c r="S2" s="1017"/>
      <c r="T2" s="1017"/>
      <c r="U2" s="1017"/>
      <c r="V2" s="1017"/>
      <c r="W2" s="1017"/>
      <c r="X2" s="1017"/>
      <c r="Y2" s="1017"/>
      <c r="Z2" s="1017"/>
      <c r="AA2" s="1017"/>
      <c r="AB2" s="1017"/>
      <c r="AC2" s="1017"/>
      <c r="AD2" s="1017"/>
      <c r="AE2" s="1017"/>
      <c r="AF2" s="1017"/>
      <c r="AG2" s="1017"/>
      <c r="AH2" s="1017"/>
      <c r="AI2" s="1017"/>
      <c r="AJ2" s="1017"/>
      <c r="AK2" s="1017"/>
      <c r="AL2" s="1017"/>
      <c r="AM2" s="1017"/>
      <c r="AN2" s="1018"/>
      <c r="AO2" s="1365"/>
      <c r="AP2" s="1363" t="s">
        <v>953</v>
      </c>
      <c r="AQ2" s="1364"/>
    </row>
    <row r="3" spans="1:43" s="290" customFormat="1" ht="57.4" customHeight="1" thickBot="1" x14ac:dyDescent="0.5">
      <c r="A3" s="1380" t="str">
        <f>CONCATENATE(R1,":  ",T1,"                            ",H1,":   ",K1,"                            ",A1,":   ",B1,"                            ",D1,":   ",F1,"                            Reporting Year:   ",AA1,"              Reporting Month:   ",Y1)</f>
        <v>County:  Laikipia                            Sub County:   Laikipia East                            Health Facility:   Likii Dispensary                            MFL Code:   15035                            Reporting Year:   2020              Reporting Month:   02</v>
      </c>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c r="AD3" s="1381"/>
      <c r="AE3" s="1381"/>
      <c r="AF3" s="1381"/>
      <c r="AG3" s="1381"/>
      <c r="AH3" s="1381"/>
      <c r="AI3" s="1381"/>
      <c r="AJ3" s="1381"/>
      <c r="AK3" s="1381"/>
      <c r="AL3" s="1381"/>
      <c r="AM3" s="1381"/>
      <c r="AN3" s="1382"/>
      <c r="AO3" s="1365"/>
      <c r="AP3" s="291" t="str">
        <f>HYPERLINK("#HIV_TEST","1.1 Hiv Testing")</f>
        <v>1.1 Hiv Testing</v>
      </c>
      <c r="AQ3" s="291" t="str">
        <f>HYPERLINK("#GEND_GBV","5.0 GEND_GBV")</f>
        <v>5.0 GEND_GBV</v>
      </c>
    </row>
    <row r="4" spans="1:43" s="10" customFormat="1" ht="39.75" customHeight="1" thickBot="1" x14ac:dyDescent="0.5">
      <c r="A4" s="1246" t="s">
        <v>1248</v>
      </c>
      <c r="B4" s="1247"/>
      <c r="C4" s="1247"/>
      <c r="D4" s="1306" t="s">
        <v>940</v>
      </c>
      <c r="E4" s="1306"/>
      <c r="F4" s="1306"/>
      <c r="G4" s="1306"/>
      <c r="H4" s="1306"/>
      <c r="I4" s="1306"/>
      <c r="J4" s="1306"/>
      <c r="K4" s="1306"/>
      <c r="L4" s="1306"/>
      <c r="M4" s="1306"/>
      <c r="N4" s="1306"/>
      <c r="O4" s="1306"/>
      <c r="P4" s="1306"/>
      <c r="Q4" s="1306"/>
      <c r="R4" s="1306"/>
      <c r="S4" s="1306"/>
      <c r="T4" s="1306"/>
      <c r="U4" s="1306"/>
      <c r="V4" s="1306"/>
      <c r="W4" s="1321" t="s">
        <v>942</v>
      </c>
      <c r="X4" s="1322"/>
      <c r="Y4" s="1322"/>
      <c r="Z4" s="1322"/>
      <c r="AA4" s="1322"/>
      <c r="AB4" s="1322"/>
      <c r="AC4" s="1322"/>
      <c r="AD4" s="1322"/>
      <c r="AE4" s="1322"/>
      <c r="AF4" s="1322"/>
      <c r="AG4" s="1322"/>
      <c r="AH4" s="1322"/>
      <c r="AI4" s="1322"/>
      <c r="AJ4" s="1322"/>
      <c r="AK4" s="1322"/>
      <c r="AL4" s="1322"/>
      <c r="AM4" s="1322"/>
      <c r="AN4" s="1323"/>
      <c r="AO4" s="1365"/>
      <c r="AP4" s="291" t="str">
        <f>HYPERLINK("#HTS_SELF","1.2 HTS SELF")</f>
        <v>1.2 HTS SELF</v>
      </c>
      <c r="AQ4" s="291" t="str">
        <f>HYPERLINK("#PMTCT_TST","6.1 PMTCT TEST")</f>
        <v>6.1 PMTCT TEST</v>
      </c>
    </row>
    <row r="5" spans="1:43" s="14" customFormat="1" ht="26.25" hidden="1" customHeight="1" thickBot="1" x14ac:dyDescent="0.8">
      <c r="A5" s="1302" t="s">
        <v>36</v>
      </c>
      <c r="B5" s="1303" t="s">
        <v>321</v>
      </c>
      <c r="C5" s="1304" t="s">
        <v>305</v>
      </c>
      <c r="D5" s="1152" t="s">
        <v>0</v>
      </c>
      <c r="E5" s="1152"/>
      <c r="F5" s="1152" t="s">
        <v>1</v>
      </c>
      <c r="G5" s="1152"/>
      <c r="H5" s="1152" t="s">
        <v>2</v>
      </c>
      <c r="I5" s="1152"/>
      <c r="J5" s="1152" t="s">
        <v>3</v>
      </c>
      <c r="K5" s="1152"/>
      <c r="L5" s="1152" t="s">
        <v>4</v>
      </c>
      <c r="M5" s="1152"/>
      <c r="N5" s="1152" t="s">
        <v>5</v>
      </c>
      <c r="O5" s="1152"/>
      <c r="P5" s="1152" t="s">
        <v>6</v>
      </c>
      <c r="Q5" s="1152"/>
      <c r="R5" s="1152" t="s">
        <v>7</v>
      </c>
      <c r="S5" s="1152"/>
      <c r="T5" s="1152" t="s">
        <v>8</v>
      </c>
      <c r="U5" s="1152"/>
      <c r="V5" s="1152" t="s">
        <v>23</v>
      </c>
      <c r="W5" s="1152"/>
      <c r="X5" s="1152" t="s">
        <v>24</v>
      </c>
      <c r="Y5" s="1152"/>
      <c r="Z5" s="1152" t="s">
        <v>9</v>
      </c>
      <c r="AA5" s="1152"/>
      <c r="AB5" s="297"/>
      <c r="AC5" s="297"/>
      <c r="AD5" s="297"/>
      <c r="AE5" s="297"/>
      <c r="AF5" s="297"/>
      <c r="AG5" s="297"/>
      <c r="AH5" s="484"/>
      <c r="AI5" s="484"/>
      <c r="AJ5" s="1310" t="s">
        <v>19</v>
      </c>
      <c r="AK5" s="1196" t="s">
        <v>354</v>
      </c>
      <c r="AL5" s="11" t="s">
        <v>354</v>
      </c>
      <c r="AM5" s="1343" t="s">
        <v>361</v>
      </c>
      <c r="AN5" s="12" t="s">
        <v>896</v>
      </c>
      <c r="AO5" s="1365"/>
      <c r="AP5" s="292"/>
      <c r="AQ5"/>
    </row>
    <row r="6" spans="1:43" s="14" customFormat="1" ht="27" hidden="1" customHeight="1" thickBot="1" x14ac:dyDescent="0.8">
      <c r="A6" s="1130"/>
      <c r="B6" s="1134"/>
      <c r="C6" s="1173"/>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311"/>
      <c r="AK6" s="1197"/>
      <c r="AL6" s="16" t="str">
        <f>IF(LEN(A507)-LEN(SUBSTITUTE(A507,"*",""))&gt;0," Total Errors are "&amp;(LEN(A507)-LEN(SUBSTITUTE(A507,"*",""))),"")</f>
        <v/>
      </c>
      <c r="AM6" s="1344"/>
      <c r="AN6" s="17" t="str">
        <f>IF(LEN(A529)-LEN(SUBSTITUTE(A529,"*",""))&gt;0," Total Warnings are "&amp;(LEN(A529)-LEN(SUBSTITUTE(A529,"*",""))),"")</f>
        <v/>
      </c>
      <c r="AO6" s="1365"/>
      <c r="AP6" s="292"/>
      <c r="AQ6"/>
    </row>
    <row r="7" spans="1:43" ht="25.9" hidden="1" customHeight="1" thickBot="1" x14ac:dyDescent="0.8">
      <c r="A7" s="1300" t="s">
        <v>444</v>
      </c>
      <c r="B7" s="1301"/>
      <c r="C7" s="1301"/>
      <c r="D7" s="1301"/>
      <c r="E7" s="1301"/>
      <c r="F7" s="1301"/>
      <c r="G7" s="1301"/>
      <c r="H7" s="1301"/>
      <c r="I7" s="1301"/>
      <c r="J7" s="1301"/>
      <c r="K7" s="1301"/>
      <c r="L7" s="1301"/>
      <c r="M7" s="1301"/>
      <c r="N7" s="1301"/>
      <c r="O7" s="1301"/>
      <c r="P7" s="1301"/>
      <c r="Q7" s="1301"/>
      <c r="R7" s="1301"/>
      <c r="S7" s="1301"/>
      <c r="T7" s="1301"/>
      <c r="U7" s="1301"/>
      <c r="V7" s="1301"/>
      <c r="W7" s="1301"/>
      <c r="X7" s="1301"/>
      <c r="Y7" s="1301"/>
      <c r="Z7" s="1301"/>
      <c r="AA7" s="1301"/>
      <c r="AB7" s="1301"/>
      <c r="AC7" s="1301"/>
      <c r="AD7" s="1301"/>
      <c r="AE7" s="1301"/>
      <c r="AF7" s="1301"/>
      <c r="AG7" s="1301"/>
      <c r="AH7" s="1301"/>
      <c r="AI7" s="1301"/>
      <c r="AJ7" s="1301"/>
      <c r="AK7" s="1301"/>
      <c r="AL7" s="1154"/>
      <c r="AM7" s="1301"/>
      <c r="AN7" s="1156"/>
      <c r="AO7" s="1365"/>
      <c r="AP7" s="292"/>
      <c r="AQ7"/>
    </row>
    <row r="8" spans="1:43" ht="31.15" hidden="1" customHeight="1" thickBot="1" x14ac:dyDescent="0.8">
      <c r="A8" s="1330" t="s">
        <v>792</v>
      </c>
      <c r="B8" s="1" t="s">
        <v>610</v>
      </c>
      <c r="C8" s="554" t="s">
        <v>930</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371" t="str">
        <f>CONCATENATE(AK8,AK9,AK10,AK11,AK12,AK13,AK15,AK16,AK17,AK18,AK14)</f>
        <v/>
      </c>
      <c r="AM8" s="31"/>
      <c r="AN8" s="1383" t="str">
        <f>CONCATENATE(AM8,AM9,AM10,AM11,AM12,AM13,AM14,AM15,AM16,AM17,AM18)</f>
        <v/>
      </c>
      <c r="AO8" s="1365"/>
      <c r="AP8" s="292"/>
      <c r="AQ8"/>
    </row>
    <row r="9" spans="1:43" ht="25.9" hidden="1" customHeight="1" thickBot="1" x14ac:dyDescent="0.8">
      <c r="A9" s="1328"/>
      <c r="B9" s="32" t="s">
        <v>611</v>
      </c>
      <c r="C9" s="554" t="s">
        <v>931</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372"/>
      <c r="AM9" s="31"/>
      <c r="AN9" s="1384"/>
      <c r="AO9" s="1365"/>
      <c r="AP9" s="292"/>
      <c r="AQ9"/>
    </row>
    <row r="10" spans="1:43" ht="25.9" hidden="1" customHeight="1" thickBot="1" x14ac:dyDescent="0.8">
      <c r="A10" s="1329"/>
      <c r="B10" s="3" t="s">
        <v>445</v>
      </c>
      <c r="C10" s="554" t="s">
        <v>932</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372"/>
      <c r="AM10" s="31"/>
      <c r="AN10" s="1384"/>
      <c r="AO10" s="1365"/>
      <c r="AP10" s="292"/>
      <c r="AQ10"/>
    </row>
    <row r="11" spans="1:43" ht="25.9" hidden="1" customHeight="1" thickBot="1" x14ac:dyDescent="0.8">
      <c r="A11" s="1327" t="s">
        <v>793</v>
      </c>
      <c r="B11" s="1" t="s">
        <v>802</v>
      </c>
      <c r="C11" s="554" t="s">
        <v>933</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372"/>
      <c r="AM11" s="31"/>
      <c r="AN11" s="1384"/>
      <c r="AO11" s="1365"/>
      <c r="AP11" s="292"/>
      <c r="AQ11"/>
    </row>
    <row r="12" spans="1:43" ht="25.9" hidden="1" customHeight="1" thickBot="1" x14ac:dyDescent="0.8">
      <c r="A12" s="1328"/>
      <c r="B12" s="32" t="s">
        <v>611</v>
      </c>
      <c r="C12" s="555" t="s">
        <v>796</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372"/>
      <c r="AM12" s="31"/>
      <c r="AN12" s="1384"/>
      <c r="AO12" s="1365"/>
      <c r="AP12" s="292"/>
      <c r="AQ12"/>
    </row>
    <row r="13" spans="1:43" ht="25.9" hidden="1" customHeight="1" thickBot="1" x14ac:dyDescent="0.8">
      <c r="A13" s="1329"/>
      <c r="B13" s="3" t="s">
        <v>445</v>
      </c>
      <c r="C13" s="556" t="s">
        <v>797</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372"/>
      <c r="AM13" s="31"/>
      <c r="AN13" s="1384"/>
      <c r="AO13" s="1365"/>
      <c r="AP13" s="292"/>
      <c r="AQ13"/>
    </row>
    <row r="14" spans="1:43" s="61" customFormat="1" ht="51.4" hidden="1" customHeight="1" thickBot="1" x14ac:dyDescent="0.8">
      <c r="A14" s="944" t="s">
        <v>858</v>
      </c>
      <c r="B14" s="57" t="s">
        <v>804</v>
      </c>
      <c r="C14" s="557" t="s">
        <v>798</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372"/>
      <c r="AM14" s="60"/>
      <c r="AN14" s="1384"/>
      <c r="AO14" s="1365"/>
      <c r="AP14" s="292"/>
      <c r="AQ14"/>
    </row>
    <row r="15" spans="1:43" ht="25.9" hidden="1" customHeight="1" thickBot="1" x14ac:dyDescent="0.8">
      <c r="A15" s="1330" t="s">
        <v>794</v>
      </c>
      <c r="B15" s="1" t="s">
        <v>803</v>
      </c>
      <c r="C15" s="557" t="s">
        <v>799</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372"/>
      <c r="AM15" s="31"/>
      <c r="AN15" s="1384"/>
      <c r="AO15" s="1365"/>
      <c r="AP15" s="292"/>
      <c r="AQ15"/>
    </row>
    <row r="16" spans="1:43" ht="25.9" hidden="1" customHeight="1" thickBot="1" x14ac:dyDescent="0.8">
      <c r="A16" s="1328"/>
      <c r="B16" s="2" t="s">
        <v>611</v>
      </c>
      <c r="C16" s="555" t="s">
        <v>800</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372"/>
      <c r="AM16" s="31"/>
      <c r="AN16" s="1384"/>
      <c r="AO16" s="1365"/>
      <c r="AP16" s="292"/>
      <c r="AQ16"/>
    </row>
    <row r="17" spans="1:43" ht="25.9" hidden="1" customHeight="1" thickBot="1" x14ac:dyDescent="0.8">
      <c r="A17" s="1329"/>
      <c r="B17" s="3" t="s">
        <v>445</v>
      </c>
      <c r="C17" s="556" t="s">
        <v>801</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372"/>
      <c r="AM17" s="31"/>
      <c r="AN17" s="1384"/>
      <c r="AO17" s="1365"/>
      <c r="AP17" s="292"/>
      <c r="AQ17"/>
    </row>
    <row r="18" spans="1:43" ht="25.9" hidden="1" customHeight="1" thickBot="1" x14ac:dyDescent="0.8">
      <c r="A18" s="945"/>
      <c r="B18" s="293" t="s">
        <v>943</v>
      </c>
      <c r="C18" s="554" t="s">
        <v>934</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372"/>
      <c r="AM18" s="123"/>
      <c r="AN18" s="1384"/>
      <c r="AO18" s="1365"/>
      <c r="AP18" s="292"/>
      <c r="AQ18"/>
    </row>
    <row r="19" spans="1:43" ht="36.75" customHeight="1" thickBot="1" x14ac:dyDescent="0.75">
      <c r="A19" s="1153" t="s">
        <v>12</v>
      </c>
      <c r="B19" s="1154"/>
      <c r="C19" s="1154"/>
      <c r="D19" s="1154"/>
      <c r="E19" s="1154"/>
      <c r="F19" s="1154"/>
      <c r="G19" s="1154"/>
      <c r="H19" s="1154"/>
      <c r="I19" s="1154"/>
      <c r="J19" s="1154"/>
      <c r="K19" s="1154"/>
      <c r="L19" s="1154"/>
      <c r="M19" s="1154"/>
      <c r="N19" s="1154"/>
      <c r="O19" s="1154"/>
      <c r="P19" s="1154"/>
      <c r="Q19" s="1154"/>
      <c r="R19" s="1154"/>
      <c r="S19" s="1154"/>
      <c r="T19" s="1154"/>
      <c r="U19" s="1154"/>
      <c r="V19" s="1154"/>
      <c r="W19" s="1154"/>
      <c r="X19" s="1154"/>
      <c r="Y19" s="1154"/>
      <c r="Z19" s="1154"/>
      <c r="AA19" s="1154"/>
      <c r="AB19" s="1154"/>
      <c r="AC19" s="1154"/>
      <c r="AD19" s="1154"/>
      <c r="AE19" s="1154"/>
      <c r="AF19" s="1154"/>
      <c r="AG19" s="1154"/>
      <c r="AH19" s="1154"/>
      <c r="AI19" s="1154"/>
      <c r="AJ19" s="1154"/>
      <c r="AK19" s="1154"/>
      <c r="AL19" s="1154"/>
      <c r="AM19" s="1154"/>
      <c r="AN19" s="1296"/>
      <c r="AO19" s="1365"/>
      <c r="AP19" s="291" t="str">
        <f>HYPERLINK("#PREP","2.0 Prep New &amp; CURR")</f>
        <v>2.0 Prep New &amp; CURR</v>
      </c>
      <c r="AQ19" s="291" t="str">
        <f>HYPERLINK("#HAART","6.2 PMTCT HAART")</f>
        <v>6.2 PMTCT HAART</v>
      </c>
    </row>
    <row r="20" spans="1:43" s="14" customFormat="1" ht="33" customHeight="1" thickBot="1" x14ac:dyDescent="0.75">
      <c r="A20" s="1129" t="s">
        <v>36</v>
      </c>
      <c r="B20" s="1133" t="s">
        <v>321</v>
      </c>
      <c r="C20" s="1172" t="s">
        <v>305</v>
      </c>
      <c r="D20" s="1142" t="s">
        <v>0</v>
      </c>
      <c r="E20" s="1142"/>
      <c r="F20" s="1142" t="s">
        <v>1</v>
      </c>
      <c r="G20" s="1142"/>
      <c r="H20" s="1142" t="s">
        <v>2</v>
      </c>
      <c r="I20" s="1142"/>
      <c r="J20" s="1142" t="s">
        <v>3</v>
      </c>
      <c r="K20" s="1142"/>
      <c r="L20" s="1142" t="s">
        <v>4</v>
      </c>
      <c r="M20" s="1142"/>
      <c r="N20" s="1142" t="s">
        <v>5</v>
      </c>
      <c r="O20" s="1142"/>
      <c r="P20" s="1142" t="s">
        <v>6</v>
      </c>
      <c r="Q20" s="1142"/>
      <c r="R20" s="1142" t="s">
        <v>7</v>
      </c>
      <c r="S20" s="1142"/>
      <c r="T20" s="1142" t="s">
        <v>8</v>
      </c>
      <c r="U20" s="1142"/>
      <c r="V20" s="1142" t="s">
        <v>23</v>
      </c>
      <c r="W20" s="1142"/>
      <c r="X20" s="1142" t="s">
        <v>24</v>
      </c>
      <c r="Y20" s="1142"/>
      <c r="Z20" s="1142" t="s">
        <v>9</v>
      </c>
      <c r="AA20" s="1142"/>
      <c r="AB20" s="1122" t="s">
        <v>958</v>
      </c>
      <c r="AC20" s="1123"/>
      <c r="AD20" s="1122" t="s">
        <v>959</v>
      </c>
      <c r="AE20" s="1123"/>
      <c r="AF20" s="1122" t="s">
        <v>1122</v>
      </c>
      <c r="AG20" s="1123"/>
      <c r="AH20" s="1122" t="s">
        <v>1123</v>
      </c>
      <c r="AI20" s="1123"/>
      <c r="AJ20" s="1194" t="s">
        <v>19</v>
      </c>
      <c r="AK20" s="1196" t="s">
        <v>354</v>
      </c>
      <c r="AL20" s="1248" t="s">
        <v>360</v>
      </c>
      <c r="AM20" s="1159" t="s">
        <v>361</v>
      </c>
      <c r="AN20" s="1184" t="s">
        <v>361</v>
      </c>
      <c r="AO20" s="1365"/>
      <c r="AP20" s="291" t="str">
        <f>HYPERLINK("#IPT","3.0 IPT")</f>
        <v>3.0 IPT</v>
      </c>
      <c r="AQ20" s="291" t="str">
        <f>HYPERLINK("#ART","7.0 HIV &amp; TB SCREEN")</f>
        <v>7.0 HIV &amp; TB SCREEN</v>
      </c>
    </row>
    <row r="21" spans="1:43" s="14" customFormat="1" ht="33" customHeight="1" thickBot="1" x14ac:dyDescent="0.75">
      <c r="A21" s="1130"/>
      <c r="B21" s="1134"/>
      <c r="C21" s="1173"/>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341"/>
      <c r="AK21" s="1197"/>
      <c r="AL21" s="1249"/>
      <c r="AM21" s="1250"/>
      <c r="AN21" s="1185"/>
      <c r="AO21" s="1365"/>
      <c r="AP21" s="291" t="str">
        <f>HYPERLINK("#CXCA","4.0 CXCA")</f>
        <v>4.0 CXCA</v>
      </c>
      <c r="AQ21" s="291" t="str">
        <f>HYPERLINK("#TB","9.0 HIV TB Clinic")</f>
        <v>9.0 HIV TB Clinic</v>
      </c>
    </row>
    <row r="22" spans="1:43" ht="25.5" x14ac:dyDescent="0.75">
      <c r="A22" s="1239" t="s">
        <v>109</v>
      </c>
      <c r="B22" s="69" t="s">
        <v>954</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1003">
        <f t="shared" ref="AA22" si="7">SUM(AC22,AE22,AG22,AI22)</f>
        <v>0</v>
      </c>
      <c r="AB22" s="399"/>
      <c r="AC22" s="310"/>
      <c r="AD22" s="94"/>
      <c r="AE22" s="310"/>
      <c r="AF22" s="94"/>
      <c r="AG22" s="310"/>
      <c r="AH22" s="94"/>
      <c r="AI22" s="505"/>
      <c r="AJ22" s="188">
        <f t="shared" ref="AJ22:AJ27" si="8">SUM(D22:AA22)</f>
        <v>0</v>
      </c>
      <c r="AK22" s="1345"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360" t="str">
        <f>CONCATENATE(AK22,AK24,AK25,AK27,AK29,AK30,AK31,AK33,AK35,AK37,AK39,AK41,AK43,AK45,AK47,AK49,AK54,AK32,AK52,AK51,AK53,AK59,AK61,AK26,AK55,AK56,AK57)</f>
        <v/>
      </c>
      <c r="AM22" s="73"/>
      <c r="AN22" s="1348" t="str">
        <f>CONCATENATE(AM22,AM23,AM24,AM25,AM27,AM28,AM29,AM30,AM31,AM33,AM34,AM35,AM36,AM37,AM38,AM39,AM40,AM41,AM42,AM43,AM44,AM45,AM46,AM47,AM48,AM49,AM50,AM54,AM55)</f>
        <v/>
      </c>
      <c r="AO22" s="13">
        <v>21</v>
      </c>
      <c r="AP22" s="74"/>
      <c r="AQ22" s="75"/>
    </row>
    <row r="23" spans="1:43" ht="25.5" x14ac:dyDescent="0.75">
      <c r="A23" s="1240"/>
      <c r="B23" s="76" t="s">
        <v>955</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1003">
        <f t="shared" ref="AA23:AA25" si="10">SUM(AC23,AE23,AG23,AI23)</f>
        <v>0</v>
      </c>
      <c r="AB23" s="400"/>
      <c r="AC23" s="307"/>
      <c r="AD23" s="79"/>
      <c r="AE23" s="307"/>
      <c r="AF23" s="79"/>
      <c r="AG23" s="307"/>
      <c r="AH23" s="79"/>
      <c r="AI23" s="506"/>
      <c r="AJ23" s="173">
        <f t="shared" si="8"/>
        <v>0</v>
      </c>
      <c r="AK23" s="1121"/>
      <c r="AL23" s="1361"/>
      <c r="AM23" s="31"/>
      <c r="AN23" s="1349"/>
      <c r="AO23" s="13">
        <v>22</v>
      </c>
      <c r="AP23" s="74"/>
      <c r="AQ23" s="75"/>
    </row>
    <row r="24" spans="1:43" s="61" customFormat="1" ht="25.5" x14ac:dyDescent="0.75">
      <c r="A24" s="1240"/>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1003">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361"/>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349"/>
      <c r="AO24" s="13">
        <v>23</v>
      </c>
      <c r="AP24" s="80"/>
      <c r="AQ24" s="75"/>
    </row>
    <row r="25" spans="1:43" s="83" customFormat="1" ht="25.5" x14ac:dyDescent="0.75">
      <c r="A25" s="1240"/>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1003">
        <f t="shared" si="10"/>
        <v>0</v>
      </c>
      <c r="AB25" s="400"/>
      <c r="AC25" s="307"/>
      <c r="AD25" s="79"/>
      <c r="AE25" s="307"/>
      <c r="AF25" s="79"/>
      <c r="AG25" s="307"/>
      <c r="AH25" s="79"/>
      <c r="AI25" s="506"/>
      <c r="AJ25" s="173">
        <f t="shared" si="8"/>
        <v>0</v>
      </c>
      <c r="AK25" s="45"/>
      <c r="AL25" s="1361"/>
      <c r="AM25" s="31"/>
      <c r="AN25" s="1349"/>
      <c r="AO25" s="13">
        <v>24</v>
      </c>
      <c r="AP25" s="81"/>
      <c r="AQ25" s="82"/>
    </row>
    <row r="26" spans="1:43" s="83" customFormat="1" ht="25.5" x14ac:dyDescent="0.75">
      <c r="A26" s="1240"/>
      <c r="B26" s="76" t="s">
        <v>997</v>
      </c>
      <c r="C26" s="559" t="s">
        <v>996</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361"/>
      <c r="AM26" s="31"/>
      <c r="AN26" s="1349"/>
      <c r="AO26" s="13"/>
      <c r="AP26" s="81"/>
      <c r="AQ26" s="82"/>
    </row>
    <row r="27" spans="1:43" s="83" customFormat="1" ht="25.5" x14ac:dyDescent="0.75">
      <c r="A27" s="1240"/>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1003">
        <f t="shared" ref="AA27:AA30" si="12">SUM(AC27,AE27,AG27,AI27)</f>
        <v>0</v>
      </c>
      <c r="AB27" s="400"/>
      <c r="AC27" s="79"/>
      <c r="AD27" s="79"/>
      <c r="AE27" s="79"/>
      <c r="AF27" s="79"/>
      <c r="AG27" s="79"/>
      <c r="AH27" s="79"/>
      <c r="AI27" s="506"/>
      <c r="AJ27" s="173">
        <f t="shared" si="8"/>
        <v>0</v>
      </c>
      <c r="AK27" s="112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361"/>
      <c r="AM27" s="31" t="str">
        <f>CONCATENATE(IF(AND(IFERROR((AJ28*100)/AJ27,0)&gt;10,AJ28&gt;5)," * This facility has a high positivity rate for Index Testing. Kindly confirm if this is the true reflection"&amp;CHAR(10),""),"")</f>
        <v/>
      </c>
      <c r="AN27" s="1349"/>
      <c r="AO27" s="13">
        <v>25</v>
      </c>
      <c r="AP27" s="81"/>
      <c r="AQ27" s="82"/>
    </row>
    <row r="28" spans="1:43" s="83" customFormat="1" ht="25.5" x14ac:dyDescent="0.75">
      <c r="A28" s="1240"/>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1003">
        <f t="shared" si="12"/>
        <v>0</v>
      </c>
      <c r="AB28" s="1004"/>
      <c r="AC28" s="308"/>
      <c r="AD28" s="85"/>
      <c r="AE28" s="308"/>
      <c r="AF28" s="85"/>
      <c r="AG28" s="308"/>
      <c r="AH28" s="85"/>
      <c r="AI28" s="1005"/>
      <c r="AJ28" s="368">
        <f>SUM(D28:AA28)</f>
        <v>0</v>
      </c>
      <c r="AK28" s="1121"/>
      <c r="AL28" s="1361"/>
      <c r="AM28" s="31"/>
      <c r="AN28" s="1349"/>
      <c r="AO28" s="13">
        <v>26</v>
      </c>
      <c r="AP28" s="81"/>
      <c r="AQ28" s="82"/>
    </row>
    <row r="29" spans="1:43" s="83" customFormat="1" ht="25.5" x14ac:dyDescent="0.75">
      <c r="A29" s="1240"/>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1003">
        <f t="shared" si="12"/>
        <v>0</v>
      </c>
      <c r="AB29" s="400"/>
      <c r="AC29" s="307"/>
      <c r="AD29" s="79"/>
      <c r="AE29" s="307"/>
      <c r="AF29" s="79"/>
      <c r="AG29" s="307"/>
      <c r="AH29" s="79"/>
      <c r="AI29" s="506"/>
      <c r="AJ29" s="173">
        <f t="shared" ref="AJ29:AJ55" si="13">SUM(D29:AA29)</f>
        <v>0</v>
      </c>
      <c r="AK29" s="45"/>
      <c r="AL29" s="1361"/>
      <c r="AM29" s="31"/>
      <c r="AN29" s="1349"/>
      <c r="AO29" s="13">
        <v>27</v>
      </c>
      <c r="AP29" s="81"/>
      <c r="AQ29" s="82"/>
    </row>
    <row r="30" spans="1:43" s="83" customFormat="1" ht="25.5" x14ac:dyDescent="0.75">
      <c r="A30" s="1240"/>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1003">
        <f t="shared" si="12"/>
        <v>0</v>
      </c>
      <c r="AB30" s="400"/>
      <c r="AC30" s="79"/>
      <c r="AD30" s="79"/>
      <c r="AE30" s="79"/>
      <c r="AF30" s="79"/>
      <c r="AG30" s="79"/>
      <c r="AH30" s="79"/>
      <c r="AI30" s="506"/>
      <c r="AJ30" s="173">
        <f t="shared" si="13"/>
        <v>0</v>
      </c>
      <c r="AK30" s="45"/>
      <c r="AL30" s="1361"/>
      <c r="AM30" s="31"/>
      <c r="AN30" s="1349"/>
      <c r="AO30" s="13">
        <v>28</v>
      </c>
      <c r="AP30" s="81"/>
      <c r="AQ30" s="82"/>
    </row>
    <row r="31" spans="1:43" s="83" customFormat="1" ht="25.9" thickBot="1" x14ac:dyDescent="0.8">
      <c r="A31" s="1240"/>
      <c r="B31" s="76" t="s">
        <v>1168</v>
      </c>
      <c r="C31" s="559" t="s">
        <v>1169</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1003">
        <f t="shared" ref="AA31:AA32" si="15">SUM(AC31,AE31,AG31,AI31)</f>
        <v>0</v>
      </c>
      <c r="AB31" s="400"/>
      <c r="AC31" s="79"/>
      <c r="AD31" s="79"/>
      <c r="AE31" s="79"/>
      <c r="AF31" s="79"/>
      <c r="AG31" s="79"/>
      <c r="AH31" s="79"/>
      <c r="AI31" s="506"/>
      <c r="AJ31" s="192">
        <f t="shared" si="13"/>
        <v>0</v>
      </c>
      <c r="AK31" s="45"/>
      <c r="AL31" s="1361"/>
      <c r="AM31" s="31"/>
      <c r="AN31" s="1349"/>
      <c r="AO31" s="13">
        <v>29</v>
      </c>
      <c r="AP31" s="81"/>
      <c r="AQ31" s="82"/>
    </row>
    <row r="32" spans="1:43" s="83" customFormat="1" ht="25.9" thickBot="1" x14ac:dyDescent="0.8">
      <c r="A32" s="1241"/>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1003">
        <f t="shared" si="15"/>
        <v>0</v>
      </c>
      <c r="AB32" s="401"/>
      <c r="AC32" s="89"/>
      <c r="AD32" s="89"/>
      <c r="AE32" s="89"/>
      <c r="AF32" s="89"/>
      <c r="AG32" s="89"/>
      <c r="AH32" s="89"/>
      <c r="AI32" s="1006"/>
      <c r="AJ32" s="192">
        <f t="shared" ref="AJ32" si="16">SUM(D32:AA32)</f>
        <v>0</v>
      </c>
      <c r="AK32" s="582"/>
      <c r="AL32" s="1361"/>
      <c r="AM32" s="31"/>
      <c r="AN32" s="1349"/>
      <c r="AO32" s="13">
        <v>29</v>
      </c>
      <c r="AP32" s="81"/>
      <c r="AQ32" s="82"/>
    </row>
    <row r="33" spans="1:43" s="83" customFormat="1" ht="25.5" x14ac:dyDescent="0.75">
      <c r="A33" s="1139"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1003">
        <f t="shared" ref="AA33:AA34" si="18">SUM(AC33,AE33,AG33,AI33)</f>
        <v>0</v>
      </c>
      <c r="AB33" s="399"/>
      <c r="AC33" s="310"/>
      <c r="AD33" s="94"/>
      <c r="AE33" s="310"/>
      <c r="AF33" s="94"/>
      <c r="AG33" s="310"/>
      <c r="AH33" s="94"/>
      <c r="AI33" s="505"/>
      <c r="AJ33" s="188">
        <f t="shared" si="13"/>
        <v>0</v>
      </c>
      <c r="AK33" s="1121"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361"/>
      <c r="AM33" s="31" t="str">
        <f>CONCATENATE(IF(AND(IFERROR((AJ34*100)/AJ33,0)&gt;10,AJ34&gt;5)," * This facility has a high positivity rate for Index Testing. Kindly confirm if this is the true reflection"&amp;CHAR(10),""),"")</f>
        <v/>
      </c>
      <c r="AN33" s="1349"/>
      <c r="AO33" s="13">
        <v>30</v>
      </c>
      <c r="AP33" s="81"/>
      <c r="AQ33" s="82"/>
    </row>
    <row r="34" spans="1:43" s="83" customFormat="1" ht="25.9" thickBot="1" x14ac:dyDescent="0.8">
      <c r="A34" s="1141"/>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1003">
        <f t="shared" si="18"/>
        <v>0</v>
      </c>
      <c r="AB34" s="1007"/>
      <c r="AC34" s="311"/>
      <c r="AD34" s="97"/>
      <c r="AE34" s="311"/>
      <c r="AF34" s="97"/>
      <c r="AG34" s="311"/>
      <c r="AH34" s="97"/>
      <c r="AI34" s="1008"/>
      <c r="AJ34" s="362">
        <f t="shared" si="13"/>
        <v>0</v>
      </c>
      <c r="AK34" s="1121"/>
      <c r="AL34" s="1361"/>
      <c r="AM34" s="31"/>
      <c r="AN34" s="1349"/>
      <c r="AO34" s="13">
        <v>31</v>
      </c>
      <c r="AP34" s="81"/>
      <c r="AQ34" s="82"/>
    </row>
    <row r="35" spans="1:43" s="83" customFormat="1" ht="25.5" x14ac:dyDescent="0.75">
      <c r="A35" s="1139"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1003">
        <f t="shared" ref="AA35" si="20">SUM(AC35,AE35,AG35,AI35)</f>
        <v>0</v>
      </c>
      <c r="AB35" s="531"/>
      <c r="AC35" s="306"/>
      <c r="AD35" s="72"/>
      <c r="AE35" s="306"/>
      <c r="AF35" s="72"/>
      <c r="AG35" s="306"/>
      <c r="AH35" s="72"/>
      <c r="AI35" s="1009"/>
      <c r="AJ35" s="52">
        <f t="shared" si="13"/>
        <v>0</v>
      </c>
      <c r="AK35" s="1121"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361"/>
      <c r="AM35" s="31" t="str">
        <f>CONCATENATE(IF(AND(IFERROR((AJ36*100)/AJ35,0)&gt;10,AJ36&gt;5)," * This facility has a high positivity rate for Index Testing. Kindly confirm if this is the true reflection"&amp;CHAR(10),""),"")</f>
        <v/>
      </c>
      <c r="AN35" s="1349"/>
      <c r="AO35" s="13">
        <v>32</v>
      </c>
      <c r="AP35" s="81"/>
      <c r="AQ35" s="82"/>
    </row>
    <row r="36" spans="1:43" s="83" customFormat="1" ht="25.9" thickBot="1" x14ac:dyDescent="0.8">
      <c r="A36" s="1141"/>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1003">
        <f>SUM(AC36,AE36,AG36,AI36)</f>
        <v>0</v>
      </c>
      <c r="AB36" s="1007"/>
      <c r="AC36" s="311"/>
      <c r="AD36" s="97"/>
      <c r="AE36" s="311"/>
      <c r="AF36" s="97"/>
      <c r="AG36" s="311"/>
      <c r="AH36" s="97"/>
      <c r="AI36" s="1008"/>
      <c r="AJ36" s="362">
        <f t="shared" si="13"/>
        <v>0</v>
      </c>
      <c r="AK36" s="1121"/>
      <c r="AL36" s="1361"/>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349"/>
      <c r="AO36" s="13">
        <v>33</v>
      </c>
      <c r="AP36" s="81"/>
      <c r="AQ36" s="82"/>
    </row>
    <row r="37" spans="1:43" ht="25.5" x14ac:dyDescent="0.75">
      <c r="A37" s="1139"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121"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361"/>
      <c r="AM37" s="31" t="str">
        <f>CONCATENATE(IF(AND(IFERROR((AJ38*100)/AJ37,0)&gt;10,AJ38&gt;5)," * This facility has a high positivity rate for Index Testing. Kindly confirm if this is the true reflection"&amp;CHAR(10),""),"")</f>
        <v/>
      </c>
      <c r="AN37" s="1349"/>
      <c r="AO37" s="13">
        <v>34</v>
      </c>
      <c r="AP37" s="74"/>
      <c r="AQ37" s="75"/>
    </row>
    <row r="38" spans="1:43" ht="25.9" thickBot="1" x14ac:dyDescent="0.8">
      <c r="A38" s="1141"/>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121"/>
      <c r="AL38" s="1361"/>
      <c r="AM38" s="31"/>
      <c r="AN38" s="1349"/>
      <c r="AO38" s="13">
        <v>35</v>
      </c>
      <c r="AP38" s="74"/>
      <c r="AQ38" s="75"/>
    </row>
    <row r="39" spans="1:43" ht="25.5" x14ac:dyDescent="0.75">
      <c r="A39" s="1139"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121"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361"/>
      <c r="AM39" s="31" t="str">
        <f>CONCATENATE(IF(AND(IFERROR((AJ40*100)/AJ39,0)&gt;10,AJ40&gt;5)," * This facility has a high positivity rate for Index Testing. Kindly confirm if this is the true reflection"&amp;CHAR(10),""),"")</f>
        <v/>
      </c>
      <c r="AN39" s="1349"/>
      <c r="AO39" s="13">
        <v>36</v>
      </c>
      <c r="AP39" s="74"/>
      <c r="AQ39" s="75"/>
    </row>
    <row r="40" spans="1:43" ht="25.9" thickBot="1" x14ac:dyDescent="0.8">
      <c r="A40" s="1141"/>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121"/>
      <c r="AL40" s="1361"/>
      <c r="AM40" s="31"/>
      <c r="AN40" s="1349"/>
      <c r="AO40" s="13">
        <v>37</v>
      </c>
      <c r="AP40" s="74"/>
      <c r="AQ40" s="75"/>
    </row>
    <row r="41" spans="1:43" ht="25.5" x14ac:dyDescent="0.75">
      <c r="A41" s="1139"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121"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361"/>
      <c r="AM41" s="31" t="str">
        <f>CONCATENATE(IF(AND(IFERROR((AJ42*100)/AJ41,0)&gt;10,AJ42&gt;5)," * This facility has a high positivity rate for Index Testing. Kindly confirm if this is the true reflection"&amp;CHAR(10),""),"")</f>
        <v/>
      </c>
      <c r="AN41" s="1349"/>
      <c r="AO41" s="13">
        <v>38</v>
      </c>
      <c r="AP41" s="74"/>
      <c r="AQ41" s="75"/>
    </row>
    <row r="42" spans="1:43" ht="25.9" thickBot="1" x14ac:dyDescent="0.8">
      <c r="A42" s="1141"/>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121"/>
      <c r="AL42" s="1361"/>
      <c r="AM42" s="31"/>
      <c r="AN42" s="1349"/>
      <c r="AO42" s="13">
        <v>39</v>
      </c>
      <c r="AP42" s="74"/>
      <c r="AQ42" s="75"/>
    </row>
    <row r="43" spans="1:43" ht="42.75" customHeight="1" x14ac:dyDescent="0.75">
      <c r="A43" s="1139" t="s">
        <v>1296</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121"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361"/>
      <c r="AM43" s="31" t="str">
        <f>CONCATENATE(IF(AND(IFERROR((AJ44*100)/AJ43,0)&gt;10,AJ44&gt;5)," * This facility has a high positivity rate for Index Testing. Kindly confirm if this is the true reflection"&amp;CHAR(10),""),"")</f>
        <v/>
      </c>
      <c r="AN43" s="1349"/>
      <c r="AO43" s="13">
        <v>40</v>
      </c>
      <c r="AP43" s="74"/>
      <c r="AQ43" s="75"/>
    </row>
    <row r="44" spans="1:43" ht="41.25" customHeight="1" thickBot="1" x14ac:dyDescent="0.8">
      <c r="A44" s="1141"/>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121"/>
      <c r="AL44" s="1361"/>
      <c r="AM44" s="31"/>
      <c r="AN44" s="1349"/>
      <c r="AO44" s="13">
        <v>41</v>
      </c>
      <c r="AP44" s="74"/>
      <c r="AQ44" s="75"/>
    </row>
    <row r="45" spans="1:43" ht="25.5" x14ac:dyDescent="0.75">
      <c r="A45" s="1139"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121"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361"/>
      <c r="AM45" s="31" t="str">
        <f>CONCATENATE(IF(AND(IFERROR((AJ46*100)/AJ45,0)&gt;10,AJ46&gt;5)," * This facility has a high positivity rate for Index Testing. Kindly confirm if this is the true reflection"&amp;CHAR(10),""),"")</f>
        <v/>
      </c>
      <c r="AN45" s="1349"/>
      <c r="AO45" s="13">
        <v>42</v>
      </c>
      <c r="AP45" s="74"/>
      <c r="AQ45" s="75"/>
    </row>
    <row r="46" spans="1:43" ht="25.9" thickBot="1" x14ac:dyDescent="0.8">
      <c r="A46" s="1141"/>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121"/>
      <c r="AL46" s="1361"/>
      <c r="AM46" s="31"/>
      <c r="AN46" s="1349"/>
      <c r="AO46" s="13">
        <v>43</v>
      </c>
      <c r="AP46" s="74"/>
      <c r="AQ46" s="75"/>
    </row>
    <row r="47" spans="1:43" ht="29.25" customHeight="1" x14ac:dyDescent="0.75">
      <c r="A47" s="1139"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121"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361"/>
      <c r="AM47" s="31" t="str">
        <f>CONCATENATE(IF(AND(IFERROR((AJ48*100)/AJ47,0)&gt;10,AJ48&gt;5)," * This facility has a high positivity rate for Index Testing. Kindly confirm if this is the true reflection"&amp;CHAR(10),""),"")</f>
        <v/>
      </c>
      <c r="AN47" s="1349"/>
      <c r="AO47" s="13">
        <v>44</v>
      </c>
      <c r="AP47" s="74"/>
      <c r="AQ47" s="75"/>
    </row>
    <row r="48" spans="1:43" ht="25.9" thickBot="1" x14ac:dyDescent="0.8">
      <c r="A48" s="1141"/>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121"/>
      <c r="AL48" s="1361"/>
      <c r="AM48" s="31"/>
      <c r="AN48" s="1349"/>
      <c r="AO48" s="13">
        <v>45</v>
      </c>
      <c r="AP48" s="74"/>
      <c r="AQ48" s="75"/>
    </row>
    <row r="49" spans="1:43" ht="27" hidden="1" customHeight="1" thickBot="1" x14ac:dyDescent="0.8">
      <c r="A49" s="1139"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121"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361"/>
      <c r="AM49" s="31" t="str">
        <f>CONCATENATE(IF(AND(IFERROR((AJ50*100)/AJ49,0)&gt;10,AJ50&gt;5)," * This facility has a high positivity rate for Index Testing. Kindly confirm if this is the true reflection"&amp;CHAR(10),""),"")</f>
        <v/>
      </c>
      <c r="AN49" s="1349"/>
      <c r="AO49" s="13">
        <v>46</v>
      </c>
      <c r="AP49" s="74"/>
      <c r="AQ49" s="75"/>
    </row>
    <row r="50" spans="1:43" ht="27" hidden="1" customHeight="1" thickBot="1" x14ac:dyDescent="0.8">
      <c r="A50" s="1141"/>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121"/>
      <c r="AL50" s="1361"/>
      <c r="AM50" s="31"/>
      <c r="AN50" s="1349"/>
      <c r="AO50" s="13">
        <v>47</v>
      </c>
      <c r="AP50" s="74"/>
      <c r="AQ50" s="75"/>
    </row>
    <row r="51" spans="1:43" ht="25.9" thickBot="1" x14ac:dyDescent="0.8">
      <c r="A51" s="1333" t="s">
        <v>993</v>
      </c>
      <c r="B51" s="802" t="s">
        <v>132</v>
      </c>
      <c r="C51" s="975" t="s">
        <v>1170</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361"/>
      <c r="AM51" s="31"/>
      <c r="AN51" s="1349"/>
      <c r="AO51" s="13"/>
      <c r="AP51" s="74"/>
      <c r="AQ51" s="75"/>
    </row>
    <row r="52" spans="1:43" ht="26.25" customHeight="1" x14ac:dyDescent="0.75">
      <c r="A52" s="1334"/>
      <c r="B52" s="613" t="s">
        <v>146</v>
      </c>
      <c r="C52" s="615" t="s">
        <v>994</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361"/>
      <c r="AM52" s="31"/>
      <c r="AN52" s="1349"/>
      <c r="AO52" s="13"/>
      <c r="AP52" s="74"/>
      <c r="AQ52" s="75"/>
    </row>
    <row r="53" spans="1:43" ht="25.9" thickBot="1" x14ac:dyDescent="0.8">
      <c r="A53" s="1334"/>
      <c r="B53" s="642" t="s">
        <v>138</v>
      </c>
      <c r="C53" s="626" t="s">
        <v>995</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361"/>
      <c r="AM53" s="31"/>
      <c r="AN53" s="1349"/>
      <c r="AO53" s="13"/>
      <c r="AP53" s="74"/>
      <c r="AQ53" s="75"/>
    </row>
    <row r="54" spans="1:43" s="8" customFormat="1" ht="25.5" x14ac:dyDescent="0.75">
      <c r="A54" s="1331" t="s">
        <v>1176</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361"/>
      <c r="AM54" s="108" t="str">
        <f>CONCATENATE(IF(AJ346&gt;SUM(AJ28,AJ34,AJ36,AJ38,AJ40,AJ42,AJ44,AJ46,AJ48,AJ50,AJ295,AJ299,AJ303,AJ307)," * This site has more started on ART than positives"&amp;CHAR(10),""),"")</f>
        <v/>
      </c>
      <c r="AN54" s="1349"/>
      <c r="AO54" s="13">
        <v>48</v>
      </c>
      <c r="AP54" s="109"/>
      <c r="AQ54" s="110"/>
    </row>
    <row r="55" spans="1:43" s="114" customFormat="1" ht="25.9" thickBot="1" x14ac:dyDescent="0.8">
      <c r="A55" s="1332"/>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361"/>
      <c r="AM55" s="112" t="str">
        <f>CONCATENATE(IF(AND(AJ346=0,SUM(AJ28,AJ34,AJ36,AJ38,AJ40,AJ42,AJ44,AJ46,AJ48,AJ50,AJ295,AJ299,AJ303,AJ307)&gt;0)," * This site has positives but none was started on ART"&amp;CHAR(10),""),"")</f>
        <v/>
      </c>
      <c r="AN55" s="1350"/>
      <c r="AO55" s="13">
        <v>49</v>
      </c>
      <c r="AP55" s="113"/>
      <c r="AQ55" s="110"/>
    </row>
    <row r="56" spans="1:43" s="8" customFormat="1" ht="25.5" x14ac:dyDescent="0.75">
      <c r="A56" s="1331" t="s">
        <v>1177</v>
      </c>
      <c r="B56" s="803" t="s">
        <v>1178</v>
      </c>
      <c r="C56" s="806" t="s">
        <v>1180</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361"/>
      <c r="AM56" s="108" t="str">
        <f>CONCATENATE(IF(AJ348&gt;SUM(AJ30,AJ36,AJ38,AJ40,AJ42,AJ44,AJ46,AJ48,AJ50,AJ52,AJ297,AJ301,AJ305,AJ309)," * This site has more started on ART than positives"&amp;CHAR(10),""),"")</f>
        <v/>
      </c>
      <c r="AN56" s="355"/>
      <c r="AO56" s="13">
        <v>48</v>
      </c>
      <c r="AP56" s="109"/>
      <c r="AQ56" s="110"/>
    </row>
    <row r="57" spans="1:43" s="114" customFormat="1" ht="25.9" thickBot="1" x14ac:dyDescent="0.8">
      <c r="A57" s="1332"/>
      <c r="B57" s="804" t="s">
        <v>1179</v>
      </c>
      <c r="C57" s="807" t="s">
        <v>1181</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362"/>
      <c r="AM57" s="112" t="str">
        <f>CONCATENATE(IF(AND(AJ348=0,SUM(AJ30,AJ36,AJ38,AJ40,AJ42,AJ44,AJ46,AJ48,AJ50,AJ52,AJ297,AJ301,AJ305,AJ309)&gt;0)," * This site has positives but none was started on ART"&amp;CHAR(10),""),"")</f>
        <v/>
      </c>
      <c r="AN57" s="355"/>
      <c r="AO57" s="13">
        <v>49</v>
      </c>
      <c r="AP57" s="113"/>
      <c r="AQ57" s="110"/>
    </row>
    <row r="58" spans="1:43" ht="25.9" thickBot="1" x14ac:dyDescent="0.8">
      <c r="A58" s="1347" t="s">
        <v>1192</v>
      </c>
      <c r="B58" s="1155"/>
      <c r="C58" s="1155"/>
      <c r="D58" s="1155"/>
      <c r="E58" s="1155"/>
      <c r="F58" s="1155"/>
      <c r="G58" s="1155"/>
      <c r="H58" s="1155"/>
      <c r="I58" s="1155"/>
      <c r="J58" s="1155"/>
      <c r="K58" s="1155"/>
      <c r="L58" s="1155"/>
      <c r="M58" s="1155"/>
      <c r="N58" s="1155"/>
      <c r="O58" s="1155"/>
      <c r="P58" s="1155"/>
      <c r="Q58" s="1155"/>
      <c r="R58" s="1155"/>
      <c r="S58" s="1155"/>
      <c r="T58" s="1155"/>
      <c r="U58" s="1155"/>
      <c r="V58" s="1155"/>
      <c r="W58" s="1155"/>
      <c r="X58" s="1155"/>
      <c r="Y58" s="1155"/>
      <c r="Z58" s="1155"/>
      <c r="AA58" s="1155"/>
      <c r="AB58" s="1155"/>
      <c r="AC58" s="1155"/>
      <c r="AD58" s="1155"/>
      <c r="AE58" s="1155"/>
      <c r="AF58" s="1155"/>
      <c r="AG58" s="1155"/>
      <c r="AH58" s="1155"/>
      <c r="AI58" s="1155"/>
      <c r="AJ58" s="1154"/>
      <c r="AK58" s="1155"/>
      <c r="AL58" s="1154"/>
      <c r="AM58" s="1154"/>
      <c r="AN58" s="1156"/>
      <c r="AO58" s="13">
        <v>50</v>
      </c>
      <c r="AP58" s="74"/>
      <c r="AQ58" s="75"/>
    </row>
    <row r="59" spans="1:43" ht="29.25" customHeight="1" x14ac:dyDescent="0.75">
      <c r="A59" s="1139" t="s">
        <v>367</v>
      </c>
      <c r="B59" s="91" t="s">
        <v>146</v>
      </c>
      <c r="C59" s="867" t="s">
        <v>1188</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346"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1000"/>
      <c r="AM59" s="31" t="str">
        <f>CONCATENATE(IF(AND(IFERROR((AJ60*100)/AJ59,0)&gt;10,AJ60&gt;5)," * This facility has a high positivity rate for Index Testing. Kindly confirm if this is the true reflection"&amp;CHAR(10),""),"")</f>
        <v/>
      </c>
      <c r="AN59" s="355"/>
      <c r="AO59" s="13">
        <v>44</v>
      </c>
      <c r="AP59" s="74"/>
      <c r="AQ59" s="75"/>
    </row>
    <row r="60" spans="1:43" ht="25.9" thickBot="1" x14ac:dyDescent="0.8">
      <c r="A60" s="1141"/>
      <c r="B60" s="95" t="s">
        <v>138</v>
      </c>
      <c r="C60" s="868" t="s">
        <v>1189</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346"/>
      <c r="AL60" s="1001"/>
      <c r="AM60" s="31"/>
      <c r="AN60" s="355"/>
      <c r="AO60" s="13">
        <v>45</v>
      </c>
      <c r="AP60" s="74"/>
      <c r="AQ60" s="75"/>
    </row>
    <row r="61" spans="1:43" ht="29.25" customHeight="1" x14ac:dyDescent="0.75">
      <c r="A61" s="1139" t="s">
        <v>365</v>
      </c>
      <c r="B61" s="91" t="s">
        <v>146</v>
      </c>
      <c r="C61" s="867" t="s">
        <v>1190</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346"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1001"/>
      <c r="AM61" s="31" t="str">
        <f>CONCATENATE(IF(AND(IFERROR((AJ62*100)/AJ61,0)&gt;10,AJ62&gt;5)," * This facility has a high positivity rate for Index Testing. Kindly confirm if this is the true reflection"&amp;CHAR(10),""),"")</f>
        <v/>
      </c>
      <c r="AN61" s="355"/>
      <c r="AO61" s="13">
        <v>44</v>
      </c>
      <c r="AP61" s="74"/>
      <c r="AQ61" s="75"/>
    </row>
    <row r="62" spans="1:43" ht="25.9" thickBot="1" x14ac:dyDescent="0.8">
      <c r="A62" s="1141"/>
      <c r="B62" s="95" t="s">
        <v>138</v>
      </c>
      <c r="C62" s="868" t="s">
        <v>1191</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346"/>
      <c r="AL62" s="1002"/>
      <c r="AM62" s="31"/>
      <c r="AN62" s="355"/>
      <c r="AO62" s="13">
        <v>45</v>
      </c>
      <c r="AP62" s="74"/>
      <c r="AQ62" s="75"/>
    </row>
    <row r="63" spans="1:43" ht="25.9" hidden="1" thickBot="1" x14ac:dyDescent="0.8">
      <c r="A63" s="1153" t="s">
        <v>960</v>
      </c>
      <c r="B63" s="1154"/>
      <c r="C63" s="1155"/>
      <c r="D63" s="1154"/>
      <c r="E63" s="1154"/>
      <c r="F63" s="1154"/>
      <c r="G63" s="1154"/>
      <c r="H63" s="1154"/>
      <c r="I63" s="1154"/>
      <c r="J63" s="1154"/>
      <c r="K63" s="1154"/>
      <c r="L63" s="1154"/>
      <c r="M63" s="1154"/>
      <c r="N63" s="1154"/>
      <c r="O63" s="1154"/>
      <c r="P63" s="1154"/>
      <c r="Q63" s="1154"/>
      <c r="R63" s="1154"/>
      <c r="S63" s="1154"/>
      <c r="T63" s="1154"/>
      <c r="U63" s="1154"/>
      <c r="V63" s="1154"/>
      <c r="W63" s="1154"/>
      <c r="X63" s="1154"/>
      <c r="Y63" s="1154"/>
      <c r="Z63" s="1154"/>
      <c r="AA63" s="1154"/>
      <c r="AB63" s="1155"/>
      <c r="AC63" s="1155"/>
      <c r="AD63" s="1155"/>
      <c r="AE63" s="1155"/>
      <c r="AF63" s="1155"/>
      <c r="AG63" s="1155"/>
      <c r="AH63" s="1155"/>
      <c r="AI63" s="1155"/>
      <c r="AJ63" s="1154"/>
      <c r="AK63" s="1155"/>
      <c r="AL63" s="1154"/>
      <c r="AM63" s="1154"/>
      <c r="AN63" s="1156"/>
      <c r="AO63" s="13">
        <v>50</v>
      </c>
      <c r="AP63" s="74"/>
      <c r="AQ63" s="75"/>
    </row>
    <row r="64" spans="1:43" ht="26.25" hidden="1" customHeight="1" x14ac:dyDescent="0.75">
      <c r="A64" s="1129" t="s">
        <v>36</v>
      </c>
      <c r="B64" s="1133" t="s">
        <v>321</v>
      </c>
      <c r="C64" s="1172" t="s">
        <v>305</v>
      </c>
      <c r="D64" s="1138"/>
      <c r="E64" s="1138"/>
      <c r="F64" s="1138"/>
      <c r="G64" s="1138"/>
      <c r="H64" s="1138"/>
      <c r="I64" s="1138"/>
      <c r="J64" s="1138"/>
      <c r="K64" s="1138"/>
      <c r="L64" s="1138" t="s">
        <v>4</v>
      </c>
      <c r="M64" s="1138"/>
      <c r="N64" s="1138" t="s">
        <v>5</v>
      </c>
      <c r="O64" s="1138"/>
      <c r="P64" s="1138" t="s">
        <v>6</v>
      </c>
      <c r="Q64" s="1138"/>
      <c r="R64" s="1138" t="s">
        <v>7</v>
      </c>
      <c r="S64" s="1138"/>
      <c r="T64" s="1138" t="s">
        <v>8</v>
      </c>
      <c r="U64" s="1138"/>
      <c r="V64" s="1138" t="s">
        <v>23</v>
      </c>
      <c r="W64" s="1138"/>
      <c r="X64" s="1138" t="s">
        <v>24</v>
      </c>
      <c r="Y64" s="1138"/>
      <c r="Z64" s="1138" t="s">
        <v>9</v>
      </c>
      <c r="AA64" s="1122"/>
      <c r="AB64" s="1354"/>
      <c r="AC64" s="1124"/>
      <c r="AD64" s="1124"/>
      <c r="AE64" s="1124"/>
      <c r="AF64" s="1124"/>
      <c r="AG64" s="1124"/>
      <c r="AH64" s="1124"/>
      <c r="AI64" s="1125"/>
      <c r="AJ64" s="1315" t="s">
        <v>19</v>
      </c>
      <c r="AK64" s="1313" t="s">
        <v>354</v>
      </c>
      <c r="AL64" s="1305" t="s">
        <v>360</v>
      </c>
      <c r="AM64" s="1160" t="s">
        <v>361</v>
      </c>
      <c r="AN64" s="1242" t="s">
        <v>361</v>
      </c>
      <c r="AO64" s="13">
        <v>98</v>
      </c>
      <c r="AP64" s="74"/>
      <c r="AQ64" s="75"/>
    </row>
    <row r="65" spans="1:43" ht="27" hidden="1" customHeight="1" thickBot="1" x14ac:dyDescent="0.8">
      <c r="A65" s="1130"/>
      <c r="B65" s="1134"/>
      <c r="C65" s="1235"/>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318"/>
      <c r="AK65" s="1314"/>
      <c r="AL65" s="1404"/>
      <c r="AM65" s="1160"/>
      <c r="AN65" s="1158"/>
      <c r="AO65" s="13">
        <v>99</v>
      </c>
      <c r="AP65" s="74"/>
      <c r="AQ65" s="75"/>
    </row>
    <row r="66" spans="1:43" s="83" customFormat="1" ht="25.5" hidden="1" customHeight="1" x14ac:dyDescent="0.75">
      <c r="A66" s="1324" t="s">
        <v>973</v>
      </c>
      <c r="B66" s="1" t="s">
        <v>1127</v>
      </c>
      <c r="C66" s="562" t="s">
        <v>961</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401"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5.9" hidden="1" thickBot="1" x14ac:dyDescent="0.8">
      <c r="A67" s="1325"/>
      <c r="B67" s="356" t="s">
        <v>1128</v>
      </c>
      <c r="C67" s="563" t="s">
        <v>962</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402"/>
      <c r="AM67" s="31"/>
      <c r="AN67" s="355"/>
      <c r="AO67" s="13">
        <v>31</v>
      </c>
      <c r="AP67" s="81"/>
      <c r="AQ67" s="82"/>
    </row>
    <row r="68" spans="1:43" s="83" customFormat="1" ht="25.5" hidden="1" customHeight="1" x14ac:dyDescent="0.75">
      <c r="A68" s="1325"/>
      <c r="B68" s="1" t="s">
        <v>1129</v>
      </c>
      <c r="C68" s="562" t="s">
        <v>1131</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402"/>
      <c r="AM68" s="31"/>
      <c r="AN68" s="355"/>
      <c r="AO68" s="13">
        <v>30</v>
      </c>
      <c r="AP68" s="81"/>
      <c r="AQ68" s="82"/>
    </row>
    <row r="69" spans="1:43" s="83" customFormat="1" ht="25.9" hidden="1" thickBot="1" x14ac:dyDescent="0.8">
      <c r="A69" s="1326"/>
      <c r="B69" s="356" t="s">
        <v>1130</v>
      </c>
      <c r="C69" s="564" t="s">
        <v>1132</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402"/>
      <c r="AM69" s="31"/>
      <c r="AN69" s="355"/>
      <c r="AO69" s="13">
        <v>31</v>
      </c>
      <c r="AP69" s="81"/>
      <c r="AQ69" s="82"/>
    </row>
    <row r="70" spans="1:43" s="83" customFormat="1" ht="25.5" hidden="1" customHeight="1" x14ac:dyDescent="0.75">
      <c r="A70" s="1239" t="s">
        <v>974</v>
      </c>
      <c r="B70" s="1" t="s">
        <v>1127</v>
      </c>
      <c r="C70" s="562" t="s">
        <v>963</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402"/>
      <c r="AM70" s="31"/>
      <c r="AN70" s="355"/>
      <c r="AO70" s="13">
        <v>32</v>
      </c>
      <c r="AP70" s="81"/>
      <c r="AQ70" s="82"/>
    </row>
    <row r="71" spans="1:43" s="83" customFormat="1" ht="25.9" hidden="1" thickBot="1" x14ac:dyDescent="0.8">
      <c r="A71" s="1240"/>
      <c r="B71" s="356" t="s">
        <v>1128</v>
      </c>
      <c r="C71" s="563" t="s">
        <v>964</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402"/>
      <c r="AM71" s="31"/>
      <c r="AN71" s="355"/>
      <c r="AO71" s="13">
        <v>33</v>
      </c>
      <c r="AP71" s="81"/>
      <c r="AQ71" s="82"/>
    </row>
    <row r="72" spans="1:43" s="83" customFormat="1" ht="25.5" hidden="1" customHeight="1" x14ac:dyDescent="0.75">
      <c r="A72" s="1240"/>
      <c r="B72" s="1" t="s">
        <v>1129</v>
      </c>
      <c r="C72" s="563" t="s">
        <v>1133</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402"/>
      <c r="AM72" s="31"/>
      <c r="AN72" s="355"/>
      <c r="AO72" s="13">
        <v>32</v>
      </c>
      <c r="AP72" s="81"/>
      <c r="AQ72" s="82"/>
    </row>
    <row r="73" spans="1:43" s="83" customFormat="1" ht="25.9" hidden="1" thickBot="1" x14ac:dyDescent="0.8">
      <c r="A73" s="1241"/>
      <c r="B73" s="356" t="s">
        <v>1130</v>
      </c>
      <c r="C73" s="565" t="s">
        <v>1134</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402"/>
      <c r="AM73" s="31"/>
      <c r="AN73" s="355"/>
      <c r="AO73" s="13">
        <v>33</v>
      </c>
      <c r="AP73" s="81"/>
      <c r="AQ73" s="82"/>
    </row>
    <row r="74" spans="1:43" s="83" customFormat="1" ht="25.5" hidden="1" customHeight="1" x14ac:dyDescent="0.75">
      <c r="A74" s="1324" t="s">
        <v>975</v>
      </c>
      <c r="B74" s="1" t="s">
        <v>1127</v>
      </c>
      <c r="C74" s="562" t="s">
        <v>965</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402"/>
      <c r="AM74" s="31"/>
      <c r="AN74" s="355"/>
      <c r="AO74" s="13">
        <v>32</v>
      </c>
      <c r="AP74" s="81"/>
      <c r="AQ74" s="82"/>
    </row>
    <row r="75" spans="1:43" s="83" customFormat="1" ht="25.9" hidden="1" thickBot="1" x14ac:dyDescent="0.8">
      <c r="A75" s="1325"/>
      <c r="B75" s="356" t="s">
        <v>1128</v>
      </c>
      <c r="C75" s="563" t="s">
        <v>966</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402"/>
      <c r="AM75" s="31"/>
      <c r="AN75" s="355"/>
      <c r="AO75" s="13">
        <v>33</v>
      </c>
      <c r="AP75" s="81"/>
      <c r="AQ75" s="82"/>
    </row>
    <row r="76" spans="1:43" s="83" customFormat="1" ht="25.5" hidden="1" customHeight="1" x14ac:dyDescent="0.75">
      <c r="A76" s="1325"/>
      <c r="B76" s="1" t="s">
        <v>1129</v>
      </c>
      <c r="C76" s="563" t="s">
        <v>1171</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402"/>
      <c r="AM76" s="31"/>
      <c r="AN76" s="355"/>
      <c r="AO76" s="13"/>
      <c r="AP76" s="81"/>
      <c r="AQ76" s="82"/>
    </row>
    <row r="77" spans="1:43" s="83" customFormat="1" ht="25.9" hidden="1" thickBot="1" x14ac:dyDescent="0.8">
      <c r="A77" s="1326"/>
      <c r="B77" s="356" t="s">
        <v>1130</v>
      </c>
      <c r="C77" s="565" t="s">
        <v>1172</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402"/>
      <c r="AM77" s="31"/>
      <c r="AN77" s="355"/>
      <c r="AO77" s="13"/>
      <c r="AP77" s="81"/>
      <c r="AQ77" s="82"/>
    </row>
    <row r="78" spans="1:43" s="83" customFormat="1" ht="25.5" hidden="1" customHeight="1" x14ac:dyDescent="0.75">
      <c r="A78" s="1239" t="s">
        <v>976</v>
      </c>
      <c r="B78" s="1" t="s">
        <v>1127</v>
      </c>
      <c r="C78" s="562" t="s">
        <v>967</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402"/>
      <c r="AM78" s="31"/>
      <c r="AN78" s="355"/>
      <c r="AO78" s="13">
        <v>32</v>
      </c>
      <c r="AP78" s="81"/>
      <c r="AQ78" s="82"/>
    </row>
    <row r="79" spans="1:43" s="83" customFormat="1" ht="25.9" hidden="1" thickBot="1" x14ac:dyDescent="0.8">
      <c r="A79" s="1240"/>
      <c r="B79" s="356" t="s">
        <v>1128</v>
      </c>
      <c r="C79" s="563" t="s">
        <v>968</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402"/>
      <c r="AM79" s="31"/>
      <c r="AN79" s="355"/>
      <c r="AO79" s="13">
        <v>33</v>
      </c>
      <c r="AP79" s="81"/>
      <c r="AQ79" s="82"/>
    </row>
    <row r="80" spans="1:43" s="83" customFormat="1" ht="25.5" hidden="1" x14ac:dyDescent="0.75">
      <c r="A80" s="1240"/>
      <c r="B80" s="1" t="s">
        <v>1129</v>
      </c>
      <c r="C80" s="563" t="s">
        <v>1135</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402"/>
      <c r="AM80" s="31"/>
      <c r="AN80" s="355"/>
      <c r="AO80" s="13"/>
      <c r="AP80" s="81"/>
      <c r="AQ80" s="82"/>
    </row>
    <row r="81" spans="1:43" s="83" customFormat="1" ht="25.9" hidden="1" thickBot="1" x14ac:dyDescent="0.8">
      <c r="A81" s="1241"/>
      <c r="B81" s="356" t="s">
        <v>1130</v>
      </c>
      <c r="C81" s="565" t="s">
        <v>1136</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402"/>
      <c r="AM81" s="31"/>
      <c r="AN81" s="355"/>
      <c r="AO81" s="13"/>
      <c r="AP81" s="81"/>
      <c r="AQ81" s="82"/>
    </row>
    <row r="82" spans="1:43" s="83" customFormat="1" ht="25.5" hidden="1" customHeight="1" x14ac:dyDescent="0.75">
      <c r="A82" s="1239" t="s">
        <v>984</v>
      </c>
      <c r="B82" s="1" t="s">
        <v>1127</v>
      </c>
      <c r="C82" s="566" t="s">
        <v>969</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402"/>
      <c r="AM82" s="31"/>
      <c r="AN82" s="355"/>
      <c r="AO82" s="13">
        <v>32</v>
      </c>
      <c r="AP82" s="81"/>
      <c r="AQ82" s="82"/>
    </row>
    <row r="83" spans="1:43" s="83" customFormat="1" ht="25.9" hidden="1" thickBot="1" x14ac:dyDescent="0.8">
      <c r="A83" s="1240"/>
      <c r="B83" s="356" t="s">
        <v>1128</v>
      </c>
      <c r="C83" s="563" t="s">
        <v>970</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402"/>
      <c r="AM83" s="31"/>
      <c r="AN83" s="355"/>
      <c r="AO83" s="13">
        <v>33</v>
      </c>
      <c r="AP83" s="81"/>
      <c r="AQ83" s="82"/>
    </row>
    <row r="84" spans="1:43" s="83" customFormat="1" ht="25.5" hidden="1" x14ac:dyDescent="0.75">
      <c r="A84" s="1240"/>
      <c r="B84" s="1" t="s">
        <v>1129</v>
      </c>
      <c r="C84" s="563" t="s">
        <v>1137</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402"/>
      <c r="AM84" s="31"/>
      <c r="AN84" s="355"/>
      <c r="AO84" s="13"/>
      <c r="AP84" s="81"/>
      <c r="AQ84" s="82"/>
    </row>
    <row r="85" spans="1:43" s="83" customFormat="1" ht="25.9" hidden="1" thickBot="1" x14ac:dyDescent="0.8">
      <c r="A85" s="1241"/>
      <c r="B85" s="356" t="s">
        <v>1130</v>
      </c>
      <c r="C85" s="563" t="s">
        <v>1138</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402"/>
      <c r="AM85" s="31"/>
      <c r="AN85" s="355"/>
      <c r="AO85" s="13"/>
      <c r="AP85" s="81"/>
      <c r="AQ85" s="82"/>
    </row>
    <row r="86" spans="1:43" s="83" customFormat="1" ht="25.5" hidden="1" customHeight="1" x14ac:dyDescent="0.75">
      <c r="A86" s="1239" t="s">
        <v>977</v>
      </c>
      <c r="B86" s="1" t="s">
        <v>1127</v>
      </c>
      <c r="C86" s="563" t="s">
        <v>971</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402"/>
      <c r="AM86" s="31"/>
      <c r="AN86" s="355"/>
      <c r="AO86" s="13">
        <v>32</v>
      </c>
      <c r="AP86" s="81"/>
      <c r="AQ86" s="82"/>
    </row>
    <row r="87" spans="1:43" s="83" customFormat="1" ht="25.9" hidden="1" thickBot="1" x14ac:dyDescent="0.8">
      <c r="A87" s="1240"/>
      <c r="B87" s="356" t="s">
        <v>1128</v>
      </c>
      <c r="C87" s="563" t="s">
        <v>972</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402"/>
      <c r="AM87" s="31"/>
      <c r="AN87" s="355"/>
      <c r="AO87" s="13">
        <v>33</v>
      </c>
      <c r="AP87" s="81"/>
      <c r="AQ87" s="82"/>
    </row>
    <row r="88" spans="1:43" s="83" customFormat="1" ht="25.5" hidden="1" x14ac:dyDescent="0.75">
      <c r="A88" s="1240"/>
      <c r="B88" s="1" t="s">
        <v>1129</v>
      </c>
      <c r="C88" s="563" t="s">
        <v>1139</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402"/>
      <c r="AM88" s="31"/>
      <c r="AN88" s="355"/>
      <c r="AO88" s="13"/>
      <c r="AP88" s="81"/>
      <c r="AQ88" s="82"/>
    </row>
    <row r="89" spans="1:43" s="83" customFormat="1" ht="25.9" hidden="1" thickBot="1" x14ac:dyDescent="0.8">
      <c r="A89" s="1241"/>
      <c r="B89" s="356" t="s">
        <v>1130</v>
      </c>
      <c r="C89" s="563" t="s">
        <v>1140</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402"/>
      <c r="AM89" s="31"/>
      <c r="AN89" s="355"/>
      <c r="AO89" s="13"/>
      <c r="AP89" s="81"/>
      <c r="AQ89" s="82"/>
    </row>
    <row r="90" spans="1:43" s="83" customFormat="1" ht="25.5" hidden="1" customHeight="1" x14ac:dyDescent="0.75">
      <c r="A90" s="1239" t="s">
        <v>978</v>
      </c>
      <c r="B90" s="1" t="s">
        <v>1127</v>
      </c>
      <c r="C90" s="563" t="s">
        <v>985</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402"/>
      <c r="AM90" s="31"/>
      <c r="AN90" s="355"/>
      <c r="AO90" s="13">
        <v>32</v>
      </c>
      <c r="AP90" s="81"/>
      <c r="AQ90" s="82"/>
    </row>
    <row r="91" spans="1:43" s="83" customFormat="1" ht="25.9" hidden="1" thickBot="1" x14ac:dyDescent="0.8">
      <c r="A91" s="1240"/>
      <c r="B91" s="356" t="s">
        <v>1128</v>
      </c>
      <c r="C91" s="565" t="s">
        <v>986</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402"/>
      <c r="AM91" s="31"/>
      <c r="AN91" s="355"/>
      <c r="AO91" s="13">
        <v>33</v>
      </c>
      <c r="AP91" s="81"/>
      <c r="AQ91" s="82"/>
    </row>
    <row r="92" spans="1:43" s="83" customFormat="1" ht="25.5" hidden="1" x14ac:dyDescent="0.75">
      <c r="A92" s="1240"/>
      <c r="B92" s="1" t="s">
        <v>1129</v>
      </c>
      <c r="C92" s="563" t="s">
        <v>1141</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402"/>
      <c r="AM92" s="31"/>
      <c r="AN92" s="355"/>
      <c r="AO92" s="13"/>
      <c r="AP92" s="81"/>
      <c r="AQ92" s="82"/>
    </row>
    <row r="93" spans="1:43" s="83" customFormat="1" ht="25.9" hidden="1" thickBot="1" x14ac:dyDescent="0.8">
      <c r="A93" s="1241"/>
      <c r="B93" s="356" t="s">
        <v>1130</v>
      </c>
      <c r="C93" s="565" t="s">
        <v>1142</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402"/>
      <c r="AM93" s="31"/>
      <c r="AN93" s="355"/>
      <c r="AO93" s="13"/>
      <c r="AP93" s="81"/>
      <c r="AQ93" s="82"/>
    </row>
    <row r="94" spans="1:43" s="83" customFormat="1" ht="25.5" hidden="1" customHeight="1" x14ac:dyDescent="0.75">
      <c r="A94" s="1239" t="s">
        <v>979</v>
      </c>
      <c r="B94" s="1" t="s">
        <v>1127</v>
      </c>
      <c r="C94" s="563" t="s">
        <v>987</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402"/>
      <c r="AM94" s="31"/>
      <c r="AN94" s="355"/>
      <c r="AO94" s="13">
        <v>32</v>
      </c>
      <c r="AP94" s="81"/>
      <c r="AQ94" s="82"/>
    </row>
    <row r="95" spans="1:43" s="83" customFormat="1" ht="25.9" hidden="1" thickBot="1" x14ac:dyDescent="0.8">
      <c r="A95" s="1240"/>
      <c r="B95" s="356" t="s">
        <v>1128</v>
      </c>
      <c r="C95" s="565" t="s">
        <v>988</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402"/>
      <c r="AM95" s="31"/>
      <c r="AN95" s="355"/>
      <c r="AO95" s="13">
        <v>33</v>
      </c>
      <c r="AP95" s="81"/>
      <c r="AQ95" s="82"/>
    </row>
    <row r="96" spans="1:43" s="83" customFormat="1" ht="25.5" hidden="1" x14ac:dyDescent="0.75">
      <c r="A96" s="1240"/>
      <c r="B96" s="1" t="s">
        <v>1129</v>
      </c>
      <c r="C96" s="563" t="s">
        <v>1143</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402"/>
      <c r="AM96" s="31"/>
      <c r="AN96" s="355"/>
      <c r="AO96" s="13"/>
      <c r="AP96" s="81"/>
      <c r="AQ96" s="82"/>
    </row>
    <row r="97" spans="1:43" s="83" customFormat="1" ht="25.9" hidden="1" thickBot="1" x14ac:dyDescent="0.8">
      <c r="A97" s="1241"/>
      <c r="B97" s="356" t="s">
        <v>1130</v>
      </c>
      <c r="C97" s="565" t="s">
        <v>1144</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402"/>
      <c r="AM97" s="31"/>
      <c r="AN97" s="355"/>
      <c r="AO97" s="13"/>
      <c r="AP97" s="81"/>
      <c r="AQ97" s="82"/>
    </row>
    <row r="98" spans="1:43" s="83" customFormat="1" ht="25.5" hidden="1" customHeight="1" x14ac:dyDescent="0.75">
      <c r="A98" s="1239" t="s">
        <v>980</v>
      </c>
      <c r="B98" s="1" t="s">
        <v>1127</v>
      </c>
      <c r="C98" s="563" t="s">
        <v>989</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402"/>
      <c r="AM98" s="31"/>
      <c r="AN98" s="355"/>
      <c r="AO98" s="13">
        <v>32</v>
      </c>
      <c r="AP98" s="81"/>
      <c r="AQ98" s="82"/>
    </row>
    <row r="99" spans="1:43" s="83" customFormat="1" ht="25.9" hidden="1" thickBot="1" x14ac:dyDescent="0.8">
      <c r="A99" s="1240"/>
      <c r="B99" s="356" t="s">
        <v>1128</v>
      </c>
      <c r="C99" s="565" t="s">
        <v>990</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402"/>
      <c r="AM99" s="31"/>
      <c r="AN99" s="355"/>
      <c r="AO99" s="13">
        <v>33</v>
      </c>
      <c r="AP99" s="81"/>
      <c r="AQ99" s="82"/>
    </row>
    <row r="100" spans="1:43" s="83" customFormat="1" ht="25.5" hidden="1" x14ac:dyDescent="0.75">
      <c r="A100" s="1240"/>
      <c r="B100" s="1" t="s">
        <v>1129</v>
      </c>
      <c r="C100" s="563" t="s">
        <v>1145</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402"/>
      <c r="AM100" s="31"/>
      <c r="AN100" s="355"/>
      <c r="AO100" s="13"/>
      <c r="AP100" s="81"/>
      <c r="AQ100" s="82"/>
    </row>
    <row r="101" spans="1:43" s="83" customFormat="1" ht="25.9" hidden="1" thickBot="1" x14ac:dyDescent="0.8">
      <c r="A101" s="1241"/>
      <c r="B101" s="356" t="s">
        <v>1130</v>
      </c>
      <c r="C101" s="565" t="s">
        <v>1146</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402"/>
      <c r="AM101" s="31"/>
      <c r="AN101" s="355"/>
      <c r="AO101" s="13"/>
      <c r="AP101" s="81"/>
      <c r="AQ101" s="82"/>
    </row>
    <row r="102" spans="1:43" s="83" customFormat="1" ht="25.15" hidden="1" customHeight="1" x14ac:dyDescent="0.75">
      <c r="A102" s="1239" t="s">
        <v>998</v>
      </c>
      <c r="B102" s="1" t="s">
        <v>1127</v>
      </c>
      <c r="C102" s="563" t="s">
        <v>991</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402"/>
      <c r="AM102" s="31"/>
      <c r="AN102" s="355"/>
      <c r="AO102" s="13">
        <v>32</v>
      </c>
      <c r="AP102" s="81"/>
      <c r="AQ102" s="82"/>
    </row>
    <row r="103" spans="1:43" s="83" customFormat="1" ht="28.15" hidden="1" customHeight="1" thickBot="1" x14ac:dyDescent="0.8">
      <c r="A103" s="1240"/>
      <c r="B103" s="356" t="s">
        <v>1128</v>
      </c>
      <c r="C103" s="565" t="s">
        <v>992</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402"/>
      <c r="AM103" s="31"/>
      <c r="AN103" s="355"/>
      <c r="AO103" s="13">
        <v>33</v>
      </c>
      <c r="AP103" s="81"/>
      <c r="AQ103" s="82"/>
    </row>
    <row r="104" spans="1:43" s="83" customFormat="1" ht="27.4" hidden="1" customHeight="1" x14ac:dyDescent="0.75">
      <c r="A104" s="1240"/>
      <c r="B104" s="1" t="s">
        <v>1129</v>
      </c>
      <c r="C104" s="563" t="s">
        <v>1147</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402"/>
      <c r="AM104" s="31"/>
      <c r="AN104" s="355"/>
      <c r="AO104" s="13"/>
      <c r="AP104" s="81"/>
      <c r="AQ104" s="82"/>
    </row>
    <row r="105" spans="1:43" s="83" customFormat="1" ht="24.4" hidden="1" customHeight="1" thickBot="1" x14ac:dyDescent="0.8">
      <c r="A105" s="1241"/>
      <c r="B105" s="356" t="s">
        <v>1130</v>
      </c>
      <c r="C105" s="565" t="s">
        <v>1148</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402"/>
      <c r="AM105" s="31"/>
      <c r="AN105" s="355"/>
      <c r="AO105" s="13"/>
      <c r="AP105" s="81"/>
      <c r="AQ105" s="82"/>
    </row>
    <row r="106" spans="1:43" s="83" customFormat="1" ht="25.5" hidden="1" customHeight="1" x14ac:dyDescent="0.75">
      <c r="A106" s="1139" t="s">
        <v>981</v>
      </c>
      <c r="B106" s="1" t="s">
        <v>982</v>
      </c>
      <c r="C106" s="567" t="s">
        <v>999</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126"/>
      <c r="AC106" s="1127"/>
      <c r="AD106" s="1127"/>
      <c r="AE106" s="1127"/>
      <c r="AF106" s="1127"/>
      <c r="AG106" s="1127"/>
      <c r="AH106" s="1127"/>
      <c r="AI106" s="1128"/>
      <c r="AJ106" s="395">
        <f t="shared" si="41"/>
        <v>0</v>
      </c>
      <c r="AK106" s="30"/>
      <c r="AL106" s="1402"/>
      <c r="AM106" s="31"/>
      <c r="AN106" s="355"/>
      <c r="AO106" s="13">
        <v>32</v>
      </c>
      <c r="AP106" s="81"/>
      <c r="AQ106" s="82"/>
    </row>
    <row r="107" spans="1:43" s="83" customFormat="1" ht="25.9" hidden="1" customHeight="1" thickBot="1" x14ac:dyDescent="0.8">
      <c r="A107" s="1141"/>
      <c r="B107" s="356" t="s">
        <v>983</v>
      </c>
      <c r="C107" s="568" t="s">
        <v>1000</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403"/>
      <c r="AM107" s="31"/>
      <c r="AN107" s="355"/>
      <c r="AO107" s="13">
        <v>33</v>
      </c>
      <c r="AP107" s="81"/>
      <c r="AQ107" s="82"/>
    </row>
    <row r="108" spans="1:43" ht="25.9" thickBot="1" x14ac:dyDescent="0.8">
      <c r="A108" s="1153" t="s">
        <v>100</v>
      </c>
      <c r="B108" s="1154"/>
      <c r="C108" s="1155"/>
      <c r="D108" s="1154"/>
      <c r="E108" s="1154"/>
      <c r="F108" s="1154"/>
      <c r="G108" s="1154"/>
      <c r="H108" s="1154"/>
      <c r="I108" s="1154"/>
      <c r="J108" s="1154"/>
      <c r="K108" s="1154"/>
      <c r="L108" s="1154"/>
      <c r="M108" s="1154"/>
      <c r="N108" s="1154"/>
      <c r="O108" s="1154"/>
      <c r="P108" s="1154"/>
      <c r="Q108" s="1154"/>
      <c r="R108" s="1154"/>
      <c r="S108" s="1154"/>
      <c r="T108" s="1154"/>
      <c r="U108" s="1154"/>
      <c r="V108" s="1154"/>
      <c r="W108" s="1154"/>
      <c r="X108" s="1154"/>
      <c r="Y108" s="1154"/>
      <c r="Z108" s="1154"/>
      <c r="AA108" s="1154"/>
      <c r="AB108" s="1155"/>
      <c r="AC108" s="1155"/>
      <c r="AD108" s="1155"/>
      <c r="AE108" s="1155"/>
      <c r="AF108" s="1155"/>
      <c r="AG108" s="1155"/>
      <c r="AH108" s="1155"/>
      <c r="AI108" s="1155"/>
      <c r="AJ108" s="1154"/>
      <c r="AK108" s="1154"/>
      <c r="AL108" s="1155"/>
      <c r="AM108" s="1154"/>
      <c r="AN108" s="1156"/>
      <c r="AO108" s="13">
        <v>50</v>
      </c>
      <c r="AP108" s="74"/>
      <c r="AQ108" s="75"/>
    </row>
    <row r="109" spans="1:43" ht="26.25" customHeight="1" x14ac:dyDescent="0.75">
      <c r="A109" s="1129" t="s">
        <v>36</v>
      </c>
      <c r="B109" s="1133" t="s">
        <v>321</v>
      </c>
      <c r="C109" s="1172" t="s">
        <v>305</v>
      </c>
      <c r="D109" s="1399"/>
      <c r="E109" s="1399"/>
      <c r="F109" s="1399"/>
      <c r="G109" s="1399"/>
      <c r="H109" s="1399"/>
      <c r="I109" s="1399"/>
      <c r="J109" s="1142" t="s">
        <v>3</v>
      </c>
      <c r="K109" s="1142"/>
      <c r="L109" s="1142" t="s">
        <v>4</v>
      </c>
      <c r="M109" s="1142"/>
      <c r="N109" s="1142" t="s">
        <v>5</v>
      </c>
      <c r="O109" s="1142"/>
      <c r="P109" s="1142" t="s">
        <v>6</v>
      </c>
      <c r="Q109" s="1142"/>
      <c r="R109" s="1142" t="s">
        <v>7</v>
      </c>
      <c r="S109" s="1142"/>
      <c r="T109" s="1142" t="s">
        <v>8</v>
      </c>
      <c r="U109" s="1142"/>
      <c r="V109" s="1142" t="s">
        <v>23</v>
      </c>
      <c r="W109" s="1142"/>
      <c r="X109" s="1142" t="s">
        <v>24</v>
      </c>
      <c r="Y109" s="1142"/>
      <c r="Z109" s="1142" t="s">
        <v>9</v>
      </c>
      <c r="AA109" s="1142"/>
      <c r="AB109" s="1354"/>
      <c r="AC109" s="1124"/>
      <c r="AD109" s="1124"/>
      <c r="AE109" s="1124"/>
      <c r="AF109" s="1124"/>
      <c r="AG109" s="1124"/>
      <c r="AH109" s="1124"/>
      <c r="AI109" s="1125"/>
      <c r="AJ109" s="1366" t="s">
        <v>19</v>
      </c>
      <c r="AK109" s="1196" t="s">
        <v>354</v>
      </c>
      <c r="AL109" s="1248" t="s">
        <v>360</v>
      </c>
      <c r="AM109" s="1159" t="s">
        <v>361</v>
      </c>
      <c r="AN109" s="1157" t="s">
        <v>361</v>
      </c>
      <c r="AO109" s="13">
        <v>51</v>
      </c>
      <c r="AP109" s="74"/>
      <c r="AQ109" s="75"/>
    </row>
    <row r="110" spans="1:43" ht="27" customHeight="1" thickBot="1" x14ac:dyDescent="0.8">
      <c r="A110" s="1130"/>
      <c r="B110" s="1134"/>
      <c r="C110" s="1173"/>
      <c r="D110" s="1400"/>
      <c r="E110" s="1400"/>
      <c r="F110" s="1400"/>
      <c r="G110" s="1400"/>
      <c r="H110" s="1400"/>
      <c r="I110" s="1400"/>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367"/>
      <c r="AK110" s="1368"/>
      <c r="AL110" s="1249"/>
      <c r="AM110" s="1160"/>
      <c r="AN110" s="1158"/>
      <c r="AO110" s="13">
        <v>52</v>
      </c>
      <c r="AP110" s="74"/>
      <c r="AQ110" s="75"/>
    </row>
    <row r="111" spans="1:43" ht="25.5" x14ac:dyDescent="0.75">
      <c r="A111" s="1139" t="s">
        <v>20</v>
      </c>
      <c r="B111" s="91" t="s">
        <v>944</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360" t="str">
        <f>CONCATENATE(AK111,AK112,AK113,AK114,AK116,AK117,AK119,AK118,AK120)</f>
        <v/>
      </c>
      <c r="AM111" s="31"/>
      <c r="AN111" s="1392" t="str">
        <f>CONCATENATE(AM111,AM112,AM113,AM114,AM116)</f>
        <v/>
      </c>
      <c r="AO111" s="13">
        <v>53</v>
      </c>
      <c r="AP111" s="74"/>
      <c r="AQ111" s="75"/>
    </row>
    <row r="112" spans="1:43" ht="25.5" x14ac:dyDescent="0.75">
      <c r="A112" s="1140"/>
      <c r="B112" s="76" t="s">
        <v>913</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361"/>
      <c r="AM112" s="31"/>
      <c r="AN112" s="1378"/>
      <c r="AO112" s="13">
        <v>54</v>
      </c>
      <c r="AP112" s="74"/>
      <c r="AQ112" s="75"/>
    </row>
    <row r="113" spans="1:43" ht="25.5" x14ac:dyDescent="0.75">
      <c r="A113" s="1140"/>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361"/>
      <c r="AM113" s="31"/>
      <c r="AN113" s="1378"/>
      <c r="AO113" s="13">
        <v>55</v>
      </c>
      <c r="AP113" s="74"/>
      <c r="AQ113" s="75"/>
    </row>
    <row r="114" spans="1:43" ht="25.5" x14ac:dyDescent="0.75">
      <c r="A114" s="1140"/>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361"/>
      <c r="AM114" s="31"/>
      <c r="AN114" s="1378"/>
      <c r="AO114" s="13">
        <v>56</v>
      </c>
      <c r="AP114" s="74"/>
      <c r="AQ114" s="75"/>
    </row>
    <row r="115" spans="1:43" ht="25.5" x14ac:dyDescent="0.75">
      <c r="A115" s="1230"/>
      <c r="B115" s="214" t="s">
        <v>1299</v>
      </c>
      <c r="C115" s="976" t="s">
        <v>1249</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361"/>
      <c r="AM115" s="123"/>
      <c r="AN115" s="1379"/>
      <c r="AO115" s="13"/>
      <c r="AP115" s="74"/>
      <c r="AQ115" s="75"/>
    </row>
    <row r="116" spans="1:43" ht="25.9" thickBot="1" x14ac:dyDescent="0.8">
      <c r="A116" s="1141"/>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361"/>
      <c r="AM116" s="123"/>
      <c r="AN116" s="1379"/>
      <c r="AO116" s="13">
        <v>57</v>
      </c>
      <c r="AP116" s="74"/>
      <c r="AQ116" s="75"/>
    </row>
    <row r="117" spans="1:43" ht="25.5" x14ac:dyDescent="0.75">
      <c r="A117" s="1239" t="s">
        <v>1297</v>
      </c>
      <c r="B117" s="91" t="s">
        <v>146</v>
      </c>
      <c r="C117" s="559" t="s">
        <v>922</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361"/>
      <c r="AM117" s="125"/>
      <c r="AN117" s="126"/>
      <c r="AO117" s="13">
        <v>58</v>
      </c>
      <c r="AP117" s="74"/>
      <c r="AQ117" s="75"/>
    </row>
    <row r="118" spans="1:43" ht="25.9" thickBot="1" x14ac:dyDescent="0.8">
      <c r="A118" s="1241"/>
      <c r="B118" s="95" t="s">
        <v>138</v>
      </c>
      <c r="C118" s="560" t="s">
        <v>923</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361"/>
      <c r="AM118" s="125"/>
      <c r="AN118" s="126"/>
      <c r="AO118" s="13">
        <v>59</v>
      </c>
      <c r="AP118" s="74"/>
      <c r="AQ118" s="75"/>
    </row>
    <row r="119" spans="1:43" ht="25.5" x14ac:dyDescent="0.75">
      <c r="A119" s="1239" t="s">
        <v>1173</v>
      </c>
      <c r="B119" s="91" t="s">
        <v>146</v>
      </c>
      <c r="C119" s="559" t="s">
        <v>1174</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361"/>
      <c r="AM119" s="125"/>
      <c r="AN119" s="126"/>
      <c r="AO119" s="13">
        <v>58</v>
      </c>
      <c r="AP119" s="74"/>
      <c r="AQ119" s="75"/>
    </row>
    <row r="120" spans="1:43" ht="25.9" thickBot="1" x14ac:dyDescent="0.8">
      <c r="A120" s="1241"/>
      <c r="B120" s="95" t="s">
        <v>138</v>
      </c>
      <c r="C120" s="868" t="s">
        <v>1175</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362"/>
      <c r="AM120" s="125"/>
      <c r="AN120" s="126"/>
      <c r="AO120" s="13">
        <v>59</v>
      </c>
      <c r="AP120" s="74"/>
      <c r="AQ120" s="75"/>
    </row>
    <row r="121" spans="1:43" ht="25.9" thickBot="1" x14ac:dyDescent="0.8">
      <c r="A121" s="1153" t="s">
        <v>1046</v>
      </c>
      <c r="B121" s="1154"/>
      <c r="C121" s="1154"/>
      <c r="D121" s="1154"/>
      <c r="E121" s="1154"/>
      <c r="F121" s="1154"/>
      <c r="G121" s="1154"/>
      <c r="H121" s="1154"/>
      <c r="I121" s="1154"/>
      <c r="J121" s="1154"/>
      <c r="K121" s="1154"/>
      <c r="L121" s="1154"/>
      <c r="M121" s="1154"/>
      <c r="N121" s="1154"/>
      <c r="O121" s="1154"/>
      <c r="P121" s="1154"/>
      <c r="Q121" s="1154"/>
      <c r="R121" s="1154"/>
      <c r="S121" s="1154"/>
      <c r="T121" s="1154"/>
      <c r="U121" s="1154"/>
      <c r="V121" s="1154"/>
      <c r="W121" s="1154"/>
      <c r="X121" s="1154"/>
      <c r="Y121" s="1154"/>
      <c r="Z121" s="1154"/>
      <c r="AA121" s="1154"/>
      <c r="AB121" s="1207"/>
      <c r="AC121" s="1207"/>
      <c r="AD121" s="1207"/>
      <c r="AE121" s="1207"/>
      <c r="AF121" s="1207"/>
      <c r="AG121" s="1207"/>
      <c r="AH121" s="1207"/>
      <c r="AI121" s="1207"/>
      <c r="AJ121" s="1154"/>
      <c r="AK121" s="1154"/>
      <c r="AL121" s="1154"/>
      <c r="AM121" s="1154"/>
      <c r="AN121" s="1156"/>
      <c r="AO121" s="13">
        <v>60</v>
      </c>
      <c r="AP121" s="74"/>
      <c r="AQ121" s="75"/>
    </row>
    <row r="122" spans="1:43" ht="26.25" customHeight="1" x14ac:dyDescent="0.75">
      <c r="A122" s="1129" t="s">
        <v>36</v>
      </c>
      <c r="B122" s="1133" t="s">
        <v>321</v>
      </c>
      <c r="C122" s="1172" t="s">
        <v>305</v>
      </c>
      <c r="D122" s="1393"/>
      <c r="E122" s="1394"/>
      <c r="F122" s="1394"/>
      <c r="G122" s="1394"/>
      <c r="H122" s="1394"/>
      <c r="I122" s="1395"/>
      <c r="J122" s="1123" t="s">
        <v>3</v>
      </c>
      <c r="K122" s="1138"/>
      <c r="L122" s="1138" t="s">
        <v>4</v>
      </c>
      <c r="M122" s="1138"/>
      <c r="N122" s="1138" t="s">
        <v>5</v>
      </c>
      <c r="O122" s="1138"/>
      <c r="P122" s="1138" t="s">
        <v>6</v>
      </c>
      <c r="Q122" s="1138"/>
      <c r="R122" s="1138" t="s">
        <v>7</v>
      </c>
      <c r="S122" s="1138"/>
      <c r="T122" s="1138" t="s">
        <v>8</v>
      </c>
      <c r="U122" s="1138"/>
      <c r="V122" s="1138" t="s">
        <v>23</v>
      </c>
      <c r="W122" s="1138"/>
      <c r="X122" s="1138" t="s">
        <v>24</v>
      </c>
      <c r="Y122" s="1138"/>
      <c r="Z122" s="1138" t="s">
        <v>9</v>
      </c>
      <c r="AA122" s="1122"/>
      <c r="AB122" s="1354"/>
      <c r="AC122" s="1124"/>
      <c r="AD122" s="1124"/>
      <c r="AE122" s="1124"/>
      <c r="AF122" s="1124"/>
      <c r="AG122" s="1124"/>
      <c r="AH122" s="1124"/>
      <c r="AI122" s="1125"/>
      <c r="AJ122" s="1315" t="s">
        <v>19</v>
      </c>
      <c r="AK122" s="1313" t="s">
        <v>354</v>
      </c>
      <c r="AL122" s="1305" t="s">
        <v>360</v>
      </c>
      <c r="AM122" s="1160" t="s">
        <v>361</v>
      </c>
      <c r="AN122" s="1242" t="s">
        <v>361</v>
      </c>
      <c r="AO122" s="13">
        <v>61</v>
      </c>
      <c r="AP122" s="74"/>
      <c r="AQ122" s="75"/>
    </row>
    <row r="123" spans="1:43" ht="27" customHeight="1" thickBot="1" x14ac:dyDescent="0.8">
      <c r="A123" s="1130"/>
      <c r="B123" s="1134"/>
      <c r="C123" s="1173"/>
      <c r="D123" s="1396"/>
      <c r="E123" s="1397"/>
      <c r="F123" s="1397"/>
      <c r="G123" s="1397"/>
      <c r="H123" s="1397"/>
      <c r="I123" s="1398"/>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318"/>
      <c r="AK123" s="1314"/>
      <c r="AL123" s="1249"/>
      <c r="AM123" s="1160"/>
      <c r="AN123" s="1158"/>
      <c r="AO123" s="13">
        <v>62</v>
      </c>
      <c r="AP123" s="74"/>
      <c r="AQ123" s="75"/>
    </row>
    <row r="124" spans="1:43" ht="25.5" customHeight="1" x14ac:dyDescent="0.75">
      <c r="A124" s="1342"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360"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377" t="str">
        <f>CONCATENATE(AM124,AM127,AM128,AM135,AM146,AM155,AM156,AM157,AM160,AM161,AM162,AM163,AM164,AM165,AM166,AM167,AM168)</f>
        <v/>
      </c>
      <c r="AO124" s="13">
        <v>63</v>
      </c>
      <c r="AP124" s="74"/>
      <c r="AQ124" s="75"/>
    </row>
    <row r="125" spans="1:43" ht="25.5" x14ac:dyDescent="0.75">
      <c r="A125" s="1192"/>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361"/>
      <c r="AM125" s="31"/>
      <c r="AN125" s="1378"/>
      <c r="AO125" s="13">
        <v>64</v>
      </c>
      <c r="AP125" s="74"/>
      <c r="AQ125" s="75"/>
    </row>
    <row r="126" spans="1:43" ht="25.5" x14ac:dyDescent="0.75">
      <c r="A126" s="1192"/>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361"/>
      <c r="AM126" s="31"/>
      <c r="AN126" s="1378"/>
      <c r="AO126" s="13">
        <v>65</v>
      </c>
      <c r="AP126" s="74"/>
      <c r="AQ126" s="75"/>
    </row>
    <row r="127" spans="1:43" ht="25.9" thickBot="1" x14ac:dyDescent="0.8">
      <c r="A127" s="1193"/>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361"/>
      <c r="AM127" s="31"/>
      <c r="AN127" s="1378"/>
      <c r="AO127" s="13">
        <v>66</v>
      </c>
      <c r="AP127" s="74"/>
      <c r="AQ127" s="75"/>
    </row>
    <row r="128" spans="1:43" ht="25.9" thickBot="1" x14ac:dyDescent="0.8">
      <c r="A128" s="946"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361"/>
      <c r="AM128" s="31"/>
      <c r="AN128" s="1378"/>
      <c r="AO128" s="13">
        <v>67</v>
      </c>
      <c r="AP128" s="74"/>
      <c r="AQ128" s="75"/>
    </row>
    <row r="129" spans="1:43" ht="25.5" customHeight="1" x14ac:dyDescent="0.75">
      <c r="A129" s="1351" t="s">
        <v>547</v>
      </c>
      <c r="B129" s="91" t="s">
        <v>1155</v>
      </c>
      <c r="C129" s="558" t="s">
        <v>1156</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361"/>
      <c r="AM129" s="31"/>
      <c r="AN129" s="1378"/>
      <c r="AO129" s="13">
        <v>68</v>
      </c>
      <c r="AP129" s="74"/>
      <c r="AQ129" s="75"/>
    </row>
    <row r="130" spans="1:43" ht="25.5" x14ac:dyDescent="0.75">
      <c r="A130" s="1352"/>
      <c r="B130" s="76" t="s">
        <v>364</v>
      </c>
      <c r="C130" s="559" t="s">
        <v>1157</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361"/>
      <c r="AM130" s="31"/>
      <c r="AN130" s="1378"/>
      <c r="AO130" s="13">
        <v>69</v>
      </c>
      <c r="AP130" s="74"/>
      <c r="AQ130" s="75"/>
    </row>
    <row r="131" spans="1:43" ht="25.9" thickBot="1" x14ac:dyDescent="0.8">
      <c r="A131" s="1352"/>
      <c r="B131" s="76" t="s">
        <v>365</v>
      </c>
      <c r="C131" s="559" t="s">
        <v>1158</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361"/>
      <c r="AM131" s="31"/>
      <c r="AN131" s="1378"/>
      <c r="AO131" s="13">
        <v>70</v>
      </c>
      <c r="AP131" s="74"/>
      <c r="AQ131" s="75"/>
    </row>
    <row r="132" spans="1:43" ht="25.9" thickBot="1" x14ac:dyDescent="0.8">
      <c r="A132" s="1352"/>
      <c r="B132" s="76" t="s">
        <v>366</v>
      </c>
      <c r="C132" s="559" t="s">
        <v>1159</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361"/>
      <c r="AM132" s="31"/>
      <c r="AN132" s="1378"/>
      <c r="AO132" s="13">
        <v>71</v>
      </c>
      <c r="AP132" s="74"/>
      <c r="AQ132" s="75"/>
    </row>
    <row r="133" spans="1:43" ht="25.5" x14ac:dyDescent="0.75">
      <c r="A133" s="1352"/>
      <c r="B133" s="76" t="s">
        <v>367</v>
      </c>
      <c r="C133" s="559" t="s">
        <v>1160</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361"/>
      <c r="AM133" s="31"/>
      <c r="AN133" s="1378"/>
      <c r="AO133" s="13">
        <v>72</v>
      </c>
      <c r="AP133" s="74"/>
      <c r="AQ133" s="75"/>
    </row>
    <row r="134" spans="1:43" ht="25.9" thickBot="1" x14ac:dyDescent="0.8">
      <c r="A134" s="1352"/>
      <c r="B134" s="87" t="s">
        <v>1165</v>
      </c>
      <c r="C134" s="559" t="s">
        <v>1161</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361"/>
      <c r="AM134" s="31"/>
      <c r="AN134" s="1378"/>
      <c r="AO134" s="13">
        <v>73</v>
      </c>
      <c r="AP134" s="74"/>
      <c r="AQ134" s="75"/>
    </row>
    <row r="135" spans="1:43" ht="25.5" customHeight="1" x14ac:dyDescent="0.75">
      <c r="A135" s="1352"/>
      <c r="B135" s="91" t="s">
        <v>1166</v>
      </c>
      <c r="C135" s="559" t="s">
        <v>1162</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361"/>
      <c r="AM135" s="31"/>
      <c r="AN135" s="1378"/>
      <c r="AO135" s="13">
        <v>74</v>
      </c>
      <c r="AP135" s="74"/>
      <c r="AQ135" s="75"/>
    </row>
    <row r="136" spans="1:43" ht="25.9" thickBot="1" x14ac:dyDescent="0.8">
      <c r="A136" s="1352"/>
      <c r="B136" s="76" t="s">
        <v>1167</v>
      </c>
      <c r="C136" s="559" t="s">
        <v>1163</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361"/>
      <c r="AM136" s="31"/>
      <c r="AN136" s="1378"/>
      <c r="AO136" s="13">
        <v>75</v>
      </c>
      <c r="AP136" s="74"/>
      <c r="AQ136" s="75"/>
    </row>
    <row r="137" spans="1:43" ht="25.9" thickBot="1" x14ac:dyDescent="0.8">
      <c r="A137" s="1353"/>
      <c r="B137" s="118" t="s">
        <v>1253</v>
      </c>
      <c r="C137" s="864" t="s">
        <v>1164</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361"/>
      <c r="AM137" s="31"/>
      <c r="AN137" s="1378"/>
      <c r="AO137" s="13">
        <v>76</v>
      </c>
      <c r="AP137" s="74"/>
      <c r="AQ137" s="75"/>
    </row>
    <row r="138" spans="1:43" ht="30.75" customHeight="1" x14ac:dyDescent="0.75">
      <c r="A138" s="1355" t="s">
        <v>1265</v>
      </c>
      <c r="B138" s="977" t="s">
        <v>1149</v>
      </c>
      <c r="C138" s="978" t="s">
        <v>1251</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361"/>
      <c r="AM138" s="31"/>
      <c r="AN138" s="1378"/>
      <c r="AO138" s="13"/>
      <c r="AP138" s="74"/>
      <c r="AQ138" s="75"/>
    </row>
    <row r="139" spans="1:43" ht="25.9" thickBot="1" x14ac:dyDescent="0.8">
      <c r="A139" s="1356"/>
      <c r="B139" s="979" t="s">
        <v>1150</v>
      </c>
      <c r="C139" s="980" t="s">
        <v>1252</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361"/>
      <c r="AM139" s="31"/>
      <c r="AN139" s="1378"/>
      <c r="AO139" s="13"/>
      <c r="AP139" s="74"/>
      <c r="AQ139" s="75"/>
    </row>
    <row r="140" spans="1:43" ht="25.5" x14ac:dyDescent="0.75">
      <c r="A140" s="1357" t="s">
        <v>1260</v>
      </c>
      <c r="B140" s="977" t="s">
        <v>1254</v>
      </c>
      <c r="C140" s="978" t="s">
        <v>1256</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361"/>
      <c r="AM140" s="31"/>
      <c r="AN140" s="1378"/>
      <c r="AO140" s="13"/>
      <c r="AP140" s="74"/>
      <c r="AQ140" s="75"/>
    </row>
    <row r="141" spans="1:43" ht="25.9" thickBot="1" x14ac:dyDescent="0.8">
      <c r="A141" s="1358"/>
      <c r="B141" s="979" t="s">
        <v>1255</v>
      </c>
      <c r="C141" s="980" t="s">
        <v>1257</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361"/>
      <c r="AM141" s="31"/>
      <c r="AN141" s="1378"/>
      <c r="AO141" s="13"/>
      <c r="AP141" s="74"/>
      <c r="AQ141" s="75"/>
    </row>
    <row r="142" spans="1:43" ht="25.5" x14ac:dyDescent="0.75">
      <c r="A142" s="1357" t="s">
        <v>1259</v>
      </c>
      <c r="B142" s="977" t="s">
        <v>1258</v>
      </c>
      <c r="C142" s="978" t="s">
        <v>1262</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361"/>
      <c r="AM142" s="31"/>
      <c r="AN142" s="1378"/>
      <c r="AO142" s="13"/>
      <c r="AP142" s="74"/>
      <c r="AQ142" s="75"/>
    </row>
    <row r="143" spans="1:43" ht="25.5" x14ac:dyDescent="0.75">
      <c r="A143" s="1359"/>
      <c r="B143" s="981" t="s">
        <v>1261</v>
      </c>
      <c r="C143" s="937" t="s">
        <v>1263</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361"/>
      <c r="AM143" s="31"/>
      <c r="AN143" s="1378"/>
      <c r="AO143" s="13"/>
      <c r="AP143" s="74"/>
      <c r="AQ143" s="75"/>
    </row>
    <row r="144" spans="1:43" ht="25.9" thickBot="1" x14ac:dyDescent="0.8">
      <c r="A144" s="1358"/>
      <c r="B144" s="979" t="s">
        <v>21</v>
      </c>
      <c r="C144" s="980" t="s">
        <v>1264</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361"/>
      <c r="AM144" s="31"/>
      <c r="AN144" s="1378"/>
      <c r="AO144" s="13"/>
      <c r="AP144" s="74"/>
      <c r="AQ144" s="75"/>
    </row>
    <row r="145" spans="1:43" ht="30.75" customHeight="1" thickBot="1" x14ac:dyDescent="0.8">
      <c r="A145" s="982" t="s">
        <v>1272</v>
      </c>
      <c r="B145" s="977" t="s">
        <v>1273</v>
      </c>
      <c r="C145" s="978" t="s">
        <v>1274</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361"/>
      <c r="AM145" s="31"/>
      <c r="AN145" s="1378"/>
      <c r="AO145" s="13"/>
      <c r="AP145" s="74"/>
      <c r="AQ145" s="75"/>
    </row>
    <row r="146" spans="1:43" ht="25.9" hidden="1" customHeight="1" thickBot="1" x14ac:dyDescent="0.8">
      <c r="A146" s="947"/>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361"/>
      <c r="AM146" s="31"/>
      <c r="AN146" s="1378"/>
      <c r="AO146" s="13">
        <v>77</v>
      </c>
      <c r="AP146" s="74"/>
      <c r="AQ146" s="75"/>
    </row>
    <row r="147" spans="1:43" ht="102.4" thickBot="1" x14ac:dyDescent="0.8">
      <c r="A147" s="947" t="s">
        <v>956</v>
      </c>
      <c r="B147" s="300" t="s">
        <v>1327</v>
      </c>
      <c r="C147" s="561" t="s">
        <v>957</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361"/>
      <c r="AM147" s="31"/>
      <c r="AN147" s="1378"/>
      <c r="AO147" s="13"/>
      <c r="AP147" s="74"/>
      <c r="AQ147" s="75"/>
    </row>
    <row r="148" spans="1:43" ht="53.25" hidden="1" customHeight="1" thickBot="1" x14ac:dyDescent="0.8">
      <c r="A148" s="948" t="s">
        <v>790</v>
      </c>
      <c r="B148" s="131" t="s">
        <v>945</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361"/>
      <c r="AM148" s="31"/>
      <c r="AN148" s="1378"/>
      <c r="AO148" s="13">
        <v>78</v>
      </c>
      <c r="AP148" s="74"/>
      <c r="AQ148" s="75"/>
    </row>
    <row r="149" spans="1:43" ht="26.25" hidden="1" customHeight="1" x14ac:dyDescent="0.75">
      <c r="A149" s="1191"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361"/>
      <c r="AM149" s="31"/>
      <c r="AN149" s="1378"/>
      <c r="AO149" s="13">
        <v>79</v>
      </c>
      <c r="AP149" s="74"/>
      <c r="AQ149" s="75"/>
    </row>
    <row r="150" spans="1:43" ht="26.25" hidden="1" customHeight="1" x14ac:dyDescent="0.75">
      <c r="A150" s="1192"/>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361"/>
      <c r="AM150" s="31"/>
      <c r="AN150" s="1378"/>
      <c r="AO150" s="13">
        <v>80</v>
      </c>
      <c r="AP150" s="74"/>
      <c r="AQ150" s="75"/>
    </row>
    <row r="151" spans="1:43" ht="26.25" hidden="1" customHeight="1" x14ac:dyDescent="0.75">
      <c r="A151" s="1192"/>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361"/>
      <c r="AM151" s="31"/>
      <c r="AN151" s="1378"/>
      <c r="AO151" s="13">
        <v>81</v>
      </c>
      <c r="AP151" s="74"/>
      <c r="AQ151" s="75"/>
    </row>
    <row r="152" spans="1:43" ht="26.25" hidden="1" customHeight="1" x14ac:dyDescent="0.75">
      <c r="A152" s="1192"/>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361"/>
      <c r="AM152" s="31"/>
      <c r="AN152" s="1378"/>
      <c r="AO152" s="13">
        <v>82</v>
      </c>
      <c r="AP152" s="74"/>
      <c r="AQ152" s="75"/>
    </row>
    <row r="153" spans="1:43" ht="26.25" hidden="1" customHeight="1" x14ac:dyDescent="0.75">
      <c r="A153" s="1192"/>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361"/>
      <c r="AM153" s="31"/>
      <c r="AN153" s="1378"/>
      <c r="AO153" s="13">
        <v>83</v>
      </c>
      <c r="AP153" s="74"/>
      <c r="AQ153" s="75"/>
    </row>
    <row r="154" spans="1:43" ht="27" hidden="1" customHeight="1" thickBot="1" x14ac:dyDescent="0.8">
      <c r="A154" s="1193"/>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361"/>
      <c r="AM154" s="31"/>
      <c r="AN154" s="1378"/>
      <c r="AO154" s="13">
        <v>84</v>
      </c>
      <c r="AP154" s="74"/>
      <c r="AQ154" s="75"/>
    </row>
    <row r="155" spans="1:43" ht="25.5" x14ac:dyDescent="0.75">
      <c r="A155" s="1139" t="s">
        <v>1124</v>
      </c>
      <c r="B155" s="91" t="s">
        <v>1125</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317"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361"/>
      <c r="AM155" s="31"/>
      <c r="AN155" s="1378"/>
      <c r="AO155" s="13">
        <v>85</v>
      </c>
      <c r="AP155" s="74"/>
      <c r="AQ155" s="75"/>
    </row>
    <row r="156" spans="1:43" ht="25.9" thickBot="1" x14ac:dyDescent="0.8">
      <c r="A156" s="1140"/>
      <c r="B156" s="76" t="s">
        <v>1126</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317"/>
      <c r="AL156" s="1361"/>
      <c r="AM156" s="31"/>
      <c r="AN156" s="1378"/>
      <c r="AO156" s="13">
        <v>86</v>
      </c>
      <c r="AP156" s="74"/>
      <c r="AQ156" s="75"/>
    </row>
    <row r="157" spans="1:43" ht="27" hidden="1" customHeight="1" thickBot="1" x14ac:dyDescent="0.8">
      <c r="A157" s="1230"/>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361"/>
      <c r="AM157" s="31"/>
      <c r="AN157" s="1378"/>
      <c r="AO157" s="13">
        <v>87</v>
      </c>
      <c r="AP157" s="74"/>
      <c r="AQ157" s="75"/>
    </row>
    <row r="158" spans="1:43" ht="25.5" x14ac:dyDescent="0.75">
      <c r="A158" s="1333" t="s">
        <v>1151</v>
      </c>
      <c r="B158" s="511" t="s">
        <v>1149</v>
      </c>
      <c r="C158" s="573" t="s">
        <v>1152</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361"/>
      <c r="AM158" s="31"/>
      <c r="AN158" s="1378"/>
      <c r="AO158" s="13"/>
      <c r="AP158" s="74"/>
      <c r="AQ158" s="75"/>
    </row>
    <row r="159" spans="1:43" ht="25.9" thickBot="1" x14ac:dyDescent="0.8">
      <c r="A159" s="1241"/>
      <c r="B159" s="514" t="s">
        <v>1150</v>
      </c>
      <c r="C159" s="574" t="s">
        <v>1153</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361"/>
      <c r="AM159" s="31"/>
      <c r="AN159" s="1378"/>
      <c r="AO159" s="13"/>
      <c r="AP159" s="74"/>
      <c r="AQ159" s="75"/>
    </row>
    <row r="160" spans="1:43" ht="27" hidden="1" customHeight="1" thickBot="1" x14ac:dyDescent="0.8">
      <c r="A160" s="1139"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361"/>
      <c r="AM160" s="31"/>
      <c r="AN160" s="1378"/>
      <c r="AO160" s="13">
        <v>88</v>
      </c>
      <c r="AP160" s="74"/>
      <c r="AQ160" s="75"/>
    </row>
    <row r="161" spans="1:43" ht="27" hidden="1" customHeight="1" thickBot="1" x14ac:dyDescent="0.8">
      <c r="A161" s="1140"/>
      <c r="B161" s="76" t="s">
        <v>946</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361"/>
      <c r="AM161" s="31"/>
      <c r="AN161" s="1378"/>
      <c r="AO161" s="13">
        <v>89</v>
      </c>
      <c r="AP161" s="74"/>
      <c r="AQ161" s="75"/>
    </row>
    <row r="162" spans="1:43" ht="27" hidden="1" customHeight="1" thickBot="1" x14ac:dyDescent="0.8">
      <c r="A162" s="1140"/>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361"/>
      <c r="AM162" s="31"/>
      <c r="AN162" s="1378"/>
      <c r="AO162" s="13">
        <v>90</v>
      </c>
      <c r="AP162" s="74"/>
      <c r="AQ162" s="75"/>
    </row>
    <row r="163" spans="1:43" ht="27" hidden="1" customHeight="1" thickBot="1" x14ac:dyDescent="0.8">
      <c r="A163" s="1140"/>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361"/>
      <c r="AM163" s="31"/>
      <c r="AN163" s="1378"/>
      <c r="AO163" s="13">
        <v>91</v>
      </c>
      <c r="AP163" s="74"/>
      <c r="AQ163" s="75"/>
    </row>
    <row r="164" spans="1:43" ht="27" hidden="1" customHeight="1" thickBot="1" x14ac:dyDescent="0.8">
      <c r="A164" s="1140"/>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361"/>
      <c r="AM164" s="31"/>
      <c r="AN164" s="1378"/>
      <c r="AO164" s="13">
        <v>92</v>
      </c>
      <c r="AP164" s="74"/>
      <c r="AQ164" s="75"/>
    </row>
    <row r="165" spans="1:43" ht="27" hidden="1" customHeight="1" thickBot="1" x14ac:dyDescent="0.8">
      <c r="A165" s="1140"/>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361"/>
      <c r="AM165" s="31"/>
      <c r="AN165" s="1378"/>
      <c r="AO165" s="13">
        <v>93</v>
      </c>
      <c r="AP165" s="74"/>
      <c r="AQ165" s="75"/>
    </row>
    <row r="166" spans="1:43" ht="27" hidden="1" customHeight="1" thickBot="1" x14ac:dyDescent="0.8">
      <c r="A166" s="1141"/>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361"/>
      <c r="AM166" s="31"/>
      <c r="AN166" s="1378"/>
      <c r="AO166" s="13">
        <v>94</v>
      </c>
      <c r="AP166" s="74"/>
      <c r="AQ166" s="75"/>
    </row>
    <row r="167" spans="1:43" ht="27" hidden="1" customHeight="1" thickBot="1" x14ac:dyDescent="0.8">
      <c r="A167" s="1139"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361"/>
      <c r="AM167" s="31"/>
      <c r="AN167" s="1378"/>
      <c r="AO167" s="13">
        <v>95</v>
      </c>
      <c r="AP167" s="74"/>
      <c r="AQ167" s="75"/>
    </row>
    <row r="168" spans="1:43" ht="27" hidden="1" customHeight="1" thickBot="1" x14ac:dyDescent="0.8">
      <c r="A168" s="1230"/>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361"/>
      <c r="AM168" s="123"/>
      <c r="AN168" s="1379"/>
      <c r="AO168" s="13">
        <v>96</v>
      </c>
      <c r="AP168" s="74"/>
      <c r="AQ168" s="75"/>
    </row>
    <row r="169" spans="1:43" ht="25.5" x14ac:dyDescent="0.75">
      <c r="A169" s="1333" t="s">
        <v>1193</v>
      </c>
      <c r="B169" s="805" t="s">
        <v>367</v>
      </c>
      <c r="C169" s="990" t="s">
        <v>1194</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361"/>
      <c r="AM169" s="125"/>
      <c r="AN169" s="126"/>
      <c r="AO169" s="13"/>
      <c r="AP169" s="74"/>
      <c r="AQ169" s="75"/>
    </row>
    <row r="170" spans="1:43" ht="25.9" thickBot="1" x14ac:dyDescent="0.8">
      <c r="A170" s="1241"/>
      <c r="B170" s="514" t="s">
        <v>365</v>
      </c>
      <c r="C170" s="991" t="s">
        <v>1195</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361"/>
      <c r="AM170" s="125"/>
      <c r="AN170" s="126"/>
      <c r="AO170" s="13"/>
      <c r="AP170" s="74"/>
      <c r="AQ170" s="75"/>
    </row>
    <row r="171" spans="1:43" ht="25.5" x14ac:dyDescent="0.75">
      <c r="A171" s="1357" t="s">
        <v>1266</v>
      </c>
      <c r="B171" s="977" t="s">
        <v>1254</v>
      </c>
      <c r="C171" s="978" t="s">
        <v>1267</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361"/>
      <c r="AM171" s="31"/>
      <c r="AN171" s="126"/>
      <c r="AO171" s="13"/>
      <c r="AP171" s="74"/>
      <c r="AQ171" s="75"/>
    </row>
    <row r="172" spans="1:43" ht="25.9" thickBot="1" x14ac:dyDescent="0.8">
      <c r="A172" s="1358"/>
      <c r="B172" s="979" t="s">
        <v>1255</v>
      </c>
      <c r="C172" s="980" t="s">
        <v>1268</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361"/>
      <c r="AM172" s="31"/>
      <c r="AN172" s="126"/>
      <c r="AO172" s="13"/>
      <c r="AP172" s="74"/>
      <c r="AQ172" s="75"/>
    </row>
    <row r="173" spans="1:43" ht="25.5" x14ac:dyDescent="0.75">
      <c r="A173" s="1357" t="s">
        <v>1303</v>
      </c>
      <c r="B173" s="977" t="s">
        <v>1258</v>
      </c>
      <c r="C173" s="978" t="s">
        <v>1269</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361"/>
      <c r="AM173" s="31"/>
      <c r="AN173" s="126"/>
      <c r="AO173" s="13"/>
      <c r="AP173" s="74"/>
      <c r="AQ173" s="75"/>
    </row>
    <row r="174" spans="1:43" ht="25.5" x14ac:dyDescent="0.75">
      <c r="A174" s="1359"/>
      <c r="B174" s="981" t="s">
        <v>1261</v>
      </c>
      <c r="C174" s="937" t="s">
        <v>1270</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361"/>
      <c r="AM174" s="31"/>
      <c r="AN174" s="126"/>
      <c r="AO174" s="13"/>
      <c r="AP174" s="74"/>
      <c r="AQ174" s="75"/>
    </row>
    <row r="175" spans="1:43" ht="25.9" thickBot="1" x14ac:dyDescent="0.8">
      <c r="A175" s="1358"/>
      <c r="B175" s="979" t="s">
        <v>21</v>
      </c>
      <c r="C175" s="980" t="s">
        <v>1271</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361"/>
      <c r="AM175" s="31"/>
      <c r="AN175" s="126"/>
      <c r="AO175" s="13"/>
      <c r="AP175" s="74"/>
      <c r="AQ175" s="75"/>
    </row>
    <row r="176" spans="1:43" ht="30.75" customHeight="1" thickBot="1" x14ac:dyDescent="0.8">
      <c r="A176" s="982" t="s">
        <v>1275</v>
      </c>
      <c r="B176" s="977" t="s">
        <v>1276</v>
      </c>
      <c r="C176" s="978" t="s">
        <v>1277</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362"/>
      <c r="AM176" s="31"/>
      <c r="AN176" s="126"/>
      <c r="AO176" s="13"/>
      <c r="AP176" s="74"/>
      <c r="AQ176" s="75"/>
    </row>
    <row r="177" spans="1:43" ht="32.65" customHeight="1" thickBot="1" x14ac:dyDescent="0.8">
      <c r="A177" s="1153" t="s">
        <v>1244</v>
      </c>
      <c r="B177" s="1154"/>
      <c r="C177" s="1155"/>
      <c r="D177" s="1155"/>
      <c r="E177" s="1155"/>
      <c r="F177" s="1155"/>
      <c r="G177" s="1155"/>
      <c r="H177" s="1155"/>
      <c r="I177" s="1155"/>
      <c r="J177" s="1155"/>
      <c r="K177" s="1155"/>
      <c r="L177" s="1155"/>
      <c r="M177" s="1155"/>
      <c r="N177" s="1155"/>
      <c r="O177" s="1155"/>
      <c r="P177" s="1155"/>
      <c r="Q177" s="1155"/>
      <c r="R177" s="1155"/>
      <c r="S177" s="1155"/>
      <c r="T177" s="1155"/>
      <c r="U177" s="1155"/>
      <c r="V177" s="1155"/>
      <c r="W177" s="1155"/>
      <c r="X177" s="1155"/>
      <c r="Y177" s="1155"/>
      <c r="Z177" s="1155"/>
      <c r="AA177" s="1155"/>
      <c r="AB177" s="1207"/>
      <c r="AC177" s="1207"/>
      <c r="AD177" s="1207"/>
      <c r="AE177" s="1207"/>
      <c r="AF177" s="1207"/>
      <c r="AG177" s="1207"/>
      <c r="AH177" s="1207"/>
      <c r="AI177" s="1207"/>
      <c r="AJ177" s="1154"/>
      <c r="AK177" s="1155"/>
      <c r="AL177" s="1154"/>
      <c r="AM177" s="1154"/>
      <c r="AN177" s="1156"/>
      <c r="AO177" s="13">
        <v>97</v>
      </c>
      <c r="AP177" s="74"/>
      <c r="AQ177" s="75"/>
    </row>
    <row r="178" spans="1:43" ht="26.25" customHeight="1" x14ac:dyDescent="0.75">
      <c r="A178" s="1129" t="s">
        <v>36</v>
      </c>
      <c r="B178" s="1133" t="s">
        <v>321</v>
      </c>
      <c r="C178" s="1172" t="s">
        <v>305</v>
      </c>
      <c r="D178" s="1138" t="s">
        <v>0</v>
      </c>
      <c r="E178" s="1138"/>
      <c r="F178" s="1138" t="s">
        <v>1</v>
      </c>
      <c r="G178" s="1138"/>
      <c r="H178" s="1138" t="s">
        <v>2</v>
      </c>
      <c r="I178" s="1138"/>
      <c r="J178" s="1138" t="s">
        <v>3</v>
      </c>
      <c r="K178" s="1138"/>
      <c r="L178" s="1138" t="s">
        <v>4</v>
      </c>
      <c r="M178" s="1138"/>
      <c r="N178" s="1138" t="s">
        <v>5</v>
      </c>
      <c r="O178" s="1138"/>
      <c r="P178" s="1138" t="s">
        <v>6</v>
      </c>
      <c r="Q178" s="1138"/>
      <c r="R178" s="1138" t="s">
        <v>7</v>
      </c>
      <c r="S178" s="1138"/>
      <c r="T178" s="1138" t="s">
        <v>8</v>
      </c>
      <c r="U178" s="1138"/>
      <c r="V178" s="1138" t="s">
        <v>23</v>
      </c>
      <c r="W178" s="1138"/>
      <c r="X178" s="1138" t="s">
        <v>24</v>
      </c>
      <c r="Y178" s="1138"/>
      <c r="Z178" s="1138" t="s">
        <v>9</v>
      </c>
      <c r="AA178" s="1122"/>
      <c r="AB178" s="1354"/>
      <c r="AC178" s="1124"/>
      <c r="AD178" s="1124"/>
      <c r="AE178" s="1124"/>
      <c r="AF178" s="1124"/>
      <c r="AG178" s="1124"/>
      <c r="AH178" s="1124"/>
      <c r="AI178" s="1125"/>
      <c r="AJ178" s="1315" t="s">
        <v>19</v>
      </c>
      <c r="AK178" s="1313" t="s">
        <v>354</v>
      </c>
      <c r="AL178" s="1305" t="s">
        <v>360</v>
      </c>
      <c r="AM178" s="1160" t="s">
        <v>361</v>
      </c>
      <c r="AN178" s="1242" t="s">
        <v>361</v>
      </c>
      <c r="AO178" s="13">
        <v>98</v>
      </c>
      <c r="AP178" s="74"/>
      <c r="AQ178" s="75"/>
    </row>
    <row r="179" spans="1:43" ht="27" customHeight="1" thickBot="1" x14ac:dyDescent="0.8">
      <c r="A179" s="1130"/>
      <c r="B179" s="1134"/>
      <c r="C179" s="1173"/>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318"/>
      <c r="AK179" s="1314"/>
      <c r="AL179" s="1249"/>
      <c r="AM179" s="1160"/>
      <c r="AN179" s="1158"/>
      <c r="AO179" s="13">
        <v>99</v>
      </c>
      <c r="AP179" s="74"/>
      <c r="AQ179" s="75"/>
    </row>
    <row r="180" spans="1:43" ht="33.4" customHeight="1" thickBot="1" x14ac:dyDescent="0.8">
      <c r="A180" s="1153" t="s">
        <v>1239</v>
      </c>
      <c r="B180" s="1154"/>
      <c r="C180" s="1155"/>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5"/>
      <c r="AB180" s="1207"/>
      <c r="AC180" s="1207"/>
      <c r="AD180" s="1207"/>
      <c r="AE180" s="1207"/>
      <c r="AF180" s="1207"/>
      <c r="AG180" s="1207"/>
      <c r="AH180" s="1207"/>
      <c r="AI180" s="1207"/>
      <c r="AJ180" s="1154"/>
      <c r="AK180" s="1155"/>
      <c r="AL180" s="1154"/>
      <c r="AM180" s="1154"/>
      <c r="AN180" s="1156"/>
      <c r="AO180" s="13">
        <v>97</v>
      </c>
      <c r="AP180" s="74"/>
      <c r="AQ180" s="75"/>
    </row>
    <row r="181" spans="1:43" s="61" customFormat="1" ht="38.450000000000003" customHeight="1" thickBot="1" x14ac:dyDescent="0.8">
      <c r="A181" s="873" t="s">
        <v>1198</v>
      </c>
      <c r="B181" s="69" t="s">
        <v>1198</v>
      </c>
      <c r="C181" s="867" t="s">
        <v>1203</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217" t="str">
        <f>CONCATENATE(AK182,AK183,AK184,AK185,AK186,AK187,AK188,AK189,AK190,AK191,AK192,AK193,AK181)</f>
        <v/>
      </c>
      <c r="AM181" s="140"/>
      <c r="AN181" s="588"/>
      <c r="AO181" s="13">
        <v>100</v>
      </c>
      <c r="AP181" s="80"/>
      <c r="AQ181" s="75"/>
    </row>
    <row r="182" spans="1:43" s="61" customFormat="1" ht="38.450000000000003" customHeight="1" x14ac:dyDescent="0.75">
      <c r="A182" s="1408" t="s">
        <v>1211</v>
      </c>
      <c r="B182" s="69" t="s">
        <v>1213</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218"/>
      <c r="AM182" s="140"/>
      <c r="AN182" s="1377" t="str">
        <f>CONCATENATE(AM182,AM183,AM184,AM185,AM186,AM187,AM188,AM189,AM190,AM191,AM192,AM193)</f>
        <v/>
      </c>
      <c r="AO182" s="13">
        <v>100</v>
      </c>
      <c r="AP182" s="80"/>
      <c r="AQ182" s="75"/>
    </row>
    <row r="183" spans="1:43" s="61" customFormat="1" ht="38.450000000000003" customHeight="1" thickBot="1" x14ac:dyDescent="0.8">
      <c r="A183" s="1141"/>
      <c r="B183" s="87" t="s">
        <v>1214</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218"/>
      <c r="AM183" s="60"/>
      <c r="AN183" s="1378"/>
      <c r="AO183" s="13">
        <v>101</v>
      </c>
      <c r="AP183" s="80"/>
      <c r="AQ183" s="75"/>
    </row>
    <row r="184" spans="1:43" ht="38.450000000000003" customHeight="1" x14ac:dyDescent="0.75">
      <c r="A184" s="1139" t="s">
        <v>1212</v>
      </c>
      <c r="B184" s="91" t="s">
        <v>1215</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218"/>
      <c r="AM184" s="31"/>
      <c r="AN184" s="1378"/>
      <c r="AO184" s="13">
        <v>102</v>
      </c>
      <c r="AP184" s="74"/>
      <c r="AQ184" s="75"/>
    </row>
    <row r="185" spans="1:43" ht="38.450000000000003" customHeight="1" thickBot="1" x14ac:dyDescent="0.8">
      <c r="A185" s="1141"/>
      <c r="B185" s="87" t="s">
        <v>1214</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218"/>
      <c r="AM185" s="31"/>
      <c r="AN185" s="1378"/>
      <c r="AO185" s="13">
        <v>103</v>
      </c>
      <c r="AP185" s="74"/>
      <c r="AQ185" s="75"/>
    </row>
    <row r="186" spans="1:43" s="14" customFormat="1" ht="38.450000000000003" customHeight="1" x14ac:dyDescent="0.75">
      <c r="A186" s="1373" t="s">
        <v>1235</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218"/>
      <c r="AM186" s="31"/>
      <c r="AN186" s="1378"/>
      <c r="AO186" s="13">
        <v>104</v>
      </c>
      <c r="AP186" s="74"/>
      <c r="AQ186" s="149"/>
    </row>
    <row r="187" spans="1:43" s="14" customFormat="1" ht="38.450000000000003" customHeight="1" thickBot="1" x14ac:dyDescent="0.8">
      <c r="A187" s="1374"/>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218"/>
      <c r="AM187" s="31"/>
      <c r="AN187" s="1378"/>
      <c r="AO187" s="13">
        <v>105</v>
      </c>
      <c r="AP187" s="74"/>
      <c r="AQ187" s="149"/>
    </row>
    <row r="188" spans="1:43" s="14" customFormat="1" ht="38.450000000000003" customHeight="1" x14ac:dyDescent="0.75">
      <c r="A188" s="1373" t="s">
        <v>1234</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218"/>
      <c r="AM188" s="31"/>
      <c r="AN188" s="1378"/>
      <c r="AO188" s="13">
        <v>106</v>
      </c>
      <c r="AP188" s="74"/>
      <c r="AQ188" s="149"/>
    </row>
    <row r="189" spans="1:43" s="14" customFormat="1" ht="38.450000000000003" customHeight="1" thickBot="1" x14ac:dyDescent="0.8">
      <c r="A189" s="1374"/>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218"/>
      <c r="AM189" s="31"/>
      <c r="AN189" s="1378"/>
      <c r="AO189" s="13">
        <v>107</v>
      </c>
      <c r="AP189" s="74"/>
      <c r="AQ189" s="149"/>
    </row>
    <row r="190" spans="1:43" s="14" customFormat="1" ht="38.450000000000003" customHeight="1" x14ac:dyDescent="0.75">
      <c r="A190" s="1373" t="s">
        <v>1236</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218"/>
      <c r="AM190" s="31"/>
      <c r="AN190" s="1378"/>
      <c r="AO190" s="13">
        <v>108</v>
      </c>
      <c r="AP190" s="74"/>
      <c r="AQ190" s="149"/>
    </row>
    <row r="191" spans="1:43" s="14" customFormat="1" ht="38.450000000000003" customHeight="1" thickBot="1" x14ac:dyDescent="0.8">
      <c r="A191" s="1374"/>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218"/>
      <c r="AM191" s="31"/>
      <c r="AN191" s="1378"/>
      <c r="AO191" s="13">
        <v>109</v>
      </c>
      <c r="AP191" s="74"/>
      <c r="AQ191" s="149"/>
    </row>
    <row r="192" spans="1:43" s="14" customFormat="1" ht="38.450000000000003" customHeight="1" x14ac:dyDescent="0.75">
      <c r="A192" s="1373"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218"/>
      <c r="AM192" s="31"/>
      <c r="AN192" s="1378"/>
      <c r="AO192" s="13">
        <v>110</v>
      </c>
      <c r="AP192" s="74"/>
      <c r="AQ192" s="149"/>
    </row>
    <row r="193" spans="1:43" s="14" customFormat="1" ht="38.450000000000003" customHeight="1" thickBot="1" x14ac:dyDescent="0.8">
      <c r="A193" s="1409"/>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243"/>
      <c r="AM193" s="123"/>
      <c r="AN193" s="1379"/>
      <c r="AO193" s="13">
        <v>111</v>
      </c>
      <c r="AP193" s="74"/>
      <c r="AQ193" s="149"/>
    </row>
    <row r="194" spans="1:43" ht="34.5" customHeight="1" thickBot="1" x14ac:dyDescent="0.8">
      <c r="A194" s="1300" t="s">
        <v>1243</v>
      </c>
      <c r="B194" s="1301"/>
      <c r="C194" s="1155"/>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5"/>
      <c r="AB194" s="1207"/>
      <c r="AC194" s="1207"/>
      <c r="AD194" s="1207"/>
      <c r="AE194" s="1207"/>
      <c r="AF194" s="1207"/>
      <c r="AG194" s="1207"/>
      <c r="AH194" s="1207"/>
      <c r="AI194" s="1207"/>
      <c r="AJ194" s="1154"/>
      <c r="AK194" s="1155"/>
      <c r="AL194" s="1154"/>
      <c r="AM194" s="1154"/>
      <c r="AN194" s="1156"/>
      <c r="AO194" s="13">
        <v>97</v>
      </c>
      <c r="AP194" s="74"/>
      <c r="AQ194" s="75"/>
    </row>
    <row r="195" spans="1:43" s="61" customFormat="1" ht="67.150000000000006" customHeight="1" thickBot="1" x14ac:dyDescent="0.8">
      <c r="A195" s="834" t="s">
        <v>1241</v>
      </c>
      <c r="B195" s="501" t="s">
        <v>1210</v>
      </c>
      <c r="C195" s="989" t="s">
        <v>1240</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217" t="str">
        <f>CONCATENATE(AK195,AK196,AK197,AK198,AK199,AK200,AK201,AK202,AK203,AK204,AK205,AK206,AK207)</f>
        <v/>
      </c>
      <c r="AM195" s="60"/>
      <c r="AN195" s="795"/>
      <c r="AO195" s="13">
        <v>101</v>
      </c>
      <c r="AP195" s="80"/>
      <c r="AQ195" s="75"/>
    </row>
    <row r="196" spans="1:43" s="61" customFormat="1" ht="45.4" customHeight="1" x14ac:dyDescent="0.75">
      <c r="A196" s="1139" t="s">
        <v>1216</v>
      </c>
      <c r="B196" s="800" t="s">
        <v>1200</v>
      </c>
      <c r="C196" s="867" t="s">
        <v>1218</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218"/>
      <c r="AM196" s="140"/>
      <c r="AN196" s="126"/>
      <c r="AO196" s="13">
        <v>100</v>
      </c>
      <c r="AP196" s="80"/>
      <c r="AQ196" s="75"/>
    </row>
    <row r="197" spans="1:43" s="61" customFormat="1" ht="46.5" customHeight="1" thickBot="1" x14ac:dyDescent="0.8">
      <c r="A197" s="1141"/>
      <c r="B197" s="801" t="s">
        <v>1201</v>
      </c>
      <c r="C197" s="868" t="s">
        <v>1219</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218"/>
      <c r="AM197" s="60"/>
      <c r="AN197" s="126"/>
      <c r="AO197" s="13">
        <v>101</v>
      </c>
      <c r="AP197" s="80"/>
      <c r="AQ197" s="75"/>
    </row>
    <row r="198" spans="1:43" ht="46.5" customHeight="1" x14ac:dyDescent="0.75">
      <c r="A198" s="1408" t="s">
        <v>1217</v>
      </c>
      <c r="B198" s="69" t="s">
        <v>1202</v>
      </c>
      <c r="C198" s="871" t="s">
        <v>1220</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218"/>
      <c r="AM198" s="31"/>
      <c r="AN198" s="126"/>
      <c r="AO198" s="13">
        <v>102</v>
      </c>
      <c r="AP198" s="74"/>
      <c r="AQ198" s="75"/>
    </row>
    <row r="199" spans="1:43" ht="40.9" customHeight="1" thickBot="1" x14ac:dyDescent="0.8">
      <c r="A199" s="1141"/>
      <c r="B199" s="87" t="s">
        <v>1201</v>
      </c>
      <c r="C199" s="868" t="s">
        <v>1221</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218"/>
      <c r="AM199" s="31"/>
      <c r="AN199" s="126"/>
      <c r="AO199" s="13">
        <v>103</v>
      </c>
      <c r="AP199" s="74"/>
      <c r="AQ199" s="75"/>
    </row>
    <row r="200" spans="1:43" s="14" customFormat="1" ht="44.85" customHeight="1" x14ac:dyDescent="0.75">
      <c r="A200" s="1373" t="s">
        <v>1231</v>
      </c>
      <c r="B200" s="146" t="s">
        <v>630</v>
      </c>
      <c r="C200" s="867" t="s">
        <v>1222</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218"/>
      <c r="AM200" s="31"/>
      <c r="AN200" s="126"/>
      <c r="AO200" s="13">
        <v>104</v>
      </c>
      <c r="AP200" s="74"/>
      <c r="AQ200" s="149"/>
    </row>
    <row r="201" spans="1:43" s="14" customFormat="1" ht="44.85" customHeight="1" thickBot="1" x14ac:dyDescent="0.8">
      <c r="A201" s="1374"/>
      <c r="B201" s="150" t="s">
        <v>631</v>
      </c>
      <c r="C201" s="868" t="s">
        <v>1223</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218"/>
      <c r="AM201" s="31"/>
      <c r="AN201" s="126"/>
      <c r="AO201" s="13">
        <v>105</v>
      </c>
      <c r="AP201" s="74"/>
      <c r="AQ201" s="149"/>
    </row>
    <row r="202" spans="1:43" s="14" customFormat="1" ht="44.85" customHeight="1" x14ac:dyDescent="0.75">
      <c r="A202" s="1373" t="s">
        <v>1230</v>
      </c>
      <c r="B202" s="146" t="s">
        <v>630</v>
      </c>
      <c r="C202" s="867" t="s">
        <v>1224</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218"/>
      <c r="AM202" s="31"/>
      <c r="AN202" s="126"/>
      <c r="AO202" s="13">
        <v>106</v>
      </c>
      <c r="AP202" s="74"/>
      <c r="AQ202" s="149"/>
    </row>
    <row r="203" spans="1:43" s="14" customFormat="1" ht="44.85" customHeight="1" thickBot="1" x14ac:dyDescent="0.8">
      <c r="A203" s="1374"/>
      <c r="B203" s="150" t="s">
        <v>631</v>
      </c>
      <c r="C203" s="868" t="s">
        <v>1225</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218"/>
      <c r="AM203" s="31"/>
      <c r="AN203" s="126"/>
      <c r="AO203" s="13">
        <v>107</v>
      </c>
      <c r="AP203" s="74"/>
      <c r="AQ203" s="149"/>
    </row>
    <row r="204" spans="1:43" s="14" customFormat="1" ht="44.85" customHeight="1" x14ac:dyDescent="0.75">
      <c r="A204" s="1373" t="s">
        <v>1232</v>
      </c>
      <c r="B204" s="146" t="s">
        <v>630</v>
      </c>
      <c r="C204" s="867" t="s">
        <v>1226</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218"/>
      <c r="AM204" s="31"/>
      <c r="AN204" s="126"/>
      <c r="AO204" s="13">
        <v>108</v>
      </c>
      <c r="AP204" s="74"/>
      <c r="AQ204" s="149"/>
    </row>
    <row r="205" spans="1:43" s="14" customFormat="1" ht="44.85" customHeight="1" thickBot="1" x14ac:dyDescent="0.8">
      <c r="A205" s="1374"/>
      <c r="B205" s="150" t="s">
        <v>631</v>
      </c>
      <c r="C205" s="868" t="s">
        <v>1227</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218"/>
      <c r="AM205" s="31"/>
      <c r="AN205" s="126"/>
      <c r="AO205" s="13">
        <v>109</v>
      </c>
      <c r="AP205" s="74"/>
      <c r="AQ205" s="149"/>
    </row>
    <row r="206" spans="1:43" s="14" customFormat="1" ht="44.85" customHeight="1" x14ac:dyDescent="0.75">
      <c r="A206" s="1373" t="s">
        <v>1233</v>
      </c>
      <c r="B206" s="153" t="s">
        <v>630</v>
      </c>
      <c r="C206" s="871" t="s">
        <v>1228</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218"/>
      <c r="AM206" s="31"/>
      <c r="AN206" s="126"/>
      <c r="AO206" s="13">
        <v>110</v>
      </c>
      <c r="AP206" s="74"/>
      <c r="AQ206" s="149"/>
    </row>
    <row r="207" spans="1:43" s="14" customFormat="1" ht="44.85" customHeight="1" thickBot="1" x14ac:dyDescent="0.8">
      <c r="A207" s="1409"/>
      <c r="B207" s="155" t="s">
        <v>631</v>
      </c>
      <c r="C207" s="870" t="s">
        <v>1229</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243"/>
      <c r="AM207" s="123"/>
      <c r="AN207" s="126"/>
      <c r="AO207" s="13">
        <v>111</v>
      </c>
      <c r="AP207" s="74"/>
      <c r="AQ207" s="149"/>
    </row>
    <row r="208" spans="1:43" ht="25.9" thickBot="1" x14ac:dyDescent="0.8">
      <c r="A208" s="1153" t="s">
        <v>113</v>
      </c>
      <c r="B208" s="1154"/>
      <c r="C208" s="1154"/>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1"/>
      <c r="AB208" s="1207"/>
      <c r="AC208" s="1207"/>
      <c r="AD208" s="1207"/>
      <c r="AE208" s="1207"/>
      <c r="AF208" s="1207"/>
      <c r="AG208" s="1207"/>
      <c r="AH208" s="1207"/>
      <c r="AI208" s="1207"/>
      <c r="AJ208" s="1154"/>
      <c r="AK208" s="1154"/>
      <c r="AL208" s="1154"/>
      <c r="AM208" s="1154"/>
      <c r="AN208" s="1156"/>
      <c r="AO208" s="13">
        <v>112</v>
      </c>
      <c r="AP208" s="74"/>
      <c r="AQ208" s="75"/>
    </row>
    <row r="209" spans="1:43" ht="26.25" customHeight="1" x14ac:dyDescent="0.75">
      <c r="A209" s="1129" t="s">
        <v>36</v>
      </c>
      <c r="B209" s="1319" t="s">
        <v>321</v>
      </c>
      <c r="C209" s="1335" t="s">
        <v>305</v>
      </c>
      <c r="D209" s="1388"/>
      <c r="E209" s="1389"/>
      <c r="F209" s="1389"/>
      <c r="G209" s="1389"/>
      <c r="H209" s="1389"/>
      <c r="I209" s="1389"/>
      <c r="J209" s="1389"/>
      <c r="K209" s="1389"/>
      <c r="L209" s="1340" t="s">
        <v>4</v>
      </c>
      <c r="M209" s="1138"/>
      <c r="N209" s="1138" t="s">
        <v>5</v>
      </c>
      <c r="O209" s="1138"/>
      <c r="P209" s="1138" t="s">
        <v>6</v>
      </c>
      <c r="Q209" s="1138"/>
      <c r="R209" s="1138" t="s">
        <v>7</v>
      </c>
      <c r="S209" s="1138"/>
      <c r="T209" s="1138" t="s">
        <v>8</v>
      </c>
      <c r="U209" s="1138"/>
      <c r="V209" s="1138" t="s">
        <v>23</v>
      </c>
      <c r="W209" s="1138"/>
      <c r="X209" s="1138" t="s">
        <v>24</v>
      </c>
      <c r="Y209" s="1138"/>
      <c r="Z209" s="1138" t="s">
        <v>9</v>
      </c>
      <c r="AA209" s="1122"/>
      <c r="AB209" s="1122" t="s">
        <v>958</v>
      </c>
      <c r="AC209" s="1123"/>
      <c r="AD209" s="1122" t="s">
        <v>959</v>
      </c>
      <c r="AE209" s="1123"/>
      <c r="AF209" s="1122" t="s">
        <v>1122</v>
      </c>
      <c r="AG209" s="1123"/>
      <c r="AH209" s="1122" t="s">
        <v>1123</v>
      </c>
      <c r="AI209" s="1123"/>
      <c r="AJ209" s="1315" t="s">
        <v>19</v>
      </c>
      <c r="AK209" s="1313" t="s">
        <v>354</v>
      </c>
      <c r="AL209" s="1305" t="s">
        <v>360</v>
      </c>
      <c r="AM209" s="1160" t="s">
        <v>361</v>
      </c>
      <c r="AN209" s="1242" t="s">
        <v>361</v>
      </c>
      <c r="AO209" s="13">
        <v>113</v>
      </c>
      <c r="AP209" s="74"/>
      <c r="AQ209" s="75"/>
    </row>
    <row r="210" spans="1:43" ht="27" customHeight="1" thickBot="1" x14ac:dyDescent="0.8">
      <c r="A210" s="1130"/>
      <c r="B210" s="1320"/>
      <c r="C210" s="1336"/>
      <c r="D210" s="1390"/>
      <c r="E210" s="1391"/>
      <c r="F210" s="1391"/>
      <c r="G210" s="1391"/>
      <c r="H210" s="1391"/>
      <c r="I210" s="1391"/>
      <c r="J210" s="1391"/>
      <c r="K210" s="1391"/>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318"/>
      <c r="AK210" s="1314"/>
      <c r="AL210" s="1249"/>
      <c r="AM210" s="1160"/>
      <c r="AN210" s="1158"/>
      <c r="AO210" s="13">
        <v>114</v>
      </c>
      <c r="AP210" s="74"/>
      <c r="AQ210" s="75"/>
    </row>
    <row r="211" spans="1:43" ht="26.25" customHeight="1" x14ac:dyDescent="0.75">
      <c r="A211" s="1113" t="s">
        <v>1294</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337" t="str">
        <f>CONCATENATE(AK211,AK212,AK213,AK216,AK217,AK218,AK219,AK220,AK221,AK224,AK225,AK226,AK227,AK228,AK229,AK232,AK233,AK234,AK214,AK215,AK222,AK223,AK230,AK231)</f>
        <v/>
      </c>
      <c r="AM211" s="73"/>
      <c r="AN211" s="1377" t="str">
        <f>CONCATENATE(AM211,AM212,AM213,AM216,AM217,AM218,AM219,AM220,AM221,AM224,AM225,AM226,AM227,AM228,AM229,AM232,AM233,AM234)</f>
        <v/>
      </c>
      <c r="AO211" s="13">
        <v>115</v>
      </c>
      <c r="AP211" s="74"/>
      <c r="AQ211" s="75"/>
    </row>
    <row r="212" spans="1:43" ht="25.5" x14ac:dyDescent="0.75">
      <c r="A212" s="1114"/>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338"/>
      <c r="AM212" s="31"/>
      <c r="AN212" s="1378"/>
      <c r="AO212" s="13">
        <v>116</v>
      </c>
      <c r="AP212" s="74"/>
      <c r="AQ212" s="75"/>
    </row>
    <row r="213" spans="1:43" ht="25.5" x14ac:dyDescent="0.75">
      <c r="A213" s="1114"/>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338"/>
      <c r="AM213" s="31"/>
      <c r="AN213" s="1378"/>
      <c r="AO213" s="13">
        <v>117</v>
      </c>
      <c r="AP213" s="74"/>
      <c r="AQ213" s="75"/>
    </row>
    <row r="214" spans="1:43" ht="25.5" x14ac:dyDescent="0.75">
      <c r="A214" s="1115"/>
      <c r="B214" s="160" t="s">
        <v>805</v>
      </c>
      <c r="C214" s="559" t="s">
        <v>806</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338"/>
      <c r="AM214" s="31"/>
      <c r="AN214" s="1378"/>
      <c r="AO214" s="13">
        <v>118</v>
      </c>
      <c r="AP214" s="74"/>
      <c r="AQ214" s="75"/>
    </row>
    <row r="215" spans="1:43" ht="25.5" x14ac:dyDescent="0.75">
      <c r="A215" s="1116" t="s">
        <v>1295</v>
      </c>
      <c r="B215" s="163" t="s">
        <v>1242</v>
      </c>
      <c r="C215" s="559" t="s">
        <v>935</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338"/>
      <c r="AM215" s="31"/>
      <c r="AN215" s="1378"/>
      <c r="AO215" s="13">
        <v>119</v>
      </c>
      <c r="AP215" s="74"/>
      <c r="AQ215" s="75"/>
    </row>
    <row r="216" spans="1:43" ht="25.5" x14ac:dyDescent="0.75">
      <c r="A216" s="1114"/>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338"/>
      <c r="AM216" s="31"/>
      <c r="AN216" s="1378"/>
      <c r="AO216" s="13">
        <v>120</v>
      </c>
      <c r="AP216" s="74"/>
      <c r="AQ216" s="75"/>
    </row>
    <row r="217" spans="1:43" ht="25.5" x14ac:dyDescent="0.75">
      <c r="A217" s="1114"/>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338"/>
      <c r="AM217" s="31"/>
      <c r="AN217" s="1378"/>
      <c r="AO217" s="13">
        <v>121</v>
      </c>
      <c r="AP217" s="74"/>
      <c r="AQ217" s="75"/>
    </row>
    <row r="218" spans="1:43" ht="25.9" thickBot="1" x14ac:dyDescent="0.8">
      <c r="A218" s="1117"/>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338"/>
      <c r="AM218" s="31"/>
      <c r="AN218" s="1378"/>
      <c r="AO218" s="13">
        <v>122</v>
      </c>
      <c r="AP218" s="74"/>
      <c r="AQ218" s="75"/>
    </row>
    <row r="219" spans="1:43" ht="26.25" customHeight="1" x14ac:dyDescent="0.75">
      <c r="A219" s="1113" t="s">
        <v>1292</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338"/>
      <c r="AM219" s="31"/>
      <c r="AN219" s="1378"/>
      <c r="AO219" s="13">
        <v>123</v>
      </c>
      <c r="AP219" s="74"/>
      <c r="AQ219" s="75"/>
    </row>
    <row r="220" spans="1:43" ht="25.5" x14ac:dyDescent="0.75">
      <c r="A220" s="1114"/>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338"/>
      <c r="AM220" s="31"/>
      <c r="AN220" s="1378"/>
      <c r="AO220" s="13">
        <v>124</v>
      </c>
      <c r="AP220" s="74"/>
      <c r="AQ220" s="75"/>
    </row>
    <row r="221" spans="1:43" ht="25.5" x14ac:dyDescent="0.75">
      <c r="A221" s="1114"/>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338"/>
      <c r="AM221" s="31"/>
      <c r="AN221" s="1378"/>
      <c r="AO221" s="13">
        <v>125</v>
      </c>
      <c r="AP221" s="74"/>
      <c r="AQ221" s="75"/>
    </row>
    <row r="222" spans="1:43" ht="25.5" x14ac:dyDescent="0.75">
      <c r="A222" s="1115"/>
      <c r="B222" s="160" t="s">
        <v>805</v>
      </c>
      <c r="C222" s="559" t="s">
        <v>807</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338"/>
      <c r="AM222" s="31"/>
      <c r="AN222" s="1378"/>
      <c r="AO222" s="13">
        <v>126</v>
      </c>
      <c r="AP222" s="74"/>
      <c r="AQ222" s="75"/>
    </row>
    <row r="223" spans="1:43" ht="25.5" x14ac:dyDescent="0.75">
      <c r="A223" s="1116" t="s">
        <v>1293</v>
      </c>
      <c r="B223" s="163" t="s">
        <v>1242</v>
      </c>
      <c r="C223" s="559" t="s">
        <v>937</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338"/>
      <c r="AM223" s="31"/>
      <c r="AN223" s="1378"/>
      <c r="AO223" s="13">
        <v>127</v>
      </c>
      <c r="AP223" s="74"/>
      <c r="AQ223" s="75"/>
    </row>
    <row r="224" spans="1:43" ht="25.5" x14ac:dyDescent="0.75">
      <c r="A224" s="1114"/>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338"/>
      <c r="AM224" s="31"/>
      <c r="AN224" s="1378"/>
      <c r="AO224" s="13">
        <v>128</v>
      </c>
      <c r="AP224" s="74"/>
      <c r="AQ224" s="75"/>
    </row>
    <row r="225" spans="1:43" ht="25.5" x14ac:dyDescent="0.75">
      <c r="A225" s="1114"/>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338"/>
      <c r="AM225" s="31"/>
      <c r="AN225" s="1378"/>
      <c r="AO225" s="13">
        <v>129</v>
      </c>
      <c r="AP225" s="74"/>
      <c r="AQ225" s="75"/>
    </row>
    <row r="226" spans="1:43" ht="25.9" thickBot="1" x14ac:dyDescent="0.8">
      <c r="A226" s="1117"/>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338"/>
      <c r="AM226" s="31"/>
      <c r="AN226" s="1378"/>
      <c r="AO226" s="13">
        <v>130</v>
      </c>
      <c r="AP226" s="74"/>
      <c r="AQ226" s="75"/>
    </row>
    <row r="227" spans="1:43" ht="25.5" x14ac:dyDescent="0.75">
      <c r="A227" s="1113"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338"/>
      <c r="AM227" s="31"/>
      <c r="AN227" s="1378"/>
      <c r="AO227" s="13">
        <v>131</v>
      </c>
      <c r="AP227" s="74"/>
      <c r="AQ227" s="75"/>
    </row>
    <row r="228" spans="1:43" ht="25.5" x14ac:dyDescent="0.75">
      <c r="A228" s="1114"/>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338"/>
      <c r="AM228" s="31"/>
      <c r="AN228" s="1378"/>
      <c r="AO228" s="13">
        <v>132</v>
      </c>
      <c r="AP228" s="74"/>
      <c r="AQ228" s="75"/>
    </row>
    <row r="229" spans="1:43" ht="25.5" x14ac:dyDescent="0.75">
      <c r="A229" s="1114"/>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338"/>
      <c r="AM229" s="31"/>
      <c r="AN229" s="1378"/>
      <c r="AO229" s="13">
        <v>133</v>
      </c>
      <c r="AP229" s="74"/>
      <c r="AQ229" s="75"/>
    </row>
    <row r="230" spans="1:43" ht="25.5" x14ac:dyDescent="0.75">
      <c r="A230" s="1115"/>
      <c r="B230" s="160" t="s">
        <v>805</v>
      </c>
      <c r="C230" s="559" t="s">
        <v>808</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338"/>
      <c r="AM230" s="31"/>
      <c r="AN230" s="1378"/>
      <c r="AO230" s="13">
        <v>134</v>
      </c>
      <c r="AP230" s="74"/>
      <c r="AQ230" s="75"/>
    </row>
    <row r="231" spans="1:43" ht="25.5" x14ac:dyDescent="0.75">
      <c r="A231" s="869"/>
      <c r="B231" s="163" t="s">
        <v>1242</v>
      </c>
      <c r="C231" s="559" t="s">
        <v>936</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338"/>
      <c r="AM231" s="31"/>
      <c r="AN231" s="1378"/>
      <c r="AO231" s="13">
        <v>135</v>
      </c>
      <c r="AP231" s="74"/>
      <c r="AQ231" s="75"/>
    </row>
    <row r="232" spans="1:43" ht="25.5" x14ac:dyDescent="0.75">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338"/>
      <c r="AM232" s="31"/>
      <c r="AN232" s="1378"/>
      <c r="AO232" s="13">
        <v>136</v>
      </c>
      <c r="AP232" s="74"/>
      <c r="AQ232" s="75"/>
    </row>
    <row r="233" spans="1:43" ht="25.5" x14ac:dyDescent="0.75">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338"/>
      <c r="AM233" s="31"/>
      <c r="AN233" s="1378"/>
      <c r="AO233" s="13">
        <v>137</v>
      </c>
      <c r="AP233" s="74"/>
      <c r="AQ233" s="75"/>
    </row>
    <row r="234" spans="1:43" ht="25.9" thickBot="1" x14ac:dyDescent="0.8">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339"/>
      <c r="AM234" s="123"/>
      <c r="AN234" s="1379"/>
      <c r="AO234" s="13">
        <v>138</v>
      </c>
      <c r="AP234" s="74"/>
      <c r="AQ234" s="75"/>
    </row>
    <row r="235" spans="1:43" ht="25.9" thickBot="1" x14ac:dyDescent="0.8">
      <c r="A235" s="1300" t="s">
        <v>114</v>
      </c>
      <c r="B235" s="1154"/>
      <c r="C235" s="1154"/>
      <c r="D235" s="1154"/>
      <c r="E235" s="1154"/>
      <c r="F235" s="1154"/>
      <c r="G235" s="1154"/>
      <c r="H235" s="1154"/>
      <c r="I235" s="1154"/>
      <c r="J235" s="1154"/>
      <c r="K235" s="1154"/>
      <c r="L235" s="1154"/>
      <c r="M235" s="1154"/>
      <c r="N235" s="1154"/>
      <c r="O235" s="1154"/>
      <c r="P235" s="1154"/>
      <c r="Q235" s="1154"/>
      <c r="R235" s="1154"/>
      <c r="S235" s="1154"/>
      <c r="T235" s="1154"/>
      <c r="U235" s="1154"/>
      <c r="V235" s="1154"/>
      <c r="W235" s="1154"/>
      <c r="X235" s="1154"/>
      <c r="Y235" s="1154"/>
      <c r="Z235" s="1154"/>
      <c r="AA235" s="1155"/>
      <c r="AB235" s="1207"/>
      <c r="AC235" s="1207"/>
      <c r="AD235" s="1207"/>
      <c r="AE235" s="1207"/>
      <c r="AF235" s="1207"/>
      <c r="AG235" s="1207"/>
      <c r="AH235" s="1207"/>
      <c r="AI235" s="1207"/>
      <c r="AJ235" s="1154"/>
      <c r="AK235" s="1154"/>
      <c r="AL235" s="1154"/>
      <c r="AM235" s="1154"/>
      <c r="AN235" s="1156"/>
      <c r="AO235" s="13">
        <v>139</v>
      </c>
      <c r="AP235" s="74"/>
      <c r="AQ235" s="75"/>
    </row>
    <row r="236" spans="1:43" ht="26.25" customHeight="1" x14ac:dyDescent="0.75">
      <c r="A236" s="1129" t="s">
        <v>36</v>
      </c>
      <c r="B236" s="1236" t="s">
        <v>321</v>
      </c>
      <c r="C236" s="1172" t="s">
        <v>305</v>
      </c>
      <c r="D236" s="1138" t="s">
        <v>0</v>
      </c>
      <c r="E236" s="1138"/>
      <c r="F236" s="1138" t="s">
        <v>1</v>
      </c>
      <c r="G236" s="1138"/>
      <c r="H236" s="1138" t="s">
        <v>2</v>
      </c>
      <c r="I236" s="1138"/>
      <c r="J236" s="1138" t="s">
        <v>3</v>
      </c>
      <c r="K236" s="1138"/>
      <c r="L236" s="1138" t="s">
        <v>4</v>
      </c>
      <c r="M236" s="1138"/>
      <c r="N236" s="1138" t="s">
        <v>5</v>
      </c>
      <c r="O236" s="1138"/>
      <c r="P236" s="1138" t="s">
        <v>6</v>
      </c>
      <c r="Q236" s="1138"/>
      <c r="R236" s="1138" t="s">
        <v>7</v>
      </c>
      <c r="S236" s="1138"/>
      <c r="T236" s="1138" t="s">
        <v>8</v>
      </c>
      <c r="U236" s="1138"/>
      <c r="V236" s="1138" t="s">
        <v>23</v>
      </c>
      <c r="W236" s="1138"/>
      <c r="X236" s="1138" t="s">
        <v>24</v>
      </c>
      <c r="Y236" s="1138"/>
      <c r="Z236" s="1138" t="s">
        <v>9</v>
      </c>
      <c r="AA236" s="1122"/>
      <c r="AB236" s="1354"/>
      <c r="AC236" s="1124"/>
      <c r="AD236" s="1124"/>
      <c r="AE236" s="1124"/>
      <c r="AF236" s="1124"/>
      <c r="AG236" s="1124"/>
      <c r="AH236" s="1124"/>
      <c r="AI236" s="1125"/>
      <c r="AJ236" s="1315" t="s">
        <v>19</v>
      </c>
      <c r="AK236" s="1313" t="s">
        <v>354</v>
      </c>
      <c r="AL236" s="1305" t="s">
        <v>360</v>
      </c>
      <c r="AM236" s="1160" t="s">
        <v>361</v>
      </c>
      <c r="AN236" s="1242" t="s">
        <v>361</v>
      </c>
      <c r="AO236" s="13">
        <v>140</v>
      </c>
      <c r="AP236" s="74"/>
      <c r="AQ236" s="75"/>
    </row>
    <row r="237" spans="1:43" ht="27" customHeight="1" thickBot="1" x14ac:dyDescent="0.8">
      <c r="A237" s="1130"/>
      <c r="B237" s="1237"/>
      <c r="C237" s="1235"/>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316"/>
      <c r="AK237" s="1314"/>
      <c r="AL237" s="1249"/>
      <c r="AM237" s="1160"/>
      <c r="AN237" s="1158"/>
      <c r="AO237" s="13">
        <v>141</v>
      </c>
      <c r="AP237" s="74"/>
      <c r="AQ237" s="75"/>
    </row>
    <row r="238" spans="1:43" ht="30.75" hidden="1" customHeight="1" x14ac:dyDescent="0.75">
      <c r="A238" s="1240" t="s">
        <v>898</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360" t="str">
        <f>CONCATENATE(AK238,AK239,AK240,AK241,AK242,AK243,AK244,AK245,AK246)</f>
        <v/>
      </c>
      <c r="AM238" s="73"/>
      <c r="AN238" s="1411" t="str">
        <f>CONCATENATE(AM238,AM275,AM276,AM277,AM278,AM279,AM280,AM281,AM282,AM283,AM284,AM285,AM286,AM287,AM288)</f>
        <v/>
      </c>
      <c r="AO238" s="13">
        <v>142</v>
      </c>
      <c r="AP238" s="74"/>
      <c r="AQ238" s="75"/>
    </row>
    <row r="239" spans="1:43" ht="25.9" hidden="1" thickBot="1" x14ac:dyDescent="0.8">
      <c r="A239" s="1240"/>
      <c r="B239" s="169" t="s">
        <v>853</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361"/>
      <c r="AM239" s="31"/>
      <c r="AN239" s="1412"/>
      <c r="AO239" s="13">
        <v>143</v>
      </c>
      <c r="AP239" s="74"/>
      <c r="AQ239" s="75"/>
    </row>
    <row r="240" spans="1:43" ht="25.9" hidden="1" thickBot="1" x14ac:dyDescent="0.8">
      <c r="A240" s="1240"/>
      <c r="B240" s="171" t="s">
        <v>857</v>
      </c>
      <c r="C240" s="555" t="s">
        <v>818</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361"/>
      <c r="AM240" s="31"/>
      <c r="AN240" s="1412"/>
      <c r="AO240" s="13">
        <v>144</v>
      </c>
      <c r="AP240" s="74"/>
      <c r="AQ240" s="75"/>
    </row>
    <row r="241" spans="1:43" ht="25.9" hidden="1" thickBot="1" x14ac:dyDescent="0.8">
      <c r="A241" s="1240"/>
      <c r="B241" s="169" t="s">
        <v>809</v>
      </c>
      <c r="C241" s="555" t="s">
        <v>819</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361"/>
      <c r="AM241" s="31"/>
      <c r="AN241" s="1412"/>
      <c r="AO241" s="13">
        <v>145</v>
      </c>
      <c r="AP241" s="74"/>
      <c r="AQ241" s="75"/>
    </row>
    <row r="242" spans="1:43" ht="25.9" hidden="1" thickBot="1" x14ac:dyDescent="0.8">
      <c r="A242" s="1240"/>
      <c r="B242" s="169" t="s">
        <v>810</v>
      </c>
      <c r="C242" s="555" t="s">
        <v>820</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361"/>
      <c r="AM242" s="31"/>
      <c r="AN242" s="1412"/>
      <c r="AO242" s="13">
        <v>146</v>
      </c>
      <c r="AP242" s="74"/>
      <c r="AQ242" s="75"/>
    </row>
    <row r="243" spans="1:43" ht="25.9" hidden="1" thickBot="1" x14ac:dyDescent="0.8">
      <c r="A243" s="1240"/>
      <c r="B243" s="169" t="s">
        <v>811</v>
      </c>
      <c r="C243" s="555" t="s">
        <v>821</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361"/>
      <c r="AM243" s="31"/>
      <c r="AN243" s="1412"/>
      <c r="AO243" s="13">
        <v>147</v>
      </c>
      <c r="AP243" s="74"/>
      <c r="AQ243" s="75"/>
    </row>
    <row r="244" spans="1:43" ht="25.9" hidden="1" thickBot="1" x14ac:dyDescent="0.8">
      <c r="A244" s="1240"/>
      <c r="B244" s="169" t="s">
        <v>812</v>
      </c>
      <c r="C244" s="555" t="s">
        <v>822</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361"/>
      <c r="AM244" s="31"/>
      <c r="AN244" s="1412"/>
      <c r="AO244" s="13">
        <v>148</v>
      </c>
      <c r="AP244" s="74"/>
      <c r="AQ244" s="75"/>
    </row>
    <row r="245" spans="1:43" ht="25.9" hidden="1" thickBot="1" x14ac:dyDescent="0.8">
      <c r="A245" s="1240"/>
      <c r="B245" s="169" t="s">
        <v>813</v>
      </c>
      <c r="C245" s="555" t="s">
        <v>823</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361"/>
      <c r="AM245" s="31"/>
      <c r="AN245" s="1412"/>
      <c r="AO245" s="13">
        <v>149</v>
      </c>
      <c r="AP245" s="74"/>
      <c r="AQ245" s="75"/>
    </row>
    <row r="246" spans="1:43" ht="25.9" hidden="1" thickBot="1" x14ac:dyDescent="0.8">
      <c r="A246" s="1241"/>
      <c r="B246" s="178" t="s">
        <v>848</v>
      </c>
      <c r="C246" s="556" t="s">
        <v>824</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414"/>
      <c r="AM246" s="73"/>
      <c r="AN246" s="1412"/>
      <c r="AO246" s="13">
        <v>150</v>
      </c>
      <c r="AP246" s="74"/>
      <c r="AQ246" s="75"/>
    </row>
    <row r="247" spans="1:43" ht="25.9" hidden="1" thickBot="1" x14ac:dyDescent="0.8">
      <c r="A247" s="1239" t="s">
        <v>815</v>
      </c>
      <c r="B247" s="167" t="s">
        <v>859</v>
      </c>
      <c r="C247" s="557" t="s">
        <v>825</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217" t="str">
        <f>CONCATENATE(AK247,AK248,AK249,AK250,AK251,AK252,AK253,AK254,AK255)</f>
        <v/>
      </c>
      <c r="AM247" s="73"/>
      <c r="AN247" s="1412"/>
      <c r="AO247" s="13">
        <v>151</v>
      </c>
      <c r="AP247" s="74"/>
      <c r="AQ247" s="75"/>
    </row>
    <row r="248" spans="1:43" ht="25.9" hidden="1" thickBot="1" x14ac:dyDescent="0.8">
      <c r="A248" s="1240"/>
      <c r="B248" s="169" t="s">
        <v>854</v>
      </c>
      <c r="C248" s="555" t="s">
        <v>826</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218"/>
      <c r="AM248" s="31"/>
      <c r="AN248" s="1412"/>
      <c r="AO248" s="13">
        <v>152</v>
      </c>
      <c r="AP248" s="74"/>
      <c r="AQ248" s="75"/>
    </row>
    <row r="249" spans="1:43" ht="25.9" hidden="1" thickBot="1" x14ac:dyDescent="0.8">
      <c r="A249" s="1240"/>
      <c r="B249" s="171" t="s">
        <v>862</v>
      </c>
      <c r="C249" s="555" t="s">
        <v>827</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218"/>
      <c r="AM249" s="31"/>
      <c r="AN249" s="1412"/>
      <c r="AO249" s="13">
        <v>153</v>
      </c>
      <c r="AP249" s="74"/>
      <c r="AQ249" s="75"/>
    </row>
    <row r="250" spans="1:43" ht="25.9" hidden="1" thickBot="1" x14ac:dyDescent="0.8">
      <c r="A250" s="1240"/>
      <c r="B250" s="169" t="s">
        <v>809</v>
      </c>
      <c r="C250" s="555" t="s">
        <v>828</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218"/>
      <c r="AM250" s="31"/>
      <c r="AN250" s="1412"/>
      <c r="AO250" s="13">
        <v>154</v>
      </c>
      <c r="AP250" s="74"/>
      <c r="AQ250" s="75"/>
    </row>
    <row r="251" spans="1:43" ht="25.9" hidden="1" thickBot="1" x14ac:dyDescent="0.8">
      <c r="A251" s="1240"/>
      <c r="B251" s="169" t="s">
        <v>810</v>
      </c>
      <c r="C251" s="555" t="s">
        <v>829</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218"/>
      <c r="AM251" s="31"/>
      <c r="AN251" s="1412"/>
      <c r="AO251" s="13">
        <v>155</v>
      </c>
      <c r="AP251" s="74"/>
      <c r="AQ251" s="75"/>
    </row>
    <row r="252" spans="1:43" ht="25.9" hidden="1" thickBot="1" x14ac:dyDescent="0.8">
      <c r="A252" s="1240"/>
      <c r="B252" s="169" t="s">
        <v>811</v>
      </c>
      <c r="C252" s="555" t="s">
        <v>830</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218"/>
      <c r="AM252" s="31"/>
      <c r="AN252" s="1412"/>
      <c r="AO252" s="13">
        <v>156</v>
      </c>
      <c r="AP252" s="74"/>
      <c r="AQ252" s="75"/>
    </row>
    <row r="253" spans="1:43" ht="25.9" hidden="1" thickBot="1" x14ac:dyDescent="0.8">
      <c r="A253" s="1240"/>
      <c r="B253" s="169" t="s">
        <v>812</v>
      </c>
      <c r="C253" s="555" t="s">
        <v>831</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218"/>
      <c r="AM253" s="31"/>
      <c r="AN253" s="1412"/>
      <c r="AO253" s="13">
        <v>157</v>
      </c>
      <c r="AP253" s="74"/>
      <c r="AQ253" s="75"/>
    </row>
    <row r="254" spans="1:43" ht="25.9" hidden="1" thickBot="1" x14ac:dyDescent="0.8">
      <c r="A254" s="1240"/>
      <c r="B254" s="169" t="s">
        <v>813</v>
      </c>
      <c r="C254" s="555" t="s">
        <v>832</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218"/>
      <c r="AM254" s="31"/>
      <c r="AN254" s="1412"/>
      <c r="AO254" s="13">
        <v>158</v>
      </c>
      <c r="AP254" s="74"/>
      <c r="AQ254" s="75"/>
    </row>
    <row r="255" spans="1:43" ht="25.9" hidden="1" thickBot="1" x14ac:dyDescent="0.8">
      <c r="A255" s="1241"/>
      <c r="B255" s="178" t="s">
        <v>848</v>
      </c>
      <c r="C255" s="556" t="s">
        <v>833</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219"/>
      <c r="AM255" s="73"/>
      <c r="AN255" s="1412"/>
      <c r="AO255" s="13">
        <v>159</v>
      </c>
      <c r="AP255" s="74"/>
      <c r="AQ255" s="75"/>
    </row>
    <row r="256" spans="1:43" ht="25.9" hidden="1" thickBot="1" x14ac:dyDescent="0.8">
      <c r="A256" s="1239" t="s">
        <v>817</v>
      </c>
      <c r="B256" s="167" t="s">
        <v>860</v>
      </c>
      <c r="C256" s="557" t="s">
        <v>834</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217" t="str">
        <f>CONCATENATE(AK256,AK257,AK258,AK259,AK260,AK261,AK262,AK263,AK264)</f>
        <v/>
      </c>
      <c r="AM256" s="73"/>
      <c r="AN256" s="1412"/>
      <c r="AO256" s="13">
        <v>160</v>
      </c>
      <c r="AP256" s="74"/>
      <c r="AQ256" s="75"/>
    </row>
    <row r="257" spans="1:43" ht="25.9" hidden="1" thickBot="1" x14ac:dyDescent="0.8">
      <c r="A257" s="1240"/>
      <c r="B257" s="169" t="s">
        <v>855</v>
      </c>
      <c r="C257" s="555" t="s">
        <v>835</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218"/>
      <c r="AM257" s="31"/>
      <c r="AN257" s="1412"/>
      <c r="AO257" s="13">
        <v>161</v>
      </c>
      <c r="AP257" s="74"/>
      <c r="AQ257" s="75"/>
    </row>
    <row r="258" spans="1:43" ht="25.9" hidden="1" thickBot="1" x14ac:dyDescent="0.8">
      <c r="A258" s="1240"/>
      <c r="B258" s="171" t="s">
        <v>863</v>
      </c>
      <c r="C258" s="555" t="s">
        <v>836</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218"/>
      <c r="AM258" s="31"/>
      <c r="AN258" s="1412"/>
      <c r="AO258" s="13">
        <v>162</v>
      </c>
      <c r="AP258" s="74"/>
      <c r="AQ258" s="75"/>
    </row>
    <row r="259" spans="1:43" ht="25.9" hidden="1" thickBot="1" x14ac:dyDescent="0.8">
      <c r="A259" s="1240"/>
      <c r="B259" s="169" t="s">
        <v>809</v>
      </c>
      <c r="C259" s="555" t="s">
        <v>837</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218"/>
      <c r="AM259" s="31"/>
      <c r="AN259" s="1412"/>
      <c r="AO259" s="13">
        <v>163</v>
      </c>
      <c r="AP259" s="74"/>
      <c r="AQ259" s="75"/>
    </row>
    <row r="260" spans="1:43" ht="25.9" hidden="1" thickBot="1" x14ac:dyDescent="0.8">
      <c r="A260" s="1240"/>
      <c r="B260" s="169" t="s">
        <v>810</v>
      </c>
      <c r="C260" s="555" t="s">
        <v>838</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218"/>
      <c r="AM260" s="31"/>
      <c r="AN260" s="1412"/>
      <c r="AO260" s="13">
        <v>164</v>
      </c>
      <c r="AP260" s="74"/>
      <c r="AQ260" s="75"/>
    </row>
    <row r="261" spans="1:43" ht="25.9" hidden="1" thickBot="1" x14ac:dyDescent="0.8">
      <c r="A261" s="1240"/>
      <c r="B261" s="169" t="s">
        <v>811</v>
      </c>
      <c r="C261" s="555" t="s">
        <v>839</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218"/>
      <c r="AM261" s="31"/>
      <c r="AN261" s="1412"/>
      <c r="AO261" s="13">
        <v>165</v>
      </c>
      <c r="AP261" s="74"/>
      <c r="AQ261" s="75"/>
    </row>
    <row r="262" spans="1:43" ht="25.9" hidden="1" thickBot="1" x14ac:dyDescent="0.8">
      <c r="A262" s="1240"/>
      <c r="B262" s="169" t="s">
        <v>812</v>
      </c>
      <c r="C262" s="555" t="s">
        <v>840</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218"/>
      <c r="AM262" s="31"/>
      <c r="AN262" s="1412"/>
      <c r="AO262" s="13">
        <v>166</v>
      </c>
      <c r="AP262" s="74"/>
      <c r="AQ262" s="75"/>
    </row>
    <row r="263" spans="1:43" ht="25.9" hidden="1" thickBot="1" x14ac:dyDescent="0.8">
      <c r="A263" s="1240"/>
      <c r="B263" s="169" t="s">
        <v>813</v>
      </c>
      <c r="C263" s="555" t="s">
        <v>841</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218"/>
      <c r="AM263" s="31"/>
      <c r="AN263" s="1412"/>
      <c r="AO263" s="13">
        <v>167</v>
      </c>
      <c r="AP263" s="74"/>
      <c r="AQ263" s="75"/>
    </row>
    <row r="264" spans="1:43" ht="25.9" hidden="1" thickBot="1" x14ac:dyDescent="0.8">
      <c r="A264" s="1241"/>
      <c r="B264" s="178" t="s">
        <v>848</v>
      </c>
      <c r="C264" s="556" t="s">
        <v>842</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219"/>
      <c r="AM264" s="73"/>
      <c r="AN264" s="1412"/>
      <c r="AO264" s="13">
        <v>168</v>
      </c>
      <c r="AP264" s="74"/>
      <c r="AQ264" s="75"/>
    </row>
    <row r="265" spans="1:43" ht="25.9" hidden="1" thickBot="1" x14ac:dyDescent="0.8">
      <c r="A265" s="1239" t="s">
        <v>816</v>
      </c>
      <c r="B265" s="167" t="s">
        <v>861</v>
      </c>
      <c r="C265" s="557" t="s">
        <v>843</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217" t="str">
        <f>CONCATENATE(AK265,AK266,AK267,AK268,AK269,AK270,AK271,AK272,AK273)</f>
        <v/>
      </c>
      <c r="AM265" s="73"/>
      <c r="AN265" s="1412"/>
      <c r="AO265" s="13">
        <v>169</v>
      </c>
      <c r="AP265" s="74"/>
      <c r="AQ265" s="75"/>
    </row>
    <row r="266" spans="1:43" ht="25.9" hidden="1" thickBot="1" x14ac:dyDescent="0.8">
      <c r="A266" s="1240"/>
      <c r="B266" s="169" t="s">
        <v>856</v>
      </c>
      <c r="C266" s="555" t="s">
        <v>844</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218"/>
      <c r="AM266" s="31"/>
      <c r="AN266" s="1412"/>
      <c r="AO266" s="13">
        <v>170</v>
      </c>
      <c r="AP266" s="74"/>
      <c r="AQ266" s="75"/>
    </row>
    <row r="267" spans="1:43" ht="25.9" hidden="1" thickBot="1" x14ac:dyDescent="0.8">
      <c r="A267" s="1240"/>
      <c r="B267" s="171" t="s">
        <v>864</v>
      </c>
      <c r="C267" s="555" t="s">
        <v>845</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218"/>
      <c r="AM267" s="31"/>
      <c r="AN267" s="1412"/>
      <c r="AO267" s="13">
        <v>171</v>
      </c>
      <c r="AP267" s="74"/>
      <c r="AQ267" s="75"/>
    </row>
    <row r="268" spans="1:43" ht="25.9" hidden="1" thickBot="1" x14ac:dyDescent="0.8">
      <c r="A268" s="1240"/>
      <c r="B268" s="169" t="s">
        <v>809</v>
      </c>
      <c r="C268" s="555" t="s">
        <v>846</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218"/>
      <c r="AM268" s="31"/>
      <c r="AN268" s="1412"/>
      <c r="AO268" s="13">
        <v>172</v>
      </c>
      <c r="AP268" s="74"/>
      <c r="AQ268" s="75"/>
    </row>
    <row r="269" spans="1:43" ht="25.9" hidden="1" thickBot="1" x14ac:dyDescent="0.8">
      <c r="A269" s="1240"/>
      <c r="B269" s="169" t="s">
        <v>810</v>
      </c>
      <c r="C269" s="555" t="s">
        <v>847</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218"/>
      <c r="AM269" s="31"/>
      <c r="AN269" s="1412"/>
      <c r="AO269" s="13">
        <v>173</v>
      </c>
      <c r="AP269" s="74"/>
      <c r="AQ269" s="75"/>
    </row>
    <row r="270" spans="1:43" ht="25.9" hidden="1" thickBot="1" x14ac:dyDescent="0.8">
      <c r="A270" s="1240"/>
      <c r="B270" s="169" t="s">
        <v>811</v>
      </c>
      <c r="C270" s="555" t="s">
        <v>849</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218"/>
      <c r="AM270" s="31"/>
      <c r="AN270" s="1412"/>
      <c r="AO270" s="13">
        <v>174</v>
      </c>
      <c r="AP270" s="74"/>
      <c r="AQ270" s="75"/>
    </row>
    <row r="271" spans="1:43" ht="25.9" hidden="1" thickBot="1" x14ac:dyDescent="0.8">
      <c r="A271" s="1240"/>
      <c r="B271" s="169" t="s">
        <v>812</v>
      </c>
      <c r="C271" s="555" t="s">
        <v>850</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218"/>
      <c r="AM271" s="31"/>
      <c r="AN271" s="1412"/>
      <c r="AO271" s="13">
        <v>175</v>
      </c>
      <c r="AP271" s="74"/>
      <c r="AQ271" s="75"/>
    </row>
    <row r="272" spans="1:43" ht="25.9" hidden="1" thickBot="1" x14ac:dyDescent="0.8">
      <c r="A272" s="1240"/>
      <c r="B272" s="169" t="s">
        <v>813</v>
      </c>
      <c r="C272" s="555" t="s">
        <v>851</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218"/>
      <c r="AM272" s="31"/>
      <c r="AN272" s="1412"/>
      <c r="AO272" s="13">
        <v>176</v>
      </c>
      <c r="AP272" s="74"/>
      <c r="AQ272" s="75"/>
    </row>
    <row r="273" spans="1:43" ht="25.9" hidden="1" thickBot="1" x14ac:dyDescent="0.8">
      <c r="A273" s="1241"/>
      <c r="B273" s="183" t="s">
        <v>848</v>
      </c>
      <c r="C273" s="555" t="s">
        <v>852</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219"/>
      <c r="AM273" s="31"/>
      <c r="AN273" s="1412"/>
      <c r="AO273" s="13">
        <v>177</v>
      </c>
      <c r="AP273" s="74"/>
      <c r="AQ273" s="75"/>
    </row>
    <row r="274" spans="1:43" ht="25.5" x14ac:dyDescent="0.75">
      <c r="A274" s="1238" t="s">
        <v>906</v>
      </c>
      <c r="B274" s="185" t="s">
        <v>905</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415" t="str">
        <f>CONCATENATE(AK238,AK276,AK277,AK278,AK279,AK281,AK283,AK285,AK287,AK288,AK275,AK280,AK274,AK282)</f>
        <v/>
      </c>
      <c r="AM274" s="31"/>
      <c r="AN274" s="1412"/>
      <c r="AO274" s="13">
        <v>178</v>
      </c>
      <c r="AP274" s="74"/>
      <c r="AQ274" s="75"/>
    </row>
    <row r="275" spans="1:43" ht="25.9" thickBot="1" x14ac:dyDescent="0.8">
      <c r="A275" s="1137"/>
      <c r="B275" s="189" t="s">
        <v>865</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361"/>
      <c r="AM275" s="31"/>
      <c r="AN275" s="1412"/>
      <c r="AO275" s="13">
        <v>179</v>
      </c>
      <c r="AP275" s="74"/>
      <c r="AQ275" s="75"/>
    </row>
    <row r="276" spans="1:43" ht="25.9" thickBot="1" x14ac:dyDescent="0.8">
      <c r="A276" s="1139" t="s">
        <v>907</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361"/>
      <c r="AM276" s="31"/>
      <c r="AN276" s="1412"/>
      <c r="AO276" s="13">
        <v>180</v>
      </c>
      <c r="AP276" s="74"/>
      <c r="AQ276" s="75"/>
    </row>
    <row r="277" spans="1:43" ht="25.9" hidden="1" thickBot="1" x14ac:dyDescent="0.8">
      <c r="A277" s="1141"/>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361"/>
      <c r="AM277" s="31"/>
      <c r="AN277" s="1412"/>
      <c r="AO277" s="13">
        <v>181</v>
      </c>
      <c r="AP277" s="74"/>
      <c r="AQ277" s="75"/>
    </row>
    <row r="278" spans="1:43" s="14" customFormat="1" ht="25.5" x14ac:dyDescent="0.75">
      <c r="A278" s="1191"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361"/>
      <c r="AM278" s="31"/>
      <c r="AN278" s="1412"/>
      <c r="AO278" s="13">
        <v>182</v>
      </c>
      <c r="AP278" s="74"/>
      <c r="AQ278" s="149"/>
    </row>
    <row r="279" spans="1:43" s="14" customFormat="1" ht="25.5" x14ac:dyDescent="0.75">
      <c r="A279" s="1192"/>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361"/>
      <c r="AM279" s="31"/>
      <c r="AN279" s="1412"/>
      <c r="AO279" s="13">
        <v>183</v>
      </c>
      <c r="AP279" s="74"/>
      <c r="AQ279" s="149"/>
    </row>
    <row r="280" spans="1:43" s="14" customFormat="1" ht="25.5" x14ac:dyDescent="0.75">
      <c r="A280" s="1192"/>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361"/>
      <c r="AM280" s="31"/>
      <c r="AN280" s="1412"/>
      <c r="AO280" s="13">
        <v>184</v>
      </c>
      <c r="AP280" s="74"/>
      <c r="AQ280" s="149"/>
    </row>
    <row r="281" spans="1:43" s="14" customFormat="1" ht="25.5" x14ac:dyDescent="0.75">
      <c r="A281" s="1192"/>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361"/>
      <c r="AM281" s="31"/>
      <c r="AN281" s="1412"/>
      <c r="AO281" s="13">
        <v>185</v>
      </c>
      <c r="AP281" s="74"/>
      <c r="AQ281" s="149"/>
    </row>
    <row r="282" spans="1:43" s="14" customFormat="1" ht="25.5" x14ac:dyDescent="0.75">
      <c r="A282" s="1192"/>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361"/>
      <c r="AM282" s="31"/>
      <c r="AN282" s="1412"/>
      <c r="AO282" s="13">
        <v>186</v>
      </c>
      <c r="AP282" s="74"/>
      <c r="AQ282" s="149"/>
    </row>
    <row r="283" spans="1:43" s="14" customFormat="1" ht="25.5" x14ac:dyDescent="0.75">
      <c r="A283" s="1192"/>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317"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361"/>
      <c r="AM283" s="31"/>
      <c r="AN283" s="1412"/>
      <c r="AO283" s="13">
        <v>187</v>
      </c>
      <c r="AP283" s="74"/>
      <c r="AQ283" s="149"/>
    </row>
    <row r="284" spans="1:43" s="14" customFormat="1" ht="29.25" thickBot="1" x14ac:dyDescent="0.8">
      <c r="A284" s="1193"/>
      <c r="B284" s="202" t="s">
        <v>947</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317"/>
      <c r="AL284" s="1361"/>
      <c r="AM284" s="31"/>
      <c r="AN284" s="1412"/>
      <c r="AO284" s="13">
        <v>188</v>
      </c>
      <c r="AP284" s="74"/>
      <c r="AQ284" s="149"/>
    </row>
    <row r="285" spans="1:43" s="14" customFormat="1" ht="25.5" x14ac:dyDescent="0.75">
      <c r="A285" s="1191"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317"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361"/>
      <c r="AM285" s="31"/>
      <c r="AN285" s="1412"/>
      <c r="AO285" s="13">
        <v>189</v>
      </c>
      <c r="AP285" s="74"/>
      <c r="AQ285" s="149"/>
    </row>
    <row r="286" spans="1:43" s="14" customFormat="1" ht="25.5" x14ac:dyDescent="0.75">
      <c r="A286" s="1192"/>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317"/>
      <c r="AL286" s="1361"/>
      <c r="AM286" s="31"/>
      <c r="AN286" s="1412"/>
      <c r="AO286" s="13">
        <v>190</v>
      </c>
      <c r="AP286" s="74"/>
      <c r="AQ286" s="149"/>
    </row>
    <row r="287" spans="1:43" s="14" customFormat="1" ht="25.5" x14ac:dyDescent="0.75">
      <c r="A287" s="1192"/>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361"/>
      <c r="AM287" s="31"/>
      <c r="AN287" s="1412"/>
      <c r="AO287" s="13">
        <v>191</v>
      </c>
      <c r="AP287" s="74"/>
      <c r="AQ287" s="149"/>
    </row>
    <row r="288" spans="1:43" s="14" customFormat="1" ht="25.9" thickBot="1" x14ac:dyDescent="0.8">
      <c r="A288" s="1203"/>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362"/>
      <c r="AM288" s="123"/>
      <c r="AN288" s="1413"/>
      <c r="AO288" s="13">
        <v>192</v>
      </c>
      <c r="AP288" s="74"/>
      <c r="AQ288" s="149"/>
    </row>
    <row r="289" spans="1:43" ht="25.9" thickBot="1" x14ac:dyDescent="0.8">
      <c r="A289" s="1153" t="s">
        <v>116</v>
      </c>
      <c r="B289" s="1154"/>
      <c r="C289" s="1154"/>
      <c r="D289" s="1154"/>
      <c r="E289" s="1154"/>
      <c r="F289" s="1154"/>
      <c r="G289" s="1154"/>
      <c r="H289" s="1154"/>
      <c r="I289" s="1154"/>
      <c r="J289" s="1154"/>
      <c r="K289" s="1154"/>
      <c r="L289" s="1154"/>
      <c r="M289" s="1154"/>
      <c r="N289" s="1154"/>
      <c r="O289" s="1154"/>
      <c r="P289" s="1154"/>
      <c r="Q289" s="1154"/>
      <c r="R289" s="1154"/>
      <c r="S289" s="1154"/>
      <c r="T289" s="1154"/>
      <c r="U289" s="1154"/>
      <c r="V289" s="1154"/>
      <c r="W289" s="1154"/>
      <c r="X289" s="1154"/>
      <c r="Y289" s="1154"/>
      <c r="Z289" s="1154"/>
      <c r="AA289" s="1154"/>
      <c r="AB289" s="1207"/>
      <c r="AC289" s="1207"/>
      <c r="AD289" s="1207"/>
      <c r="AE289" s="1207"/>
      <c r="AF289" s="1207"/>
      <c r="AG289" s="1207"/>
      <c r="AH289" s="1207"/>
      <c r="AI289" s="1207"/>
      <c r="AJ289" s="1154"/>
      <c r="AK289" s="1154"/>
      <c r="AL289" s="1154"/>
      <c r="AM289" s="1154"/>
      <c r="AN289" s="1156"/>
      <c r="AO289" s="13">
        <v>193</v>
      </c>
      <c r="AP289" s="74"/>
      <c r="AQ289" s="75"/>
    </row>
    <row r="290" spans="1:43" ht="26.25" customHeight="1" x14ac:dyDescent="0.75">
      <c r="A290" s="1129" t="s">
        <v>36</v>
      </c>
      <c r="B290" s="1319" t="s">
        <v>321</v>
      </c>
      <c r="C290" s="1172" t="s">
        <v>305</v>
      </c>
      <c r="D290" s="1123" t="s">
        <v>0</v>
      </c>
      <c r="E290" s="1138"/>
      <c r="F290" s="1138" t="s">
        <v>1</v>
      </c>
      <c r="G290" s="1138"/>
      <c r="H290" s="1138" t="s">
        <v>2</v>
      </c>
      <c r="I290" s="1138"/>
      <c r="J290" s="1138" t="s">
        <v>3</v>
      </c>
      <c r="K290" s="1138"/>
      <c r="L290" s="1138" t="s">
        <v>4</v>
      </c>
      <c r="M290" s="1138"/>
      <c r="N290" s="1138" t="s">
        <v>5</v>
      </c>
      <c r="O290" s="1138"/>
      <c r="P290" s="1138" t="s">
        <v>6</v>
      </c>
      <c r="Q290" s="1138"/>
      <c r="R290" s="1138" t="s">
        <v>7</v>
      </c>
      <c r="S290" s="1138"/>
      <c r="T290" s="1138" t="s">
        <v>8</v>
      </c>
      <c r="U290" s="1138"/>
      <c r="V290" s="1138" t="s">
        <v>23</v>
      </c>
      <c r="W290" s="1138"/>
      <c r="X290" s="1138" t="s">
        <v>24</v>
      </c>
      <c r="Y290" s="1138"/>
      <c r="Z290" s="1138" t="s">
        <v>9</v>
      </c>
      <c r="AA290" s="1122"/>
      <c r="AB290" s="1354"/>
      <c r="AC290" s="1124"/>
      <c r="AD290" s="1124"/>
      <c r="AE290" s="1124"/>
      <c r="AF290" s="1124"/>
      <c r="AG290" s="1124"/>
      <c r="AH290" s="1124"/>
      <c r="AI290" s="1125"/>
      <c r="AJ290" s="1315" t="s">
        <v>19</v>
      </c>
      <c r="AK290" s="1313" t="s">
        <v>354</v>
      </c>
      <c r="AL290" s="1305" t="s">
        <v>360</v>
      </c>
      <c r="AM290" s="1160" t="s">
        <v>361</v>
      </c>
      <c r="AN290" s="1242" t="s">
        <v>361</v>
      </c>
      <c r="AO290" s="13">
        <v>194</v>
      </c>
      <c r="AP290" s="74"/>
      <c r="AQ290" s="75"/>
    </row>
    <row r="291" spans="1:43" ht="27" customHeight="1" thickBot="1" x14ac:dyDescent="0.8">
      <c r="A291" s="1130"/>
      <c r="B291" s="1320"/>
      <c r="C291" s="1173"/>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318"/>
      <c r="AK291" s="1314"/>
      <c r="AL291" s="1249"/>
      <c r="AM291" s="1160"/>
      <c r="AN291" s="1158"/>
      <c r="AO291" s="13">
        <v>195</v>
      </c>
      <c r="AP291" s="74"/>
      <c r="AQ291" s="75"/>
    </row>
    <row r="292" spans="1:43" ht="31.15" customHeight="1" x14ac:dyDescent="0.75">
      <c r="A292" s="1231"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217" t="str">
        <f>CONCATENATE(AK292,AK293,AK294,AK295,AK298,AK302,AK306,AK314,AK305,AK304,AK296,AK297,AK301,AK308,AK309,AK310,AK311,AK313,AK312,AK300)</f>
        <v/>
      </c>
      <c r="AM292" s="204"/>
      <c r="AN292" s="1215" t="str">
        <f>CONCATENATE(AM292,AM293,AM294,AM295,AM298,AM299,AM302,AM303,AM306,AM307,AM314,AM315,AM296,AM297,AM300,AM301,AM304,AM305,AM308,AM309,AM310,AM311)</f>
        <v/>
      </c>
      <c r="AO292" s="13">
        <v>196</v>
      </c>
      <c r="AP292" s="74"/>
      <c r="AQ292" s="75"/>
    </row>
    <row r="293" spans="1:43" ht="31.15" customHeight="1" x14ac:dyDescent="0.75">
      <c r="A293" s="1205"/>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218"/>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182"/>
      <c r="AO293" s="13">
        <v>197</v>
      </c>
      <c r="AP293" s="74"/>
      <c r="AQ293" s="75"/>
    </row>
    <row r="294" spans="1:43" ht="25.5" x14ac:dyDescent="0.75">
      <c r="A294" s="1205"/>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218"/>
      <c r="AM294" s="31"/>
      <c r="AN294" s="1182"/>
      <c r="AO294" s="13">
        <v>198</v>
      </c>
      <c r="AP294" s="74"/>
      <c r="AQ294" s="75"/>
    </row>
    <row r="295" spans="1:43" ht="25.5" x14ac:dyDescent="0.75">
      <c r="A295" s="1205"/>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218"/>
      <c r="AM295" s="31"/>
      <c r="AN295" s="1182"/>
      <c r="AO295" s="13">
        <v>199</v>
      </c>
      <c r="AP295" s="74"/>
      <c r="AQ295" s="75"/>
    </row>
    <row r="296" spans="1:43" ht="25.5" x14ac:dyDescent="0.75">
      <c r="A296" s="1205"/>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218"/>
      <c r="AM296" s="31"/>
      <c r="AN296" s="1182"/>
      <c r="AO296" s="13">
        <v>200</v>
      </c>
      <c r="AP296" s="74"/>
      <c r="AQ296" s="75"/>
    </row>
    <row r="297" spans="1:43" ht="25.9" thickBot="1" x14ac:dyDescent="0.8">
      <c r="A297" s="1206"/>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218"/>
      <c r="AM297" s="31"/>
      <c r="AN297" s="1182"/>
      <c r="AO297" s="13">
        <v>201</v>
      </c>
      <c r="AP297" s="74"/>
      <c r="AQ297" s="75"/>
    </row>
    <row r="298" spans="1:43" ht="25.5" x14ac:dyDescent="0.75">
      <c r="A298" s="1139" t="s">
        <v>948</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317"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218"/>
      <c r="AM298" s="31"/>
      <c r="AN298" s="1182"/>
      <c r="AO298" s="13">
        <v>202</v>
      </c>
      <c r="AP298" s="74"/>
      <c r="AQ298" s="75"/>
    </row>
    <row r="299" spans="1:43" ht="25.5" x14ac:dyDescent="0.75">
      <c r="A299" s="1140"/>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317"/>
      <c r="AL299" s="1218"/>
      <c r="AM299" s="31"/>
      <c r="AN299" s="1182"/>
      <c r="AO299" s="13">
        <v>203</v>
      </c>
      <c r="AP299" s="74"/>
      <c r="AQ299" s="75"/>
    </row>
    <row r="300" spans="1:43" ht="31.15" customHeight="1" x14ac:dyDescent="0.75">
      <c r="A300" s="1140"/>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218"/>
      <c r="AM300" s="31"/>
      <c r="AN300" s="1182"/>
      <c r="AO300" s="13">
        <v>204</v>
      </c>
      <c r="AP300" s="74"/>
      <c r="AQ300" s="75"/>
    </row>
    <row r="301" spans="1:43" ht="25.9" thickBot="1" x14ac:dyDescent="0.8">
      <c r="A301" s="1141"/>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218"/>
      <c r="AM301" s="31"/>
      <c r="AN301" s="1182"/>
      <c r="AO301" s="13">
        <v>205</v>
      </c>
      <c r="AP301" s="74"/>
      <c r="AQ301" s="75"/>
    </row>
    <row r="302" spans="1:43" ht="25.5" x14ac:dyDescent="0.75">
      <c r="A302" s="1143"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317"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218"/>
      <c r="AM302" s="31"/>
      <c r="AN302" s="1182"/>
      <c r="AO302" s="13">
        <v>206</v>
      </c>
      <c r="AP302" s="74"/>
      <c r="AQ302" s="75"/>
    </row>
    <row r="303" spans="1:43" ht="25.5" x14ac:dyDescent="0.75">
      <c r="A303" s="1144"/>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317"/>
      <c r="AL303" s="1218"/>
      <c r="AM303" s="31"/>
      <c r="AN303" s="1182"/>
      <c r="AO303" s="13">
        <v>207</v>
      </c>
      <c r="AP303" s="74"/>
      <c r="AQ303" s="75"/>
    </row>
    <row r="304" spans="1:43" ht="25.5" x14ac:dyDescent="0.75">
      <c r="A304" s="1144"/>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218"/>
      <c r="AM304" s="31"/>
      <c r="AN304" s="1182"/>
      <c r="AO304" s="13">
        <v>208</v>
      </c>
      <c r="AP304" s="74"/>
      <c r="AQ304" s="75"/>
    </row>
    <row r="305" spans="1:43" ht="25.9" thickBot="1" x14ac:dyDescent="0.8">
      <c r="A305" s="1148"/>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218"/>
      <c r="AM305" s="31"/>
      <c r="AN305" s="1182"/>
      <c r="AO305" s="13">
        <v>209</v>
      </c>
      <c r="AP305" s="74"/>
      <c r="AQ305" s="75"/>
    </row>
    <row r="306" spans="1:43" ht="25.5" x14ac:dyDescent="0.75">
      <c r="A306" s="1224"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317"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218"/>
      <c r="AM306" s="31"/>
      <c r="AN306" s="1182"/>
      <c r="AO306" s="13">
        <v>210</v>
      </c>
      <c r="AP306" s="74"/>
      <c r="AQ306" s="75"/>
    </row>
    <row r="307" spans="1:43" ht="25.5" x14ac:dyDescent="0.75">
      <c r="A307" s="1225"/>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317"/>
      <c r="AL307" s="1218"/>
      <c r="AM307" s="31"/>
      <c r="AN307" s="1182"/>
      <c r="AO307" s="13">
        <v>211</v>
      </c>
      <c r="AP307" s="74"/>
      <c r="AQ307" s="75"/>
    </row>
    <row r="308" spans="1:43" s="61" customFormat="1" ht="25.5" x14ac:dyDescent="0.75">
      <c r="A308" s="1225"/>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218"/>
      <c r="AM308" s="60"/>
      <c r="AN308" s="1182"/>
      <c r="AO308" s="13">
        <v>212</v>
      </c>
      <c r="AP308" s="80"/>
      <c r="AQ308" s="75"/>
    </row>
    <row r="309" spans="1:43" ht="25.9" thickBot="1" x14ac:dyDescent="0.8">
      <c r="A309" s="1225"/>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218"/>
      <c r="AM309" s="31"/>
      <c r="AN309" s="1182"/>
      <c r="AO309" s="13">
        <v>213</v>
      </c>
      <c r="AP309" s="74"/>
      <c r="AQ309" s="75"/>
    </row>
    <row r="310" spans="1:43" ht="25.5" x14ac:dyDescent="0.75">
      <c r="A310" s="1226"/>
      <c r="B310" s="1" t="s">
        <v>1302</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218"/>
      <c r="AM310" s="31"/>
      <c r="AN310" s="1182"/>
      <c r="AO310" s="13">
        <v>214</v>
      </c>
      <c r="AP310" s="74"/>
      <c r="AQ310" s="75"/>
    </row>
    <row r="311" spans="1:43" ht="25.9" thickBot="1" x14ac:dyDescent="0.8">
      <c r="A311" s="1226"/>
      <c r="B311" s="632" t="s">
        <v>1182</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218"/>
      <c r="AM311" s="31"/>
      <c r="AN311" s="1182"/>
      <c r="AO311" s="13">
        <v>215</v>
      </c>
      <c r="AP311" s="74"/>
      <c r="AQ311" s="75"/>
    </row>
    <row r="312" spans="1:43" ht="25.5" x14ac:dyDescent="0.75">
      <c r="A312" s="1226"/>
      <c r="B312" s="288" t="s">
        <v>1183</v>
      </c>
      <c r="C312" s="559" t="s">
        <v>1185</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218"/>
      <c r="AM312" s="31"/>
      <c r="AN312" s="1182"/>
      <c r="AO312" s="13">
        <v>214</v>
      </c>
      <c r="AP312" s="74"/>
      <c r="AQ312" s="75"/>
    </row>
    <row r="313" spans="1:43" ht="25.9" thickBot="1" x14ac:dyDescent="0.8">
      <c r="A313" s="1227"/>
      <c r="B313" s="289" t="s">
        <v>1184</v>
      </c>
      <c r="C313" s="868" t="s">
        <v>1186</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218"/>
      <c r="AM313" s="31"/>
      <c r="AN313" s="1182"/>
      <c r="AO313" s="13">
        <v>215</v>
      </c>
      <c r="AP313" s="74"/>
      <c r="AQ313" s="75"/>
    </row>
    <row r="314" spans="1:43" ht="25.5" x14ac:dyDescent="0.75">
      <c r="A314" s="1228"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317"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218"/>
      <c r="AM314" s="31"/>
      <c r="AN314" s="1182"/>
      <c r="AO314" s="13">
        <v>216</v>
      </c>
      <c r="AP314" s="74"/>
      <c r="AQ314" s="75"/>
    </row>
    <row r="315" spans="1:43" ht="25.9" thickBot="1" x14ac:dyDescent="0.8">
      <c r="A315" s="1229"/>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317"/>
      <c r="AL315" s="1219"/>
      <c r="AM315" s="31"/>
      <c r="AN315" s="1216"/>
      <c r="AO315" s="13">
        <v>217</v>
      </c>
      <c r="AP315" s="74"/>
      <c r="AQ315" s="75"/>
    </row>
    <row r="316" spans="1:43" ht="25.9" hidden="1" thickBot="1" x14ac:dyDescent="0.8">
      <c r="A316" s="1204"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202" t="str">
        <f>CONCATENATE(AK318,AK319,AK320,AK321,AK322,AK323,AK324,AK300,AK316,AK317)</f>
        <v/>
      </c>
      <c r="AM316" s="31"/>
      <c r="AN316" s="1181" t="str">
        <f>CONCATENATE(AM316,AM317,AM318,AM319,AM320,AM321,AM322,AM323,AM324)</f>
        <v/>
      </c>
      <c r="AO316" s="13">
        <v>218</v>
      </c>
      <c r="AP316" s="74"/>
      <c r="AQ316" s="75"/>
    </row>
    <row r="317" spans="1:43" s="61" customFormat="1" ht="25.5" hidden="1" x14ac:dyDescent="0.75">
      <c r="A317" s="1205"/>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218"/>
      <c r="AM317" s="60"/>
      <c r="AN317" s="1182"/>
      <c r="AO317" s="13">
        <v>219</v>
      </c>
      <c r="AP317" s="80"/>
      <c r="AQ317" s="75"/>
    </row>
    <row r="318" spans="1:43" ht="25.9" hidden="1" thickBot="1" x14ac:dyDescent="0.8">
      <c r="A318" s="1206"/>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218"/>
      <c r="AM318" s="31" t="str">
        <f>IF(AJ318&gt;SUM(AJ309,AJ307,AJ305,AJ303,AJ301,AJ299,AJ295,AJ293)," EID Testing cannot be more than PMTCT HIV Positive Mothers (ANC 1 Other ANC, L&amp;D and PNC","")</f>
        <v/>
      </c>
      <c r="AN318" s="1182"/>
      <c r="AO318" s="13">
        <v>220</v>
      </c>
      <c r="AP318" s="74"/>
      <c r="AQ318" s="75"/>
    </row>
    <row r="319" spans="1:43" ht="25.5" hidden="1" x14ac:dyDescent="0.75">
      <c r="A319" s="1204"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218"/>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182"/>
      <c r="AO319" s="13">
        <v>221</v>
      </c>
      <c r="AP319" s="74"/>
      <c r="AQ319" s="75"/>
    </row>
    <row r="320" spans="1:43" s="61" customFormat="1" ht="25.5" hidden="1" x14ac:dyDescent="0.75">
      <c r="A320" s="1205"/>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218"/>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182"/>
      <c r="AO320" s="13">
        <v>222</v>
      </c>
      <c r="AP320" s="80"/>
      <c r="AQ320" s="75"/>
    </row>
    <row r="321" spans="1:43" ht="25.9" hidden="1" thickBot="1" x14ac:dyDescent="0.8">
      <c r="A321" s="1206"/>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218"/>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182"/>
      <c r="AO321" s="13">
        <v>223</v>
      </c>
      <c r="AP321" s="74"/>
      <c r="AQ321" s="75"/>
    </row>
    <row r="322" spans="1:43" ht="25.5" hidden="1" x14ac:dyDescent="0.75">
      <c r="A322" s="1204" t="s">
        <v>484</v>
      </c>
      <c r="B322" s="91" t="s">
        <v>866</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218"/>
      <c r="AM322" s="31"/>
      <c r="AN322" s="1182"/>
      <c r="AO322" s="13">
        <v>224</v>
      </c>
      <c r="AP322" s="74"/>
      <c r="AQ322" s="75"/>
    </row>
    <row r="323" spans="1:43" ht="25.5" hidden="1" x14ac:dyDescent="0.75">
      <c r="A323" s="1205"/>
      <c r="B323" s="76" t="s">
        <v>867</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218"/>
      <c r="AM323" s="31"/>
      <c r="AN323" s="1182"/>
      <c r="AO323" s="13">
        <v>225</v>
      </c>
      <c r="AP323" s="74"/>
      <c r="AQ323" s="75"/>
    </row>
    <row r="324" spans="1:43" ht="25.9" hidden="1" thickBot="1" x14ac:dyDescent="0.8">
      <c r="A324" s="1312"/>
      <c r="B324" s="224" t="s">
        <v>888</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t="str">
        <f>CONCATENATE(IF(D324&lt;&gt;D346,"*Starting ART &lt; 1 M  Must be equals to Infants 0-12 Months HIV +ve started on ART"&amp;CHAR(10),""),IF(E324&lt;&gt;E346,"*Starting ART &lt; 1 F  Must be equals to Infants 0-12 Months +ve started on ART"&amp;CHAR(10),""))</f>
        <v/>
      </c>
      <c r="AL324" s="1243"/>
      <c r="AM324" s="123"/>
      <c r="AN324" s="1183"/>
      <c r="AO324" s="13">
        <v>226</v>
      </c>
      <c r="AP324" s="74"/>
      <c r="AQ324" s="75"/>
    </row>
    <row r="325" spans="1:43" ht="25.9" thickBot="1" x14ac:dyDescent="0.8">
      <c r="A325" s="1153" t="s">
        <v>115</v>
      </c>
      <c r="B325" s="1154"/>
      <c r="C325" s="1154"/>
      <c r="D325" s="1154"/>
      <c r="E325" s="1154"/>
      <c r="F325" s="1154"/>
      <c r="G325" s="1154"/>
      <c r="H325" s="1154"/>
      <c r="I325" s="1154"/>
      <c r="J325" s="1154"/>
      <c r="K325" s="1154"/>
      <c r="L325" s="1154"/>
      <c r="M325" s="1154"/>
      <c r="N325" s="1154"/>
      <c r="O325" s="1154"/>
      <c r="P325" s="1154"/>
      <c r="Q325" s="1154"/>
      <c r="R325" s="1154"/>
      <c r="S325" s="1154"/>
      <c r="T325" s="1154"/>
      <c r="U325" s="1154"/>
      <c r="V325" s="1154"/>
      <c r="W325" s="1154"/>
      <c r="X325" s="1154"/>
      <c r="Y325" s="1154"/>
      <c r="Z325" s="1154"/>
      <c r="AA325" s="1154"/>
      <c r="AB325" s="1207"/>
      <c r="AC325" s="1207"/>
      <c r="AD325" s="1207"/>
      <c r="AE325" s="1207"/>
      <c r="AF325" s="1207"/>
      <c r="AG325" s="1207"/>
      <c r="AH325" s="1207"/>
      <c r="AI325" s="1207"/>
      <c r="AJ325" s="1154"/>
      <c r="AK325" s="1154"/>
      <c r="AL325" s="1154"/>
      <c r="AM325" s="1154"/>
      <c r="AN325" s="1156"/>
      <c r="AO325" s="13">
        <v>227</v>
      </c>
      <c r="AP325" s="74"/>
      <c r="AQ325" s="75"/>
    </row>
    <row r="326" spans="1:43" ht="25.5" x14ac:dyDescent="0.75">
      <c r="A326" s="1129" t="s">
        <v>36</v>
      </c>
      <c r="B326" s="1133" t="s">
        <v>321</v>
      </c>
      <c r="C326" s="1172" t="s">
        <v>305</v>
      </c>
      <c r="D326" s="1123" t="s">
        <v>0</v>
      </c>
      <c r="E326" s="1138"/>
      <c r="F326" s="1138" t="s">
        <v>1</v>
      </c>
      <c r="G326" s="1138"/>
      <c r="H326" s="1138" t="s">
        <v>2</v>
      </c>
      <c r="I326" s="1138"/>
      <c r="J326" s="1138" t="s">
        <v>3</v>
      </c>
      <c r="K326" s="1138"/>
      <c r="L326" s="1138" t="s">
        <v>4</v>
      </c>
      <c r="M326" s="1138"/>
      <c r="N326" s="1138" t="s">
        <v>5</v>
      </c>
      <c r="O326" s="1138"/>
      <c r="P326" s="1138" t="s">
        <v>6</v>
      </c>
      <c r="Q326" s="1138"/>
      <c r="R326" s="1138" t="s">
        <v>7</v>
      </c>
      <c r="S326" s="1138"/>
      <c r="T326" s="1138" t="s">
        <v>8</v>
      </c>
      <c r="U326" s="1138"/>
      <c r="V326" s="1138" t="s">
        <v>23</v>
      </c>
      <c r="W326" s="1138"/>
      <c r="X326" s="1138" t="s">
        <v>24</v>
      </c>
      <c r="Y326" s="1138"/>
      <c r="Z326" s="1138" t="s">
        <v>9</v>
      </c>
      <c r="AA326" s="1122"/>
      <c r="AB326" s="1122" t="s">
        <v>958</v>
      </c>
      <c r="AC326" s="1123"/>
      <c r="AD326" s="1122" t="s">
        <v>959</v>
      </c>
      <c r="AE326" s="1123"/>
      <c r="AF326" s="1122" t="s">
        <v>1122</v>
      </c>
      <c r="AG326" s="1123"/>
      <c r="AH326" s="1122" t="s">
        <v>1123</v>
      </c>
      <c r="AI326" s="1123"/>
      <c r="AJ326" s="1315" t="s">
        <v>19</v>
      </c>
      <c r="AK326" s="1313" t="s">
        <v>354</v>
      </c>
      <c r="AL326" s="1305" t="s">
        <v>360</v>
      </c>
      <c r="AM326" s="1160" t="s">
        <v>361</v>
      </c>
      <c r="AN326" s="1242" t="s">
        <v>361</v>
      </c>
      <c r="AO326" s="13">
        <v>228</v>
      </c>
      <c r="AP326" s="74"/>
      <c r="AQ326" s="75"/>
    </row>
    <row r="327" spans="1:43" ht="25.9" thickBot="1" x14ac:dyDescent="0.8">
      <c r="A327" s="1130"/>
      <c r="B327" s="1298"/>
      <c r="C327" s="1235"/>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316"/>
      <c r="AK327" s="1314"/>
      <c r="AL327" s="1249"/>
      <c r="AM327" s="1160"/>
      <c r="AN327" s="1158"/>
      <c r="AO327" s="13">
        <v>229</v>
      </c>
      <c r="AP327" s="74"/>
      <c r="AQ327" s="75"/>
    </row>
    <row r="328" spans="1:43" ht="25.5" x14ac:dyDescent="0.75">
      <c r="A328" s="1232"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178"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169" t="str">
        <f>CONCATENATE(AM328,AM329,AM333,AM335,AM339,AM340,AM341,AM342,AM330,AM331,AM332,AM336,AM337)</f>
        <v/>
      </c>
      <c r="AO328" s="13">
        <v>230</v>
      </c>
      <c r="AP328" s="74"/>
      <c r="AQ328" s="75"/>
    </row>
    <row r="329" spans="1:43" ht="25.5" x14ac:dyDescent="0.75">
      <c r="A329" s="1233"/>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179"/>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170"/>
      <c r="AO329" s="13">
        <v>231</v>
      </c>
      <c r="AP329" s="74"/>
      <c r="AQ329" s="75"/>
    </row>
    <row r="330" spans="1:43" ht="25.9" thickBot="1" x14ac:dyDescent="0.8">
      <c r="A330" s="1234"/>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179"/>
      <c r="AM330" s="31"/>
      <c r="AN330" s="1170"/>
      <c r="AO330" s="13">
        <v>232</v>
      </c>
      <c r="AP330" s="74"/>
      <c r="AQ330" s="75"/>
    </row>
    <row r="331" spans="1:43" ht="25.5" x14ac:dyDescent="0.75">
      <c r="A331" s="1139" t="s">
        <v>949</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179"/>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170"/>
      <c r="AO331" s="13">
        <v>233</v>
      </c>
      <c r="AP331" s="74"/>
      <c r="AQ331" s="75"/>
    </row>
    <row r="332" spans="1:43" ht="25.9" thickBot="1" x14ac:dyDescent="0.8">
      <c r="A332" s="1141"/>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179"/>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170"/>
      <c r="AO332" s="13">
        <v>234</v>
      </c>
      <c r="AP332" s="74"/>
      <c r="AQ332" s="75"/>
    </row>
    <row r="333" spans="1:43" s="61" customFormat="1" ht="25.5" x14ac:dyDescent="0.75">
      <c r="A333" s="1146" t="s">
        <v>461</v>
      </c>
      <c r="B333" s="1" t="s">
        <v>1300</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179"/>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170"/>
      <c r="AO333" s="13">
        <v>235</v>
      </c>
      <c r="AP333" s="80"/>
      <c r="AQ333" s="75"/>
    </row>
    <row r="334" spans="1:43" s="61" customFormat="1" ht="25.9" thickBot="1" x14ac:dyDescent="0.8">
      <c r="A334" s="1147"/>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179"/>
      <c r="AM334" s="60"/>
      <c r="AN334" s="1170"/>
      <c r="AO334" s="13">
        <v>236</v>
      </c>
      <c r="AP334" s="80"/>
      <c r="AQ334" s="75"/>
    </row>
    <row r="335" spans="1:43" ht="25.5" x14ac:dyDescent="0.75">
      <c r="A335" s="1224"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179"/>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170"/>
      <c r="AO335" s="13">
        <v>237</v>
      </c>
      <c r="AP335" s="74"/>
      <c r="AQ335" s="75"/>
    </row>
    <row r="336" spans="1:43" ht="25.9" thickBot="1" x14ac:dyDescent="0.8">
      <c r="A336" s="1225"/>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179"/>
      <c r="AM336" s="31"/>
      <c r="AN336" s="1170"/>
      <c r="AO336" s="13">
        <v>238</v>
      </c>
      <c r="AP336" s="74"/>
      <c r="AQ336" s="75"/>
    </row>
    <row r="337" spans="1:43" s="61" customFormat="1" ht="25.5" x14ac:dyDescent="0.75">
      <c r="A337" s="1225"/>
      <c r="B337" s="983" t="s">
        <v>1301</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179"/>
      <c r="AM337" s="60"/>
      <c r="AN337" s="1170"/>
      <c r="AO337" s="13">
        <v>239</v>
      </c>
      <c r="AP337" s="80"/>
      <c r="AQ337" s="75"/>
    </row>
    <row r="338" spans="1:43" s="61" customFormat="1" ht="25.9" thickBot="1" x14ac:dyDescent="0.8">
      <c r="A338" s="1410"/>
      <c r="B338" s="3" t="s">
        <v>1206</v>
      </c>
      <c r="C338" s="677" t="s">
        <v>1205</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179"/>
      <c r="AM338" s="60"/>
      <c r="AN338" s="1170"/>
      <c r="AO338" s="13">
        <v>239</v>
      </c>
      <c r="AP338" s="80"/>
      <c r="AQ338" s="75"/>
    </row>
    <row r="339" spans="1:43" ht="25.9" thickBot="1" x14ac:dyDescent="0.8">
      <c r="A339" s="950"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179"/>
      <c r="AM339" s="31"/>
      <c r="AN339" s="1170"/>
      <c r="AO339" s="13">
        <v>240</v>
      </c>
      <c r="AP339" s="74"/>
      <c r="AQ339" s="75"/>
    </row>
    <row r="340" spans="1:43" s="61" customFormat="1" ht="25.5" x14ac:dyDescent="0.75">
      <c r="A340" s="1143" t="s">
        <v>950</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179"/>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170"/>
      <c r="AO340" s="13">
        <v>241</v>
      </c>
      <c r="AP340" s="80"/>
      <c r="AQ340" s="75"/>
    </row>
    <row r="341" spans="1:43" ht="25.5" x14ac:dyDescent="0.75">
      <c r="A341" s="1144"/>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179"/>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170"/>
      <c r="AO341" s="13">
        <v>242</v>
      </c>
      <c r="AP341" s="74"/>
      <c r="AQ341" s="75"/>
    </row>
    <row r="342" spans="1:43" ht="25.9" thickBot="1" x14ac:dyDescent="0.8">
      <c r="A342" s="1145"/>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180"/>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171"/>
      <c r="AO342" s="13">
        <v>243</v>
      </c>
      <c r="AP342" s="74"/>
      <c r="AQ342" s="75"/>
    </row>
    <row r="343" spans="1:43" ht="25.9" thickBot="1" x14ac:dyDescent="0.8">
      <c r="A343" s="1153" t="s">
        <v>117</v>
      </c>
      <c r="B343" s="1154"/>
      <c r="C343" s="1154"/>
      <c r="D343" s="1155"/>
      <c r="E343" s="1155"/>
      <c r="F343" s="1155"/>
      <c r="G343" s="1155"/>
      <c r="H343" s="1155"/>
      <c r="I343" s="1155"/>
      <c r="J343" s="1155"/>
      <c r="K343" s="1155"/>
      <c r="L343" s="1155"/>
      <c r="M343" s="1155"/>
      <c r="N343" s="1155"/>
      <c r="O343" s="1155"/>
      <c r="P343" s="1155"/>
      <c r="Q343" s="1155"/>
      <c r="R343" s="1155"/>
      <c r="S343" s="1155"/>
      <c r="T343" s="1155"/>
      <c r="U343" s="1155"/>
      <c r="V343" s="1155"/>
      <c r="W343" s="1155"/>
      <c r="X343" s="1155"/>
      <c r="Y343" s="1155"/>
      <c r="Z343" s="1155"/>
      <c r="AA343" s="1155"/>
      <c r="AB343" s="1155"/>
      <c r="AC343" s="1155"/>
      <c r="AD343" s="1155"/>
      <c r="AE343" s="1155"/>
      <c r="AF343" s="1155"/>
      <c r="AG343" s="1155"/>
      <c r="AH343" s="1155"/>
      <c r="AI343" s="1155"/>
      <c r="AJ343" s="1155"/>
      <c r="AK343" s="1154"/>
      <c r="AL343" s="1154"/>
      <c r="AM343" s="1154"/>
      <c r="AN343" s="1156"/>
      <c r="AO343" s="13">
        <v>244</v>
      </c>
      <c r="AP343" s="74"/>
      <c r="AQ343" s="75"/>
    </row>
    <row r="344" spans="1:43" ht="26.25" customHeight="1" x14ac:dyDescent="0.75">
      <c r="A344" s="1129" t="s">
        <v>36</v>
      </c>
      <c r="B344" s="1133" t="s">
        <v>321</v>
      </c>
      <c r="C344" s="1172" t="s">
        <v>305</v>
      </c>
      <c r="D344" s="1142" t="s">
        <v>0</v>
      </c>
      <c r="E344" s="1142"/>
      <c r="F344" s="1142" t="s">
        <v>1</v>
      </c>
      <c r="G344" s="1142"/>
      <c r="H344" s="1142" t="s">
        <v>2</v>
      </c>
      <c r="I344" s="1142"/>
      <c r="J344" s="1142" t="s">
        <v>3</v>
      </c>
      <c r="K344" s="1142"/>
      <c r="L344" s="1142" t="s">
        <v>4</v>
      </c>
      <c r="M344" s="1142"/>
      <c r="N344" s="1142" t="s">
        <v>5</v>
      </c>
      <c r="O344" s="1142"/>
      <c r="P344" s="1142" t="s">
        <v>6</v>
      </c>
      <c r="Q344" s="1142"/>
      <c r="R344" s="1142" t="s">
        <v>7</v>
      </c>
      <c r="S344" s="1142"/>
      <c r="T344" s="1142" t="s">
        <v>8</v>
      </c>
      <c r="U344" s="1142"/>
      <c r="V344" s="1142" t="s">
        <v>23</v>
      </c>
      <c r="W344" s="1142"/>
      <c r="X344" s="1142" t="s">
        <v>24</v>
      </c>
      <c r="Y344" s="1142"/>
      <c r="Z344" s="1142" t="s">
        <v>9</v>
      </c>
      <c r="AA344" s="1142"/>
      <c r="AB344" s="1122" t="s">
        <v>958</v>
      </c>
      <c r="AC344" s="1123"/>
      <c r="AD344" s="1122" t="s">
        <v>959</v>
      </c>
      <c r="AE344" s="1123"/>
      <c r="AF344" s="1122" t="s">
        <v>1122</v>
      </c>
      <c r="AG344" s="1123"/>
      <c r="AH344" s="1122" t="s">
        <v>1123</v>
      </c>
      <c r="AI344" s="1123"/>
      <c r="AJ344" s="1131" t="s">
        <v>19</v>
      </c>
      <c r="AK344" s="1386" t="s">
        <v>354</v>
      </c>
      <c r="AL344" s="1248" t="s">
        <v>360</v>
      </c>
      <c r="AM344" s="1159" t="s">
        <v>361</v>
      </c>
      <c r="AN344" s="1157" t="s">
        <v>361</v>
      </c>
      <c r="AO344" s="13">
        <v>245</v>
      </c>
      <c r="AP344" s="74"/>
      <c r="AQ344" s="75"/>
    </row>
    <row r="345" spans="1:43" ht="27" customHeight="1" thickBot="1" x14ac:dyDescent="0.8">
      <c r="A345" s="1130"/>
      <c r="B345" s="1134"/>
      <c r="C345" s="1173"/>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132"/>
      <c r="AK345" s="1387"/>
      <c r="AL345" s="1249"/>
      <c r="AM345" s="1160"/>
      <c r="AN345" s="1158"/>
      <c r="AO345" s="13">
        <v>246</v>
      </c>
      <c r="AP345" s="74"/>
      <c r="AQ345" s="75"/>
    </row>
    <row r="346" spans="1:43" s="235" customFormat="1" ht="25.9" thickBot="1" x14ac:dyDescent="0.8">
      <c r="A346" s="951" t="s">
        <v>275</v>
      </c>
      <c r="B346" s="230" t="s">
        <v>1284</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211" t="str">
        <f>CONCATENATE(AK346,AK347,AK348,AK349,AK350,AK351,AK352,AK353,AK358,AK359,AK360,AK361,AK362,AK363,AK364,AK365,AK366,AK368,AK367,AK369,AK370,AK371,AK372,AK373,AK354,AK355,AK356,AK357,AK385,AK386,AK387)</f>
        <v/>
      </c>
      <c r="AM346" s="31"/>
      <c r="AN346" s="1215" t="str">
        <f>CONCATENATE(AM346,AM347,AM348,AM349,AM350,AM351,AM352,AM353,AM358,AM359,AM360,AM361,AM362,AM363,AM364,AM365,AM366,AM367,AM368,AM369,AM370,AM371,AM372,AM373)</f>
        <v/>
      </c>
      <c r="AO346" s="13">
        <v>247</v>
      </c>
      <c r="AP346" s="233"/>
      <c r="AQ346" s="234"/>
    </row>
    <row r="347" spans="1:43" ht="25.5" x14ac:dyDescent="0.75">
      <c r="A347" s="1139"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c r="AL347" s="1212"/>
      <c r="AM347" s="31"/>
      <c r="AN347" s="1182"/>
      <c r="AO347" s="13">
        <v>248</v>
      </c>
      <c r="AP347" s="74"/>
      <c r="AQ347" s="75"/>
    </row>
    <row r="348" spans="1:43" ht="25.5" x14ac:dyDescent="0.75">
      <c r="A348" s="1140"/>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212"/>
      <c r="AM348" s="31"/>
      <c r="AN348" s="1182"/>
      <c r="AO348" s="13">
        <v>249</v>
      </c>
      <c r="AP348" s="74"/>
      <c r="AQ348" s="75"/>
    </row>
    <row r="349" spans="1:43" ht="25.5" x14ac:dyDescent="0.75">
      <c r="A349" s="1140"/>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212"/>
      <c r="AM349" s="31"/>
      <c r="AN349" s="1182"/>
      <c r="AO349" s="13">
        <v>250</v>
      </c>
      <c r="AP349" s="74"/>
      <c r="AQ349" s="75"/>
    </row>
    <row r="350" spans="1:43" ht="25.5" hidden="1" x14ac:dyDescent="0.75">
      <c r="A350" s="1140"/>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212"/>
      <c r="AM350" s="31"/>
      <c r="AN350" s="1182"/>
      <c r="AO350" s="13">
        <v>251</v>
      </c>
      <c r="AP350" s="74"/>
      <c r="AQ350" s="75"/>
    </row>
    <row r="351" spans="1:43" ht="25.5" x14ac:dyDescent="0.75">
      <c r="A351" s="1140"/>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212"/>
      <c r="AM351" s="31"/>
      <c r="AN351" s="1182"/>
      <c r="AO351" s="13">
        <v>252</v>
      </c>
      <c r="AP351" s="74"/>
      <c r="AQ351" s="75"/>
    </row>
    <row r="352" spans="1:43" ht="25.9" thickBot="1" x14ac:dyDescent="0.8">
      <c r="A352" s="1141"/>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212"/>
      <c r="AM352" s="31"/>
      <c r="AN352" s="1182"/>
      <c r="AO352" s="13">
        <v>253</v>
      </c>
      <c r="AP352" s="74"/>
      <c r="AQ352" s="75"/>
    </row>
    <row r="353" spans="1:43" ht="30.75" customHeight="1" thickBot="1" x14ac:dyDescent="0.8">
      <c r="A353" s="951"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212"/>
      <c r="AM353" s="60" t="str">
        <f>CONCATENATE(IF(AND(AJ346&gt;0,OR(SUM(AJ28,AJ34,AJ36,AJ38,AJ40,AJ42,AJ44,AJ46,AJ48,AJ50,AJ295,AJ299,AJ303,AJ307)=0,SUM(AJ27,AJ33,AJ35,AJ37,AJ39,AJ41,AJ43,AJ45,AJ47,AJ49,AJ294,AJ298,AJ302,AJ306)=0))," * This site started patients on ART yet it has 0 positives or zero tested "&amp;CHAR(10),""),"")</f>
        <v/>
      </c>
      <c r="AN353" s="1182"/>
      <c r="AO353" s="13">
        <v>254</v>
      </c>
      <c r="AP353" s="74"/>
      <c r="AQ353" s="75"/>
    </row>
    <row r="354" spans="1:43" ht="25.9" thickBot="1" x14ac:dyDescent="0.8">
      <c r="A354" s="1163" t="s">
        <v>1342</v>
      </c>
      <c r="B354" s="466" t="s">
        <v>1340</v>
      </c>
      <c r="C354" s="561" t="s">
        <v>919</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212"/>
      <c r="AM354" s="60"/>
      <c r="AN354" s="1182"/>
      <c r="AO354" s="13">
        <v>255</v>
      </c>
      <c r="AP354" s="74"/>
      <c r="AQ354" s="75"/>
    </row>
    <row r="355" spans="1:43" ht="25.5" x14ac:dyDescent="0.75">
      <c r="A355" s="1164"/>
      <c r="B355" s="936" t="s">
        <v>1278</v>
      </c>
      <c r="C355" s="938" t="s">
        <v>1280</v>
      </c>
      <c r="D355" s="77"/>
      <c r="E355" s="77"/>
      <c r="F355" s="77"/>
      <c r="G355" s="77"/>
      <c r="H355" s="237"/>
      <c r="I355" s="1010"/>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212"/>
      <c r="AM355" s="60"/>
      <c r="AN355" s="1182"/>
      <c r="AO355" s="13"/>
      <c r="AP355" s="74"/>
      <c r="AQ355" s="75"/>
    </row>
    <row r="356" spans="1:43" ht="25.5" x14ac:dyDescent="0.75">
      <c r="A356" s="1164"/>
      <c r="B356" s="936" t="s">
        <v>1283</v>
      </c>
      <c r="C356" s="939" t="s">
        <v>1281</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212"/>
      <c r="AM356" s="60"/>
      <c r="AN356" s="1182"/>
      <c r="AO356" s="13"/>
      <c r="AP356" s="74"/>
      <c r="AQ356" s="75"/>
    </row>
    <row r="357" spans="1:43" ht="33" customHeight="1" thickBot="1" x14ac:dyDescent="0.8">
      <c r="A357" s="1165"/>
      <c r="B357" s="936" t="s">
        <v>1279</v>
      </c>
      <c r="C357" s="940" t="s">
        <v>1282</v>
      </c>
      <c r="D357" s="141"/>
      <c r="E357" s="141"/>
      <c r="F357" s="141"/>
      <c r="G357" s="141"/>
      <c r="H357" s="141"/>
      <c r="I357" s="89"/>
      <c r="J357" s="89"/>
      <c r="K357" s="89"/>
      <c r="L357" s="89"/>
      <c r="M357" s="89"/>
      <c r="N357" s="89"/>
      <c r="O357" s="89"/>
      <c r="P357" s="89"/>
      <c r="Q357" s="89"/>
      <c r="R357" s="89"/>
      <c r="S357" s="89"/>
      <c r="T357" s="89"/>
      <c r="U357" s="89"/>
      <c r="V357" s="89"/>
      <c r="W357" s="89"/>
      <c r="X357" s="89"/>
      <c r="Y357" s="941"/>
      <c r="Z357" s="489">
        <f t="shared" si="148"/>
        <v>0</v>
      </c>
      <c r="AA357" s="489">
        <f t="shared" si="148"/>
        <v>0</v>
      </c>
      <c r="AB357" s="307"/>
      <c r="AC357" s="307"/>
      <c r="AD357" s="307"/>
      <c r="AE357" s="307"/>
      <c r="AF357" s="307"/>
      <c r="AG357" s="307"/>
      <c r="AH357" s="307"/>
      <c r="AI357" s="307"/>
      <c r="AJ357" s="595">
        <f t="shared" si="147"/>
        <v>0</v>
      </c>
      <c r="AK357" s="872"/>
      <c r="AL357" s="1212"/>
      <c r="AM357" s="60"/>
      <c r="AN357" s="1182"/>
      <c r="AO357" s="13"/>
      <c r="AP357" s="74"/>
      <c r="AQ357" s="75"/>
    </row>
    <row r="358" spans="1:43" ht="30.75" customHeight="1" thickBot="1" x14ac:dyDescent="0.8">
      <c r="A358" s="1139" t="s">
        <v>544</v>
      </c>
      <c r="B358" s="525" t="s">
        <v>914</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212"/>
      <c r="AM358" s="31"/>
      <c r="AN358" s="1182"/>
      <c r="AO358" s="13">
        <v>256</v>
      </c>
      <c r="AP358" s="74"/>
      <c r="AQ358" s="75"/>
    </row>
    <row r="359" spans="1:43" s="83" customFormat="1" ht="33" customHeight="1" thickBot="1" x14ac:dyDescent="0.5">
      <c r="A359" s="1141"/>
      <c r="B359" s="230" t="s">
        <v>791</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11"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212"/>
      <c r="AM359" s="1012"/>
      <c r="AN359" s="1182"/>
      <c r="AO359" s="1013">
        <v>257</v>
      </c>
      <c r="AP359" s="81"/>
      <c r="AQ359" s="82"/>
    </row>
    <row r="360" spans="1:43" ht="25.5" x14ac:dyDescent="0.75">
      <c r="A360" s="1135"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212"/>
      <c r="AM360" s="31"/>
      <c r="AN360" s="1182"/>
      <c r="AO360" s="13">
        <v>258</v>
      </c>
      <c r="AP360" s="74"/>
      <c r="AQ360" s="75"/>
    </row>
    <row r="361" spans="1:43" ht="25.5" x14ac:dyDescent="0.75">
      <c r="A361" s="1136"/>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212"/>
      <c r="AM361" s="31"/>
      <c r="AN361" s="1182"/>
      <c r="AO361" s="13">
        <v>259</v>
      </c>
      <c r="AP361" s="74"/>
      <c r="AQ361" s="75"/>
    </row>
    <row r="362" spans="1:43" ht="25.5" x14ac:dyDescent="0.75">
      <c r="A362" s="1136"/>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212"/>
      <c r="AM362" s="31"/>
      <c r="AN362" s="1182"/>
      <c r="AO362" s="13">
        <v>260</v>
      </c>
      <c r="AP362" s="74"/>
      <c r="AQ362" s="75"/>
    </row>
    <row r="363" spans="1:43" ht="25.5" x14ac:dyDescent="0.75">
      <c r="A363" s="1136"/>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212"/>
      <c r="AM363" s="31"/>
      <c r="AN363" s="1182"/>
      <c r="AO363" s="13">
        <v>261</v>
      </c>
      <c r="AP363" s="74"/>
      <c r="AQ363" s="75"/>
    </row>
    <row r="364" spans="1:43" ht="25.5" x14ac:dyDescent="0.75">
      <c r="A364" s="1136"/>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212"/>
      <c r="AM364" s="31"/>
      <c r="AN364" s="1182"/>
      <c r="AO364" s="13">
        <v>262</v>
      </c>
      <c r="AP364" s="74"/>
      <c r="AQ364" s="75"/>
    </row>
    <row r="365" spans="1:43" ht="25.9" thickBot="1" x14ac:dyDescent="0.8">
      <c r="A365" s="1137"/>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212"/>
      <c r="AM365" s="31"/>
      <c r="AN365" s="1182"/>
      <c r="AO365" s="13">
        <v>263</v>
      </c>
      <c r="AP365" s="74"/>
      <c r="AQ365" s="75"/>
    </row>
    <row r="366" spans="1:43" ht="30.75" customHeight="1" x14ac:dyDescent="0.75">
      <c r="A366" s="1135"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212"/>
      <c r="AM366" s="31"/>
      <c r="AN366" s="1182"/>
      <c r="AO366" s="13">
        <v>264</v>
      </c>
      <c r="AP366" s="74"/>
      <c r="AQ366" s="75"/>
    </row>
    <row r="367" spans="1:43" ht="25.5" x14ac:dyDescent="0.75">
      <c r="A367" s="1136"/>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212"/>
      <c r="AM367" s="31"/>
      <c r="AN367" s="1182"/>
      <c r="AO367" s="13">
        <v>265</v>
      </c>
      <c r="AP367" s="74"/>
      <c r="AQ367" s="75"/>
    </row>
    <row r="368" spans="1:43" ht="25.5" x14ac:dyDescent="0.75">
      <c r="A368" s="1136"/>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212"/>
      <c r="AM368" s="31"/>
      <c r="AN368" s="1182"/>
      <c r="AO368" s="13">
        <v>266</v>
      </c>
      <c r="AP368" s="74"/>
      <c r="AQ368" s="75"/>
    </row>
    <row r="369" spans="1:43" ht="25.5" x14ac:dyDescent="0.75">
      <c r="A369" s="1136"/>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212"/>
      <c r="AM369" s="31"/>
      <c r="AN369" s="1182"/>
      <c r="AO369" s="13">
        <v>267</v>
      </c>
      <c r="AP369" s="74"/>
      <c r="AQ369" s="75"/>
    </row>
    <row r="370" spans="1:43" ht="25.5" x14ac:dyDescent="0.75">
      <c r="A370" s="1136"/>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212"/>
      <c r="AM370" s="31"/>
      <c r="AN370" s="1182"/>
      <c r="AO370" s="13">
        <v>268</v>
      </c>
      <c r="AP370" s="74"/>
      <c r="AQ370" s="75"/>
    </row>
    <row r="371" spans="1:43" ht="25.5" x14ac:dyDescent="0.75">
      <c r="A371" s="1136"/>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212"/>
      <c r="AM371" s="31"/>
      <c r="AN371" s="1182"/>
      <c r="AO371" s="13">
        <v>269</v>
      </c>
      <c r="AP371" s="74"/>
      <c r="AQ371" s="75"/>
    </row>
    <row r="372" spans="1:43" ht="25.9" thickBot="1" x14ac:dyDescent="0.8">
      <c r="A372" s="1136"/>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212"/>
      <c r="AM372" s="31"/>
      <c r="AN372" s="1182"/>
      <c r="AO372" s="13">
        <v>270</v>
      </c>
      <c r="AP372" s="74"/>
      <c r="AQ372" s="75"/>
    </row>
    <row r="373" spans="1:43" ht="25.9" thickBot="1" x14ac:dyDescent="0.8">
      <c r="A373" s="1137"/>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213"/>
      <c r="AM373" s="31"/>
      <c r="AN373" s="1216"/>
      <c r="AO373" s="13">
        <v>271</v>
      </c>
      <c r="AP373" s="74"/>
      <c r="AQ373" s="75"/>
    </row>
    <row r="374" spans="1:43" s="61" customFormat="1" ht="25.5" x14ac:dyDescent="0.75">
      <c r="A374" s="1149" t="s">
        <v>575</v>
      </c>
      <c r="B374" s="544" t="s">
        <v>912</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214"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181" t="str">
        <f>CONCATENATE(AM374,AM375,AM376,AM377,AM378,AM379,AM380,AM381,AM382,AM383,AM384,AM388,AM389,AM390)</f>
        <v/>
      </c>
      <c r="AO374" s="13">
        <v>272</v>
      </c>
      <c r="AP374" s="80"/>
      <c r="AQ374" s="75"/>
    </row>
    <row r="375" spans="1:43" ht="25.5" x14ac:dyDescent="0.75">
      <c r="A375" s="1150"/>
      <c r="B375" s="543" t="s">
        <v>941</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212"/>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182"/>
      <c r="AO375" s="13">
        <v>273</v>
      </c>
      <c r="AP375" s="74"/>
      <c r="AQ375" s="75"/>
    </row>
    <row r="376" spans="1:43" ht="25.9" thickBot="1" x14ac:dyDescent="0.8">
      <c r="A376" s="1150"/>
      <c r="B376" s="243" t="s">
        <v>783</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212"/>
      <c r="AM376" s="31"/>
      <c r="AN376" s="1182"/>
      <c r="AO376" s="13">
        <v>274</v>
      </c>
      <c r="AP376" s="74"/>
      <c r="AQ376" s="75"/>
    </row>
    <row r="377" spans="1:43" ht="25.5" x14ac:dyDescent="0.75">
      <c r="A377" s="1150"/>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212"/>
      <c r="AM377" s="31"/>
      <c r="AN377" s="1182"/>
      <c r="AO377" s="13">
        <v>275</v>
      </c>
      <c r="AP377" s="74"/>
      <c r="AQ377" s="75"/>
    </row>
    <row r="378" spans="1:43" ht="25.5" x14ac:dyDescent="0.75">
      <c r="A378" s="1150"/>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212"/>
      <c r="AM378" s="31"/>
      <c r="AN378" s="1182"/>
      <c r="AO378" s="13">
        <v>276</v>
      </c>
      <c r="AP378" s="74"/>
      <c r="AQ378" s="75"/>
    </row>
    <row r="379" spans="1:43" ht="25.9" thickBot="1" x14ac:dyDescent="0.8">
      <c r="A379" s="1150"/>
      <c r="B379" s="243" t="s">
        <v>784</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212"/>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182"/>
      <c r="AO379" s="13">
        <v>277</v>
      </c>
      <c r="AP379" s="74"/>
      <c r="AQ379" s="75"/>
    </row>
    <row r="380" spans="1:43" ht="60" customHeight="1" x14ac:dyDescent="0.75">
      <c r="A380" s="1150"/>
      <c r="B380" s="1" t="s">
        <v>1344</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212"/>
      <c r="AM380" s="31"/>
      <c r="AN380" s="1182"/>
      <c r="AO380" s="13">
        <v>278</v>
      </c>
      <c r="AP380" s="74"/>
      <c r="AQ380" s="75"/>
    </row>
    <row r="381" spans="1:43" s="61" customFormat="1" ht="51" x14ac:dyDescent="0.75">
      <c r="A381" s="1150"/>
      <c r="B381" s="2" t="s">
        <v>1345</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212"/>
      <c r="AM381" s="60"/>
      <c r="AN381" s="1182"/>
      <c r="AO381" s="13">
        <v>279</v>
      </c>
      <c r="AP381" s="80"/>
      <c r="AQ381" s="75"/>
    </row>
    <row r="382" spans="1:43" ht="25.5" x14ac:dyDescent="0.75">
      <c r="A382" s="1150"/>
      <c r="B382" s="2" t="s">
        <v>1346</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212"/>
      <c r="AM382" s="31"/>
      <c r="AN382" s="1182"/>
      <c r="AO382" s="13">
        <v>280</v>
      </c>
      <c r="AP382" s="74"/>
      <c r="AQ382" s="75"/>
    </row>
    <row r="383" spans="1:43" ht="32.25" customHeight="1" thickBot="1" x14ac:dyDescent="0.8">
      <c r="A383" s="1150"/>
      <c r="B383" s="243" t="s">
        <v>785</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212"/>
      <c r="AM383" s="31"/>
      <c r="AN383" s="1182"/>
      <c r="AO383" s="13">
        <v>281</v>
      </c>
      <c r="AP383" s="74"/>
      <c r="AQ383" s="75"/>
    </row>
    <row r="384" spans="1:43" ht="51.4" thickBot="1" x14ac:dyDescent="0.8">
      <c r="A384" s="1151"/>
      <c r="B384" s="974" t="s">
        <v>572</v>
      </c>
      <c r="C384" s="554" t="s">
        <v>574</v>
      </c>
      <c r="D384" s="942"/>
      <c r="E384" s="942"/>
      <c r="F384" s="942"/>
      <c r="G384" s="942"/>
      <c r="H384" s="942"/>
      <c r="I384" s="942"/>
      <c r="J384" s="942"/>
      <c r="K384" s="942"/>
      <c r="L384" s="942"/>
      <c r="M384" s="942"/>
      <c r="N384" s="942"/>
      <c r="O384" s="942"/>
      <c r="P384" s="942"/>
      <c r="Q384" s="942"/>
      <c r="R384" s="942"/>
      <c r="S384" s="942"/>
      <c r="T384" s="942"/>
      <c r="U384" s="942"/>
      <c r="V384" s="942"/>
      <c r="W384" s="942"/>
      <c r="X384" s="942"/>
      <c r="Y384" s="942"/>
      <c r="Z384" s="518">
        <f t="shared" ref="Z384:Z387" si="176">SUM(AB384,AD384,AF384,AH384)</f>
        <v>0</v>
      </c>
      <c r="AA384" s="518">
        <f t="shared" ref="AA384:AA387" si="177">SUM(AC384,AE384,AG384,AI384)</f>
        <v>0</v>
      </c>
      <c r="AB384" s="942"/>
      <c r="AC384" s="942"/>
      <c r="AD384" s="942"/>
      <c r="AE384" s="942"/>
      <c r="AF384" s="942"/>
      <c r="AG384" s="942"/>
      <c r="AH384" s="942"/>
      <c r="AI384" s="942"/>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212"/>
      <c r="AM384" s="31"/>
      <c r="AN384" s="1182"/>
      <c r="AO384" s="13">
        <v>282</v>
      </c>
      <c r="AP384" s="74"/>
      <c r="AQ384" s="75"/>
    </row>
    <row r="385" spans="1:43" ht="47.25" customHeight="1" x14ac:dyDescent="0.75">
      <c r="A385" s="1166" t="s">
        <v>1285</v>
      </c>
      <c r="B385" s="984" t="s">
        <v>1286</v>
      </c>
      <c r="C385" s="993" t="s">
        <v>1289</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212"/>
      <c r="AM385" s="31"/>
      <c r="AN385" s="1182"/>
      <c r="AO385" s="13"/>
      <c r="AP385" s="74"/>
      <c r="AQ385" s="75"/>
    </row>
    <row r="386" spans="1:43" ht="36" customHeight="1" x14ac:dyDescent="0.75">
      <c r="A386" s="1167"/>
      <c r="B386" s="985" t="s">
        <v>1304</v>
      </c>
      <c r="C386" s="994" t="s">
        <v>1290</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212"/>
      <c r="AM386" s="31"/>
      <c r="AN386" s="1182"/>
      <c r="AO386" s="13"/>
      <c r="AP386" s="74"/>
      <c r="AQ386" s="75"/>
    </row>
    <row r="387" spans="1:43" ht="51.4" thickBot="1" x14ac:dyDescent="0.8">
      <c r="A387" s="1168"/>
      <c r="B387" s="986" t="s">
        <v>1338</v>
      </c>
      <c r="C387" s="995" t="s">
        <v>1291</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212"/>
      <c r="AM387" s="31"/>
      <c r="AN387" s="1182"/>
      <c r="AO387" s="13"/>
      <c r="AP387" s="74"/>
      <c r="AQ387" s="75"/>
    </row>
    <row r="388" spans="1:43" ht="66" customHeight="1" x14ac:dyDescent="0.75">
      <c r="A388" s="1143" t="s">
        <v>787</v>
      </c>
      <c r="B388" s="69" t="s">
        <v>1245</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2">
        <f t="shared" ref="AJ388" si="180">SUM(D388:AA388)</f>
        <v>0</v>
      </c>
      <c r="AK388" s="116"/>
      <c r="AL388" s="1212"/>
      <c r="AM388" s="31"/>
      <c r="AN388" s="1182"/>
      <c r="AO388" s="13">
        <v>283</v>
      </c>
      <c r="AP388" s="74"/>
      <c r="AQ388" s="75"/>
    </row>
    <row r="389" spans="1:43" ht="57" customHeight="1" x14ac:dyDescent="0.75">
      <c r="A389" s="1144"/>
      <c r="B389" s="76" t="s">
        <v>1246</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212"/>
      <c r="AM389" s="31"/>
      <c r="AN389" s="1182"/>
      <c r="AO389" s="13">
        <v>284</v>
      </c>
      <c r="AP389" s="74"/>
      <c r="AQ389" s="75"/>
    </row>
    <row r="390" spans="1:43" ht="25.9" thickBot="1" x14ac:dyDescent="0.8">
      <c r="A390" s="1148"/>
      <c r="B390" s="241" t="s">
        <v>1247</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213"/>
      <c r="AM390" s="31"/>
      <c r="AN390" s="1216"/>
      <c r="AO390" s="13">
        <v>285</v>
      </c>
      <c r="AP390" s="74"/>
      <c r="AQ390" s="75"/>
    </row>
    <row r="391" spans="1:43" ht="25.5" hidden="1" x14ac:dyDescent="0.75">
      <c r="A391" s="1143" t="s">
        <v>576</v>
      </c>
      <c r="B391" s="107" t="s">
        <v>892</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214" t="str">
        <f>CONCATENATE(AK391,AK392,AK393,AK394,AK395,AK396,AK397,AK398)</f>
        <v/>
      </c>
      <c r="AM391" s="31"/>
      <c r="AN391" s="1181" t="str">
        <f>CONCATENATE(AM391,AM392,AM393,AM394,AM395,AM396,AM397,AM398)</f>
        <v/>
      </c>
      <c r="AO391" s="13">
        <v>286</v>
      </c>
      <c r="AP391" s="74"/>
      <c r="AQ391" s="75"/>
    </row>
    <row r="392" spans="1:43" ht="45.75" customHeight="1" x14ac:dyDescent="0.75">
      <c r="A392" s="1144"/>
      <c r="B392" s="76" t="s">
        <v>904</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014" t="str">
        <f>CONCATENATE(IF(D393&gt;D392," * "&amp;B393&amp;"   for Age "&amp;D$20&amp;" "&amp;D$21&amp;" is more than "&amp;B392&amp;" "&amp;CHAR(10),""),IF(E393&gt;E392," * "&amp;B393&amp;"   for Age "&amp;D$20&amp;" "&amp;E$21&amp;" is more than "&amp;B392&amp;" "&amp;CHAR(10),""),IF(F393&gt;F392," * "&amp;B393&amp;"   for Age "&amp;F$20&amp;" "&amp;F$21&amp;" is more than "&amp;B392&amp;" "&amp;CHAR(10),""),IF(G393&gt;G392," * "&amp;B393&amp;"   for Age "&amp;F$20&amp;" "&amp;G$21&amp;" is more than "&amp;B392&amp;" "&amp;CHAR(10),""),IF(H393&gt;H392," * "&amp;B393&amp;"   for Age "&amp;H$20&amp;" "&amp;H$21&amp;" is more than "&amp;B392&amp;" "&amp;CHAR(10),""),IF(I393&gt;I392," * "&amp;B393&amp;"   for Age "&amp;H$20&amp;" "&amp;I$21&amp;" is more than "&amp;B392&amp;" "&amp;CHAR(10),""),IF(J393&gt;J392," * "&amp;B393&amp;"   for Age "&amp;J$20&amp;" "&amp;J$21&amp;" is more than "&amp;B392&amp;" "&amp;CHAR(10),""),IF(K393&gt;K392," * "&amp;B393&amp;"   for Age "&amp;J$20&amp;" "&amp;K$21&amp;" is more than "&amp;B392&amp;" "&amp;CHAR(10),""),IF(L393&gt;L392," * "&amp;B393&amp;"   for Age "&amp;L$20&amp;" "&amp;L$21&amp;" is more than "&amp;B392&amp;" "&amp;CHAR(10),""),IF(M393&gt;M392," * "&amp;B393&amp;"   for Age "&amp;L$20&amp;" "&amp;M$21&amp;" is more than "&amp;B392&amp;" "&amp;CHAR(10),""),IF(N393&gt;N392," * "&amp;B393&amp;"   for Age "&amp;N$20&amp;" "&amp;N$21&amp;" is more than "&amp;B392&amp;" "&amp;CHAR(10),""),IF(O393&gt;O392," * "&amp;B393&amp;"   for Age "&amp;N$20&amp;" "&amp;O$21&amp;" is more than "&amp;B392&amp;" "&amp;CHAR(10),""),IF(P393&gt;P392," * "&amp;B393&amp;"   for Age "&amp;P$20&amp;" "&amp;P$21&amp;" is more than "&amp;B392&amp;" "&amp;CHAR(10),""),IF(Q393&gt;Q392," * "&amp;B393&amp;"   for Age "&amp;P$20&amp;" "&amp;Q$21&amp;" is more than "&amp;B392&amp;" "&amp;CHAR(10),""),IF(R393&gt;R392," * "&amp;B393&amp;"   for Age "&amp;R$20&amp;" "&amp;R$21&amp;" is more than "&amp;B392&amp;" "&amp;CHAR(10),""),IF(S393&gt;S392," * "&amp;B393&amp;"   for Age "&amp;R$20&amp;" "&amp;S$21&amp;" is more than "&amp;B392&amp;" "&amp;CHAR(10),""),IF(T393&gt;T392," * "&amp;B393&amp;"   for Age "&amp;T$20&amp;" "&amp;T$21&amp;" is more than "&amp;B392&amp;" "&amp;CHAR(10),""),IF(U393&gt;U392," * "&amp;B393&amp;"   for Age "&amp;T$20&amp;" "&amp;U$21&amp;" is more than "&amp;B392&amp;" "&amp;CHAR(10),""),IF(V393&gt;V392," * "&amp;B393&amp;"   for Age "&amp;V$20&amp;" "&amp;V$21&amp;" is more than "&amp;B392&amp;" "&amp;CHAR(10),""),IF(W393&gt;W392," * "&amp;B393&amp;"   for Age "&amp;V$20&amp;" "&amp;W$21&amp;" is more than "&amp;B392&amp;" "&amp;CHAR(10),""),IF(X393&gt;X392," * "&amp;B393&amp;"   for Age "&amp;X$20&amp;" "&amp;X$21&amp;" is more than "&amp;B392&amp;" "&amp;CHAR(10),""),IF(Y393&gt;Y392," * "&amp;B393&amp;"   for Age "&amp;X$20&amp;" "&amp;Y$21&amp;" is more than "&amp;B392&amp;" "&amp;CHAR(10),""),IF(Z393&gt;Z392," * "&amp;B393&amp;"   for Age "&amp;Z$20&amp;" "&amp;Z$21&amp;" is more than "&amp;B392&amp;" "&amp;CHAR(10),""),IF(AA393&gt;AA392," * "&amp;B393&amp;"   for Age "&amp;Z$20&amp;" "&amp;AA$21&amp;" is more than "&amp;B392&amp;" "&amp;CHAR(10),""))</f>
        <v/>
      </c>
      <c r="AL392" s="1212"/>
      <c r="AM392" s="31"/>
      <c r="AN392" s="1182"/>
      <c r="AO392" s="13">
        <v>287</v>
      </c>
      <c r="AP392" s="74"/>
      <c r="AQ392" s="75"/>
    </row>
    <row r="393" spans="1:43" ht="48" customHeight="1" thickBot="1" x14ac:dyDescent="0.8">
      <c r="A393" s="1144"/>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014" t="str">
        <f>CONCATENATE(IF(D394&gt;D393," * "&amp;B394&amp;"   for Age "&amp;D$20&amp;" "&amp;D$21&amp;" is more than "&amp;B393&amp;" "&amp;CHAR(10),""),IF(E394&gt;E393," * "&amp;B394&amp;"   for Age "&amp;D$20&amp;" "&amp;E$21&amp;" is more than "&amp;B393&amp;" "&amp;CHAR(10),""),IF(F394&gt;F393," * "&amp;B394&amp;"   for Age "&amp;F$20&amp;" "&amp;F$21&amp;" is more than "&amp;B393&amp;" "&amp;CHAR(10),""),IF(G394&gt;G393," * "&amp;B394&amp;"   for Age "&amp;F$20&amp;" "&amp;G$21&amp;" is more than "&amp;B393&amp;" "&amp;CHAR(10),""),IF(H394&gt;H393," * "&amp;B394&amp;"   for Age "&amp;H$20&amp;" "&amp;H$21&amp;" is more than "&amp;B393&amp;" "&amp;CHAR(10),""),IF(I394&gt;I393," * "&amp;B394&amp;"   for Age "&amp;H$20&amp;" "&amp;I$21&amp;" is more than "&amp;B393&amp;" "&amp;CHAR(10),""),IF(J394&gt;J393," * "&amp;B394&amp;"   for Age "&amp;J$20&amp;" "&amp;J$21&amp;" is more than "&amp;B393&amp;" "&amp;CHAR(10),""),IF(K394&gt;K393," * "&amp;B394&amp;"   for Age "&amp;J$20&amp;" "&amp;K$21&amp;" is more than "&amp;B393&amp;" "&amp;CHAR(10),""),IF(L394&gt;L393," * "&amp;B394&amp;"   for Age "&amp;L$20&amp;" "&amp;L$21&amp;" is more than "&amp;B393&amp;" "&amp;CHAR(10),""),IF(M394&gt;M393," * "&amp;B394&amp;"   for Age "&amp;L$20&amp;" "&amp;M$21&amp;" is more than "&amp;B393&amp;" "&amp;CHAR(10),""),IF(N394&gt;N393," * "&amp;B394&amp;"   for Age "&amp;N$20&amp;" "&amp;N$21&amp;" is more than "&amp;B393&amp;" "&amp;CHAR(10),""),IF(O394&gt;O393," * "&amp;B394&amp;"   for Age "&amp;N$20&amp;" "&amp;O$21&amp;" is more than "&amp;B393&amp;" "&amp;CHAR(10),""),IF(P394&gt;P393," * "&amp;B394&amp;"   for Age "&amp;P$20&amp;" "&amp;P$21&amp;" is more than "&amp;B393&amp;" "&amp;CHAR(10),""),IF(Q394&gt;Q393," * "&amp;B394&amp;"   for Age "&amp;P$20&amp;" "&amp;Q$21&amp;" is more than "&amp;B393&amp;" "&amp;CHAR(10),""),IF(R394&gt;R393," * "&amp;B394&amp;"   for Age "&amp;R$20&amp;" "&amp;R$21&amp;" is more than "&amp;B393&amp;" "&amp;CHAR(10),""),IF(S394&gt;S393," * "&amp;B394&amp;"   for Age "&amp;R$20&amp;" "&amp;S$21&amp;" is more than "&amp;B393&amp;" "&amp;CHAR(10),""),IF(T394&gt;T393," * "&amp;B394&amp;"   for Age "&amp;T$20&amp;" "&amp;T$21&amp;" is more than "&amp;B393&amp;" "&amp;CHAR(10),""),IF(U394&gt;U393," * "&amp;B394&amp;"   for Age "&amp;T$20&amp;" "&amp;U$21&amp;" is more than "&amp;B393&amp;" "&amp;CHAR(10),""),IF(V394&gt;V393," * "&amp;B394&amp;"   for Age "&amp;V$20&amp;" "&amp;V$21&amp;" is more than "&amp;B393&amp;" "&amp;CHAR(10),""),IF(W394&gt;W393," * "&amp;B394&amp;"   for Age "&amp;V$20&amp;" "&amp;W$21&amp;" is more than "&amp;B393&amp;" "&amp;CHAR(10),""),IF(X394&gt;X393," * "&amp;B394&amp;"   for Age "&amp;X$20&amp;" "&amp;X$21&amp;" is more than "&amp;B393&amp;" "&amp;CHAR(10),""),IF(Y394&gt;Y393," * "&amp;B394&amp;"   for Age "&amp;X$20&amp;" "&amp;Y$21&amp;" is more than "&amp;B393&amp;" "&amp;CHAR(10),""),IF(Z394&gt;Z393," * "&amp;B394&amp;"   for Age "&amp;Z$20&amp;" "&amp;Z$21&amp;" is more than "&amp;B393&amp;" "&amp;CHAR(10),""),IF(AA394&gt;AA393," * "&amp;B394&amp;"   for Age "&amp;Z$20&amp;" "&amp;AA$21&amp;" is more than "&amp;B393&amp;" "&amp;CHAR(10),""))</f>
        <v/>
      </c>
      <c r="AL393" s="1212"/>
      <c r="AM393" s="31"/>
      <c r="AN393" s="1182"/>
      <c r="AO393" s="13">
        <v>288</v>
      </c>
      <c r="AP393" s="74"/>
      <c r="AQ393" s="75"/>
    </row>
    <row r="394" spans="1:43" ht="47.25" customHeight="1" x14ac:dyDescent="0.75">
      <c r="A394" s="1144"/>
      <c r="B394" s="1" t="s">
        <v>1344</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014"/>
      <c r="AL394" s="1212"/>
      <c r="AM394" s="31"/>
      <c r="AN394" s="1182"/>
      <c r="AO394" s="13">
        <v>289</v>
      </c>
      <c r="AP394" s="74"/>
      <c r="AQ394" s="75"/>
    </row>
    <row r="395" spans="1:43" ht="51" x14ac:dyDescent="0.75">
      <c r="A395" s="1144"/>
      <c r="B395" s="2" t="s">
        <v>1345</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212"/>
      <c r="AM395" s="31"/>
      <c r="AN395" s="1182"/>
      <c r="AO395" s="13">
        <v>290</v>
      </c>
      <c r="AP395" s="74"/>
      <c r="AQ395" s="75"/>
    </row>
    <row r="396" spans="1:43" ht="25.5" x14ac:dyDescent="0.75">
      <c r="A396" s="1144"/>
      <c r="B396" s="2" t="s">
        <v>1346</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014" t="str">
        <f>CONCATENATE(IF(D397&gt;D393," * "&amp;B397&amp;"   for Age "&amp;D$20&amp;" "&amp;D$21&amp;" is more than "&amp;B393&amp;" "&amp;CHAR(10),""),IF(E397&gt;E393," * "&amp;B397&amp;"   for Age "&amp;D$20&amp;" "&amp;E$21&amp;" is more than "&amp;B393&amp;" "&amp;CHAR(10),""),IF(F397&gt;F393," * "&amp;B397&amp;"   for Age "&amp;F$20&amp;" "&amp;F$21&amp;" is more than "&amp;B393&amp;" "&amp;CHAR(10),""),IF(G397&gt;G393," * "&amp;B397&amp;"   for Age "&amp;F$20&amp;" "&amp;G$21&amp;" is more than "&amp;B393&amp;" "&amp;CHAR(10),""),IF(H397&gt;H393," * "&amp;B397&amp;"   for Age "&amp;H$20&amp;" "&amp;H$21&amp;" is more than "&amp;B393&amp;" "&amp;CHAR(10),""),IF(I397&gt;I393," * "&amp;B397&amp;"   for Age "&amp;H$20&amp;" "&amp;I$21&amp;" is more than "&amp;B393&amp;" "&amp;CHAR(10),""),IF(J397&gt;J393," * "&amp;B397&amp;"   for Age "&amp;J$20&amp;" "&amp;J$21&amp;" is more than "&amp;B393&amp;" "&amp;CHAR(10),""),IF(K397&gt;K393," * "&amp;B397&amp;"   for Age "&amp;J$20&amp;" "&amp;K$21&amp;" is more than "&amp;B393&amp;" "&amp;CHAR(10),""),IF(L397&gt;L393," * "&amp;B397&amp;"   for Age "&amp;L$20&amp;" "&amp;L$21&amp;" is more than "&amp;B393&amp;" "&amp;CHAR(10),""),IF(M397&gt;M393," * "&amp;B397&amp;"   for Age "&amp;L$20&amp;" "&amp;M$21&amp;" is more than "&amp;B393&amp;" "&amp;CHAR(10),""),IF(N397&gt;N393," * "&amp;B397&amp;"   for Age "&amp;N$20&amp;" "&amp;N$21&amp;" is more than "&amp;B393&amp;" "&amp;CHAR(10),""),IF(O397&gt;O393," * "&amp;B397&amp;"   for Age "&amp;N$20&amp;" "&amp;O$21&amp;" is more than "&amp;B393&amp;" "&amp;CHAR(10),""),IF(P397&gt;P393," * "&amp;B397&amp;"   for Age "&amp;P$20&amp;" "&amp;P$21&amp;" is more than "&amp;B393&amp;" "&amp;CHAR(10),""),IF(Q397&gt;Q393," * "&amp;B397&amp;"   for Age "&amp;P$20&amp;" "&amp;Q$21&amp;" is more than "&amp;B393&amp;" "&amp;CHAR(10),""),IF(R397&gt;R393," * "&amp;B397&amp;"   for Age "&amp;R$20&amp;" "&amp;R$21&amp;" is more than "&amp;B393&amp;" "&amp;CHAR(10),""),IF(S397&gt;S393," * "&amp;B397&amp;"   for Age "&amp;R$20&amp;" "&amp;S$21&amp;" is more than "&amp;B393&amp;" "&amp;CHAR(10),""),IF(T397&gt;T393," * "&amp;B397&amp;"   for Age "&amp;T$20&amp;" "&amp;T$21&amp;" is more than "&amp;B393&amp;" "&amp;CHAR(10),""),IF(U397&gt;U393," * "&amp;B397&amp;"   for Age "&amp;T$20&amp;" "&amp;U$21&amp;" is more than "&amp;B393&amp;" "&amp;CHAR(10),""),IF(V397&gt;V393," * "&amp;B397&amp;"   for Age "&amp;V$20&amp;" "&amp;V$21&amp;" is more than "&amp;B393&amp;" "&amp;CHAR(10),""),IF(W397&gt;W393," * "&amp;B397&amp;"   for Age "&amp;V$20&amp;" "&amp;W$21&amp;" is more than "&amp;B393&amp;" "&amp;CHAR(10),""),IF(X397&gt;X393," * "&amp;B397&amp;"   for Age "&amp;X$20&amp;" "&amp;X$21&amp;" is more than "&amp;B393&amp;" "&amp;CHAR(10),""),IF(Y397&gt;Y393," * "&amp;B397&amp;"   for Age "&amp;X$20&amp;" "&amp;Y$21&amp;" is more than "&amp;B393&amp;" "&amp;CHAR(10),""),IF(Z397&gt;Z393," * "&amp;B397&amp;"   for Age "&amp;Z$20&amp;" "&amp;Z$21&amp;" is more than "&amp;B393&amp;" "&amp;CHAR(10),""),IF(AA397&gt;AA393," * "&amp;B397&amp;"   for Age "&amp;Z$20&amp;" "&amp;AA$21&amp;" is more than "&amp;B393&amp;" "&amp;CHAR(10),""))</f>
        <v/>
      </c>
      <c r="AL396" s="1212"/>
      <c r="AM396" s="31"/>
      <c r="AN396" s="1182"/>
      <c r="AO396" s="13">
        <v>291</v>
      </c>
      <c r="AP396" s="74"/>
      <c r="AQ396" s="75"/>
    </row>
    <row r="397" spans="1:43" ht="51" x14ac:dyDescent="0.75">
      <c r="A397" s="1144"/>
      <c r="B397" s="76" t="s">
        <v>909</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014" t="str">
        <f>CONCATENATE(IF(D398&gt;D397," * "&amp;B398&amp;"   for Age "&amp;D$20&amp;" "&amp;D$21&amp;" is more than "&amp;B397&amp;" "&amp;CHAR(10),""),IF(E398&gt;E397," * "&amp;B398&amp;"   for Age "&amp;D$20&amp;" "&amp;E$21&amp;" is more than "&amp;B397&amp;" "&amp;CHAR(10),""),IF(F398&gt;F397," * "&amp;B398&amp;"   for Age "&amp;F$20&amp;" "&amp;F$21&amp;" is more than "&amp;B397&amp;" "&amp;CHAR(10),""),IF(G398&gt;G397," * "&amp;B398&amp;"   for Age "&amp;F$20&amp;" "&amp;G$21&amp;" is more than "&amp;B397&amp;" "&amp;CHAR(10),""),IF(H398&gt;H397," * "&amp;B398&amp;"   for Age "&amp;H$20&amp;" "&amp;H$21&amp;" is more than "&amp;B397&amp;" "&amp;CHAR(10),""),IF(I398&gt;I397," * "&amp;B398&amp;"   for Age "&amp;H$20&amp;" "&amp;I$21&amp;" is more than "&amp;B397&amp;" "&amp;CHAR(10),""),IF(J398&gt;J397," * "&amp;B398&amp;"   for Age "&amp;J$20&amp;" "&amp;J$21&amp;" is more than "&amp;B397&amp;" "&amp;CHAR(10),""),IF(K398&gt;K397," * "&amp;B398&amp;"   for Age "&amp;J$20&amp;" "&amp;K$21&amp;" is more than "&amp;B397&amp;" "&amp;CHAR(10),""),IF(L398&gt;L397," * "&amp;B398&amp;"   for Age "&amp;L$20&amp;" "&amp;L$21&amp;" is more than "&amp;B397&amp;" "&amp;CHAR(10),""),IF(M398&gt;M397," * "&amp;B398&amp;"   for Age "&amp;L$20&amp;" "&amp;M$21&amp;" is more than "&amp;B397&amp;" "&amp;CHAR(10),""),IF(N398&gt;N397," * "&amp;B398&amp;"   for Age "&amp;N$20&amp;" "&amp;N$21&amp;" is more than "&amp;B397&amp;" "&amp;CHAR(10),""),IF(O398&gt;O397," * "&amp;B398&amp;"   for Age "&amp;N$20&amp;" "&amp;O$21&amp;" is more than "&amp;B397&amp;" "&amp;CHAR(10),""),IF(P398&gt;P397," * "&amp;B398&amp;"   for Age "&amp;P$20&amp;" "&amp;P$21&amp;" is more than "&amp;B397&amp;" "&amp;CHAR(10),""),IF(Q398&gt;Q397," * "&amp;B398&amp;"   for Age "&amp;P$20&amp;" "&amp;Q$21&amp;" is more than "&amp;B397&amp;" "&amp;CHAR(10),""),IF(R398&gt;R397," * "&amp;B398&amp;"   for Age "&amp;R$20&amp;" "&amp;R$21&amp;" is more than "&amp;B397&amp;" "&amp;CHAR(10),""),IF(S398&gt;S397," * "&amp;B398&amp;"   for Age "&amp;R$20&amp;" "&amp;S$21&amp;" is more than "&amp;B397&amp;" "&amp;CHAR(10),""),IF(T398&gt;T397," * "&amp;B398&amp;"   for Age "&amp;T$20&amp;" "&amp;T$21&amp;" is more than "&amp;B397&amp;" "&amp;CHAR(10),""),IF(U398&gt;U397," * "&amp;B398&amp;"   for Age "&amp;T$20&amp;" "&amp;U$21&amp;" is more than "&amp;B397&amp;" "&amp;CHAR(10),""),IF(V398&gt;V397," * "&amp;B398&amp;"   for Age "&amp;V$20&amp;" "&amp;V$21&amp;" is more than "&amp;B397&amp;" "&amp;CHAR(10),""),IF(W398&gt;W397," * "&amp;B398&amp;"   for Age "&amp;V$20&amp;" "&amp;W$21&amp;" is more than "&amp;B397&amp;" "&amp;CHAR(10),""),IF(X398&gt;X397," * "&amp;B398&amp;"   for Age "&amp;X$20&amp;" "&amp;X$21&amp;" is more than "&amp;B397&amp;" "&amp;CHAR(10),""),IF(Y398&gt;Y397," * "&amp;B398&amp;"   for Age "&amp;X$20&amp;" "&amp;Y$21&amp;" is more than "&amp;B397&amp;" "&amp;CHAR(10),""),IF(Z398&gt;Z397," * "&amp;B398&amp;"   for Age "&amp;Z$20&amp;" "&amp;Z$21&amp;" is more than "&amp;B397&amp;" "&amp;CHAR(10),""),IF(AA398&gt;AA397," * "&amp;B398&amp;"   for Age "&amp;Z$20&amp;" "&amp;AA$21&amp;" is more than "&amp;B397&amp;" "&amp;CHAR(10),""))</f>
        <v/>
      </c>
      <c r="AL397" s="1212"/>
      <c r="AM397" s="31"/>
      <c r="AN397" s="1182"/>
      <c r="AO397" s="13">
        <v>292</v>
      </c>
      <c r="AP397" s="74"/>
      <c r="AQ397" s="75"/>
    </row>
    <row r="398" spans="1:43" ht="60.75" customHeight="1" thickBot="1" x14ac:dyDescent="0.8">
      <c r="A398" s="1145"/>
      <c r="B398" s="118" t="s">
        <v>908</v>
      </c>
      <c r="C398" s="560" t="s">
        <v>788</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385"/>
      <c r="AM398" s="123"/>
      <c r="AN398" s="1183"/>
      <c r="AO398" s="13">
        <v>293</v>
      </c>
      <c r="AP398" s="74"/>
      <c r="AQ398" s="75"/>
    </row>
    <row r="399" spans="1:43" ht="25.9" hidden="1" thickBot="1" x14ac:dyDescent="0.8">
      <c r="A399" s="1153" t="s">
        <v>118</v>
      </c>
      <c r="B399" s="1154"/>
      <c r="C399" s="1154"/>
      <c r="D399" s="1154"/>
      <c r="E399" s="1154"/>
      <c r="F399" s="1154"/>
      <c r="G399" s="1154"/>
      <c r="H399" s="1154"/>
      <c r="I399" s="1154"/>
      <c r="J399" s="1154"/>
      <c r="K399" s="1154"/>
      <c r="L399" s="1154"/>
      <c r="M399" s="1154"/>
      <c r="N399" s="1154"/>
      <c r="O399" s="1154"/>
      <c r="P399" s="1154"/>
      <c r="Q399" s="1154"/>
      <c r="R399" s="1154"/>
      <c r="S399" s="1154"/>
      <c r="T399" s="1154"/>
      <c r="U399" s="1154"/>
      <c r="V399" s="1154"/>
      <c r="W399" s="1154"/>
      <c r="X399" s="1154"/>
      <c r="Y399" s="1154"/>
      <c r="Z399" s="1154"/>
      <c r="AA399" s="1154"/>
      <c r="AB399" s="1155"/>
      <c r="AC399" s="1155"/>
      <c r="AD399" s="1155"/>
      <c r="AE399" s="1155"/>
      <c r="AF399" s="1155"/>
      <c r="AG399" s="1155"/>
      <c r="AH399" s="1155"/>
      <c r="AI399" s="1155"/>
      <c r="AJ399" s="1154"/>
      <c r="AK399" s="1154"/>
      <c r="AL399" s="1154"/>
      <c r="AM399" s="1154"/>
      <c r="AN399" s="1156"/>
      <c r="AO399" s="13">
        <v>294</v>
      </c>
      <c r="AP399" s="74"/>
      <c r="AQ399" s="75"/>
    </row>
    <row r="400" spans="1:43" ht="26.25" hidden="1" customHeight="1" x14ac:dyDescent="0.75">
      <c r="A400" s="1129" t="s">
        <v>36</v>
      </c>
      <c r="B400" s="1133" t="s">
        <v>321</v>
      </c>
      <c r="C400" s="1172" t="s">
        <v>305</v>
      </c>
      <c r="D400" s="1152" t="s">
        <v>0</v>
      </c>
      <c r="E400" s="1152"/>
      <c r="F400" s="1152" t="s">
        <v>1</v>
      </c>
      <c r="G400" s="1152"/>
      <c r="H400" s="1152" t="s">
        <v>2</v>
      </c>
      <c r="I400" s="1152"/>
      <c r="J400" s="1152" t="s">
        <v>3</v>
      </c>
      <c r="K400" s="1152"/>
      <c r="L400" s="1152" t="s">
        <v>4</v>
      </c>
      <c r="M400" s="1152"/>
      <c r="N400" s="1152" t="s">
        <v>5</v>
      </c>
      <c r="O400" s="1152"/>
      <c r="P400" s="1152" t="s">
        <v>6</v>
      </c>
      <c r="Q400" s="1152"/>
      <c r="R400" s="1152" t="s">
        <v>7</v>
      </c>
      <c r="S400" s="1152"/>
      <c r="T400" s="1152" t="s">
        <v>8</v>
      </c>
      <c r="U400" s="1152"/>
      <c r="V400" s="1152" t="s">
        <v>23</v>
      </c>
      <c r="W400" s="1152"/>
      <c r="X400" s="1152" t="s">
        <v>24</v>
      </c>
      <c r="Y400" s="1152"/>
      <c r="Z400" s="1152" t="s">
        <v>9</v>
      </c>
      <c r="AA400" s="1152"/>
      <c r="AB400" s="297"/>
      <c r="AC400" s="297"/>
      <c r="AD400" s="297"/>
      <c r="AE400" s="297"/>
      <c r="AF400" s="297"/>
      <c r="AG400" s="297"/>
      <c r="AH400" s="484"/>
      <c r="AI400" s="484"/>
      <c r="AJ400" s="1174" t="s">
        <v>19</v>
      </c>
      <c r="AK400" s="1176" t="s">
        <v>354</v>
      </c>
      <c r="AL400" s="1248" t="s">
        <v>360</v>
      </c>
      <c r="AM400" s="1159" t="s">
        <v>361</v>
      </c>
      <c r="AN400" s="1161" t="s">
        <v>361</v>
      </c>
      <c r="AO400" s="13">
        <v>295</v>
      </c>
      <c r="AP400" s="74"/>
      <c r="AQ400" s="75"/>
    </row>
    <row r="401" spans="1:43" ht="27" hidden="1" customHeight="1" thickBot="1" x14ac:dyDescent="0.8">
      <c r="A401" s="1130"/>
      <c r="B401" s="1134"/>
      <c r="C401" s="1173"/>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175"/>
      <c r="AK401" s="1177"/>
      <c r="AL401" s="1249"/>
      <c r="AM401" s="1160"/>
      <c r="AN401" s="1162"/>
      <c r="AO401" s="13">
        <v>296</v>
      </c>
      <c r="AP401" s="74"/>
      <c r="AQ401" s="75"/>
    </row>
    <row r="402" spans="1:43" ht="25.5" hidden="1" x14ac:dyDescent="0.75">
      <c r="A402" s="1191"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200" t="str">
        <f>CONCATENATE(AK408,AK411,AK413,AK414,AK415,AK416,AK417,AK418,AK419,AK420)</f>
        <v/>
      </c>
      <c r="AM402" s="252"/>
      <c r="AN402" s="1198" t="str">
        <f>CONCATENATE(AM408,AM411,AM413,AM414,AM415,AM416,AM417,AM418,AM419,AM420)</f>
        <v/>
      </c>
      <c r="AO402" s="13">
        <v>297</v>
      </c>
      <c r="AP402" s="74"/>
      <c r="AQ402" s="75"/>
    </row>
    <row r="403" spans="1:43" ht="25.5" hidden="1" x14ac:dyDescent="0.75">
      <c r="A403" s="1192"/>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201"/>
      <c r="AM403" s="252"/>
      <c r="AN403" s="1199"/>
      <c r="AO403" s="13">
        <v>298</v>
      </c>
      <c r="AP403" s="74"/>
      <c r="AQ403" s="75"/>
    </row>
    <row r="404" spans="1:43" ht="25.5" hidden="1" x14ac:dyDescent="0.75">
      <c r="A404" s="1192"/>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201"/>
      <c r="AM404" s="252"/>
      <c r="AN404" s="1199"/>
      <c r="AO404" s="13">
        <v>299</v>
      </c>
      <c r="AP404" s="74"/>
      <c r="AQ404" s="75"/>
    </row>
    <row r="405" spans="1:43" ht="25.5" hidden="1" x14ac:dyDescent="0.75">
      <c r="A405" s="1192"/>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201"/>
      <c r="AM405" s="252"/>
      <c r="AN405" s="1199"/>
      <c r="AO405" s="13">
        <v>300</v>
      </c>
      <c r="AP405" s="74"/>
      <c r="AQ405" s="75"/>
    </row>
    <row r="406" spans="1:43" ht="25.5" hidden="1" x14ac:dyDescent="0.75">
      <c r="A406" s="1192"/>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201"/>
      <c r="AM406" s="252"/>
      <c r="AN406" s="1199"/>
      <c r="AO406" s="13">
        <v>301</v>
      </c>
      <c r="AP406" s="74"/>
      <c r="AQ406" s="75"/>
    </row>
    <row r="407" spans="1:43" ht="25.9" hidden="1" thickBot="1" x14ac:dyDescent="0.8">
      <c r="A407" s="1193"/>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201"/>
      <c r="AM407" s="252"/>
      <c r="AN407" s="1199"/>
      <c r="AO407" s="13">
        <v>302</v>
      </c>
      <c r="AP407" s="74"/>
      <c r="AQ407" s="75"/>
    </row>
    <row r="408" spans="1:43" ht="25.5" hidden="1" x14ac:dyDescent="0.75">
      <c r="A408" s="1139"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201"/>
      <c r="AM408" s="31"/>
      <c r="AN408" s="1199"/>
      <c r="AO408" s="13">
        <v>303</v>
      </c>
      <c r="AP408" s="74"/>
      <c r="AQ408" s="75"/>
    </row>
    <row r="409" spans="1:43" s="61" customFormat="1" ht="25.5" hidden="1" x14ac:dyDescent="0.75">
      <c r="A409" s="1140"/>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201"/>
      <c r="AM409" s="60"/>
      <c r="AN409" s="1199"/>
      <c r="AO409" s="13">
        <v>304</v>
      </c>
      <c r="AP409" s="80"/>
      <c r="AQ409" s="75"/>
    </row>
    <row r="410" spans="1:43" ht="25.5" hidden="1" x14ac:dyDescent="0.75">
      <c r="A410" s="1140"/>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201"/>
      <c r="AM410" s="31"/>
      <c r="AN410" s="1199"/>
      <c r="AO410" s="13">
        <v>305</v>
      </c>
      <c r="AP410" s="74"/>
      <c r="AQ410" s="75"/>
    </row>
    <row r="411" spans="1:43" ht="25.5" hidden="1" x14ac:dyDescent="0.75">
      <c r="A411" s="1140"/>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201"/>
      <c r="AM411" s="31"/>
      <c r="AN411" s="1199"/>
      <c r="AO411" s="13">
        <v>306</v>
      </c>
      <c r="AP411" s="74"/>
      <c r="AQ411" s="75"/>
    </row>
    <row r="412" spans="1:43" ht="25.5" hidden="1" x14ac:dyDescent="0.75">
      <c r="A412" s="1140"/>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201"/>
      <c r="AM412" s="31"/>
      <c r="AN412" s="1199"/>
      <c r="AO412" s="13">
        <v>307</v>
      </c>
      <c r="AP412" s="74"/>
      <c r="AQ412" s="75"/>
    </row>
    <row r="413" spans="1:43" ht="25.9" hidden="1" thickBot="1" x14ac:dyDescent="0.8">
      <c r="A413" s="1141"/>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201"/>
      <c r="AM413" s="31"/>
      <c r="AN413" s="1199"/>
      <c r="AO413" s="13">
        <v>308</v>
      </c>
      <c r="AP413" s="74"/>
      <c r="AQ413" s="75"/>
    </row>
    <row r="414" spans="1:43" ht="25.5" hidden="1" x14ac:dyDescent="0.75">
      <c r="A414" s="1139" t="s">
        <v>951</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201"/>
      <c r="AM414" s="31"/>
      <c r="AN414" s="1199"/>
      <c r="AO414" s="13">
        <v>309</v>
      </c>
      <c r="AP414" s="74"/>
      <c r="AQ414" s="75"/>
    </row>
    <row r="415" spans="1:43" ht="25.5" hidden="1" x14ac:dyDescent="0.75">
      <c r="A415" s="1140"/>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201"/>
      <c r="AM415" s="31"/>
      <c r="AN415" s="1199"/>
      <c r="AO415" s="13">
        <v>310</v>
      </c>
      <c r="AP415" s="74"/>
      <c r="AQ415" s="75"/>
    </row>
    <row r="416" spans="1:43" ht="25.5" hidden="1" x14ac:dyDescent="0.75">
      <c r="A416" s="1140"/>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201"/>
      <c r="AM416" s="31"/>
      <c r="AN416" s="1199"/>
      <c r="AO416" s="13">
        <v>311</v>
      </c>
      <c r="AP416" s="74"/>
      <c r="AQ416" s="75"/>
    </row>
    <row r="417" spans="1:43" s="61" customFormat="1" ht="25.5" hidden="1" x14ac:dyDescent="0.75">
      <c r="A417" s="1140"/>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201"/>
      <c r="AM417" s="60"/>
      <c r="AN417" s="1199"/>
      <c r="AO417" s="13">
        <v>312</v>
      </c>
      <c r="AP417" s="80"/>
      <c r="AQ417" s="75"/>
    </row>
    <row r="418" spans="1:43" ht="25.5" hidden="1" x14ac:dyDescent="0.75">
      <c r="A418" s="1140"/>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201"/>
      <c r="AM418" s="31"/>
      <c r="AN418" s="1199"/>
      <c r="AO418" s="13">
        <v>313</v>
      </c>
      <c r="AP418" s="74"/>
      <c r="AQ418" s="75"/>
    </row>
    <row r="419" spans="1:43" ht="25.5" hidden="1" x14ac:dyDescent="0.75">
      <c r="A419" s="1140"/>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201"/>
      <c r="AM419" s="31"/>
      <c r="AN419" s="1199"/>
      <c r="AO419" s="13">
        <v>314</v>
      </c>
      <c r="AP419" s="74"/>
      <c r="AQ419" s="75"/>
    </row>
    <row r="420" spans="1:43" ht="25.5" hidden="1" x14ac:dyDescent="0.75">
      <c r="A420" s="1230"/>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202"/>
      <c r="AM420" s="123"/>
      <c r="AN420" s="1181"/>
      <c r="AO420" s="13">
        <v>315</v>
      </c>
      <c r="AP420" s="74"/>
      <c r="AQ420" s="75"/>
    </row>
    <row r="421" spans="1:43" ht="25.9" thickBot="1" x14ac:dyDescent="0.8">
      <c r="A421" s="1186" t="s">
        <v>545</v>
      </c>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7"/>
      <c r="AB421" s="1187"/>
      <c r="AC421" s="1187"/>
      <c r="AD421" s="1187"/>
      <c r="AE421" s="1187"/>
      <c r="AF421" s="1187"/>
      <c r="AG421" s="1187"/>
      <c r="AH421" s="1187"/>
      <c r="AI421" s="1187"/>
      <c r="AJ421" s="1187"/>
      <c r="AK421" s="1187"/>
      <c r="AL421" s="1187"/>
      <c r="AM421" s="1187"/>
      <c r="AN421" s="1188"/>
      <c r="AO421" s="13">
        <v>316</v>
      </c>
      <c r="AP421" s="74"/>
      <c r="AQ421" s="75"/>
    </row>
    <row r="422" spans="1:43" s="61" customFormat="1" ht="50.25" customHeight="1" x14ac:dyDescent="0.75">
      <c r="A422" s="1189"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220" t="str">
        <f>CONCATENATE(AK422,AK423,AK426,AK427,AK428,AK429,AK430,AK431,AK432,AK424,AK425)</f>
        <v/>
      </c>
      <c r="AM422" s="906"/>
      <c r="AN422" s="1222" t="str">
        <f>CONCATENATE(AM422,AM423,AM425,AM426,AM427,AM428,AM429,AM430,AM431,AM432)</f>
        <v/>
      </c>
      <c r="AO422" s="13">
        <v>317</v>
      </c>
      <c r="AP422" s="80"/>
      <c r="AQ422" s="75"/>
    </row>
    <row r="423" spans="1:43" s="261" customFormat="1" ht="25.5" x14ac:dyDescent="0.75">
      <c r="A423" s="1189"/>
      <c r="B423" s="907" t="s">
        <v>952</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220"/>
      <c r="AM423" s="912"/>
      <c r="AN423" s="1222"/>
      <c r="AO423" s="13">
        <v>318</v>
      </c>
      <c r="AP423" s="80"/>
      <c r="AQ423" s="149"/>
    </row>
    <row r="424" spans="1:43" s="261" customFormat="1" ht="25.5" x14ac:dyDescent="0.75">
      <c r="A424" s="1189"/>
      <c r="B424" s="987" t="s">
        <v>1298</v>
      </c>
      <c r="C424" s="988" t="s">
        <v>939</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220"/>
      <c r="AM424" s="912"/>
      <c r="AN424" s="1222"/>
      <c r="AO424" s="13"/>
      <c r="AP424" s="80"/>
      <c r="AQ424" s="149"/>
    </row>
    <row r="425" spans="1:43" s="261" customFormat="1" ht="25.5" x14ac:dyDescent="0.75">
      <c r="A425" s="1189"/>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220"/>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222"/>
      <c r="AO425" s="13">
        <v>319</v>
      </c>
      <c r="AP425" s="80"/>
      <c r="AQ425" s="149"/>
    </row>
    <row r="426" spans="1:43" s="261" customFormat="1" ht="25.5" x14ac:dyDescent="0.75">
      <c r="A426" s="1189"/>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220"/>
      <c r="AM426" s="920"/>
      <c r="AN426" s="1222"/>
      <c r="AO426" s="13">
        <v>320</v>
      </c>
      <c r="AP426" s="80"/>
      <c r="AQ426" s="149"/>
    </row>
    <row r="427" spans="1:43" s="261" customFormat="1" ht="25.5" x14ac:dyDescent="0.75">
      <c r="A427" s="1189"/>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220"/>
      <c r="AM427" s="912"/>
      <c r="AN427" s="1222"/>
      <c r="AO427" s="13">
        <v>321</v>
      </c>
      <c r="AP427" s="80"/>
      <c r="AQ427" s="149"/>
    </row>
    <row r="428" spans="1:43" s="61" customFormat="1" ht="25.5" x14ac:dyDescent="0.75">
      <c r="A428" s="1189"/>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220"/>
      <c r="AM428" s="912"/>
      <c r="AN428" s="1222"/>
      <c r="AO428" s="13">
        <v>322</v>
      </c>
      <c r="AP428" s="80"/>
      <c r="AQ428" s="75"/>
    </row>
    <row r="429" spans="1:43" s="61" customFormat="1" ht="25.9" thickBot="1" x14ac:dyDescent="0.8">
      <c r="A429" s="1189"/>
      <c r="B429" s="922" t="s">
        <v>514</v>
      </c>
      <c r="C429" s="923" t="s">
        <v>515</v>
      </c>
      <c r="D429" s="924">
        <f>D423</f>
        <v>0</v>
      </c>
      <c r="E429" s="924">
        <f>E423</f>
        <v>0</v>
      </c>
      <c r="F429" s="924">
        <f t="shared" ref="F429:Y429" si="205">F428+F423</f>
        <v>0</v>
      </c>
      <c r="G429" s="924">
        <f t="shared" si="205"/>
        <v>0</v>
      </c>
      <c r="H429" s="924">
        <f t="shared" si="205"/>
        <v>0</v>
      </c>
      <c r="I429" s="924">
        <f t="shared" si="205"/>
        <v>0</v>
      </c>
      <c r="J429" s="924">
        <f t="shared" si="205"/>
        <v>0</v>
      </c>
      <c r="K429" s="924">
        <f t="shared" si="205"/>
        <v>0</v>
      </c>
      <c r="L429" s="924">
        <f t="shared" si="205"/>
        <v>0</v>
      </c>
      <c r="M429" s="924">
        <f t="shared" si="205"/>
        <v>0</v>
      </c>
      <c r="N429" s="924">
        <f t="shared" si="205"/>
        <v>0</v>
      </c>
      <c r="O429" s="924">
        <f t="shared" si="205"/>
        <v>0</v>
      </c>
      <c r="P429" s="924">
        <f t="shared" si="205"/>
        <v>0</v>
      </c>
      <c r="Q429" s="924">
        <f t="shared" si="205"/>
        <v>0</v>
      </c>
      <c r="R429" s="924">
        <f t="shared" si="205"/>
        <v>0</v>
      </c>
      <c r="S429" s="924">
        <f t="shared" si="205"/>
        <v>0</v>
      </c>
      <c r="T429" s="924">
        <f t="shared" si="205"/>
        <v>0</v>
      </c>
      <c r="U429" s="924">
        <f t="shared" si="205"/>
        <v>0</v>
      </c>
      <c r="V429" s="924">
        <f t="shared" si="205"/>
        <v>0</v>
      </c>
      <c r="W429" s="924">
        <f t="shared" si="205"/>
        <v>0</v>
      </c>
      <c r="X429" s="924">
        <f t="shared" si="205"/>
        <v>0</v>
      </c>
      <c r="Y429" s="924">
        <f t="shared" si="205"/>
        <v>0</v>
      </c>
      <c r="Z429" s="903">
        <f t="shared" si="199"/>
        <v>0</v>
      </c>
      <c r="AA429" s="903">
        <f t="shared" si="200"/>
        <v>0</v>
      </c>
      <c r="AB429" s="924">
        <f t="shared" ref="AB429:AI429" si="206">AB428+AB423</f>
        <v>0</v>
      </c>
      <c r="AC429" s="924">
        <f t="shared" si="206"/>
        <v>0</v>
      </c>
      <c r="AD429" s="924">
        <f t="shared" si="206"/>
        <v>0</v>
      </c>
      <c r="AE429" s="924">
        <f t="shared" si="206"/>
        <v>0</v>
      </c>
      <c r="AF429" s="924">
        <f t="shared" si="206"/>
        <v>0</v>
      </c>
      <c r="AG429" s="924">
        <f t="shared" si="206"/>
        <v>0</v>
      </c>
      <c r="AH429" s="924">
        <f t="shared" si="206"/>
        <v>0</v>
      </c>
      <c r="AI429" s="924">
        <f t="shared" si="206"/>
        <v>0</v>
      </c>
      <c r="AJ429" s="925">
        <f t="shared" si="197"/>
        <v>0</v>
      </c>
      <c r="AK429" s="926"/>
      <c r="AL429" s="1220"/>
      <c r="AM429" s="912"/>
      <c r="AN429" s="1222"/>
      <c r="AO429" s="13">
        <v>323</v>
      </c>
      <c r="AP429" s="80"/>
      <c r="AQ429" s="75"/>
    </row>
    <row r="430" spans="1:43" s="61" customFormat="1" ht="25.5" x14ac:dyDescent="0.75">
      <c r="A430" s="1189"/>
      <c r="B430" s="927" t="s">
        <v>518</v>
      </c>
      <c r="C430" s="928" t="s">
        <v>516</v>
      </c>
      <c r="D430" s="915"/>
      <c r="E430" s="916"/>
      <c r="F430" s="929"/>
      <c r="G430" s="929"/>
      <c r="H430" s="929"/>
      <c r="I430" s="929"/>
      <c r="J430" s="929"/>
      <c r="K430" s="929"/>
      <c r="L430" s="929"/>
      <c r="M430" s="929"/>
      <c r="N430" s="929"/>
      <c r="O430" s="929"/>
      <c r="P430" s="929"/>
      <c r="Q430" s="929"/>
      <c r="R430" s="929"/>
      <c r="S430" s="929"/>
      <c r="T430" s="929"/>
      <c r="U430" s="929"/>
      <c r="V430" s="929"/>
      <c r="W430" s="929"/>
      <c r="X430" s="929"/>
      <c r="Y430" s="929"/>
      <c r="Z430" s="903">
        <f t="shared" si="199"/>
        <v>0</v>
      </c>
      <c r="AA430" s="903">
        <f t="shared" si="200"/>
        <v>0</v>
      </c>
      <c r="AB430" s="929"/>
      <c r="AC430" s="929"/>
      <c r="AD430" s="929"/>
      <c r="AE430" s="929"/>
      <c r="AF430" s="929"/>
      <c r="AG430" s="929"/>
      <c r="AH430" s="929"/>
      <c r="AI430" s="929"/>
      <c r="AJ430" s="930">
        <f t="shared" si="197"/>
        <v>0</v>
      </c>
      <c r="AK430" s="919"/>
      <c r="AL430" s="1220"/>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222"/>
      <c r="AO430" s="13">
        <v>324</v>
      </c>
      <c r="AP430" s="80"/>
      <c r="AQ430" s="75"/>
    </row>
    <row r="431" spans="1:43" s="61" customFormat="1" ht="25.5" x14ac:dyDescent="0.75">
      <c r="A431" s="1189"/>
      <c r="B431" s="931"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220"/>
      <c r="AM431" s="912"/>
      <c r="AN431" s="1222"/>
      <c r="AO431" s="13">
        <v>325</v>
      </c>
      <c r="AP431" s="80"/>
      <c r="AQ431" s="75"/>
    </row>
    <row r="432" spans="1:43" s="61" customFormat="1" ht="25.9" thickBot="1" x14ac:dyDescent="0.8">
      <c r="A432" s="1190"/>
      <c r="B432" s="932" t="s">
        <v>526</v>
      </c>
      <c r="C432" s="933" t="s">
        <v>525</v>
      </c>
      <c r="D432" s="934">
        <f t="shared" ref="D432:Y432" si="209">D431+D430</f>
        <v>0</v>
      </c>
      <c r="E432" s="934">
        <f t="shared" si="209"/>
        <v>0</v>
      </c>
      <c r="F432" s="934">
        <f t="shared" si="209"/>
        <v>0</v>
      </c>
      <c r="G432" s="934">
        <f t="shared" si="209"/>
        <v>0</v>
      </c>
      <c r="H432" s="934">
        <f t="shared" si="209"/>
        <v>0</v>
      </c>
      <c r="I432" s="934">
        <f t="shared" si="209"/>
        <v>0</v>
      </c>
      <c r="J432" s="934">
        <f t="shared" si="209"/>
        <v>0</v>
      </c>
      <c r="K432" s="934">
        <f t="shared" si="209"/>
        <v>0</v>
      </c>
      <c r="L432" s="934">
        <f t="shared" si="209"/>
        <v>0</v>
      </c>
      <c r="M432" s="934">
        <f t="shared" si="209"/>
        <v>0</v>
      </c>
      <c r="N432" s="934">
        <f t="shared" si="209"/>
        <v>0</v>
      </c>
      <c r="O432" s="934">
        <f t="shared" si="209"/>
        <v>0</v>
      </c>
      <c r="P432" s="934">
        <f t="shared" si="209"/>
        <v>0</v>
      </c>
      <c r="Q432" s="934">
        <f t="shared" si="209"/>
        <v>0</v>
      </c>
      <c r="R432" s="934">
        <f t="shared" si="209"/>
        <v>0</v>
      </c>
      <c r="S432" s="934">
        <f t="shared" si="209"/>
        <v>0</v>
      </c>
      <c r="T432" s="934">
        <f t="shared" si="209"/>
        <v>0</v>
      </c>
      <c r="U432" s="934">
        <f t="shared" si="209"/>
        <v>0</v>
      </c>
      <c r="V432" s="934">
        <f t="shared" si="209"/>
        <v>0</v>
      </c>
      <c r="W432" s="934">
        <f t="shared" si="209"/>
        <v>0</v>
      </c>
      <c r="X432" s="934">
        <f t="shared" si="209"/>
        <v>0</v>
      </c>
      <c r="Y432" s="934">
        <f t="shared" si="209"/>
        <v>0</v>
      </c>
      <c r="Z432" s="903">
        <f t="shared" ref="Z432" si="210">SUM(AB432,AD432,AF432,AH432)</f>
        <v>0</v>
      </c>
      <c r="AA432" s="903">
        <f t="shared" ref="AA432" si="211">SUM(AC432,AE432,AG432,AI432)</f>
        <v>0</v>
      </c>
      <c r="AB432" s="934">
        <f t="shared" ref="AB432:AI432" si="212">AB431+AB430</f>
        <v>0</v>
      </c>
      <c r="AC432" s="934">
        <f t="shared" si="212"/>
        <v>0</v>
      </c>
      <c r="AD432" s="934">
        <f t="shared" si="212"/>
        <v>0</v>
      </c>
      <c r="AE432" s="934">
        <f t="shared" si="212"/>
        <v>0</v>
      </c>
      <c r="AF432" s="934">
        <f t="shared" si="212"/>
        <v>0</v>
      </c>
      <c r="AG432" s="934">
        <f t="shared" si="212"/>
        <v>0</v>
      </c>
      <c r="AH432" s="934">
        <f t="shared" si="212"/>
        <v>0</v>
      </c>
      <c r="AI432" s="934">
        <f t="shared" si="212"/>
        <v>0</v>
      </c>
      <c r="AJ432" s="935">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221"/>
      <c r="AM432" s="912"/>
      <c r="AN432" s="1223"/>
      <c r="AO432" s="13">
        <v>326</v>
      </c>
      <c r="AP432" s="80"/>
      <c r="AQ432" s="75"/>
    </row>
    <row r="433" spans="1:43" ht="25.9" hidden="1" thickBot="1" x14ac:dyDescent="0.8">
      <c r="A433" s="1207" t="s">
        <v>916</v>
      </c>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7"/>
      <c r="AB433" s="1207"/>
      <c r="AC433" s="1207"/>
      <c r="AD433" s="1207"/>
      <c r="AE433" s="1207"/>
      <c r="AF433" s="1207"/>
      <c r="AG433" s="1207"/>
      <c r="AH433" s="1207"/>
      <c r="AI433" s="1207"/>
      <c r="AJ433" s="1207"/>
      <c r="AK433" s="1208"/>
      <c r="AL433" s="1207"/>
      <c r="AM433" s="1209"/>
      <c r="AN433" s="1210"/>
      <c r="AO433" s="13">
        <v>327</v>
      </c>
      <c r="AP433" s="74"/>
      <c r="AQ433" s="75"/>
    </row>
    <row r="434" spans="1:43" ht="25.9" hidden="1" thickBot="1" x14ac:dyDescent="0.8">
      <c r="A434" s="262" t="s">
        <v>918</v>
      </c>
      <c r="B434" s="262" t="s">
        <v>917</v>
      </c>
      <c r="C434" s="581" t="s">
        <v>915</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8">
      <c r="A435" s="1153" t="s">
        <v>1047</v>
      </c>
      <c r="B435" s="1154"/>
      <c r="C435" s="1154"/>
      <c r="D435" s="1154"/>
      <c r="E435" s="1154"/>
      <c r="F435" s="1154"/>
      <c r="G435" s="1154"/>
      <c r="H435" s="1154"/>
      <c r="I435" s="1154"/>
      <c r="J435" s="1154"/>
      <c r="K435" s="1154"/>
      <c r="L435" s="1154"/>
      <c r="M435" s="1154"/>
      <c r="N435" s="1154"/>
      <c r="O435" s="1154"/>
      <c r="P435" s="1154"/>
      <c r="Q435" s="1154"/>
      <c r="R435" s="1154"/>
      <c r="S435" s="1154"/>
      <c r="T435" s="1154"/>
      <c r="U435" s="1154"/>
      <c r="V435" s="1154"/>
      <c r="W435" s="1154"/>
      <c r="X435" s="1154"/>
      <c r="Y435" s="1154"/>
      <c r="Z435" s="1154"/>
      <c r="AA435" s="1154"/>
      <c r="AB435" s="1154"/>
      <c r="AC435" s="1154"/>
      <c r="AD435" s="1154"/>
      <c r="AE435" s="1154"/>
      <c r="AF435" s="1154"/>
      <c r="AG435" s="1154"/>
      <c r="AH435" s="1154"/>
      <c r="AI435" s="1154"/>
      <c r="AJ435" s="1154"/>
      <c r="AK435" s="1154"/>
      <c r="AL435" s="1154"/>
      <c r="AM435" s="1154"/>
      <c r="AN435" s="1296"/>
      <c r="AO435" s="469"/>
      <c r="AP435" s="471"/>
      <c r="AQ435" s="471"/>
    </row>
    <row r="436" spans="1:43" s="14" customFormat="1" ht="33" customHeight="1" x14ac:dyDescent="0.75">
      <c r="A436" s="1129" t="s">
        <v>36</v>
      </c>
      <c r="B436" s="1133" t="s">
        <v>321</v>
      </c>
      <c r="C436" s="1172" t="s">
        <v>305</v>
      </c>
      <c r="D436" s="1142" t="s">
        <v>0</v>
      </c>
      <c r="E436" s="1142"/>
      <c r="F436" s="1142" t="s">
        <v>1</v>
      </c>
      <c r="G436" s="1142"/>
      <c r="H436" s="1142" t="s">
        <v>2</v>
      </c>
      <c r="I436" s="1142"/>
      <c r="J436" s="1142" t="s">
        <v>3</v>
      </c>
      <c r="K436" s="1142"/>
      <c r="L436" s="1142" t="s">
        <v>4</v>
      </c>
      <c r="M436" s="1142"/>
      <c r="N436" s="1142" t="s">
        <v>5</v>
      </c>
      <c r="O436" s="1142"/>
      <c r="P436" s="1142" t="s">
        <v>6</v>
      </c>
      <c r="Q436" s="1142"/>
      <c r="R436" s="1142" t="s">
        <v>7</v>
      </c>
      <c r="S436" s="1142"/>
      <c r="T436" s="1142" t="s">
        <v>8</v>
      </c>
      <c r="U436" s="1142"/>
      <c r="V436" s="1142" t="s">
        <v>23</v>
      </c>
      <c r="W436" s="1142"/>
      <c r="X436" s="1142" t="s">
        <v>24</v>
      </c>
      <c r="Y436" s="1142"/>
      <c r="Z436" s="1142" t="s">
        <v>9</v>
      </c>
      <c r="AA436" s="1142"/>
      <c r="AB436" s="1122" t="s">
        <v>958</v>
      </c>
      <c r="AC436" s="1123"/>
      <c r="AD436" s="1122" t="s">
        <v>959</v>
      </c>
      <c r="AE436" s="1123"/>
      <c r="AF436" s="1122" t="s">
        <v>1122</v>
      </c>
      <c r="AG436" s="1123"/>
      <c r="AH436" s="1122" t="s">
        <v>1123</v>
      </c>
      <c r="AI436" s="1123"/>
      <c r="AJ436" s="1194" t="s">
        <v>19</v>
      </c>
      <c r="AK436" s="1196" t="s">
        <v>354</v>
      </c>
      <c r="AL436" s="1248" t="s">
        <v>360</v>
      </c>
      <c r="AM436" s="1159" t="s">
        <v>361</v>
      </c>
      <c r="AN436" s="1184" t="s">
        <v>361</v>
      </c>
      <c r="AO436" s="469"/>
      <c r="AP436" s="471"/>
      <c r="AQ436" s="471"/>
    </row>
    <row r="437" spans="1:43" s="14" customFormat="1" ht="33" customHeight="1" thickBot="1" x14ac:dyDescent="0.8">
      <c r="A437" s="1297"/>
      <c r="B437" s="1298"/>
      <c r="C437" s="1235"/>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195"/>
      <c r="AK437" s="1197"/>
      <c r="AL437" s="1249"/>
      <c r="AM437" s="1250"/>
      <c r="AN437" s="1185"/>
      <c r="AO437" s="469"/>
      <c r="AP437" s="471"/>
      <c r="AQ437" s="471"/>
    </row>
    <row r="438" spans="1:43" s="83" customFormat="1" ht="25.9" thickBot="1" x14ac:dyDescent="0.8">
      <c r="A438" s="1118" t="s">
        <v>109</v>
      </c>
      <c r="B438" s="735" t="s">
        <v>138</v>
      </c>
      <c r="C438" s="739" t="s">
        <v>1048</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405"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5.5" x14ac:dyDescent="0.75">
      <c r="A439" s="1119"/>
      <c r="B439" s="736" t="s">
        <v>1070</v>
      </c>
      <c r="C439" s="740" t="s">
        <v>1049</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121"/>
      <c r="AL439" s="1406"/>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5.5" x14ac:dyDescent="0.75">
      <c r="A440" s="1119"/>
      <c r="B440" s="736" t="s">
        <v>1051</v>
      </c>
      <c r="C440" s="740" t="s">
        <v>1050</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121"/>
      <c r="AL440" s="1406"/>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5.5" x14ac:dyDescent="0.75">
      <c r="A441" s="1119"/>
      <c r="B441" s="736" t="s">
        <v>1053</v>
      </c>
      <c r="C441" s="740" t="s">
        <v>1052</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406"/>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5.9" thickBot="1" x14ac:dyDescent="0.8">
      <c r="A442" s="1120"/>
      <c r="B442" s="737" t="s">
        <v>1055</v>
      </c>
      <c r="C442" s="741" t="s">
        <v>1054</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406"/>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5.9" thickBot="1" x14ac:dyDescent="0.8">
      <c r="A443" s="1118" t="s">
        <v>13</v>
      </c>
      <c r="B443" s="735" t="s">
        <v>138</v>
      </c>
      <c r="C443" s="739" t="s">
        <v>1056</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406"/>
      <c r="AM443" s="31"/>
      <c r="AN443" s="793"/>
      <c r="AO443" s="13">
        <v>31</v>
      </c>
      <c r="AP443" s="81"/>
      <c r="AQ443" s="82"/>
    </row>
    <row r="444" spans="1:43" s="83" customFormat="1" ht="25.5" x14ac:dyDescent="0.75">
      <c r="A444" s="1119"/>
      <c r="B444" s="736" t="s">
        <v>1070</v>
      </c>
      <c r="C444" s="740" t="s">
        <v>1057</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121"/>
      <c r="AL444" s="1406"/>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5.5" x14ac:dyDescent="0.75">
      <c r="A445" s="1119"/>
      <c r="B445" s="736" t="s">
        <v>1051</v>
      </c>
      <c r="C445" s="740" t="s">
        <v>1058</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121"/>
      <c r="AL445" s="1406"/>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5.5" x14ac:dyDescent="0.75">
      <c r="A446" s="1119"/>
      <c r="B446" s="736" t="s">
        <v>1053</v>
      </c>
      <c r="C446" s="740" t="s">
        <v>1059</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406"/>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5.9" thickBot="1" x14ac:dyDescent="0.8">
      <c r="A447" s="1120"/>
      <c r="B447" s="737" t="s">
        <v>1055</v>
      </c>
      <c r="C447" s="741" t="s">
        <v>1060</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406"/>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5.9" thickBot="1" x14ac:dyDescent="0.8">
      <c r="A448" s="1118" t="s">
        <v>14</v>
      </c>
      <c r="B448" s="735" t="s">
        <v>138</v>
      </c>
      <c r="C448" s="739" t="s">
        <v>1061</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406"/>
      <c r="AM448" s="31"/>
      <c r="AN448" s="793"/>
      <c r="AO448" s="13">
        <v>31</v>
      </c>
      <c r="AP448" s="81"/>
      <c r="AQ448" s="82"/>
    </row>
    <row r="449" spans="1:43" s="83" customFormat="1" ht="25.5" x14ac:dyDescent="0.75">
      <c r="A449" s="1119"/>
      <c r="B449" s="736" t="s">
        <v>1070</v>
      </c>
      <c r="C449" s="740" t="s">
        <v>1062</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121"/>
      <c r="AL449" s="1406"/>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5.5" x14ac:dyDescent="0.75">
      <c r="A450" s="1119"/>
      <c r="B450" s="736" t="s">
        <v>1051</v>
      </c>
      <c r="C450" s="740" t="s">
        <v>1063</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121"/>
      <c r="AL450" s="1406"/>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5.5" x14ac:dyDescent="0.75">
      <c r="A451" s="1119"/>
      <c r="B451" s="736" t="s">
        <v>1053</v>
      </c>
      <c r="C451" s="740" t="s">
        <v>1064</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406"/>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5.9" thickBot="1" x14ac:dyDescent="0.8">
      <c r="A452" s="1120"/>
      <c r="B452" s="737" t="s">
        <v>1055</v>
      </c>
      <c r="C452" s="741" t="s">
        <v>1065</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406"/>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5.9" thickBot="1" x14ac:dyDescent="0.8">
      <c r="A453" s="1118" t="s">
        <v>15</v>
      </c>
      <c r="B453" s="735" t="s">
        <v>138</v>
      </c>
      <c r="C453" s="739" t="s">
        <v>1066</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406"/>
      <c r="AM453" s="31"/>
      <c r="AN453" s="793"/>
      <c r="AO453" s="13">
        <v>31</v>
      </c>
      <c r="AP453" s="81"/>
      <c r="AQ453" s="82"/>
    </row>
    <row r="454" spans="1:43" s="83" customFormat="1" ht="25.5" x14ac:dyDescent="0.75">
      <c r="A454" s="1119"/>
      <c r="B454" s="736" t="s">
        <v>1070</v>
      </c>
      <c r="C454" s="740" t="s">
        <v>1067</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121"/>
      <c r="AL454" s="1406"/>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5.5" x14ac:dyDescent="0.75">
      <c r="A455" s="1119"/>
      <c r="B455" s="736" t="s">
        <v>1051</v>
      </c>
      <c r="C455" s="740" t="s">
        <v>1068</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121"/>
      <c r="AL455" s="1406"/>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5.5" x14ac:dyDescent="0.75">
      <c r="A456" s="1119"/>
      <c r="B456" s="736" t="s">
        <v>1053</v>
      </c>
      <c r="C456" s="740" t="s">
        <v>1069</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406"/>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5.9" thickBot="1" x14ac:dyDescent="0.8">
      <c r="A457" s="1120"/>
      <c r="B457" s="737" t="s">
        <v>1055</v>
      </c>
      <c r="C457" s="741" t="s">
        <v>1075</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406"/>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5.9" thickBot="1" x14ac:dyDescent="0.8">
      <c r="A458" s="1118" t="s">
        <v>1071</v>
      </c>
      <c r="B458" s="735" t="s">
        <v>138</v>
      </c>
      <c r="C458" s="739" t="s">
        <v>1076</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406"/>
      <c r="AM458" s="31"/>
      <c r="AN458" s="793"/>
      <c r="AO458" s="13">
        <v>31</v>
      </c>
      <c r="AP458" s="81"/>
      <c r="AQ458" s="82"/>
    </row>
    <row r="459" spans="1:43" s="83" customFormat="1" ht="25.5" x14ac:dyDescent="0.75">
      <c r="A459" s="1119"/>
      <c r="B459" s="736" t="s">
        <v>1070</v>
      </c>
      <c r="C459" s="740" t="s">
        <v>1077</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121"/>
      <c r="AL459" s="1406"/>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5.5" x14ac:dyDescent="0.75">
      <c r="A460" s="1119"/>
      <c r="B460" s="736" t="s">
        <v>1051</v>
      </c>
      <c r="C460" s="740" t="s">
        <v>1078</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121"/>
      <c r="AL460" s="1406"/>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5.5" x14ac:dyDescent="0.75">
      <c r="A461" s="1119"/>
      <c r="B461" s="736" t="s">
        <v>1053</v>
      </c>
      <c r="C461" s="740" t="s">
        <v>1079</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406"/>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5.9" thickBot="1" x14ac:dyDescent="0.8">
      <c r="A462" s="1120"/>
      <c r="B462" s="737" t="s">
        <v>1055</v>
      </c>
      <c r="C462" s="741" t="s">
        <v>1080</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406"/>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5.9" thickBot="1" x14ac:dyDescent="0.8">
      <c r="A463" s="1118" t="s">
        <v>16</v>
      </c>
      <c r="B463" s="735" t="s">
        <v>138</v>
      </c>
      <c r="C463" s="739" t="s">
        <v>1081</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406"/>
      <c r="AM463" s="31"/>
      <c r="AN463" s="793"/>
      <c r="AO463" s="13">
        <v>31</v>
      </c>
      <c r="AP463" s="81"/>
      <c r="AQ463" s="82"/>
    </row>
    <row r="464" spans="1:43" s="83" customFormat="1" ht="25.5" x14ac:dyDescent="0.75">
      <c r="A464" s="1119"/>
      <c r="B464" s="736" t="s">
        <v>1070</v>
      </c>
      <c r="C464" s="740" t="s">
        <v>1082</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121"/>
      <c r="AL464" s="1406"/>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5.5" x14ac:dyDescent="0.75">
      <c r="A465" s="1119"/>
      <c r="B465" s="736" t="s">
        <v>1051</v>
      </c>
      <c r="C465" s="740" t="s">
        <v>1083</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121"/>
      <c r="AL465" s="1406"/>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5.5" x14ac:dyDescent="0.75">
      <c r="A466" s="1119"/>
      <c r="B466" s="736" t="s">
        <v>1053</v>
      </c>
      <c r="C466" s="740" t="s">
        <v>1084</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406"/>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5.9" thickBot="1" x14ac:dyDescent="0.8">
      <c r="A467" s="1120"/>
      <c r="B467" s="737" t="s">
        <v>1055</v>
      </c>
      <c r="C467" s="741" t="s">
        <v>1085</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406"/>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5.9" thickBot="1" x14ac:dyDescent="0.8">
      <c r="A468" s="1118" t="s">
        <v>1072</v>
      </c>
      <c r="B468" s="735" t="s">
        <v>138</v>
      </c>
      <c r="C468" s="739" t="s">
        <v>1086</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406"/>
      <c r="AM468" s="31"/>
      <c r="AN468" s="793"/>
      <c r="AO468" s="13">
        <v>31</v>
      </c>
      <c r="AP468" s="81"/>
      <c r="AQ468" s="82"/>
    </row>
    <row r="469" spans="1:43" s="83" customFormat="1" ht="25.5" x14ac:dyDescent="0.75">
      <c r="A469" s="1119"/>
      <c r="B469" s="736" t="s">
        <v>1070</v>
      </c>
      <c r="C469" s="740" t="s">
        <v>1087</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121"/>
      <c r="AL469" s="1406"/>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5.5" x14ac:dyDescent="0.75">
      <c r="A470" s="1119"/>
      <c r="B470" s="736" t="s">
        <v>1051</v>
      </c>
      <c r="C470" s="740" t="s">
        <v>1088</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121"/>
      <c r="AL470" s="1406"/>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5.5" x14ac:dyDescent="0.75">
      <c r="A471" s="1119"/>
      <c r="B471" s="736" t="s">
        <v>1053</v>
      </c>
      <c r="C471" s="740" t="s">
        <v>1089</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406"/>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5.9" thickBot="1" x14ac:dyDescent="0.8">
      <c r="A472" s="1120"/>
      <c r="B472" s="737" t="s">
        <v>1055</v>
      </c>
      <c r="C472" s="741" t="s">
        <v>1090</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406"/>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5.9" thickBot="1" x14ac:dyDescent="0.8">
      <c r="A473" s="1118" t="s">
        <v>22</v>
      </c>
      <c r="B473" s="735" t="s">
        <v>138</v>
      </c>
      <c r="C473" s="739" t="s">
        <v>1091</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406"/>
      <c r="AM473" s="31"/>
      <c r="AN473" s="793"/>
      <c r="AO473" s="13">
        <v>31</v>
      </c>
      <c r="AP473" s="81"/>
      <c r="AQ473" s="82"/>
    </row>
    <row r="474" spans="1:43" s="83" customFormat="1" ht="25.5" x14ac:dyDescent="0.75">
      <c r="A474" s="1119"/>
      <c r="B474" s="736" t="s">
        <v>1070</v>
      </c>
      <c r="C474" s="740" t="s">
        <v>1092</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121"/>
      <c r="AL474" s="1406"/>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5.5" x14ac:dyDescent="0.75">
      <c r="A475" s="1119"/>
      <c r="B475" s="736" t="s">
        <v>1051</v>
      </c>
      <c r="C475" s="740" t="s">
        <v>1093</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121"/>
      <c r="AL475" s="1406"/>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5.5" x14ac:dyDescent="0.75">
      <c r="A476" s="1119"/>
      <c r="B476" s="736" t="s">
        <v>1053</v>
      </c>
      <c r="C476" s="740" t="s">
        <v>1094</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406"/>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5.9" thickBot="1" x14ac:dyDescent="0.8">
      <c r="A477" s="1120"/>
      <c r="B477" s="737" t="s">
        <v>1055</v>
      </c>
      <c r="C477" s="741" t="s">
        <v>1095</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406"/>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5.5" x14ac:dyDescent="0.75">
      <c r="A478" s="1118" t="s">
        <v>18</v>
      </c>
      <c r="B478" s="735" t="s">
        <v>138</v>
      </c>
      <c r="C478" s="739" t="s">
        <v>1096</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406"/>
      <c r="AM478" s="31"/>
      <c r="AN478" s="793"/>
      <c r="AO478" s="13">
        <v>31</v>
      </c>
      <c r="AP478" s="81"/>
      <c r="AQ478" s="82"/>
    </row>
    <row r="479" spans="1:43" s="83" customFormat="1" ht="25.5" x14ac:dyDescent="0.75">
      <c r="A479" s="1119"/>
      <c r="B479" s="736" t="s">
        <v>1070</v>
      </c>
      <c r="C479" s="740" t="s">
        <v>1097</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121"/>
      <c r="AL479" s="1406"/>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5.5" x14ac:dyDescent="0.75">
      <c r="A480" s="1119"/>
      <c r="B480" s="736" t="s">
        <v>1051</v>
      </c>
      <c r="C480" s="740" t="s">
        <v>1098</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121"/>
      <c r="AL480" s="1406"/>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5.5" x14ac:dyDescent="0.75">
      <c r="A481" s="1119"/>
      <c r="B481" s="736" t="s">
        <v>1053</v>
      </c>
      <c r="C481" s="740" t="s">
        <v>1099</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406"/>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5.9" thickBot="1" x14ac:dyDescent="0.8">
      <c r="A482" s="1120"/>
      <c r="B482" s="737" t="s">
        <v>1055</v>
      </c>
      <c r="C482" s="741" t="s">
        <v>1100</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406"/>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5.9" thickBot="1" x14ac:dyDescent="0.8">
      <c r="A483" s="1118" t="s">
        <v>993</v>
      </c>
      <c r="B483" s="735" t="s">
        <v>138</v>
      </c>
      <c r="C483" s="739" t="s">
        <v>1101</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406"/>
      <c r="AM483" s="31"/>
      <c r="AN483" s="793"/>
      <c r="AO483" s="13">
        <v>31</v>
      </c>
      <c r="AP483" s="81"/>
      <c r="AQ483" s="82"/>
    </row>
    <row r="484" spans="1:43" s="83" customFormat="1" ht="25.5" x14ac:dyDescent="0.75">
      <c r="A484" s="1119"/>
      <c r="B484" s="736" t="s">
        <v>1070</v>
      </c>
      <c r="C484" s="740" t="s">
        <v>1102</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121"/>
      <c r="AL484" s="1406"/>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5.5" x14ac:dyDescent="0.75">
      <c r="A485" s="1119"/>
      <c r="B485" s="736" t="s">
        <v>1051</v>
      </c>
      <c r="C485" s="740" t="s">
        <v>1103</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121"/>
      <c r="AL485" s="1406"/>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5.5" x14ac:dyDescent="0.75">
      <c r="A486" s="1119"/>
      <c r="B486" s="736" t="s">
        <v>1053</v>
      </c>
      <c r="C486" s="740" t="s">
        <v>1104</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406"/>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5.9" thickBot="1" x14ac:dyDescent="0.8">
      <c r="A487" s="1120"/>
      <c r="B487" s="737" t="s">
        <v>1055</v>
      </c>
      <c r="C487" s="741" t="s">
        <v>1105</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406"/>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75">
      <c r="A488" s="1118" t="s">
        <v>1073</v>
      </c>
      <c r="B488" s="735" t="s">
        <v>138</v>
      </c>
      <c r="C488" s="739" t="s">
        <v>1106</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406"/>
      <c r="AM488" s="31"/>
      <c r="AN488" s="793"/>
      <c r="AO488" s="13">
        <v>31</v>
      </c>
      <c r="AP488" s="81"/>
      <c r="AQ488" s="82"/>
    </row>
    <row r="489" spans="1:43" s="83" customFormat="1" ht="25.5" x14ac:dyDescent="0.75">
      <c r="A489" s="1119"/>
      <c r="B489" s="736" t="s">
        <v>1070</v>
      </c>
      <c r="C489" s="740" t="s">
        <v>1107</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121"/>
      <c r="AL489" s="1406"/>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5.5" x14ac:dyDescent="0.75">
      <c r="A490" s="1119"/>
      <c r="B490" s="736" t="s">
        <v>1051</v>
      </c>
      <c r="C490" s="740" t="s">
        <v>1108</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121"/>
      <c r="AL490" s="1406"/>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5.5" x14ac:dyDescent="0.75">
      <c r="A491" s="1119"/>
      <c r="B491" s="736" t="s">
        <v>1053</v>
      </c>
      <c r="C491" s="740" t="s">
        <v>1109</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406"/>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5.9" thickBot="1" x14ac:dyDescent="0.8">
      <c r="A492" s="1120"/>
      <c r="B492" s="737" t="s">
        <v>1055</v>
      </c>
      <c r="C492" s="741" t="s">
        <v>1110</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406"/>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5.5" x14ac:dyDescent="0.75">
      <c r="A493" s="1118" t="s">
        <v>1074</v>
      </c>
      <c r="B493" s="735" t="s">
        <v>138</v>
      </c>
      <c r="C493" s="739" t="s">
        <v>1111</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406"/>
      <c r="AM493" s="31"/>
      <c r="AN493" s="793"/>
      <c r="AO493" s="13">
        <v>31</v>
      </c>
      <c r="AP493" s="81"/>
      <c r="AQ493" s="82"/>
    </row>
    <row r="494" spans="1:43" s="83" customFormat="1" ht="25.5" x14ac:dyDescent="0.75">
      <c r="A494" s="1119"/>
      <c r="B494" s="736" t="s">
        <v>1070</v>
      </c>
      <c r="C494" s="740" t="s">
        <v>1112</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121"/>
      <c r="AL494" s="1406"/>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5.5" x14ac:dyDescent="0.75">
      <c r="A495" s="1119"/>
      <c r="B495" s="736" t="s">
        <v>1051</v>
      </c>
      <c r="C495" s="740" t="s">
        <v>1113</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121"/>
      <c r="AL495" s="1406"/>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5.5" x14ac:dyDescent="0.75">
      <c r="A496" s="1119"/>
      <c r="B496" s="736" t="s">
        <v>1053</v>
      </c>
      <c r="C496" s="740" t="s">
        <v>1114</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406"/>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5.9" thickBot="1" x14ac:dyDescent="0.8">
      <c r="A497" s="1120"/>
      <c r="B497" s="737" t="s">
        <v>1055</v>
      </c>
      <c r="C497" s="741" t="s">
        <v>1115</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406"/>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5.5" x14ac:dyDescent="0.75">
      <c r="A498" s="1118" t="s">
        <v>1121</v>
      </c>
      <c r="B498" s="475" t="s">
        <v>138</v>
      </c>
      <c r="C498" s="718" t="s">
        <v>1116</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406"/>
      <c r="AM498" s="31"/>
      <c r="AN498" s="793"/>
      <c r="AO498" s="13">
        <v>31</v>
      </c>
      <c r="AP498" s="81"/>
      <c r="AQ498" s="82"/>
    </row>
    <row r="499" spans="1:43" s="83" customFormat="1" ht="25.5" x14ac:dyDescent="0.75">
      <c r="A499" s="1119"/>
      <c r="B499" s="472" t="s">
        <v>1070</v>
      </c>
      <c r="C499" s="719" t="s">
        <v>1117</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121"/>
      <c r="AL499" s="1406"/>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5.5" x14ac:dyDescent="0.75">
      <c r="A500" s="1119"/>
      <c r="B500" s="472" t="s">
        <v>1051</v>
      </c>
      <c r="C500" s="719" t="s">
        <v>1118</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121"/>
      <c r="AL500" s="1406"/>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5.5" x14ac:dyDescent="0.75">
      <c r="A501" s="1119"/>
      <c r="B501" s="472" t="s">
        <v>1053</v>
      </c>
      <c r="C501" s="719" t="s">
        <v>1119</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406"/>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5.9" thickBot="1" x14ac:dyDescent="0.8">
      <c r="A502" s="1120"/>
      <c r="B502" s="546" t="s">
        <v>1055</v>
      </c>
      <c r="C502" s="720" t="s">
        <v>1120</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407"/>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8">
      <c r="A503" s="952"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8.9" thickBot="1" x14ac:dyDescent="0.75">
      <c r="A505" s="953"/>
      <c r="B505" s="271"/>
      <c r="E505" s="8"/>
      <c r="F505" s="8"/>
      <c r="G505" s="8"/>
      <c r="H505" s="8"/>
      <c r="I505" s="8"/>
      <c r="J505" s="8"/>
      <c r="K505" s="8"/>
      <c r="L505" s="8"/>
      <c r="M505" s="8"/>
    </row>
    <row r="506" spans="1:43" s="278" customFormat="1" ht="41.25" customHeight="1" thickBot="1" x14ac:dyDescent="0.5">
      <c r="A506" s="1283" t="s">
        <v>897</v>
      </c>
      <c r="B506" s="1284"/>
      <c r="C506" s="1284"/>
      <c r="D506" s="1284"/>
      <c r="E506" s="1284"/>
      <c r="F506" s="1284"/>
      <c r="G506" s="1284"/>
      <c r="H506" s="1284"/>
      <c r="I506" s="1284"/>
      <c r="J506" s="1284"/>
      <c r="K506" s="1284"/>
      <c r="L506" s="1284"/>
      <c r="M506" s="1285" t="s">
        <v>894</v>
      </c>
      <c r="N506" s="1284"/>
      <c r="O506" s="1284"/>
      <c r="P506" s="1284"/>
      <c r="Q506" s="1284"/>
      <c r="R506" s="1284"/>
      <c r="S506" s="1284"/>
      <c r="T506" s="1284"/>
      <c r="U506" s="1284"/>
      <c r="V506" s="1284"/>
      <c r="W506" s="1284"/>
      <c r="X506" s="1284"/>
      <c r="Y506" s="1284"/>
      <c r="Z506" s="1284"/>
      <c r="AA506" s="1284"/>
      <c r="AB506" s="1284"/>
      <c r="AC506" s="1284"/>
      <c r="AD506" s="1284"/>
      <c r="AE506" s="1284"/>
      <c r="AF506" s="1284"/>
      <c r="AG506" s="1284"/>
      <c r="AH506" s="1284"/>
      <c r="AI506" s="1284"/>
      <c r="AJ506" s="1284"/>
      <c r="AK506" s="1284"/>
      <c r="AL506" s="1284"/>
      <c r="AM506" s="1284"/>
      <c r="AN506" s="1286"/>
      <c r="AO506" s="275"/>
      <c r="AP506" s="276"/>
      <c r="AQ506" s="277"/>
    </row>
    <row r="507" spans="1:43" ht="30.75" customHeight="1" x14ac:dyDescent="0.7">
      <c r="A507" s="1274" t="str">
        <f>CONCATENATE(AL422,AL402,AL391,AL374,AL346,AL328,AL316,AL292,AL274,AL265,AL256,AL247,AL238,AL211,AL181,AL124,AL111,AL22,AL8,AL66,AL438,AL195)</f>
        <v/>
      </c>
      <c r="B507" s="1275"/>
      <c r="C507" s="1275"/>
      <c r="D507" s="1275"/>
      <c r="E507" s="1275"/>
      <c r="F507" s="1275"/>
      <c r="G507" s="1275"/>
      <c r="H507" s="1275"/>
      <c r="I507" s="1275"/>
      <c r="J507" s="1275"/>
      <c r="K507" s="1275"/>
      <c r="L507" s="1276"/>
      <c r="M507" s="1287" t="str">
        <f>IF(LEN(A507)&lt;=0,"","Please ensure you solve the errors appearing on the left . However, In the cases where the errors are valid and can be explained ( We expect this to be very rare cases), Please delete this message and type the  justification for the error here)")</f>
        <v/>
      </c>
      <c r="N507" s="1288"/>
      <c r="O507" s="1288"/>
      <c r="P507" s="1288"/>
      <c r="Q507" s="1288"/>
      <c r="R507" s="1288"/>
      <c r="S507" s="1288"/>
      <c r="T507" s="1288"/>
      <c r="U507" s="1288"/>
      <c r="V507" s="1288"/>
      <c r="W507" s="1288"/>
      <c r="X507" s="1288"/>
      <c r="Y507" s="1288"/>
      <c r="Z507" s="1288"/>
      <c r="AA507" s="1288"/>
      <c r="AB507" s="1288"/>
      <c r="AC507" s="1288"/>
      <c r="AD507" s="1288"/>
      <c r="AE507" s="1288"/>
      <c r="AF507" s="1288"/>
      <c r="AG507" s="1288"/>
      <c r="AH507" s="1288"/>
      <c r="AI507" s="1288"/>
      <c r="AJ507" s="1288"/>
      <c r="AK507" s="1288"/>
      <c r="AL507" s="1288"/>
      <c r="AM507" s="1288"/>
      <c r="AN507" s="1289"/>
    </row>
    <row r="508" spans="1:43" ht="25.5" customHeight="1" x14ac:dyDescent="0.7">
      <c r="A508" s="1277"/>
      <c r="B508" s="1278"/>
      <c r="C508" s="1278"/>
      <c r="D508" s="1278"/>
      <c r="E508" s="1278"/>
      <c r="F508" s="1278"/>
      <c r="G508" s="1278"/>
      <c r="H508" s="1278"/>
      <c r="I508" s="1278"/>
      <c r="J508" s="1278"/>
      <c r="K508" s="1278"/>
      <c r="L508" s="1279"/>
      <c r="M508" s="1290"/>
      <c r="N508" s="1291"/>
      <c r="O508" s="1291"/>
      <c r="P508" s="1291"/>
      <c r="Q508" s="1291"/>
      <c r="R508" s="1291"/>
      <c r="S508" s="1291"/>
      <c r="T508" s="1291"/>
      <c r="U508" s="1291"/>
      <c r="V508" s="1291"/>
      <c r="W508" s="1291"/>
      <c r="X508" s="1291"/>
      <c r="Y508" s="1291"/>
      <c r="Z508" s="1291"/>
      <c r="AA508" s="1291"/>
      <c r="AB508" s="1291"/>
      <c r="AC508" s="1291"/>
      <c r="AD508" s="1291"/>
      <c r="AE508" s="1291"/>
      <c r="AF508" s="1291"/>
      <c r="AG508" s="1291"/>
      <c r="AH508" s="1291"/>
      <c r="AI508" s="1291"/>
      <c r="AJ508" s="1291"/>
      <c r="AK508" s="1291"/>
      <c r="AL508" s="1291"/>
      <c r="AM508" s="1291"/>
      <c r="AN508" s="1292"/>
    </row>
    <row r="509" spans="1:43" ht="30.75" customHeight="1" x14ac:dyDescent="0.7">
      <c r="A509" s="1277"/>
      <c r="B509" s="1278"/>
      <c r="C509" s="1278"/>
      <c r="D509" s="1278"/>
      <c r="E509" s="1278"/>
      <c r="F509" s="1278"/>
      <c r="G509" s="1278"/>
      <c r="H509" s="1278"/>
      <c r="I509" s="1278"/>
      <c r="J509" s="1278"/>
      <c r="K509" s="1278"/>
      <c r="L509" s="1279"/>
      <c r="M509" s="1290"/>
      <c r="N509" s="1291"/>
      <c r="O509" s="1291"/>
      <c r="P509" s="1291"/>
      <c r="Q509" s="1291"/>
      <c r="R509" s="1291"/>
      <c r="S509" s="1291"/>
      <c r="T509" s="1291"/>
      <c r="U509" s="1291"/>
      <c r="V509" s="1291"/>
      <c r="W509" s="1291"/>
      <c r="X509" s="1291"/>
      <c r="Y509" s="1291"/>
      <c r="Z509" s="1291"/>
      <c r="AA509" s="1291"/>
      <c r="AB509" s="1291"/>
      <c r="AC509" s="1291"/>
      <c r="AD509" s="1291"/>
      <c r="AE509" s="1291"/>
      <c r="AF509" s="1291"/>
      <c r="AG509" s="1291"/>
      <c r="AH509" s="1291"/>
      <c r="AI509" s="1291"/>
      <c r="AJ509" s="1291"/>
      <c r="AK509" s="1291"/>
      <c r="AL509" s="1291"/>
      <c r="AM509" s="1291"/>
      <c r="AN509" s="1292"/>
    </row>
    <row r="510" spans="1:43" ht="25.5" customHeight="1" x14ac:dyDescent="0.7">
      <c r="A510" s="1277"/>
      <c r="B510" s="1278"/>
      <c r="C510" s="1278"/>
      <c r="D510" s="1278"/>
      <c r="E510" s="1278"/>
      <c r="F510" s="1278"/>
      <c r="G510" s="1278"/>
      <c r="H510" s="1278"/>
      <c r="I510" s="1278"/>
      <c r="J510" s="1278"/>
      <c r="K510" s="1278"/>
      <c r="L510" s="1279"/>
      <c r="M510" s="1290"/>
      <c r="N510" s="1291"/>
      <c r="O510" s="1291"/>
      <c r="P510" s="1291"/>
      <c r="Q510" s="1291"/>
      <c r="R510" s="1291"/>
      <c r="S510" s="1291"/>
      <c r="T510" s="1291"/>
      <c r="U510" s="1291"/>
      <c r="V510" s="1291"/>
      <c r="W510" s="1291"/>
      <c r="X510" s="1291"/>
      <c r="Y510" s="1291"/>
      <c r="Z510" s="1291"/>
      <c r="AA510" s="1291"/>
      <c r="AB510" s="1291"/>
      <c r="AC510" s="1291"/>
      <c r="AD510" s="1291"/>
      <c r="AE510" s="1291"/>
      <c r="AF510" s="1291"/>
      <c r="AG510" s="1291"/>
      <c r="AH510" s="1291"/>
      <c r="AI510" s="1291"/>
      <c r="AJ510" s="1291"/>
      <c r="AK510" s="1291"/>
      <c r="AL510" s="1291"/>
      <c r="AM510" s="1291"/>
      <c r="AN510" s="1292"/>
    </row>
    <row r="511" spans="1:43" ht="25.5" customHeight="1" x14ac:dyDescent="0.7">
      <c r="A511" s="1277"/>
      <c r="B511" s="1278"/>
      <c r="C511" s="1278"/>
      <c r="D511" s="1278"/>
      <c r="E511" s="1278"/>
      <c r="F511" s="1278"/>
      <c r="G511" s="1278"/>
      <c r="H511" s="1278"/>
      <c r="I511" s="1278"/>
      <c r="J511" s="1278"/>
      <c r="K511" s="1278"/>
      <c r="L511" s="1279"/>
      <c r="M511" s="1290"/>
      <c r="N511" s="1291"/>
      <c r="O511" s="1291"/>
      <c r="P511" s="1291"/>
      <c r="Q511" s="1291"/>
      <c r="R511" s="1291"/>
      <c r="S511" s="1291"/>
      <c r="T511" s="1291"/>
      <c r="U511" s="1291"/>
      <c r="V511" s="1291"/>
      <c r="W511" s="1291"/>
      <c r="X511" s="1291"/>
      <c r="Y511" s="1291"/>
      <c r="Z511" s="1291"/>
      <c r="AA511" s="1291"/>
      <c r="AB511" s="1291"/>
      <c r="AC511" s="1291"/>
      <c r="AD511" s="1291"/>
      <c r="AE511" s="1291"/>
      <c r="AF511" s="1291"/>
      <c r="AG511" s="1291"/>
      <c r="AH511" s="1291"/>
      <c r="AI511" s="1291"/>
      <c r="AJ511" s="1291"/>
      <c r="AK511" s="1291"/>
      <c r="AL511" s="1291"/>
      <c r="AM511" s="1291"/>
      <c r="AN511" s="1292"/>
    </row>
    <row r="512" spans="1:43" ht="25.5" customHeight="1" x14ac:dyDescent="0.7">
      <c r="A512" s="1277"/>
      <c r="B512" s="1278"/>
      <c r="C512" s="1278"/>
      <c r="D512" s="1278"/>
      <c r="E512" s="1278"/>
      <c r="F512" s="1278"/>
      <c r="G512" s="1278"/>
      <c r="H512" s="1278"/>
      <c r="I512" s="1278"/>
      <c r="J512" s="1278"/>
      <c r="K512" s="1278"/>
      <c r="L512" s="1279"/>
      <c r="M512" s="1290"/>
      <c r="N512" s="1291"/>
      <c r="O512" s="1291"/>
      <c r="P512" s="1291"/>
      <c r="Q512" s="1291"/>
      <c r="R512" s="1291"/>
      <c r="S512" s="1291"/>
      <c r="T512" s="1291"/>
      <c r="U512" s="1291"/>
      <c r="V512" s="1291"/>
      <c r="W512" s="1291"/>
      <c r="X512" s="1291"/>
      <c r="Y512" s="1291"/>
      <c r="Z512" s="1291"/>
      <c r="AA512" s="1291"/>
      <c r="AB512" s="1291"/>
      <c r="AC512" s="1291"/>
      <c r="AD512" s="1291"/>
      <c r="AE512" s="1291"/>
      <c r="AF512" s="1291"/>
      <c r="AG512" s="1291"/>
      <c r="AH512" s="1291"/>
      <c r="AI512" s="1291"/>
      <c r="AJ512" s="1291"/>
      <c r="AK512" s="1291"/>
      <c r="AL512" s="1291"/>
      <c r="AM512" s="1291"/>
      <c r="AN512" s="1292"/>
    </row>
    <row r="513" spans="1:43" ht="25.5" customHeight="1" x14ac:dyDescent="0.7">
      <c r="A513" s="1277"/>
      <c r="B513" s="1278"/>
      <c r="C513" s="1278"/>
      <c r="D513" s="1278"/>
      <c r="E513" s="1278"/>
      <c r="F513" s="1278"/>
      <c r="G513" s="1278"/>
      <c r="H513" s="1278"/>
      <c r="I513" s="1278"/>
      <c r="J513" s="1278"/>
      <c r="K513" s="1278"/>
      <c r="L513" s="1279"/>
      <c r="M513" s="1290"/>
      <c r="N513" s="1291"/>
      <c r="O513" s="1291"/>
      <c r="P513" s="1291"/>
      <c r="Q513" s="1291"/>
      <c r="R513" s="1291"/>
      <c r="S513" s="1291"/>
      <c r="T513" s="1291"/>
      <c r="U513" s="1291"/>
      <c r="V513" s="1291"/>
      <c r="W513" s="1291"/>
      <c r="X513" s="1291"/>
      <c r="Y513" s="1291"/>
      <c r="Z513" s="1291"/>
      <c r="AA513" s="1291"/>
      <c r="AB513" s="1291"/>
      <c r="AC513" s="1291"/>
      <c r="AD513" s="1291"/>
      <c r="AE513" s="1291"/>
      <c r="AF513" s="1291"/>
      <c r="AG513" s="1291"/>
      <c r="AH513" s="1291"/>
      <c r="AI513" s="1291"/>
      <c r="AJ513" s="1291"/>
      <c r="AK513" s="1291"/>
      <c r="AL513" s="1291"/>
      <c r="AM513" s="1291"/>
      <c r="AN513" s="1292"/>
    </row>
    <row r="514" spans="1:43" ht="25.5" customHeight="1" x14ac:dyDescent="0.7">
      <c r="A514" s="1277"/>
      <c r="B514" s="1278"/>
      <c r="C514" s="1278"/>
      <c r="D514" s="1278"/>
      <c r="E514" s="1278"/>
      <c r="F514" s="1278"/>
      <c r="G514" s="1278"/>
      <c r="H514" s="1278"/>
      <c r="I514" s="1278"/>
      <c r="J514" s="1278"/>
      <c r="K514" s="1278"/>
      <c r="L514" s="1279"/>
      <c r="M514" s="1290"/>
      <c r="N514" s="1291"/>
      <c r="O514" s="1291"/>
      <c r="P514" s="1291"/>
      <c r="Q514" s="1291"/>
      <c r="R514" s="1291"/>
      <c r="S514" s="1291"/>
      <c r="T514" s="1291"/>
      <c r="U514" s="1291"/>
      <c r="V514" s="1291"/>
      <c r="W514" s="1291"/>
      <c r="X514" s="1291"/>
      <c r="Y514" s="1291"/>
      <c r="Z514" s="1291"/>
      <c r="AA514" s="1291"/>
      <c r="AB514" s="1291"/>
      <c r="AC514" s="1291"/>
      <c r="AD514" s="1291"/>
      <c r="AE514" s="1291"/>
      <c r="AF514" s="1291"/>
      <c r="AG514" s="1291"/>
      <c r="AH514" s="1291"/>
      <c r="AI514" s="1291"/>
      <c r="AJ514" s="1291"/>
      <c r="AK514" s="1291"/>
      <c r="AL514" s="1291"/>
      <c r="AM514" s="1291"/>
      <c r="AN514" s="1292"/>
    </row>
    <row r="515" spans="1:43" ht="25.5" customHeight="1" x14ac:dyDescent="0.7">
      <c r="A515" s="1277"/>
      <c r="B515" s="1278"/>
      <c r="C515" s="1278"/>
      <c r="D515" s="1278"/>
      <c r="E515" s="1278"/>
      <c r="F515" s="1278"/>
      <c r="G515" s="1278"/>
      <c r="H515" s="1278"/>
      <c r="I515" s="1278"/>
      <c r="J515" s="1278"/>
      <c r="K515" s="1278"/>
      <c r="L515" s="1279"/>
      <c r="M515" s="1290"/>
      <c r="N515" s="1291"/>
      <c r="O515" s="1291"/>
      <c r="P515" s="1291"/>
      <c r="Q515" s="1291"/>
      <c r="R515" s="1291"/>
      <c r="S515" s="1291"/>
      <c r="T515" s="1291"/>
      <c r="U515" s="1291"/>
      <c r="V515" s="1291"/>
      <c r="W515" s="1291"/>
      <c r="X515" s="1291"/>
      <c r="Y515" s="1291"/>
      <c r="Z515" s="1291"/>
      <c r="AA515" s="1291"/>
      <c r="AB515" s="1291"/>
      <c r="AC515" s="1291"/>
      <c r="AD515" s="1291"/>
      <c r="AE515" s="1291"/>
      <c r="AF515" s="1291"/>
      <c r="AG515" s="1291"/>
      <c r="AH515" s="1291"/>
      <c r="AI515" s="1291"/>
      <c r="AJ515" s="1291"/>
      <c r="AK515" s="1291"/>
      <c r="AL515" s="1291"/>
      <c r="AM515" s="1291"/>
      <c r="AN515" s="1292"/>
    </row>
    <row r="516" spans="1:43" ht="25.5" customHeight="1" x14ac:dyDescent="0.7">
      <c r="A516" s="1277"/>
      <c r="B516" s="1278"/>
      <c r="C516" s="1278"/>
      <c r="D516" s="1278"/>
      <c r="E516" s="1278"/>
      <c r="F516" s="1278"/>
      <c r="G516" s="1278"/>
      <c r="H516" s="1278"/>
      <c r="I516" s="1278"/>
      <c r="J516" s="1278"/>
      <c r="K516" s="1278"/>
      <c r="L516" s="1279"/>
      <c r="M516" s="1290"/>
      <c r="N516" s="1291"/>
      <c r="O516" s="1291"/>
      <c r="P516" s="1291"/>
      <c r="Q516" s="1291"/>
      <c r="R516" s="1291"/>
      <c r="S516" s="1291"/>
      <c r="T516" s="1291"/>
      <c r="U516" s="1291"/>
      <c r="V516" s="1291"/>
      <c r="W516" s="1291"/>
      <c r="X516" s="1291"/>
      <c r="Y516" s="1291"/>
      <c r="Z516" s="1291"/>
      <c r="AA516" s="1291"/>
      <c r="AB516" s="1291"/>
      <c r="AC516" s="1291"/>
      <c r="AD516" s="1291"/>
      <c r="AE516" s="1291"/>
      <c r="AF516" s="1291"/>
      <c r="AG516" s="1291"/>
      <c r="AH516" s="1291"/>
      <c r="AI516" s="1291"/>
      <c r="AJ516" s="1291"/>
      <c r="AK516" s="1291"/>
      <c r="AL516" s="1291"/>
      <c r="AM516" s="1291"/>
      <c r="AN516" s="1292"/>
    </row>
    <row r="517" spans="1:43" ht="25.5" customHeight="1" x14ac:dyDescent="0.7">
      <c r="A517" s="1277"/>
      <c r="B517" s="1278"/>
      <c r="C517" s="1278"/>
      <c r="D517" s="1278"/>
      <c r="E517" s="1278"/>
      <c r="F517" s="1278"/>
      <c r="G517" s="1278"/>
      <c r="H517" s="1278"/>
      <c r="I517" s="1278"/>
      <c r="J517" s="1278"/>
      <c r="K517" s="1278"/>
      <c r="L517" s="1279"/>
      <c r="M517" s="1290"/>
      <c r="N517" s="1291"/>
      <c r="O517" s="1291"/>
      <c r="P517" s="1291"/>
      <c r="Q517" s="1291"/>
      <c r="R517" s="1291"/>
      <c r="S517" s="1291"/>
      <c r="T517" s="1291"/>
      <c r="U517" s="1291"/>
      <c r="V517" s="1291"/>
      <c r="W517" s="1291"/>
      <c r="X517" s="1291"/>
      <c r="Y517" s="1291"/>
      <c r="Z517" s="1291"/>
      <c r="AA517" s="1291"/>
      <c r="AB517" s="1291"/>
      <c r="AC517" s="1291"/>
      <c r="AD517" s="1291"/>
      <c r="AE517" s="1291"/>
      <c r="AF517" s="1291"/>
      <c r="AG517" s="1291"/>
      <c r="AH517" s="1291"/>
      <c r="AI517" s="1291"/>
      <c r="AJ517" s="1291"/>
      <c r="AK517" s="1291"/>
      <c r="AL517" s="1291"/>
      <c r="AM517" s="1291"/>
      <c r="AN517" s="1292"/>
    </row>
    <row r="518" spans="1:43" ht="25.5" customHeight="1" x14ac:dyDescent="0.7">
      <c r="A518" s="1277"/>
      <c r="B518" s="1278"/>
      <c r="C518" s="1278"/>
      <c r="D518" s="1278"/>
      <c r="E518" s="1278"/>
      <c r="F518" s="1278"/>
      <c r="G518" s="1278"/>
      <c r="H518" s="1278"/>
      <c r="I518" s="1278"/>
      <c r="J518" s="1278"/>
      <c r="K518" s="1278"/>
      <c r="L518" s="1279"/>
      <c r="M518" s="1290"/>
      <c r="N518" s="1291"/>
      <c r="O518" s="1291"/>
      <c r="P518" s="1291"/>
      <c r="Q518" s="1291"/>
      <c r="R518" s="1291"/>
      <c r="S518" s="1291"/>
      <c r="T518" s="1291"/>
      <c r="U518" s="1291"/>
      <c r="V518" s="1291"/>
      <c r="W518" s="1291"/>
      <c r="X518" s="1291"/>
      <c r="Y518" s="1291"/>
      <c r="Z518" s="1291"/>
      <c r="AA518" s="1291"/>
      <c r="AB518" s="1291"/>
      <c r="AC518" s="1291"/>
      <c r="AD518" s="1291"/>
      <c r="AE518" s="1291"/>
      <c r="AF518" s="1291"/>
      <c r="AG518" s="1291"/>
      <c r="AH518" s="1291"/>
      <c r="AI518" s="1291"/>
      <c r="AJ518" s="1291"/>
      <c r="AK518" s="1291"/>
      <c r="AL518" s="1291"/>
      <c r="AM518" s="1291"/>
      <c r="AN518" s="1292"/>
    </row>
    <row r="519" spans="1:43" ht="25.5" customHeight="1" x14ac:dyDescent="0.7">
      <c r="A519" s="1277"/>
      <c r="B519" s="1278"/>
      <c r="C519" s="1278"/>
      <c r="D519" s="1278"/>
      <c r="E519" s="1278"/>
      <c r="F519" s="1278"/>
      <c r="G519" s="1278"/>
      <c r="H519" s="1278"/>
      <c r="I519" s="1278"/>
      <c r="J519" s="1278"/>
      <c r="K519" s="1278"/>
      <c r="L519" s="1279"/>
      <c r="M519" s="1290"/>
      <c r="N519" s="1291"/>
      <c r="O519" s="1291"/>
      <c r="P519" s="1291"/>
      <c r="Q519" s="1291"/>
      <c r="R519" s="1291"/>
      <c r="S519" s="1291"/>
      <c r="T519" s="1291"/>
      <c r="U519" s="1291"/>
      <c r="V519" s="1291"/>
      <c r="W519" s="1291"/>
      <c r="X519" s="1291"/>
      <c r="Y519" s="1291"/>
      <c r="Z519" s="1291"/>
      <c r="AA519" s="1291"/>
      <c r="AB519" s="1291"/>
      <c r="AC519" s="1291"/>
      <c r="AD519" s="1291"/>
      <c r="AE519" s="1291"/>
      <c r="AF519" s="1291"/>
      <c r="AG519" s="1291"/>
      <c r="AH519" s="1291"/>
      <c r="AI519" s="1291"/>
      <c r="AJ519" s="1291"/>
      <c r="AK519" s="1291"/>
      <c r="AL519" s="1291"/>
      <c r="AM519" s="1291"/>
      <c r="AN519" s="1292"/>
    </row>
    <row r="520" spans="1:43" ht="25.5" customHeight="1" x14ac:dyDescent="0.7">
      <c r="A520" s="1277"/>
      <c r="B520" s="1278"/>
      <c r="C520" s="1278"/>
      <c r="D520" s="1278"/>
      <c r="E520" s="1278"/>
      <c r="F520" s="1278"/>
      <c r="G520" s="1278"/>
      <c r="H520" s="1278"/>
      <c r="I520" s="1278"/>
      <c r="J520" s="1278"/>
      <c r="K520" s="1278"/>
      <c r="L520" s="1279"/>
      <c r="M520" s="1290"/>
      <c r="N520" s="1291"/>
      <c r="O520" s="1291"/>
      <c r="P520" s="1291"/>
      <c r="Q520" s="1291"/>
      <c r="R520" s="1291"/>
      <c r="S520" s="1291"/>
      <c r="T520" s="1291"/>
      <c r="U520" s="1291"/>
      <c r="V520" s="1291"/>
      <c r="W520" s="1291"/>
      <c r="X520" s="1291"/>
      <c r="Y520" s="1291"/>
      <c r="Z520" s="1291"/>
      <c r="AA520" s="1291"/>
      <c r="AB520" s="1291"/>
      <c r="AC520" s="1291"/>
      <c r="AD520" s="1291"/>
      <c r="AE520" s="1291"/>
      <c r="AF520" s="1291"/>
      <c r="AG520" s="1291"/>
      <c r="AH520" s="1291"/>
      <c r="AI520" s="1291"/>
      <c r="AJ520" s="1291"/>
      <c r="AK520" s="1291"/>
      <c r="AL520" s="1291"/>
      <c r="AM520" s="1291"/>
      <c r="AN520" s="1292"/>
    </row>
    <row r="521" spans="1:43" ht="25.5" customHeight="1" x14ac:dyDescent="0.7">
      <c r="A521" s="1277"/>
      <c r="B521" s="1278"/>
      <c r="C521" s="1278"/>
      <c r="D521" s="1278"/>
      <c r="E521" s="1278"/>
      <c r="F521" s="1278"/>
      <c r="G521" s="1278"/>
      <c r="H521" s="1278"/>
      <c r="I521" s="1278"/>
      <c r="J521" s="1278"/>
      <c r="K521" s="1278"/>
      <c r="L521" s="1279"/>
      <c r="M521" s="1290"/>
      <c r="N521" s="1291"/>
      <c r="O521" s="1291"/>
      <c r="P521" s="1291"/>
      <c r="Q521" s="1291"/>
      <c r="R521" s="1291"/>
      <c r="S521" s="1291"/>
      <c r="T521" s="1291"/>
      <c r="U521" s="1291"/>
      <c r="V521" s="1291"/>
      <c r="W521" s="1291"/>
      <c r="X521" s="1291"/>
      <c r="Y521" s="1291"/>
      <c r="Z521" s="1291"/>
      <c r="AA521" s="1291"/>
      <c r="AB521" s="1291"/>
      <c r="AC521" s="1291"/>
      <c r="AD521" s="1291"/>
      <c r="AE521" s="1291"/>
      <c r="AF521" s="1291"/>
      <c r="AG521" s="1291"/>
      <c r="AH521" s="1291"/>
      <c r="AI521" s="1291"/>
      <c r="AJ521" s="1291"/>
      <c r="AK521" s="1291"/>
      <c r="AL521" s="1291"/>
      <c r="AM521" s="1291"/>
      <c r="AN521" s="1292"/>
    </row>
    <row r="522" spans="1:43" ht="25.5" customHeight="1" x14ac:dyDescent="0.7">
      <c r="A522" s="1277"/>
      <c r="B522" s="1278"/>
      <c r="C522" s="1278"/>
      <c r="D522" s="1278"/>
      <c r="E522" s="1278"/>
      <c r="F522" s="1278"/>
      <c r="G522" s="1278"/>
      <c r="H522" s="1278"/>
      <c r="I522" s="1278"/>
      <c r="J522" s="1278"/>
      <c r="K522" s="1278"/>
      <c r="L522" s="1279"/>
      <c r="M522" s="1290"/>
      <c r="N522" s="1291"/>
      <c r="O522" s="1291"/>
      <c r="P522" s="1291"/>
      <c r="Q522" s="1291"/>
      <c r="R522" s="1291"/>
      <c r="S522" s="1291"/>
      <c r="T522" s="1291"/>
      <c r="U522" s="1291"/>
      <c r="V522" s="1291"/>
      <c r="W522" s="1291"/>
      <c r="X522" s="1291"/>
      <c r="Y522" s="1291"/>
      <c r="Z522" s="1291"/>
      <c r="AA522" s="1291"/>
      <c r="AB522" s="1291"/>
      <c r="AC522" s="1291"/>
      <c r="AD522" s="1291"/>
      <c r="AE522" s="1291"/>
      <c r="AF522" s="1291"/>
      <c r="AG522" s="1291"/>
      <c r="AH522" s="1291"/>
      <c r="AI522" s="1291"/>
      <c r="AJ522" s="1291"/>
      <c r="AK522" s="1291"/>
      <c r="AL522" s="1291"/>
      <c r="AM522" s="1291"/>
      <c r="AN522" s="1292"/>
    </row>
    <row r="523" spans="1:43" ht="25.5" customHeight="1" x14ac:dyDescent="0.7">
      <c r="A523" s="1277"/>
      <c r="B523" s="1278"/>
      <c r="C523" s="1278"/>
      <c r="D523" s="1278"/>
      <c r="E523" s="1278"/>
      <c r="F523" s="1278"/>
      <c r="G523" s="1278"/>
      <c r="H523" s="1278"/>
      <c r="I523" s="1278"/>
      <c r="J523" s="1278"/>
      <c r="K523" s="1278"/>
      <c r="L523" s="1279"/>
      <c r="M523" s="1290"/>
      <c r="N523" s="1291"/>
      <c r="O523" s="1291"/>
      <c r="P523" s="1291"/>
      <c r="Q523" s="1291"/>
      <c r="R523" s="1291"/>
      <c r="S523" s="1291"/>
      <c r="T523" s="1291"/>
      <c r="U523" s="1291"/>
      <c r="V523" s="1291"/>
      <c r="W523" s="1291"/>
      <c r="X523" s="1291"/>
      <c r="Y523" s="1291"/>
      <c r="Z523" s="1291"/>
      <c r="AA523" s="1291"/>
      <c r="AB523" s="1291"/>
      <c r="AC523" s="1291"/>
      <c r="AD523" s="1291"/>
      <c r="AE523" s="1291"/>
      <c r="AF523" s="1291"/>
      <c r="AG523" s="1291"/>
      <c r="AH523" s="1291"/>
      <c r="AI523" s="1291"/>
      <c r="AJ523" s="1291"/>
      <c r="AK523" s="1291"/>
      <c r="AL523" s="1291"/>
      <c r="AM523" s="1291"/>
      <c r="AN523" s="1292"/>
    </row>
    <row r="524" spans="1:43" ht="25.5" customHeight="1" x14ac:dyDescent="0.7">
      <c r="A524" s="1277"/>
      <c r="B524" s="1278"/>
      <c r="C524" s="1278"/>
      <c r="D524" s="1278"/>
      <c r="E524" s="1278"/>
      <c r="F524" s="1278"/>
      <c r="G524" s="1278"/>
      <c r="H524" s="1278"/>
      <c r="I524" s="1278"/>
      <c r="J524" s="1278"/>
      <c r="K524" s="1278"/>
      <c r="L524" s="1279"/>
      <c r="M524" s="1290"/>
      <c r="N524" s="1291"/>
      <c r="O524" s="1291"/>
      <c r="P524" s="1291"/>
      <c r="Q524" s="1291"/>
      <c r="R524" s="1291"/>
      <c r="S524" s="1291"/>
      <c r="T524" s="1291"/>
      <c r="U524" s="1291"/>
      <c r="V524" s="1291"/>
      <c r="W524" s="1291"/>
      <c r="X524" s="1291"/>
      <c r="Y524" s="1291"/>
      <c r="Z524" s="1291"/>
      <c r="AA524" s="1291"/>
      <c r="AB524" s="1291"/>
      <c r="AC524" s="1291"/>
      <c r="AD524" s="1291"/>
      <c r="AE524" s="1291"/>
      <c r="AF524" s="1291"/>
      <c r="AG524" s="1291"/>
      <c r="AH524" s="1291"/>
      <c r="AI524" s="1291"/>
      <c r="AJ524" s="1291"/>
      <c r="AK524" s="1291"/>
      <c r="AL524" s="1291"/>
      <c r="AM524" s="1291"/>
      <c r="AN524" s="1292"/>
    </row>
    <row r="525" spans="1:43" ht="25.5" customHeight="1" x14ac:dyDescent="0.7">
      <c r="A525" s="1277"/>
      <c r="B525" s="1278"/>
      <c r="C525" s="1278"/>
      <c r="D525" s="1278"/>
      <c r="E525" s="1278"/>
      <c r="F525" s="1278"/>
      <c r="G525" s="1278"/>
      <c r="H525" s="1278"/>
      <c r="I525" s="1278"/>
      <c r="J525" s="1278"/>
      <c r="K525" s="1278"/>
      <c r="L525" s="1279"/>
      <c r="M525" s="1290"/>
      <c r="N525" s="1291"/>
      <c r="O525" s="1291"/>
      <c r="P525" s="1291"/>
      <c r="Q525" s="1291"/>
      <c r="R525" s="1291"/>
      <c r="S525" s="1291"/>
      <c r="T525" s="1291"/>
      <c r="U525" s="1291"/>
      <c r="V525" s="1291"/>
      <c r="W525" s="1291"/>
      <c r="X525" s="1291"/>
      <c r="Y525" s="1291"/>
      <c r="Z525" s="1291"/>
      <c r="AA525" s="1291"/>
      <c r="AB525" s="1291"/>
      <c r="AC525" s="1291"/>
      <c r="AD525" s="1291"/>
      <c r="AE525" s="1291"/>
      <c r="AF525" s="1291"/>
      <c r="AG525" s="1291"/>
      <c r="AH525" s="1291"/>
      <c r="AI525" s="1291"/>
      <c r="AJ525" s="1291"/>
      <c r="AK525" s="1291"/>
      <c r="AL525" s="1291"/>
      <c r="AM525" s="1291"/>
      <c r="AN525" s="1292"/>
    </row>
    <row r="526" spans="1:43" ht="25.5" customHeight="1" x14ac:dyDescent="0.7">
      <c r="A526" s="1277"/>
      <c r="B526" s="1278"/>
      <c r="C526" s="1278"/>
      <c r="D526" s="1278"/>
      <c r="E526" s="1278"/>
      <c r="F526" s="1278"/>
      <c r="G526" s="1278"/>
      <c r="H526" s="1278"/>
      <c r="I526" s="1278"/>
      <c r="J526" s="1278"/>
      <c r="K526" s="1278"/>
      <c r="L526" s="1279"/>
      <c r="M526" s="1290"/>
      <c r="N526" s="1291"/>
      <c r="O526" s="1291"/>
      <c r="P526" s="1291"/>
      <c r="Q526" s="1291"/>
      <c r="R526" s="1291"/>
      <c r="S526" s="1291"/>
      <c r="T526" s="1291"/>
      <c r="U526" s="1291"/>
      <c r="V526" s="1291"/>
      <c r="W526" s="1291"/>
      <c r="X526" s="1291"/>
      <c r="Y526" s="1291"/>
      <c r="Z526" s="1291"/>
      <c r="AA526" s="1291"/>
      <c r="AB526" s="1291"/>
      <c r="AC526" s="1291"/>
      <c r="AD526" s="1291"/>
      <c r="AE526" s="1291"/>
      <c r="AF526" s="1291"/>
      <c r="AG526" s="1291"/>
      <c r="AH526" s="1291"/>
      <c r="AI526" s="1291"/>
      <c r="AJ526" s="1291"/>
      <c r="AK526" s="1291"/>
      <c r="AL526" s="1291"/>
      <c r="AM526" s="1291"/>
      <c r="AN526" s="1292"/>
    </row>
    <row r="527" spans="1:43" ht="26.25" customHeight="1" thickBot="1" x14ac:dyDescent="0.75">
      <c r="A527" s="1280"/>
      <c r="B527" s="1281"/>
      <c r="C527" s="1281"/>
      <c r="D527" s="1281"/>
      <c r="E527" s="1281"/>
      <c r="F527" s="1281"/>
      <c r="G527" s="1281"/>
      <c r="H527" s="1281"/>
      <c r="I527" s="1281"/>
      <c r="J527" s="1281"/>
      <c r="K527" s="1281"/>
      <c r="L527" s="1282"/>
      <c r="M527" s="1293"/>
      <c r="N527" s="1294"/>
      <c r="O527" s="1294"/>
      <c r="P527" s="1294"/>
      <c r="Q527" s="1294"/>
      <c r="R527" s="1294"/>
      <c r="S527" s="1294"/>
      <c r="T527" s="1294"/>
      <c r="U527" s="1294"/>
      <c r="V527" s="1294"/>
      <c r="W527" s="1294"/>
      <c r="X527" s="1294"/>
      <c r="Y527" s="1294"/>
      <c r="Z527" s="1294"/>
      <c r="AA527" s="1294"/>
      <c r="AB527" s="1294"/>
      <c r="AC527" s="1294"/>
      <c r="AD527" s="1294"/>
      <c r="AE527" s="1294"/>
      <c r="AF527" s="1294"/>
      <c r="AG527" s="1294"/>
      <c r="AH527" s="1294"/>
      <c r="AI527" s="1294"/>
      <c r="AJ527" s="1294"/>
      <c r="AK527" s="1294"/>
      <c r="AL527" s="1294"/>
      <c r="AM527" s="1294"/>
      <c r="AN527" s="1295"/>
    </row>
    <row r="528" spans="1:43" s="282" customFormat="1" ht="41.25" customHeight="1" thickBot="1" x14ac:dyDescent="1.1000000000000001">
      <c r="A528" s="1269" t="s">
        <v>893</v>
      </c>
      <c r="B528" s="1270"/>
      <c r="C528" s="1270"/>
      <c r="D528" s="1270"/>
      <c r="E528" s="1270"/>
      <c r="F528" s="1270"/>
      <c r="G528" s="1270"/>
      <c r="H528" s="1270"/>
      <c r="I528" s="1270"/>
      <c r="J528" s="1270"/>
      <c r="K528" s="1270"/>
      <c r="L528" s="1271"/>
      <c r="M528" s="1272" t="s">
        <v>895</v>
      </c>
      <c r="N528" s="1272"/>
      <c r="O528" s="1272"/>
      <c r="P528" s="1272"/>
      <c r="Q528" s="1272"/>
      <c r="R528" s="1272"/>
      <c r="S528" s="1272"/>
      <c r="T528" s="1272"/>
      <c r="U528" s="1272"/>
      <c r="V528" s="1272"/>
      <c r="W528" s="1272"/>
      <c r="X528" s="1272"/>
      <c r="Y528" s="1272"/>
      <c r="Z528" s="1272"/>
      <c r="AA528" s="1272"/>
      <c r="AB528" s="1272"/>
      <c r="AC528" s="1272"/>
      <c r="AD528" s="1272"/>
      <c r="AE528" s="1272"/>
      <c r="AF528" s="1272"/>
      <c r="AG528" s="1272"/>
      <c r="AH528" s="1272"/>
      <c r="AI528" s="1272"/>
      <c r="AJ528" s="1272"/>
      <c r="AK528" s="1272"/>
      <c r="AL528" s="1272"/>
      <c r="AM528" s="1272"/>
      <c r="AN528" s="1273"/>
      <c r="AO528" s="279"/>
      <c r="AP528" s="280"/>
      <c r="AQ528" s="281"/>
    </row>
    <row r="529" spans="1:40" ht="30.75" customHeight="1" x14ac:dyDescent="0.7">
      <c r="A529" s="1251" t="str">
        <f>CONCATENATE(AN422,AN402,AN391,AN374,AN346,AN328,AN316,AN292,AN238,AN211,AN182,AN124,AN111,AN22,AN8)</f>
        <v/>
      </c>
      <c r="B529" s="1252"/>
      <c r="C529" s="1252"/>
      <c r="D529" s="1252"/>
      <c r="E529" s="1252"/>
      <c r="F529" s="1252"/>
      <c r="G529" s="1252"/>
      <c r="H529" s="1252"/>
      <c r="I529" s="1252"/>
      <c r="J529" s="1252"/>
      <c r="K529" s="1252"/>
      <c r="L529" s="1253"/>
      <c r="M529" s="1260"/>
      <c r="N529" s="1261"/>
      <c r="O529" s="1261"/>
      <c r="P529" s="1261"/>
      <c r="Q529" s="1261"/>
      <c r="R529" s="1261"/>
      <c r="S529" s="1261"/>
      <c r="T529" s="1261"/>
      <c r="U529" s="1261"/>
      <c r="V529" s="1261"/>
      <c r="W529" s="1261"/>
      <c r="X529" s="1261"/>
      <c r="Y529" s="1261"/>
      <c r="Z529" s="1261"/>
      <c r="AA529" s="1261"/>
      <c r="AB529" s="1261"/>
      <c r="AC529" s="1261"/>
      <c r="AD529" s="1261"/>
      <c r="AE529" s="1261"/>
      <c r="AF529" s="1261"/>
      <c r="AG529" s="1261"/>
      <c r="AH529" s="1261"/>
      <c r="AI529" s="1261"/>
      <c r="AJ529" s="1261"/>
      <c r="AK529" s="1261"/>
      <c r="AL529" s="1261"/>
      <c r="AM529" s="1261"/>
      <c r="AN529" s="1262"/>
    </row>
    <row r="530" spans="1:40" ht="30.75" customHeight="1" x14ac:dyDescent="0.7">
      <c r="A530" s="1254"/>
      <c r="B530" s="1255"/>
      <c r="C530" s="1255"/>
      <c r="D530" s="1255"/>
      <c r="E530" s="1255"/>
      <c r="F530" s="1255"/>
      <c r="G530" s="1255"/>
      <c r="H530" s="1255"/>
      <c r="I530" s="1255"/>
      <c r="J530" s="1255"/>
      <c r="K530" s="1255"/>
      <c r="L530" s="1256"/>
      <c r="M530" s="1263"/>
      <c r="N530" s="1264"/>
      <c r="O530" s="1264"/>
      <c r="P530" s="1264"/>
      <c r="Q530" s="1264"/>
      <c r="R530" s="1264"/>
      <c r="S530" s="1264"/>
      <c r="T530" s="1264"/>
      <c r="U530" s="1264"/>
      <c r="V530" s="1264"/>
      <c r="W530" s="1264"/>
      <c r="X530" s="1264"/>
      <c r="Y530" s="1264"/>
      <c r="Z530" s="1264"/>
      <c r="AA530" s="1264"/>
      <c r="AB530" s="1264"/>
      <c r="AC530" s="1264"/>
      <c r="AD530" s="1264"/>
      <c r="AE530" s="1264"/>
      <c r="AF530" s="1264"/>
      <c r="AG530" s="1264"/>
      <c r="AH530" s="1264"/>
      <c r="AI530" s="1264"/>
      <c r="AJ530" s="1264"/>
      <c r="AK530" s="1264"/>
      <c r="AL530" s="1264"/>
      <c r="AM530" s="1264"/>
      <c r="AN530" s="1265"/>
    </row>
    <row r="531" spans="1:40" ht="30.75" customHeight="1" x14ac:dyDescent="0.7">
      <c r="A531" s="1254"/>
      <c r="B531" s="1255"/>
      <c r="C531" s="1255"/>
      <c r="D531" s="1255"/>
      <c r="E531" s="1255"/>
      <c r="F531" s="1255"/>
      <c r="G531" s="1255"/>
      <c r="H531" s="1255"/>
      <c r="I531" s="1255"/>
      <c r="J531" s="1255"/>
      <c r="K531" s="1255"/>
      <c r="L531" s="1256"/>
      <c r="M531" s="1263"/>
      <c r="N531" s="1264"/>
      <c r="O531" s="1264"/>
      <c r="P531" s="1264"/>
      <c r="Q531" s="1264"/>
      <c r="R531" s="1264"/>
      <c r="S531" s="1264"/>
      <c r="T531" s="1264"/>
      <c r="U531" s="1264"/>
      <c r="V531" s="1264"/>
      <c r="W531" s="1264"/>
      <c r="X531" s="1264"/>
      <c r="Y531" s="1264"/>
      <c r="Z531" s="1264"/>
      <c r="AA531" s="1264"/>
      <c r="AB531" s="1264"/>
      <c r="AC531" s="1264"/>
      <c r="AD531" s="1264"/>
      <c r="AE531" s="1264"/>
      <c r="AF531" s="1264"/>
      <c r="AG531" s="1264"/>
      <c r="AH531" s="1264"/>
      <c r="AI531" s="1264"/>
      <c r="AJ531" s="1264"/>
      <c r="AK531" s="1264"/>
      <c r="AL531" s="1264"/>
      <c r="AM531" s="1264"/>
      <c r="AN531" s="1265"/>
    </row>
    <row r="532" spans="1:40" ht="30.75" customHeight="1" x14ac:dyDescent="0.7">
      <c r="A532" s="1254"/>
      <c r="B532" s="1255"/>
      <c r="C532" s="1255"/>
      <c r="D532" s="1255"/>
      <c r="E532" s="1255"/>
      <c r="F532" s="1255"/>
      <c r="G532" s="1255"/>
      <c r="H532" s="1255"/>
      <c r="I532" s="1255"/>
      <c r="J532" s="1255"/>
      <c r="K532" s="1255"/>
      <c r="L532" s="1256"/>
      <c r="M532" s="1263"/>
      <c r="N532" s="1264"/>
      <c r="O532" s="1264"/>
      <c r="P532" s="1264"/>
      <c r="Q532" s="1264"/>
      <c r="R532" s="1264"/>
      <c r="S532" s="1264"/>
      <c r="T532" s="1264"/>
      <c r="U532" s="1264"/>
      <c r="V532" s="1264"/>
      <c r="W532" s="1264"/>
      <c r="X532" s="1264"/>
      <c r="Y532" s="1264"/>
      <c r="Z532" s="1264"/>
      <c r="AA532" s="1264"/>
      <c r="AB532" s="1264"/>
      <c r="AC532" s="1264"/>
      <c r="AD532" s="1264"/>
      <c r="AE532" s="1264"/>
      <c r="AF532" s="1264"/>
      <c r="AG532" s="1264"/>
      <c r="AH532" s="1264"/>
      <c r="AI532" s="1264"/>
      <c r="AJ532" s="1264"/>
      <c r="AK532" s="1264"/>
      <c r="AL532" s="1264"/>
      <c r="AM532" s="1264"/>
      <c r="AN532" s="1265"/>
    </row>
    <row r="533" spans="1:40" ht="30.75" customHeight="1" x14ac:dyDescent="0.7">
      <c r="A533" s="1254"/>
      <c r="B533" s="1255"/>
      <c r="C533" s="1255"/>
      <c r="D533" s="1255"/>
      <c r="E533" s="1255"/>
      <c r="F533" s="1255"/>
      <c r="G533" s="1255"/>
      <c r="H533" s="1255"/>
      <c r="I533" s="1255"/>
      <c r="J533" s="1255"/>
      <c r="K533" s="1255"/>
      <c r="L533" s="1256"/>
      <c r="M533" s="1263"/>
      <c r="N533" s="1264"/>
      <c r="O533" s="1264"/>
      <c r="P533" s="1264"/>
      <c r="Q533" s="1264"/>
      <c r="R533" s="1264"/>
      <c r="S533" s="1264"/>
      <c r="T533" s="1264"/>
      <c r="U533" s="1264"/>
      <c r="V533" s="1264"/>
      <c r="W533" s="1264"/>
      <c r="X533" s="1264"/>
      <c r="Y533" s="1264"/>
      <c r="Z533" s="1264"/>
      <c r="AA533" s="1264"/>
      <c r="AB533" s="1264"/>
      <c r="AC533" s="1264"/>
      <c r="AD533" s="1264"/>
      <c r="AE533" s="1264"/>
      <c r="AF533" s="1264"/>
      <c r="AG533" s="1264"/>
      <c r="AH533" s="1264"/>
      <c r="AI533" s="1264"/>
      <c r="AJ533" s="1264"/>
      <c r="AK533" s="1264"/>
      <c r="AL533" s="1264"/>
      <c r="AM533" s="1264"/>
      <c r="AN533" s="1265"/>
    </row>
    <row r="534" spans="1:40" ht="30.75" customHeight="1" x14ac:dyDescent="0.7">
      <c r="A534" s="1254"/>
      <c r="B534" s="1255"/>
      <c r="C534" s="1255"/>
      <c r="D534" s="1255"/>
      <c r="E534" s="1255"/>
      <c r="F534" s="1255"/>
      <c r="G534" s="1255"/>
      <c r="H534" s="1255"/>
      <c r="I534" s="1255"/>
      <c r="J534" s="1255"/>
      <c r="K534" s="1255"/>
      <c r="L534" s="1256"/>
      <c r="M534" s="1263"/>
      <c r="N534" s="1264"/>
      <c r="O534" s="1264"/>
      <c r="P534" s="1264"/>
      <c r="Q534" s="1264"/>
      <c r="R534" s="1264"/>
      <c r="S534" s="1264"/>
      <c r="T534" s="1264"/>
      <c r="U534" s="1264"/>
      <c r="V534" s="1264"/>
      <c r="W534" s="1264"/>
      <c r="X534" s="1264"/>
      <c r="Y534" s="1264"/>
      <c r="Z534" s="1264"/>
      <c r="AA534" s="1264"/>
      <c r="AB534" s="1264"/>
      <c r="AC534" s="1264"/>
      <c r="AD534" s="1264"/>
      <c r="AE534" s="1264"/>
      <c r="AF534" s="1264"/>
      <c r="AG534" s="1264"/>
      <c r="AH534" s="1264"/>
      <c r="AI534" s="1264"/>
      <c r="AJ534" s="1264"/>
      <c r="AK534" s="1264"/>
      <c r="AL534" s="1264"/>
      <c r="AM534" s="1264"/>
      <c r="AN534" s="1265"/>
    </row>
    <row r="535" spans="1:40" ht="30.75" customHeight="1" x14ac:dyDescent="0.7">
      <c r="A535" s="1254"/>
      <c r="B535" s="1255"/>
      <c r="C535" s="1255"/>
      <c r="D535" s="1255"/>
      <c r="E535" s="1255"/>
      <c r="F535" s="1255"/>
      <c r="G535" s="1255"/>
      <c r="H535" s="1255"/>
      <c r="I535" s="1255"/>
      <c r="J535" s="1255"/>
      <c r="K535" s="1255"/>
      <c r="L535" s="1256"/>
      <c r="M535" s="1263"/>
      <c r="N535" s="1264"/>
      <c r="O535" s="1264"/>
      <c r="P535" s="1264"/>
      <c r="Q535" s="1264"/>
      <c r="R535" s="1264"/>
      <c r="S535" s="1264"/>
      <c r="T535" s="1264"/>
      <c r="U535" s="1264"/>
      <c r="V535" s="1264"/>
      <c r="W535" s="1264"/>
      <c r="X535" s="1264"/>
      <c r="Y535" s="1264"/>
      <c r="Z535" s="1264"/>
      <c r="AA535" s="1264"/>
      <c r="AB535" s="1264"/>
      <c r="AC535" s="1264"/>
      <c r="AD535" s="1264"/>
      <c r="AE535" s="1264"/>
      <c r="AF535" s="1264"/>
      <c r="AG535" s="1264"/>
      <c r="AH535" s="1264"/>
      <c r="AI535" s="1264"/>
      <c r="AJ535" s="1264"/>
      <c r="AK535" s="1264"/>
      <c r="AL535" s="1264"/>
      <c r="AM535" s="1264"/>
      <c r="AN535" s="1265"/>
    </row>
    <row r="536" spans="1:40" ht="30.75" customHeight="1" x14ac:dyDescent="0.7">
      <c r="A536" s="1254"/>
      <c r="B536" s="1255"/>
      <c r="C536" s="1255"/>
      <c r="D536" s="1255"/>
      <c r="E536" s="1255"/>
      <c r="F536" s="1255"/>
      <c r="G536" s="1255"/>
      <c r="H536" s="1255"/>
      <c r="I536" s="1255"/>
      <c r="J536" s="1255"/>
      <c r="K536" s="1255"/>
      <c r="L536" s="1256"/>
      <c r="M536" s="1263"/>
      <c r="N536" s="1264"/>
      <c r="O536" s="1264"/>
      <c r="P536" s="1264"/>
      <c r="Q536" s="1264"/>
      <c r="R536" s="1264"/>
      <c r="S536" s="1264"/>
      <c r="T536" s="1264"/>
      <c r="U536" s="1264"/>
      <c r="V536" s="1264"/>
      <c r="W536" s="1264"/>
      <c r="X536" s="1264"/>
      <c r="Y536" s="1264"/>
      <c r="Z536" s="1264"/>
      <c r="AA536" s="1264"/>
      <c r="AB536" s="1264"/>
      <c r="AC536" s="1264"/>
      <c r="AD536" s="1264"/>
      <c r="AE536" s="1264"/>
      <c r="AF536" s="1264"/>
      <c r="AG536" s="1264"/>
      <c r="AH536" s="1264"/>
      <c r="AI536" s="1264"/>
      <c r="AJ536" s="1264"/>
      <c r="AK536" s="1264"/>
      <c r="AL536" s="1264"/>
      <c r="AM536" s="1264"/>
      <c r="AN536" s="1265"/>
    </row>
    <row r="537" spans="1:40" ht="30.75" customHeight="1" x14ac:dyDescent="0.7">
      <c r="A537" s="1254"/>
      <c r="B537" s="1255"/>
      <c r="C537" s="1255"/>
      <c r="D537" s="1255"/>
      <c r="E537" s="1255"/>
      <c r="F537" s="1255"/>
      <c r="G537" s="1255"/>
      <c r="H537" s="1255"/>
      <c r="I537" s="1255"/>
      <c r="J537" s="1255"/>
      <c r="K537" s="1255"/>
      <c r="L537" s="1256"/>
      <c r="M537" s="1263"/>
      <c r="N537" s="1264"/>
      <c r="O537" s="1264"/>
      <c r="P537" s="1264"/>
      <c r="Q537" s="1264"/>
      <c r="R537" s="1264"/>
      <c r="S537" s="1264"/>
      <c r="T537" s="1264"/>
      <c r="U537" s="1264"/>
      <c r="V537" s="1264"/>
      <c r="W537" s="1264"/>
      <c r="X537" s="1264"/>
      <c r="Y537" s="1264"/>
      <c r="Z537" s="1264"/>
      <c r="AA537" s="1264"/>
      <c r="AB537" s="1264"/>
      <c r="AC537" s="1264"/>
      <c r="AD537" s="1264"/>
      <c r="AE537" s="1264"/>
      <c r="AF537" s="1264"/>
      <c r="AG537" s="1264"/>
      <c r="AH537" s="1264"/>
      <c r="AI537" s="1264"/>
      <c r="AJ537" s="1264"/>
      <c r="AK537" s="1264"/>
      <c r="AL537" s="1264"/>
      <c r="AM537" s="1264"/>
      <c r="AN537" s="1265"/>
    </row>
    <row r="538" spans="1:40" ht="30.75" customHeight="1" x14ac:dyDescent="0.7">
      <c r="A538" s="1254"/>
      <c r="B538" s="1255"/>
      <c r="C538" s="1255"/>
      <c r="D538" s="1255"/>
      <c r="E538" s="1255"/>
      <c r="F538" s="1255"/>
      <c r="G538" s="1255"/>
      <c r="H538" s="1255"/>
      <c r="I538" s="1255"/>
      <c r="J538" s="1255"/>
      <c r="K538" s="1255"/>
      <c r="L538" s="1256"/>
      <c r="M538" s="1263"/>
      <c r="N538" s="1264"/>
      <c r="O538" s="1264"/>
      <c r="P538" s="1264"/>
      <c r="Q538" s="1264"/>
      <c r="R538" s="1264"/>
      <c r="S538" s="1264"/>
      <c r="T538" s="1264"/>
      <c r="U538" s="1264"/>
      <c r="V538" s="1264"/>
      <c r="W538" s="1264"/>
      <c r="X538" s="1264"/>
      <c r="Y538" s="1264"/>
      <c r="Z538" s="1264"/>
      <c r="AA538" s="1264"/>
      <c r="AB538" s="1264"/>
      <c r="AC538" s="1264"/>
      <c r="AD538" s="1264"/>
      <c r="AE538" s="1264"/>
      <c r="AF538" s="1264"/>
      <c r="AG538" s="1264"/>
      <c r="AH538" s="1264"/>
      <c r="AI538" s="1264"/>
      <c r="AJ538" s="1264"/>
      <c r="AK538" s="1264"/>
      <c r="AL538" s="1264"/>
      <c r="AM538" s="1264"/>
      <c r="AN538" s="1265"/>
    </row>
    <row r="539" spans="1:40" ht="30.75" customHeight="1" x14ac:dyDescent="0.7">
      <c r="A539" s="1254"/>
      <c r="B539" s="1255"/>
      <c r="C539" s="1255"/>
      <c r="D539" s="1255"/>
      <c r="E539" s="1255"/>
      <c r="F539" s="1255"/>
      <c r="G539" s="1255"/>
      <c r="H539" s="1255"/>
      <c r="I539" s="1255"/>
      <c r="J539" s="1255"/>
      <c r="K539" s="1255"/>
      <c r="L539" s="1256"/>
      <c r="M539" s="1263"/>
      <c r="N539" s="1264"/>
      <c r="O539" s="1264"/>
      <c r="P539" s="1264"/>
      <c r="Q539" s="1264"/>
      <c r="R539" s="1264"/>
      <c r="S539" s="1264"/>
      <c r="T539" s="1264"/>
      <c r="U539" s="1264"/>
      <c r="V539" s="1264"/>
      <c r="W539" s="1264"/>
      <c r="X539" s="1264"/>
      <c r="Y539" s="1264"/>
      <c r="Z539" s="1264"/>
      <c r="AA539" s="1264"/>
      <c r="AB539" s="1264"/>
      <c r="AC539" s="1264"/>
      <c r="AD539" s="1264"/>
      <c r="AE539" s="1264"/>
      <c r="AF539" s="1264"/>
      <c r="AG539" s="1264"/>
      <c r="AH539" s="1264"/>
      <c r="AI539" s="1264"/>
      <c r="AJ539" s="1264"/>
      <c r="AK539" s="1264"/>
      <c r="AL539" s="1264"/>
      <c r="AM539" s="1264"/>
      <c r="AN539" s="1265"/>
    </row>
    <row r="540" spans="1:40" ht="30.75" customHeight="1" x14ac:dyDescent="0.7">
      <c r="A540" s="1254"/>
      <c r="B540" s="1255"/>
      <c r="C540" s="1255"/>
      <c r="D540" s="1255"/>
      <c r="E540" s="1255"/>
      <c r="F540" s="1255"/>
      <c r="G540" s="1255"/>
      <c r="H540" s="1255"/>
      <c r="I540" s="1255"/>
      <c r="J540" s="1255"/>
      <c r="K540" s="1255"/>
      <c r="L540" s="1256"/>
      <c r="M540" s="1263"/>
      <c r="N540" s="1264"/>
      <c r="O540" s="1264"/>
      <c r="P540" s="1264"/>
      <c r="Q540" s="1264"/>
      <c r="R540" s="1264"/>
      <c r="S540" s="1264"/>
      <c r="T540" s="1264"/>
      <c r="U540" s="1264"/>
      <c r="V540" s="1264"/>
      <c r="W540" s="1264"/>
      <c r="X540" s="1264"/>
      <c r="Y540" s="1264"/>
      <c r="Z540" s="1264"/>
      <c r="AA540" s="1264"/>
      <c r="AB540" s="1264"/>
      <c r="AC540" s="1264"/>
      <c r="AD540" s="1264"/>
      <c r="AE540" s="1264"/>
      <c r="AF540" s="1264"/>
      <c r="AG540" s="1264"/>
      <c r="AH540" s="1264"/>
      <c r="AI540" s="1264"/>
      <c r="AJ540" s="1264"/>
      <c r="AK540" s="1264"/>
      <c r="AL540" s="1264"/>
      <c r="AM540" s="1264"/>
      <c r="AN540" s="1265"/>
    </row>
    <row r="541" spans="1:40" ht="30.75" customHeight="1" x14ac:dyDescent="0.7">
      <c r="A541" s="1254"/>
      <c r="B541" s="1255"/>
      <c r="C541" s="1255"/>
      <c r="D541" s="1255"/>
      <c r="E541" s="1255"/>
      <c r="F541" s="1255"/>
      <c r="G541" s="1255"/>
      <c r="H541" s="1255"/>
      <c r="I541" s="1255"/>
      <c r="J541" s="1255"/>
      <c r="K541" s="1255"/>
      <c r="L541" s="1256"/>
      <c r="M541" s="1263"/>
      <c r="N541" s="1264"/>
      <c r="O541" s="1264"/>
      <c r="P541" s="1264"/>
      <c r="Q541" s="1264"/>
      <c r="R541" s="1264"/>
      <c r="S541" s="1264"/>
      <c r="T541" s="1264"/>
      <c r="U541" s="1264"/>
      <c r="V541" s="1264"/>
      <c r="W541" s="1264"/>
      <c r="X541" s="1264"/>
      <c r="Y541" s="1264"/>
      <c r="Z541" s="1264"/>
      <c r="AA541" s="1264"/>
      <c r="AB541" s="1264"/>
      <c r="AC541" s="1264"/>
      <c r="AD541" s="1264"/>
      <c r="AE541" s="1264"/>
      <c r="AF541" s="1264"/>
      <c r="AG541" s="1264"/>
      <c r="AH541" s="1264"/>
      <c r="AI541" s="1264"/>
      <c r="AJ541" s="1264"/>
      <c r="AK541" s="1264"/>
      <c r="AL541" s="1264"/>
      <c r="AM541" s="1264"/>
      <c r="AN541" s="1265"/>
    </row>
    <row r="542" spans="1:40" ht="30.75" customHeight="1" x14ac:dyDescent="0.7">
      <c r="A542" s="1254"/>
      <c r="B542" s="1255"/>
      <c r="C542" s="1255"/>
      <c r="D542" s="1255"/>
      <c r="E542" s="1255"/>
      <c r="F542" s="1255"/>
      <c r="G542" s="1255"/>
      <c r="H542" s="1255"/>
      <c r="I542" s="1255"/>
      <c r="J542" s="1255"/>
      <c r="K542" s="1255"/>
      <c r="L542" s="1256"/>
      <c r="M542" s="1263"/>
      <c r="N542" s="1264"/>
      <c r="O542" s="1264"/>
      <c r="P542" s="1264"/>
      <c r="Q542" s="1264"/>
      <c r="R542" s="1264"/>
      <c r="S542" s="1264"/>
      <c r="T542" s="1264"/>
      <c r="U542" s="1264"/>
      <c r="V542" s="1264"/>
      <c r="W542" s="1264"/>
      <c r="X542" s="1264"/>
      <c r="Y542" s="1264"/>
      <c r="Z542" s="1264"/>
      <c r="AA542" s="1264"/>
      <c r="AB542" s="1264"/>
      <c r="AC542" s="1264"/>
      <c r="AD542" s="1264"/>
      <c r="AE542" s="1264"/>
      <c r="AF542" s="1264"/>
      <c r="AG542" s="1264"/>
      <c r="AH542" s="1264"/>
      <c r="AI542" s="1264"/>
      <c r="AJ542" s="1264"/>
      <c r="AK542" s="1264"/>
      <c r="AL542" s="1264"/>
      <c r="AM542" s="1264"/>
      <c r="AN542" s="1265"/>
    </row>
    <row r="543" spans="1:40" ht="30.75" customHeight="1" x14ac:dyDescent="0.7">
      <c r="A543" s="1254"/>
      <c r="B543" s="1255"/>
      <c r="C543" s="1255"/>
      <c r="D543" s="1255"/>
      <c r="E543" s="1255"/>
      <c r="F543" s="1255"/>
      <c r="G543" s="1255"/>
      <c r="H543" s="1255"/>
      <c r="I543" s="1255"/>
      <c r="J543" s="1255"/>
      <c r="K543" s="1255"/>
      <c r="L543" s="1256"/>
      <c r="M543" s="1263"/>
      <c r="N543" s="1264"/>
      <c r="O543" s="1264"/>
      <c r="P543" s="1264"/>
      <c r="Q543" s="1264"/>
      <c r="R543" s="1264"/>
      <c r="S543" s="1264"/>
      <c r="T543" s="1264"/>
      <c r="U543" s="1264"/>
      <c r="V543" s="1264"/>
      <c r="W543" s="1264"/>
      <c r="X543" s="1264"/>
      <c r="Y543" s="1264"/>
      <c r="Z543" s="1264"/>
      <c r="AA543" s="1264"/>
      <c r="AB543" s="1264"/>
      <c r="AC543" s="1264"/>
      <c r="AD543" s="1264"/>
      <c r="AE543" s="1264"/>
      <c r="AF543" s="1264"/>
      <c r="AG543" s="1264"/>
      <c r="AH543" s="1264"/>
      <c r="AI543" s="1264"/>
      <c r="AJ543" s="1264"/>
      <c r="AK543" s="1264"/>
      <c r="AL543" s="1264"/>
      <c r="AM543" s="1264"/>
      <c r="AN543" s="1265"/>
    </row>
    <row r="544" spans="1:40" ht="30.75" customHeight="1" x14ac:dyDescent="0.7">
      <c r="A544" s="1254"/>
      <c r="B544" s="1255"/>
      <c r="C544" s="1255"/>
      <c r="D544" s="1255"/>
      <c r="E544" s="1255"/>
      <c r="F544" s="1255"/>
      <c r="G544" s="1255"/>
      <c r="H544" s="1255"/>
      <c r="I544" s="1255"/>
      <c r="J544" s="1255"/>
      <c r="K544" s="1255"/>
      <c r="L544" s="1256"/>
      <c r="M544" s="1263"/>
      <c r="N544" s="1264"/>
      <c r="O544" s="1264"/>
      <c r="P544" s="1264"/>
      <c r="Q544" s="1264"/>
      <c r="R544" s="1264"/>
      <c r="S544" s="1264"/>
      <c r="T544" s="1264"/>
      <c r="U544" s="1264"/>
      <c r="V544" s="1264"/>
      <c r="W544" s="1264"/>
      <c r="X544" s="1264"/>
      <c r="Y544" s="1264"/>
      <c r="Z544" s="1264"/>
      <c r="AA544" s="1264"/>
      <c r="AB544" s="1264"/>
      <c r="AC544" s="1264"/>
      <c r="AD544" s="1264"/>
      <c r="AE544" s="1264"/>
      <c r="AF544" s="1264"/>
      <c r="AG544" s="1264"/>
      <c r="AH544" s="1264"/>
      <c r="AI544" s="1264"/>
      <c r="AJ544" s="1264"/>
      <c r="AK544" s="1264"/>
      <c r="AL544" s="1264"/>
      <c r="AM544" s="1264"/>
      <c r="AN544" s="1265"/>
    </row>
    <row r="545" spans="1:40" ht="30.75" customHeight="1" x14ac:dyDescent="0.7">
      <c r="A545" s="1254"/>
      <c r="B545" s="1255"/>
      <c r="C545" s="1255"/>
      <c r="D545" s="1255"/>
      <c r="E545" s="1255"/>
      <c r="F545" s="1255"/>
      <c r="G545" s="1255"/>
      <c r="H545" s="1255"/>
      <c r="I545" s="1255"/>
      <c r="J545" s="1255"/>
      <c r="K545" s="1255"/>
      <c r="L545" s="1256"/>
      <c r="M545" s="1263"/>
      <c r="N545" s="1264"/>
      <c r="O545" s="1264"/>
      <c r="P545" s="1264"/>
      <c r="Q545" s="1264"/>
      <c r="R545" s="1264"/>
      <c r="S545" s="1264"/>
      <c r="T545" s="1264"/>
      <c r="U545" s="1264"/>
      <c r="V545" s="1264"/>
      <c r="W545" s="1264"/>
      <c r="X545" s="1264"/>
      <c r="Y545" s="1264"/>
      <c r="Z545" s="1264"/>
      <c r="AA545" s="1264"/>
      <c r="AB545" s="1264"/>
      <c r="AC545" s="1264"/>
      <c r="AD545" s="1264"/>
      <c r="AE545" s="1264"/>
      <c r="AF545" s="1264"/>
      <c r="AG545" s="1264"/>
      <c r="AH545" s="1264"/>
      <c r="AI545" s="1264"/>
      <c r="AJ545" s="1264"/>
      <c r="AK545" s="1264"/>
      <c r="AL545" s="1264"/>
      <c r="AM545" s="1264"/>
      <c r="AN545" s="1265"/>
    </row>
    <row r="546" spans="1:40" ht="30.75" customHeight="1" x14ac:dyDescent="0.7">
      <c r="A546" s="1254"/>
      <c r="B546" s="1255"/>
      <c r="C546" s="1255"/>
      <c r="D546" s="1255"/>
      <c r="E546" s="1255"/>
      <c r="F546" s="1255"/>
      <c r="G546" s="1255"/>
      <c r="H546" s="1255"/>
      <c r="I546" s="1255"/>
      <c r="J546" s="1255"/>
      <c r="K546" s="1255"/>
      <c r="L546" s="1256"/>
      <c r="M546" s="1263"/>
      <c r="N546" s="1264"/>
      <c r="O546" s="1264"/>
      <c r="P546" s="1264"/>
      <c r="Q546" s="1264"/>
      <c r="R546" s="1264"/>
      <c r="S546" s="1264"/>
      <c r="T546" s="1264"/>
      <c r="U546" s="1264"/>
      <c r="V546" s="1264"/>
      <c r="W546" s="1264"/>
      <c r="X546" s="1264"/>
      <c r="Y546" s="1264"/>
      <c r="Z546" s="1264"/>
      <c r="AA546" s="1264"/>
      <c r="AB546" s="1264"/>
      <c r="AC546" s="1264"/>
      <c r="AD546" s="1264"/>
      <c r="AE546" s="1264"/>
      <c r="AF546" s="1264"/>
      <c r="AG546" s="1264"/>
      <c r="AH546" s="1264"/>
      <c r="AI546" s="1264"/>
      <c r="AJ546" s="1264"/>
      <c r="AK546" s="1264"/>
      <c r="AL546" s="1264"/>
      <c r="AM546" s="1264"/>
      <c r="AN546" s="1265"/>
    </row>
    <row r="547" spans="1:40" ht="30.75" customHeight="1" x14ac:dyDescent="0.7">
      <c r="A547" s="1254"/>
      <c r="B547" s="1255"/>
      <c r="C547" s="1255"/>
      <c r="D547" s="1255"/>
      <c r="E547" s="1255"/>
      <c r="F547" s="1255"/>
      <c r="G547" s="1255"/>
      <c r="H547" s="1255"/>
      <c r="I547" s="1255"/>
      <c r="J547" s="1255"/>
      <c r="K547" s="1255"/>
      <c r="L547" s="1256"/>
      <c r="M547" s="1263"/>
      <c r="N547" s="1264"/>
      <c r="O547" s="1264"/>
      <c r="P547" s="1264"/>
      <c r="Q547" s="1264"/>
      <c r="R547" s="1264"/>
      <c r="S547" s="1264"/>
      <c r="T547" s="1264"/>
      <c r="U547" s="1264"/>
      <c r="V547" s="1264"/>
      <c r="W547" s="1264"/>
      <c r="X547" s="1264"/>
      <c r="Y547" s="1264"/>
      <c r="Z547" s="1264"/>
      <c r="AA547" s="1264"/>
      <c r="AB547" s="1264"/>
      <c r="AC547" s="1264"/>
      <c r="AD547" s="1264"/>
      <c r="AE547" s="1264"/>
      <c r="AF547" s="1264"/>
      <c r="AG547" s="1264"/>
      <c r="AH547" s="1264"/>
      <c r="AI547" s="1264"/>
      <c r="AJ547" s="1264"/>
      <c r="AK547" s="1264"/>
      <c r="AL547" s="1264"/>
      <c r="AM547" s="1264"/>
      <c r="AN547" s="1265"/>
    </row>
    <row r="548" spans="1:40" ht="30.75" customHeight="1" x14ac:dyDescent="0.7">
      <c r="A548" s="1254"/>
      <c r="B548" s="1255"/>
      <c r="C548" s="1255"/>
      <c r="D548" s="1255"/>
      <c r="E548" s="1255"/>
      <c r="F548" s="1255"/>
      <c r="G548" s="1255"/>
      <c r="H548" s="1255"/>
      <c r="I548" s="1255"/>
      <c r="J548" s="1255"/>
      <c r="K548" s="1255"/>
      <c r="L548" s="1256"/>
      <c r="M548" s="1263"/>
      <c r="N548" s="1264"/>
      <c r="O548" s="1264"/>
      <c r="P548" s="1264"/>
      <c r="Q548" s="1264"/>
      <c r="R548" s="1264"/>
      <c r="S548" s="1264"/>
      <c r="T548" s="1264"/>
      <c r="U548" s="1264"/>
      <c r="V548" s="1264"/>
      <c r="W548" s="1264"/>
      <c r="X548" s="1264"/>
      <c r="Y548" s="1264"/>
      <c r="Z548" s="1264"/>
      <c r="AA548" s="1264"/>
      <c r="AB548" s="1264"/>
      <c r="AC548" s="1264"/>
      <c r="AD548" s="1264"/>
      <c r="AE548" s="1264"/>
      <c r="AF548" s="1264"/>
      <c r="AG548" s="1264"/>
      <c r="AH548" s="1264"/>
      <c r="AI548" s="1264"/>
      <c r="AJ548" s="1264"/>
      <c r="AK548" s="1264"/>
      <c r="AL548" s="1264"/>
      <c r="AM548" s="1264"/>
      <c r="AN548" s="1265"/>
    </row>
    <row r="549" spans="1:40" ht="30.75" customHeight="1" x14ac:dyDescent="0.7">
      <c r="A549" s="1254"/>
      <c r="B549" s="1255"/>
      <c r="C549" s="1255"/>
      <c r="D549" s="1255"/>
      <c r="E549" s="1255"/>
      <c r="F549" s="1255"/>
      <c r="G549" s="1255"/>
      <c r="H549" s="1255"/>
      <c r="I549" s="1255"/>
      <c r="J549" s="1255"/>
      <c r="K549" s="1255"/>
      <c r="L549" s="1256"/>
      <c r="M549" s="1263"/>
      <c r="N549" s="1264"/>
      <c r="O549" s="1264"/>
      <c r="P549" s="1264"/>
      <c r="Q549" s="1264"/>
      <c r="R549" s="1264"/>
      <c r="S549" s="1264"/>
      <c r="T549" s="1264"/>
      <c r="U549" s="1264"/>
      <c r="V549" s="1264"/>
      <c r="W549" s="1264"/>
      <c r="X549" s="1264"/>
      <c r="Y549" s="1264"/>
      <c r="Z549" s="1264"/>
      <c r="AA549" s="1264"/>
      <c r="AB549" s="1264"/>
      <c r="AC549" s="1264"/>
      <c r="AD549" s="1264"/>
      <c r="AE549" s="1264"/>
      <c r="AF549" s="1264"/>
      <c r="AG549" s="1264"/>
      <c r="AH549" s="1264"/>
      <c r="AI549" s="1264"/>
      <c r="AJ549" s="1264"/>
      <c r="AK549" s="1264"/>
      <c r="AL549" s="1264"/>
      <c r="AM549" s="1264"/>
      <c r="AN549" s="1265"/>
    </row>
    <row r="550" spans="1:40" ht="30.75" customHeight="1" x14ac:dyDescent="0.7">
      <c r="A550" s="1254"/>
      <c r="B550" s="1255"/>
      <c r="C550" s="1255"/>
      <c r="D550" s="1255"/>
      <c r="E550" s="1255"/>
      <c r="F550" s="1255"/>
      <c r="G550" s="1255"/>
      <c r="H550" s="1255"/>
      <c r="I550" s="1255"/>
      <c r="J550" s="1255"/>
      <c r="K550" s="1255"/>
      <c r="L550" s="1256"/>
      <c r="M550" s="1263"/>
      <c r="N550" s="1264"/>
      <c r="O550" s="1264"/>
      <c r="P550" s="1264"/>
      <c r="Q550" s="1264"/>
      <c r="R550" s="1264"/>
      <c r="S550" s="1264"/>
      <c r="T550" s="1264"/>
      <c r="U550" s="1264"/>
      <c r="V550" s="1264"/>
      <c r="W550" s="1264"/>
      <c r="X550" s="1264"/>
      <c r="Y550" s="1264"/>
      <c r="Z550" s="1264"/>
      <c r="AA550" s="1264"/>
      <c r="AB550" s="1264"/>
      <c r="AC550" s="1264"/>
      <c r="AD550" s="1264"/>
      <c r="AE550" s="1264"/>
      <c r="AF550" s="1264"/>
      <c r="AG550" s="1264"/>
      <c r="AH550" s="1264"/>
      <c r="AI550" s="1264"/>
      <c r="AJ550" s="1264"/>
      <c r="AK550" s="1264"/>
      <c r="AL550" s="1264"/>
      <c r="AM550" s="1264"/>
      <c r="AN550" s="1265"/>
    </row>
    <row r="551" spans="1:40" ht="30.75" customHeight="1" x14ac:dyDescent="0.7">
      <c r="A551" s="1254"/>
      <c r="B551" s="1255"/>
      <c r="C551" s="1255"/>
      <c r="D551" s="1255"/>
      <c r="E551" s="1255"/>
      <c r="F551" s="1255"/>
      <c r="G551" s="1255"/>
      <c r="H551" s="1255"/>
      <c r="I551" s="1255"/>
      <c r="J551" s="1255"/>
      <c r="K551" s="1255"/>
      <c r="L551" s="1256"/>
      <c r="M551" s="1263"/>
      <c r="N551" s="1264"/>
      <c r="O551" s="1264"/>
      <c r="P551" s="1264"/>
      <c r="Q551" s="1264"/>
      <c r="R551" s="1264"/>
      <c r="S551" s="1264"/>
      <c r="T551" s="1264"/>
      <c r="U551" s="1264"/>
      <c r="V551" s="1264"/>
      <c r="W551" s="1264"/>
      <c r="X551" s="1264"/>
      <c r="Y551" s="1264"/>
      <c r="Z551" s="1264"/>
      <c r="AA551" s="1264"/>
      <c r="AB551" s="1264"/>
      <c r="AC551" s="1264"/>
      <c r="AD551" s="1264"/>
      <c r="AE551" s="1264"/>
      <c r="AF551" s="1264"/>
      <c r="AG551" s="1264"/>
      <c r="AH551" s="1264"/>
      <c r="AI551" s="1264"/>
      <c r="AJ551" s="1264"/>
      <c r="AK551" s="1264"/>
      <c r="AL551" s="1264"/>
      <c r="AM551" s="1264"/>
      <c r="AN551" s="1265"/>
    </row>
    <row r="552" spans="1:40" ht="30.75" customHeight="1" x14ac:dyDescent="0.7">
      <c r="A552" s="1254"/>
      <c r="B552" s="1255"/>
      <c r="C552" s="1255"/>
      <c r="D552" s="1255"/>
      <c r="E552" s="1255"/>
      <c r="F552" s="1255"/>
      <c r="G552" s="1255"/>
      <c r="H552" s="1255"/>
      <c r="I552" s="1255"/>
      <c r="J552" s="1255"/>
      <c r="K552" s="1255"/>
      <c r="L552" s="1256"/>
      <c r="M552" s="1263"/>
      <c r="N552" s="1264"/>
      <c r="O552" s="1264"/>
      <c r="P552" s="1264"/>
      <c r="Q552" s="1264"/>
      <c r="R552" s="1264"/>
      <c r="S552" s="1264"/>
      <c r="T552" s="1264"/>
      <c r="U552" s="1264"/>
      <c r="V552" s="1264"/>
      <c r="W552" s="1264"/>
      <c r="X552" s="1264"/>
      <c r="Y552" s="1264"/>
      <c r="Z552" s="1264"/>
      <c r="AA552" s="1264"/>
      <c r="AB552" s="1264"/>
      <c r="AC552" s="1264"/>
      <c r="AD552" s="1264"/>
      <c r="AE552" s="1264"/>
      <c r="AF552" s="1264"/>
      <c r="AG552" s="1264"/>
      <c r="AH552" s="1264"/>
      <c r="AI552" s="1264"/>
      <c r="AJ552" s="1264"/>
      <c r="AK552" s="1264"/>
      <c r="AL552" s="1264"/>
      <c r="AM552" s="1264"/>
      <c r="AN552" s="1265"/>
    </row>
    <row r="553" spans="1:40" ht="30.75" customHeight="1" x14ac:dyDescent="0.7">
      <c r="A553" s="1254"/>
      <c r="B553" s="1255"/>
      <c r="C553" s="1255"/>
      <c r="D553" s="1255"/>
      <c r="E553" s="1255"/>
      <c r="F553" s="1255"/>
      <c r="G553" s="1255"/>
      <c r="H553" s="1255"/>
      <c r="I553" s="1255"/>
      <c r="J553" s="1255"/>
      <c r="K553" s="1255"/>
      <c r="L553" s="1256"/>
      <c r="M553" s="1263"/>
      <c r="N553" s="1264"/>
      <c r="O553" s="1264"/>
      <c r="P553" s="1264"/>
      <c r="Q553" s="1264"/>
      <c r="R553" s="1264"/>
      <c r="S553" s="1264"/>
      <c r="T553" s="1264"/>
      <c r="U553" s="1264"/>
      <c r="V553" s="1264"/>
      <c r="W553" s="1264"/>
      <c r="X553" s="1264"/>
      <c r="Y553" s="1264"/>
      <c r="Z553" s="1264"/>
      <c r="AA553" s="1264"/>
      <c r="AB553" s="1264"/>
      <c r="AC553" s="1264"/>
      <c r="AD553" s="1264"/>
      <c r="AE553" s="1264"/>
      <c r="AF553" s="1264"/>
      <c r="AG553" s="1264"/>
      <c r="AH553" s="1264"/>
      <c r="AI553" s="1264"/>
      <c r="AJ553" s="1264"/>
      <c r="AK553" s="1264"/>
      <c r="AL553" s="1264"/>
      <c r="AM553" s="1264"/>
      <c r="AN553" s="1265"/>
    </row>
    <row r="554" spans="1:40" ht="30.75" customHeight="1" x14ac:dyDescent="0.7">
      <c r="A554" s="1254"/>
      <c r="B554" s="1255"/>
      <c r="C554" s="1255"/>
      <c r="D554" s="1255"/>
      <c r="E554" s="1255"/>
      <c r="F554" s="1255"/>
      <c r="G554" s="1255"/>
      <c r="H554" s="1255"/>
      <c r="I554" s="1255"/>
      <c r="J554" s="1255"/>
      <c r="K554" s="1255"/>
      <c r="L554" s="1256"/>
      <c r="M554" s="1263"/>
      <c r="N554" s="1264"/>
      <c r="O554" s="1264"/>
      <c r="P554" s="1264"/>
      <c r="Q554" s="1264"/>
      <c r="R554" s="1264"/>
      <c r="S554" s="1264"/>
      <c r="T554" s="1264"/>
      <c r="U554" s="1264"/>
      <c r="V554" s="1264"/>
      <c r="W554" s="1264"/>
      <c r="X554" s="1264"/>
      <c r="Y554" s="1264"/>
      <c r="Z554" s="1264"/>
      <c r="AA554" s="1264"/>
      <c r="AB554" s="1264"/>
      <c r="AC554" s="1264"/>
      <c r="AD554" s="1264"/>
      <c r="AE554" s="1264"/>
      <c r="AF554" s="1264"/>
      <c r="AG554" s="1264"/>
      <c r="AH554" s="1264"/>
      <c r="AI554" s="1264"/>
      <c r="AJ554" s="1264"/>
      <c r="AK554" s="1264"/>
      <c r="AL554" s="1264"/>
      <c r="AM554" s="1264"/>
      <c r="AN554" s="1265"/>
    </row>
    <row r="555" spans="1:40" ht="30.75" customHeight="1" x14ac:dyDescent="0.7">
      <c r="A555" s="1254"/>
      <c r="B555" s="1255"/>
      <c r="C555" s="1255"/>
      <c r="D555" s="1255"/>
      <c r="E555" s="1255"/>
      <c r="F555" s="1255"/>
      <c r="G555" s="1255"/>
      <c r="H555" s="1255"/>
      <c r="I555" s="1255"/>
      <c r="J555" s="1255"/>
      <c r="K555" s="1255"/>
      <c r="L555" s="1256"/>
      <c r="M555" s="1263"/>
      <c r="N555" s="1264"/>
      <c r="O555" s="1264"/>
      <c r="P555" s="1264"/>
      <c r="Q555" s="1264"/>
      <c r="R555" s="1264"/>
      <c r="S555" s="1264"/>
      <c r="T555" s="1264"/>
      <c r="U555" s="1264"/>
      <c r="V555" s="1264"/>
      <c r="W555" s="1264"/>
      <c r="X555" s="1264"/>
      <c r="Y555" s="1264"/>
      <c r="Z555" s="1264"/>
      <c r="AA555" s="1264"/>
      <c r="AB555" s="1264"/>
      <c r="AC555" s="1264"/>
      <c r="AD555" s="1264"/>
      <c r="AE555" s="1264"/>
      <c r="AF555" s="1264"/>
      <c r="AG555" s="1264"/>
      <c r="AH555" s="1264"/>
      <c r="AI555" s="1264"/>
      <c r="AJ555" s="1264"/>
      <c r="AK555" s="1264"/>
      <c r="AL555" s="1264"/>
      <c r="AM555" s="1264"/>
      <c r="AN555" s="1265"/>
    </row>
    <row r="556" spans="1:40" ht="30.75" customHeight="1" x14ac:dyDescent="0.7">
      <c r="A556" s="1254"/>
      <c r="B556" s="1255"/>
      <c r="C556" s="1255"/>
      <c r="D556" s="1255"/>
      <c r="E556" s="1255"/>
      <c r="F556" s="1255"/>
      <c r="G556" s="1255"/>
      <c r="H556" s="1255"/>
      <c r="I556" s="1255"/>
      <c r="J556" s="1255"/>
      <c r="K556" s="1255"/>
      <c r="L556" s="1256"/>
      <c r="M556" s="1263"/>
      <c r="N556" s="1264"/>
      <c r="O556" s="1264"/>
      <c r="P556" s="1264"/>
      <c r="Q556" s="1264"/>
      <c r="R556" s="1264"/>
      <c r="S556" s="1264"/>
      <c r="T556" s="1264"/>
      <c r="U556" s="1264"/>
      <c r="V556" s="1264"/>
      <c r="W556" s="1264"/>
      <c r="X556" s="1264"/>
      <c r="Y556" s="1264"/>
      <c r="Z556" s="1264"/>
      <c r="AA556" s="1264"/>
      <c r="AB556" s="1264"/>
      <c r="AC556" s="1264"/>
      <c r="AD556" s="1264"/>
      <c r="AE556" s="1264"/>
      <c r="AF556" s="1264"/>
      <c r="AG556" s="1264"/>
      <c r="AH556" s="1264"/>
      <c r="AI556" s="1264"/>
      <c r="AJ556" s="1264"/>
      <c r="AK556" s="1264"/>
      <c r="AL556" s="1264"/>
      <c r="AM556" s="1264"/>
      <c r="AN556" s="1265"/>
    </row>
    <row r="557" spans="1:40" ht="30.75" customHeight="1" x14ac:dyDescent="0.7">
      <c r="A557" s="1254"/>
      <c r="B557" s="1255"/>
      <c r="C557" s="1255"/>
      <c r="D557" s="1255"/>
      <c r="E557" s="1255"/>
      <c r="F557" s="1255"/>
      <c r="G557" s="1255"/>
      <c r="H557" s="1255"/>
      <c r="I557" s="1255"/>
      <c r="J557" s="1255"/>
      <c r="K557" s="1255"/>
      <c r="L557" s="1256"/>
      <c r="M557" s="1263"/>
      <c r="N557" s="1264"/>
      <c r="O557" s="1264"/>
      <c r="P557" s="1264"/>
      <c r="Q557" s="1264"/>
      <c r="R557" s="1264"/>
      <c r="S557" s="1264"/>
      <c r="T557" s="1264"/>
      <c r="U557" s="1264"/>
      <c r="V557" s="1264"/>
      <c r="W557" s="1264"/>
      <c r="X557" s="1264"/>
      <c r="Y557" s="1264"/>
      <c r="Z557" s="1264"/>
      <c r="AA557" s="1264"/>
      <c r="AB557" s="1264"/>
      <c r="AC557" s="1264"/>
      <c r="AD557" s="1264"/>
      <c r="AE557" s="1264"/>
      <c r="AF557" s="1264"/>
      <c r="AG557" s="1264"/>
      <c r="AH557" s="1264"/>
      <c r="AI557" s="1264"/>
      <c r="AJ557" s="1264"/>
      <c r="AK557" s="1264"/>
      <c r="AL557" s="1264"/>
      <c r="AM557" s="1264"/>
      <c r="AN557" s="1265"/>
    </row>
    <row r="558" spans="1:40" ht="30.75" customHeight="1" thickBot="1" x14ac:dyDescent="0.75">
      <c r="A558" s="1257"/>
      <c r="B558" s="1258"/>
      <c r="C558" s="1258"/>
      <c r="D558" s="1258"/>
      <c r="E558" s="1258"/>
      <c r="F558" s="1258"/>
      <c r="G558" s="1258"/>
      <c r="H558" s="1258"/>
      <c r="I558" s="1258"/>
      <c r="J558" s="1258"/>
      <c r="K558" s="1258"/>
      <c r="L558" s="1259"/>
      <c r="M558" s="1266"/>
      <c r="N558" s="1267"/>
      <c r="O558" s="1267"/>
      <c r="P558" s="1267"/>
      <c r="Q558" s="1267"/>
      <c r="R558" s="1267"/>
      <c r="S558" s="1267"/>
      <c r="T558" s="1267"/>
      <c r="U558" s="1267"/>
      <c r="V558" s="1267"/>
      <c r="W558" s="1267"/>
      <c r="X558" s="1267"/>
      <c r="Y558" s="1267"/>
      <c r="Z558" s="1267"/>
      <c r="AA558" s="1267"/>
      <c r="AB558" s="1267"/>
      <c r="AC558" s="1267"/>
      <c r="AD558" s="1267"/>
      <c r="AE558" s="1267"/>
      <c r="AF558" s="1267"/>
      <c r="AG558" s="1267"/>
      <c r="AH558" s="1267"/>
      <c r="AI558" s="1267"/>
      <c r="AJ558" s="1267"/>
      <c r="AK558" s="1267"/>
      <c r="AL558" s="1267"/>
      <c r="AM558" s="1267"/>
      <c r="AN558" s="1268"/>
    </row>
  </sheetData>
  <sheetProtection selectLockedCells="1"/>
  <mergeCells count="520">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A188:A189"/>
    <mergeCell ref="F1:G1"/>
    <mergeCell ref="B1:C1"/>
    <mergeCell ref="A19:AN19"/>
    <mergeCell ref="D236:E236"/>
    <mergeCell ref="AM236:AM237"/>
    <mergeCell ref="V178:W178"/>
    <mergeCell ref="AN124:AN168"/>
    <mergeCell ref="AN178:AN179"/>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C109:C110"/>
    <mergeCell ref="A169:A170"/>
    <mergeCell ref="C122:C123"/>
    <mergeCell ref="A129:A137"/>
    <mergeCell ref="A111:A116"/>
    <mergeCell ref="A117:A118"/>
    <mergeCell ref="A119:A120"/>
    <mergeCell ref="R122:S122"/>
    <mergeCell ref="T122:U122"/>
    <mergeCell ref="A160:A166"/>
    <mergeCell ref="P122:Q122"/>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V5:W5"/>
    <mergeCell ref="T20:U20"/>
    <mergeCell ref="J20:K20"/>
    <mergeCell ref="L20:M20"/>
    <mergeCell ref="AJ20:AJ21"/>
    <mergeCell ref="V20:W20"/>
    <mergeCell ref="J5:K5"/>
    <mergeCell ref="L5:M5"/>
    <mergeCell ref="N5:O5"/>
    <mergeCell ref="P5:Q5"/>
    <mergeCell ref="R209:S209"/>
    <mergeCell ref="T209:U209"/>
    <mergeCell ref="L209:M209"/>
    <mergeCell ref="V236:W236"/>
    <mergeCell ref="P209:Q209"/>
    <mergeCell ref="Z209:AA209"/>
    <mergeCell ref="R236:S236"/>
    <mergeCell ref="P236:Q236"/>
    <mergeCell ref="N236:O236"/>
    <mergeCell ref="N209:O209"/>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448:A452"/>
    <mergeCell ref="B344:B345"/>
    <mergeCell ref="B400:B401"/>
    <mergeCell ref="A366:A373"/>
    <mergeCell ref="A400:A401"/>
    <mergeCell ref="D326:E326"/>
    <mergeCell ref="F326:G326"/>
    <mergeCell ref="A408:A413"/>
    <mergeCell ref="L344:M344"/>
    <mergeCell ref="A340:A342"/>
    <mergeCell ref="A333:A334"/>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s>
  <phoneticPr fontId="3" type="noConversion"/>
  <conditionalFormatting sqref="AK22">
    <cfRule type="notContainsBlanks" dxfId="1863" priority="3181">
      <formula>LEN(TRIM(AK22))&gt;0</formula>
    </cfRule>
  </conditionalFormatting>
  <conditionalFormatting sqref="AK27:AK28">
    <cfRule type="notContainsBlanks" dxfId="1862" priority="3182">
      <formula>LEN(TRIM(AK27))&gt;0</formula>
    </cfRule>
  </conditionalFormatting>
  <conditionalFormatting sqref="AK33:AK34">
    <cfRule type="notContainsBlanks" dxfId="1861" priority="3185">
      <formula>LEN(TRIM(AK33))&gt;0</formula>
    </cfRule>
  </conditionalFormatting>
  <conditionalFormatting sqref="AK35:AK36">
    <cfRule type="notContainsBlanks" dxfId="1860" priority="3183">
      <formula>LEN(TRIM(AK35))&gt;0</formula>
    </cfRule>
  </conditionalFormatting>
  <conditionalFormatting sqref="AK37:AK38">
    <cfRule type="notContainsBlanks" dxfId="1859" priority="3176">
      <formula>LEN(TRIM(AK37))&gt;0</formula>
    </cfRule>
  </conditionalFormatting>
  <conditionalFormatting sqref="AK39:AK40">
    <cfRule type="notContainsBlanks" dxfId="1858" priority="3175">
      <formula>LEN(TRIM(AK39))&gt;0</formula>
    </cfRule>
  </conditionalFormatting>
  <conditionalFormatting sqref="AK41:AK42">
    <cfRule type="notContainsBlanks" dxfId="1857" priority="3174">
      <formula>LEN(TRIM(AK41))&gt;0</formula>
    </cfRule>
  </conditionalFormatting>
  <conditionalFormatting sqref="AK43:AK44">
    <cfRule type="notContainsBlanks" dxfId="1856" priority="3173">
      <formula>LEN(TRIM(AK43))&gt;0</formula>
    </cfRule>
  </conditionalFormatting>
  <conditionalFormatting sqref="AK45:AK46">
    <cfRule type="notContainsBlanks" dxfId="1855" priority="3172">
      <formula>LEN(TRIM(AK45))&gt;0</formula>
    </cfRule>
  </conditionalFormatting>
  <conditionalFormatting sqref="AK47:AK48">
    <cfRule type="notContainsBlanks" dxfId="1854" priority="3171">
      <formula>LEN(TRIM(AK47))&gt;0</formula>
    </cfRule>
  </conditionalFormatting>
  <conditionalFormatting sqref="AK49:AK53">
    <cfRule type="notContainsBlanks" dxfId="1853" priority="3170">
      <formula>LEN(TRIM(AK49))&gt;0</formula>
    </cfRule>
  </conditionalFormatting>
  <conditionalFormatting sqref="AK54:AK55">
    <cfRule type="notContainsBlanks" dxfId="1852" priority="3169">
      <formula>LEN(TRIM(AK54))&gt;0</formula>
    </cfRule>
  </conditionalFormatting>
  <conditionalFormatting sqref="AK124 AK126:AK127">
    <cfRule type="notContainsBlanks" dxfId="1851" priority="3186">
      <formula>LEN(TRIM(AK124))&gt;0</formula>
    </cfRule>
  </conditionalFormatting>
  <conditionalFormatting sqref="AK128:AK134">
    <cfRule type="notContainsBlanks" dxfId="1850" priority="3187">
      <formula>LEN(TRIM(AK128))&gt;0</formula>
    </cfRule>
  </conditionalFormatting>
  <conditionalFormatting sqref="AK155:AK156">
    <cfRule type="notContainsBlanks" dxfId="1849" priority="3166">
      <formula>LEN(TRIM(AK155))&gt;0</formula>
    </cfRule>
  </conditionalFormatting>
  <conditionalFormatting sqref="AK182">
    <cfRule type="notContainsBlanks" dxfId="1848" priority="3165">
      <formula>LEN(TRIM(AK182))&gt;0</formula>
    </cfRule>
  </conditionalFormatting>
  <conditionalFormatting sqref="AK24">
    <cfRule type="notContainsBlanks" dxfId="1847" priority="3164">
      <formula>LEN(TRIM(AK24))&gt;0</formula>
    </cfRule>
  </conditionalFormatting>
  <conditionalFormatting sqref="AK183">
    <cfRule type="notContainsBlanks" dxfId="1846" priority="3163">
      <formula>LEN(TRIM(AK183))&gt;0</formula>
    </cfRule>
  </conditionalFormatting>
  <conditionalFormatting sqref="AK184">
    <cfRule type="notContainsBlanks" dxfId="1845" priority="3162">
      <formula>LEN(TRIM(AK184))&gt;0</formula>
    </cfRule>
  </conditionalFormatting>
  <conditionalFormatting sqref="AK185">
    <cfRule type="notContainsBlanks" dxfId="1844" priority="3161">
      <formula>LEN(TRIM(AK185))&gt;0</formula>
    </cfRule>
  </conditionalFormatting>
  <conditionalFormatting sqref="AK212">
    <cfRule type="notContainsBlanks" dxfId="1843" priority="3160">
      <formula>LEN(TRIM(AK212))&gt;0</formula>
    </cfRule>
  </conditionalFormatting>
  <conditionalFormatting sqref="AK275">
    <cfRule type="notContainsBlanks" dxfId="1842" priority="3157">
      <formula>LEN(TRIM(AK275))&gt;0</formula>
    </cfRule>
  </conditionalFormatting>
  <conditionalFormatting sqref="AK278">
    <cfRule type="notContainsBlanks" dxfId="1841" priority="3156">
      <formula>LEN(TRIM(AK278))&gt;0</formula>
    </cfRule>
  </conditionalFormatting>
  <conditionalFormatting sqref="AK279:AK280">
    <cfRule type="notContainsBlanks" dxfId="1840" priority="3155">
      <formula>LEN(TRIM(AK279))&gt;0</formula>
    </cfRule>
  </conditionalFormatting>
  <conditionalFormatting sqref="AK281:AK282 AK294 AK296 AK395 AK360:AK373 AK379">
    <cfRule type="notContainsBlanks" dxfId="1839" priority="3154">
      <formula>LEN(TRIM(AK281))&gt;0</formula>
    </cfRule>
  </conditionalFormatting>
  <conditionalFormatting sqref="AK283:AK284">
    <cfRule type="notContainsBlanks" dxfId="1838" priority="3153">
      <formula>LEN(TRIM(AK283))&gt;0</formula>
    </cfRule>
  </conditionalFormatting>
  <conditionalFormatting sqref="AK285:AK286">
    <cfRule type="notContainsBlanks" dxfId="1837" priority="3152">
      <formula>LEN(TRIM(AK285))&gt;0</formula>
    </cfRule>
  </conditionalFormatting>
  <conditionalFormatting sqref="AK287">
    <cfRule type="notContainsBlanks" dxfId="1836" priority="3151">
      <formula>LEN(TRIM(AK287))&gt;0</formula>
    </cfRule>
  </conditionalFormatting>
  <conditionalFormatting sqref="AK288">
    <cfRule type="notContainsBlanks" dxfId="1835" priority="3150">
      <formula>LEN(TRIM(AK288))&gt;0</formula>
    </cfRule>
  </conditionalFormatting>
  <conditionalFormatting sqref="AK292">
    <cfRule type="notContainsBlanks" dxfId="1834" priority="3149">
      <formula>LEN(TRIM(AK292))&gt;0</formula>
    </cfRule>
  </conditionalFormatting>
  <conditionalFormatting sqref="AK293">
    <cfRule type="notContainsBlanks" dxfId="1833" priority="3148">
      <formula>LEN(TRIM(AK293))&gt;0</formula>
    </cfRule>
  </conditionalFormatting>
  <conditionalFormatting sqref="AK295:AK297">
    <cfRule type="notContainsBlanks" dxfId="1832" priority="3146">
      <formula>LEN(TRIM(AK295))&gt;0</formula>
    </cfRule>
  </conditionalFormatting>
  <conditionalFormatting sqref="AK298:AK299 AK301">
    <cfRule type="notContainsBlanks" dxfId="1831" priority="3145">
      <formula>LEN(TRIM(AK298))&gt;0</formula>
    </cfRule>
  </conditionalFormatting>
  <conditionalFormatting sqref="AK302:AK303 AK305">
    <cfRule type="notContainsBlanks" dxfId="1830" priority="3144">
      <formula>LEN(TRIM(AK302))&gt;0</formula>
    </cfRule>
  </conditionalFormatting>
  <conditionalFormatting sqref="AK306:AK307 AK309 AK311">
    <cfRule type="notContainsBlanks" dxfId="1829" priority="3143">
      <formula>LEN(TRIM(AK306))&gt;0</formula>
    </cfRule>
  </conditionalFormatting>
  <conditionalFormatting sqref="AK314:AK323">
    <cfRule type="notContainsBlanks" dxfId="1828" priority="3142">
      <formula>LEN(TRIM(AK314))&gt;0</formula>
    </cfRule>
  </conditionalFormatting>
  <conditionalFormatting sqref="AK329:AK332">
    <cfRule type="notContainsBlanks" dxfId="1827" priority="3141">
      <formula>LEN(TRIM(AK329))&gt;0</formula>
    </cfRule>
  </conditionalFormatting>
  <conditionalFormatting sqref="AK333:AK334">
    <cfRule type="notContainsBlanks" dxfId="1826" priority="3140">
      <formula>LEN(TRIM(AK333))&gt;0</formula>
    </cfRule>
  </conditionalFormatting>
  <conditionalFormatting sqref="AK335:AK337">
    <cfRule type="notContainsBlanks" dxfId="1825" priority="3139">
      <formula>LEN(TRIM(AK335))&gt;0</formula>
    </cfRule>
  </conditionalFormatting>
  <conditionalFormatting sqref="AK340">
    <cfRule type="notContainsBlanks" dxfId="1824" priority="3138">
      <formula>LEN(TRIM(AK340))&gt;0</formula>
    </cfRule>
  </conditionalFormatting>
  <conditionalFormatting sqref="AK341">
    <cfRule type="notContainsBlanks" dxfId="1823" priority="3137">
      <formula>LEN(TRIM(AK341))&gt;0</formula>
    </cfRule>
  </conditionalFormatting>
  <conditionalFormatting sqref="AK342">
    <cfRule type="notContainsBlanks" dxfId="1822" priority="3136">
      <formula>LEN(TRIM(AK342))&gt;0</formula>
    </cfRule>
  </conditionalFormatting>
  <conditionalFormatting sqref="AK346:AK352">
    <cfRule type="notContainsBlanks" dxfId="1821" priority="3135">
      <formula>LEN(TRIM(AK346))&gt;0</formula>
    </cfRule>
  </conditionalFormatting>
  <conditionalFormatting sqref="AK353 AK355:AK358">
    <cfRule type="notContainsBlanks" priority="3134">
      <formula>LEN(TRIM(AK353))&gt;0</formula>
    </cfRule>
  </conditionalFormatting>
  <conditionalFormatting sqref="AK408:AK410">
    <cfRule type="notContainsBlanks" dxfId="1820" priority="3132">
      <formula>LEN(TRIM(AK408))&gt;0</formula>
    </cfRule>
  </conditionalFormatting>
  <conditionalFormatting sqref="AM35">
    <cfRule type="notContainsBlanks" dxfId="1819" priority="3125">
      <formula>LEN(TRIM(AM35))&gt;0</formula>
    </cfRule>
  </conditionalFormatting>
  <conditionalFormatting sqref="AM292:AN292">
    <cfRule type="notContainsBlanks" dxfId="1818" priority="3124">
      <formula>LEN(TRIM(AM292))&gt;0</formula>
    </cfRule>
  </conditionalFormatting>
  <conditionalFormatting sqref="AM293">
    <cfRule type="notContainsBlanks" dxfId="1817" priority="3123">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6" priority="3122">
      <formula>LEN(TRIM(AM22))&gt;0</formula>
    </cfRule>
  </conditionalFormatting>
  <conditionalFormatting sqref="AM37">
    <cfRule type="notContainsBlanks" dxfId="1815" priority="3121">
      <formula>LEN(TRIM(AM37))&gt;0</formula>
    </cfRule>
  </conditionalFormatting>
  <conditionalFormatting sqref="AM49">
    <cfRule type="notContainsBlanks" dxfId="1814" priority="3115">
      <formula>LEN(TRIM(AM49))&gt;0</formula>
    </cfRule>
  </conditionalFormatting>
  <conditionalFormatting sqref="AM39">
    <cfRule type="notContainsBlanks" dxfId="1813" priority="3120">
      <formula>LEN(TRIM(AM39))&gt;0</formula>
    </cfRule>
  </conditionalFormatting>
  <conditionalFormatting sqref="AM41">
    <cfRule type="notContainsBlanks" dxfId="1812" priority="3119">
      <formula>LEN(TRIM(AM41))&gt;0</formula>
    </cfRule>
  </conditionalFormatting>
  <conditionalFormatting sqref="AM43">
    <cfRule type="notContainsBlanks" dxfId="1811" priority="3118">
      <formula>LEN(TRIM(AM43))&gt;0</formula>
    </cfRule>
  </conditionalFormatting>
  <conditionalFormatting sqref="AM45">
    <cfRule type="notContainsBlanks" dxfId="1810" priority="3117">
      <formula>LEN(TRIM(AM45))&gt;0</formula>
    </cfRule>
  </conditionalFormatting>
  <conditionalFormatting sqref="AM47">
    <cfRule type="notContainsBlanks" dxfId="1809" priority="3116">
      <formula>LEN(TRIM(AM47))&gt;0</formula>
    </cfRule>
  </conditionalFormatting>
  <conditionalFormatting sqref="AL22 AL111 AL124 AL211:AL234 AL238 AL328:AL337 AL346 AL402 AL292 AL438 AL339:AL342 AL181">
    <cfRule type="notContainsBlanks" dxfId="1808" priority="3351">
      <formula>LEN(TRIM(AL22))&gt;0</formula>
    </cfRule>
  </conditionalFormatting>
  <conditionalFormatting sqref="D359:Y359 AB359:AG359 AJ359">
    <cfRule type="cellIs" dxfId="1807" priority="3112" operator="equal">
      <formula>0</formula>
    </cfRule>
  </conditionalFormatting>
  <conditionalFormatting sqref="D372:Y372 AB372:AG372">
    <cfRule type="cellIs" dxfId="1806" priority="3111" operator="equal">
      <formula>0</formula>
    </cfRule>
  </conditionalFormatting>
  <conditionalFormatting sqref="D372:Y372 AB372:AG372">
    <cfRule type="cellIs" dxfId="1805" priority="3110" operator="equal">
      <formula>0</formula>
    </cfRule>
  </conditionalFormatting>
  <conditionalFormatting sqref="D54:AI55">
    <cfRule type="cellIs" dxfId="1804" priority="3109"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803" priority="3106" operator="equal">
      <formula>0</formula>
    </cfRule>
  </conditionalFormatting>
  <conditionalFormatting sqref="D372:Y372 D359:Y359 AB359:AG359 AB372:AG372 AJ359 D54:AI55">
    <cfRule type="cellIs" dxfId="1802" priority="3105" operator="equal">
      <formula>0</formula>
    </cfRule>
  </conditionalFormatting>
  <conditionalFormatting sqref="A1">
    <cfRule type="cellIs" dxfId="1801" priority="3104" operator="equal">
      <formula>0</formula>
    </cfRule>
  </conditionalFormatting>
  <conditionalFormatting sqref="D413:AG413 AJ413">
    <cfRule type="cellIs" dxfId="1800" priority="3101" operator="equal">
      <formula>0</formula>
    </cfRule>
  </conditionalFormatting>
  <conditionalFormatting sqref="AJ44">
    <cfRule type="cellIs" dxfId="1799" priority="3100" operator="equal">
      <formula>0</formula>
    </cfRule>
  </conditionalFormatting>
  <conditionalFormatting sqref="AJ46">
    <cfRule type="cellIs" dxfId="1798" priority="3099" operator="equal">
      <formula>0</formula>
    </cfRule>
  </conditionalFormatting>
  <conditionalFormatting sqref="AJ36">
    <cfRule type="cellIs" dxfId="1797" priority="3098" operator="equal">
      <formula>0</formula>
    </cfRule>
  </conditionalFormatting>
  <conditionalFormatting sqref="AJ34">
    <cfRule type="cellIs" dxfId="1796" priority="3097" operator="equal">
      <formula>0</formula>
    </cfRule>
  </conditionalFormatting>
  <conditionalFormatting sqref="AJ28">
    <cfRule type="cellIs" dxfId="1795" priority="3096" operator="equal">
      <formula>0</formula>
    </cfRule>
  </conditionalFormatting>
  <conditionalFormatting sqref="AJ48">
    <cfRule type="cellIs" dxfId="1794" priority="3095" operator="equal">
      <formula>0</formula>
    </cfRule>
  </conditionalFormatting>
  <conditionalFormatting sqref="AJ55">
    <cfRule type="cellIs" dxfId="1793" priority="3077" operator="equal">
      <formula>0</formula>
    </cfRule>
  </conditionalFormatting>
  <conditionalFormatting sqref="AJ55">
    <cfRule type="cellIs" dxfId="1792" priority="3076" operator="equal">
      <formula>0</formula>
    </cfRule>
  </conditionalFormatting>
  <conditionalFormatting sqref="D182:AA182">
    <cfRule type="expression" dxfId="1791" priority="3065">
      <formula>D184&gt;D182</formula>
    </cfRule>
  </conditionalFormatting>
  <conditionalFormatting sqref="D183:AA183">
    <cfRule type="expression" dxfId="1790" priority="3064">
      <formula>D185&gt;D183</formula>
    </cfRule>
  </conditionalFormatting>
  <conditionalFormatting sqref="D278:AA278">
    <cfRule type="expression" dxfId="1789" priority="3061">
      <formula>D279&gt;D278</formula>
    </cfRule>
  </conditionalFormatting>
  <conditionalFormatting sqref="D279:AA279">
    <cfRule type="expression" dxfId="1788" priority="3060">
      <formula>D280&gt;D279</formula>
    </cfRule>
  </conditionalFormatting>
  <conditionalFormatting sqref="K281 M281 O281 Q281 S281 U281 W281 Y281 AA281">
    <cfRule type="expression" dxfId="1787" priority="3059">
      <formula>K282&gt;K281</formula>
    </cfRule>
  </conditionalFormatting>
  <conditionalFormatting sqref="D283:AA283">
    <cfRule type="expression" dxfId="1786" priority="3058">
      <formula>D284&gt;D283</formula>
    </cfRule>
  </conditionalFormatting>
  <conditionalFormatting sqref="D285:AA285">
    <cfRule type="expression" dxfId="1785" priority="3055">
      <formula>D288&gt;D285</formula>
    </cfRule>
    <cfRule type="expression" dxfId="1784" priority="3057">
      <formula>D286&gt;D285</formula>
    </cfRule>
  </conditionalFormatting>
  <conditionalFormatting sqref="D286:AA286">
    <cfRule type="expression" dxfId="1783" priority="3056">
      <formula>D287&gt;D286</formula>
    </cfRule>
  </conditionalFormatting>
  <conditionalFormatting sqref="K292">
    <cfRule type="expression" dxfId="1782" priority="3054">
      <formula>(K293+K294)&gt;K292</formula>
    </cfRule>
  </conditionalFormatting>
  <conditionalFormatting sqref="K294">
    <cfRule type="expression" dxfId="1781" priority="2568">
      <formula>K294&gt;K292</formula>
    </cfRule>
    <cfRule type="expression" dxfId="1780" priority="3053">
      <formula>K295&gt;K294</formula>
    </cfRule>
  </conditionalFormatting>
  <conditionalFormatting sqref="K298">
    <cfRule type="expression" dxfId="1779" priority="3052">
      <formula>K299&gt;K298</formula>
    </cfRule>
  </conditionalFormatting>
  <conditionalFormatting sqref="K302">
    <cfRule type="expression" dxfId="1778" priority="3051">
      <formula>K303&gt;K302</formula>
    </cfRule>
  </conditionalFormatting>
  <conditionalFormatting sqref="K306">
    <cfRule type="expression" dxfId="1777" priority="3050">
      <formula>K307&gt;K306</formula>
    </cfRule>
  </conditionalFormatting>
  <conditionalFormatting sqref="M292">
    <cfRule type="expression" dxfId="1776" priority="3049">
      <formula>(M293+M294)&gt;M292</formula>
    </cfRule>
  </conditionalFormatting>
  <conditionalFormatting sqref="M294">
    <cfRule type="expression" dxfId="1775" priority="3048">
      <formula>M295&gt;M294</formula>
    </cfRule>
  </conditionalFormatting>
  <conditionalFormatting sqref="M298">
    <cfRule type="expression" dxfId="1774" priority="3047">
      <formula>M299&gt;M298</formula>
    </cfRule>
  </conditionalFormatting>
  <conditionalFormatting sqref="M302">
    <cfRule type="expression" dxfId="1773" priority="3046">
      <formula>M303&gt;M302</formula>
    </cfRule>
  </conditionalFormatting>
  <conditionalFormatting sqref="M306">
    <cfRule type="expression" dxfId="1772" priority="3045">
      <formula>M307&gt;M306</formula>
    </cfRule>
  </conditionalFormatting>
  <conditionalFormatting sqref="O292">
    <cfRule type="expression" dxfId="1771" priority="3044">
      <formula>(O293+O294)&gt;O292</formula>
    </cfRule>
  </conditionalFormatting>
  <conditionalFormatting sqref="O294">
    <cfRule type="expression" dxfId="1770" priority="3043">
      <formula>O295&gt;O294</formula>
    </cfRule>
  </conditionalFormatting>
  <conditionalFormatting sqref="O298">
    <cfRule type="expression" dxfId="1769" priority="3042">
      <formula>O299&gt;O298</formula>
    </cfRule>
  </conditionalFormatting>
  <conditionalFormatting sqref="O302">
    <cfRule type="expression" dxfId="1768" priority="3041">
      <formula>O303&gt;O302</formula>
    </cfRule>
  </conditionalFormatting>
  <conditionalFormatting sqref="O306">
    <cfRule type="expression" dxfId="1767" priority="3040">
      <formula>O307&gt;O306</formula>
    </cfRule>
  </conditionalFormatting>
  <conditionalFormatting sqref="Q292">
    <cfRule type="expression" dxfId="1766" priority="3039">
      <formula>(Q293+Q294)&gt;Q292</formula>
    </cfRule>
  </conditionalFormatting>
  <conditionalFormatting sqref="Q294">
    <cfRule type="expression" dxfId="1765" priority="3038">
      <formula>Q295&gt;Q294</formula>
    </cfRule>
  </conditionalFormatting>
  <conditionalFormatting sqref="Q298">
    <cfRule type="expression" dxfId="1764" priority="3037">
      <formula>Q299&gt;Q298</formula>
    </cfRule>
  </conditionalFormatting>
  <conditionalFormatting sqref="Q302">
    <cfRule type="expression" dxfId="1763" priority="3036">
      <formula>Q303&gt;Q302</formula>
    </cfRule>
  </conditionalFormatting>
  <conditionalFormatting sqref="Q306">
    <cfRule type="expression" dxfId="1762" priority="3035">
      <formula>Q307&gt;Q306</formula>
    </cfRule>
  </conditionalFormatting>
  <conditionalFormatting sqref="S292">
    <cfRule type="expression" dxfId="1761" priority="3034">
      <formula>(S293+S294)&gt;S292</formula>
    </cfRule>
  </conditionalFormatting>
  <conditionalFormatting sqref="S294">
    <cfRule type="expression" dxfId="1760" priority="3033">
      <formula>S295&gt;S294</formula>
    </cfRule>
  </conditionalFormatting>
  <conditionalFormatting sqref="S298">
    <cfRule type="expression" dxfId="1759" priority="3032">
      <formula>S299&gt;S298</formula>
    </cfRule>
  </conditionalFormatting>
  <conditionalFormatting sqref="S302">
    <cfRule type="expression" dxfId="1758" priority="3031">
      <formula>S303&gt;S302</formula>
    </cfRule>
  </conditionalFormatting>
  <conditionalFormatting sqref="S306">
    <cfRule type="expression" dxfId="1757" priority="3030">
      <formula>S307&gt;S306</formula>
    </cfRule>
  </conditionalFormatting>
  <conditionalFormatting sqref="U292">
    <cfRule type="expression" dxfId="1756" priority="3029">
      <formula>(U293+U294)&gt;U292</formula>
    </cfRule>
  </conditionalFormatting>
  <conditionalFormatting sqref="U294">
    <cfRule type="expression" dxfId="1755" priority="3028">
      <formula>U295&gt;U294</formula>
    </cfRule>
  </conditionalFormatting>
  <conditionalFormatting sqref="U298">
    <cfRule type="expression" dxfId="1754" priority="3027">
      <formula>U299&gt;U298</formula>
    </cfRule>
  </conditionalFormatting>
  <conditionalFormatting sqref="U302">
    <cfRule type="expression" dxfId="1753" priority="3026">
      <formula>U303&gt;U302</formula>
    </cfRule>
  </conditionalFormatting>
  <conditionalFormatting sqref="U306">
    <cfRule type="expression" dxfId="1752" priority="3025">
      <formula>U307&gt;U306</formula>
    </cfRule>
  </conditionalFormatting>
  <conditionalFormatting sqref="W292">
    <cfRule type="expression" dxfId="1751" priority="3024">
      <formula>(W293+W294)&gt;W292</formula>
    </cfRule>
  </conditionalFormatting>
  <conditionalFormatting sqref="W294">
    <cfRule type="expression" dxfId="1750" priority="3023">
      <formula>W295&gt;W294</formula>
    </cfRule>
  </conditionalFormatting>
  <conditionalFormatting sqref="W298">
    <cfRule type="expression" dxfId="1749" priority="3022">
      <formula>W299&gt;W298</formula>
    </cfRule>
  </conditionalFormatting>
  <conditionalFormatting sqref="W302">
    <cfRule type="expression" dxfId="1748" priority="3021">
      <formula>W303&gt;W302</formula>
    </cfRule>
  </conditionalFormatting>
  <conditionalFormatting sqref="W306">
    <cfRule type="expression" dxfId="1747" priority="3020">
      <formula>W307&gt;W306</formula>
    </cfRule>
  </conditionalFormatting>
  <conditionalFormatting sqref="Y292">
    <cfRule type="expression" dxfId="1746" priority="3019">
      <formula>(Y293+Y294)&gt;Y292</formula>
    </cfRule>
  </conditionalFormatting>
  <conditionalFormatting sqref="Y294">
    <cfRule type="expression" dxfId="1745" priority="3018">
      <formula>Y295&gt;Y294</formula>
    </cfRule>
  </conditionalFormatting>
  <conditionalFormatting sqref="Y298">
    <cfRule type="expression" dxfId="1744" priority="3017">
      <formula>Y299&gt;Y298</formula>
    </cfRule>
  </conditionalFormatting>
  <conditionalFormatting sqref="Y302">
    <cfRule type="expression" dxfId="1743" priority="3016">
      <formula>Y303&gt;Y302</formula>
    </cfRule>
  </conditionalFormatting>
  <conditionalFormatting sqref="Y306">
    <cfRule type="expression" dxfId="1742" priority="3015">
      <formula>Y307&gt;Y306</formula>
    </cfRule>
  </conditionalFormatting>
  <conditionalFormatting sqref="J314">
    <cfRule type="expression" dxfId="1741" priority="3014">
      <formula>J315&gt;J314</formula>
    </cfRule>
  </conditionalFormatting>
  <conditionalFormatting sqref="L314">
    <cfRule type="expression" dxfId="1740" priority="3013">
      <formula>L315&gt;L314</formula>
    </cfRule>
  </conditionalFormatting>
  <conditionalFormatting sqref="N314">
    <cfRule type="expression" dxfId="1739" priority="3012">
      <formula>N315&gt;N314</formula>
    </cfRule>
  </conditionalFormatting>
  <conditionalFormatting sqref="P314">
    <cfRule type="expression" dxfId="1738" priority="3011">
      <formula>P315&gt;P314</formula>
    </cfRule>
  </conditionalFormatting>
  <conditionalFormatting sqref="R314">
    <cfRule type="expression" dxfId="1737" priority="3010">
      <formula>R315&gt;R314</formula>
    </cfRule>
  </conditionalFormatting>
  <conditionalFormatting sqref="T314">
    <cfRule type="expression" dxfId="1736" priority="3009">
      <formula>T315&gt;T314</formula>
    </cfRule>
  </conditionalFormatting>
  <conditionalFormatting sqref="V314">
    <cfRule type="expression" dxfId="1735" priority="3008">
      <formula>V315&gt;V314</formula>
    </cfRule>
  </conditionalFormatting>
  <conditionalFormatting sqref="X314">
    <cfRule type="expression" dxfId="1734" priority="3007">
      <formula>X315&gt;X314</formula>
    </cfRule>
  </conditionalFormatting>
  <conditionalFormatting sqref="Z314">
    <cfRule type="expression" dxfId="1733" priority="3006">
      <formula>Z315&gt;Z314</formula>
    </cfRule>
  </conditionalFormatting>
  <conditionalFormatting sqref="K293">
    <cfRule type="expression" dxfId="1732" priority="2561">
      <formula>K293&gt;K292</formula>
    </cfRule>
    <cfRule type="expression" dxfId="1731" priority="3005">
      <formula>K328&gt;K293</formula>
    </cfRule>
  </conditionalFormatting>
  <conditionalFormatting sqref="M293">
    <cfRule type="expression" dxfId="1730" priority="3004">
      <formula>M328&gt;M293</formula>
    </cfRule>
  </conditionalFormatting>
  <conditionalFormatting sqref="O293">
    <cfRule type="expression" dxfId="1729" priority="3003">
      <formula>O328&gt;O293</formula>
    </cfRule>
  </conditionalFormatting>
  <conditionalFormatting sqref="Q293">
    <cfRule type="expression" dxfId="1728" priority="3002">
      <formula>Q328&gt;Q293</formula>
    </cfRule>
  </conditionalFormatting>
  <conditionalFormatting sqref="S293">
    <cfRule type="expression" dxfId="1727" priority="3001">
      <formula>S328&gt;S293</formula>
    </cfRule>
  </conditionalFormatting>
  <conditionalFormatting sqref="U293">
    <cfRule type="expression" dxfId="1726" priority="3000">
      <formula>U328&gt;U293</formula>
    </cfRule>
  </conditionalFormatting>
  <conditionalFormatting sqref="W293">
    <cfRule type="expression" dxfId="1725" priority="2999">
      <formula>W328&gt;W293</formula>
    </cfRule>
  </conditionalFormatting>
  <conditionalFormatting sqref="Y293">
    <cfRule type="expression" dxfId="1724" priority="2998">
      <formula>Y328&gt;Y293</formula>
    </cfRule>
  </conditionalFormatting>
  <conditionalFormatting sqref="K295 M295 O295 Q295 S295 U295 W295 Y295">
    <cfRule type="expression" dxfId="1723" priority="2997">
      <formula>K329&gt;K295</formula>
    </cfRule>
  </conditionalFormatting>
  <conditionalFormatting sqref="M292">
    <cfRule type="expression" dxfId="1722" priority="2993">
      <formula>(M293+M294)&gt;M292</formula>
    </cfRule>
  </conditionalFormatting>
  <conditionalFormatting sqref="M294">
    <cfRule type="expression" dxfId="1721" priority="2992">
      <formula>M295&gt;M294</formula>
    </cfRule>
  </conditionalFormatting>
  <conditionalFormatting sqref="M298">
    <cfRule type="expression" dxfId="1720" priority="2991">
      <formula>M299&gt;M298</formula>
    </cfRule>
  </conditionalFormatting>
  <conditionalFormatting sqref="M302">
    <cfRule type="expression" dxfId="1719" priority="2990">
      <formula>M303&gt;M302</formula>
    </cfRule>
  </conditionalFormatting>
  <conditionalFormatting sqref="M306">
    <cfRule type="expression" dxfId="1718" priority="2989">
      <formula>M307&gt;M306</formula>
    </cfRule>
  </conditionalFormatting>
  <conditionalFormatting sqref="M293">
    <cfRule type="expression" dxfId="1717" priority="2988">
      <formula>M328&gt;M293</formula>
    </cfRule>
  </conditionalFormatting>
  <conditionalFormatting sqref="K305 M305 O305 Q305 S305 U305 W305 Y305">
    <cfRule type="expression" dxfId="1716" priority="2986">
      <formula>K334&gt;K305</formula>
    </cfRule>
  </conditionalFormatting>
  <conditionalFormatting sqref="O292">
    <cfRule type="expression" dxfId="1715" priority="2984">
      <formula>(O293+O294)&gt;O292</formula>
    </cfRule>
  </conditionalFormatting>
  <conditionalFormatting sqref="O294">
    <cfRule type="expression" dxfId="1714" priority="2983">
      <formula>O295&gt;O294</formula>
    </cfRule>
  </conditionalFormatting>
  <conditionalFormatting sqref="O298">
    <cfRule type="expression" dxfId="1713" priority="2982">
      <formula>O299&gt;O298</formula>
    </cfRule>
  </conditionalFormatting>
  <conditionalFormatting sqref="O302">
    <cfRule type="expression" dxfId="1712" priority="2981">
      <formula>O303&gt;O302</formula>
    </cfRule>
  </conditionalFormatting>
  <conditionalFormatting sqref="O306">
    <cfRule type="expression" dxfId="1711" priority="2980">
      <formula>O307&gt;O306</formula>
    </cfRule>
  </conditionalFormatting>
  <conditionalFormatting sqref="O293">
    <cfRule type="expression" dxfId="1710" priority="2979">
      <formula>O328&gt;O293</formula>
    </cfRule>
  </conditionalFormatting>
  <conditionalFormatting sqref="Q292">
    <cfRule type="expression" dxfId="1709" priority="2975">
      <formula>(Q293+Q294)&gt;Q292</formula>
    </cfRule>
  </conditionalFormatting>
  <conditionalFormatting sqref="Q294">
    <cfRule type="expression" dxfId="1708" priority="2974">
      <formula>Q295&gt;Q294</formula>
    </cfRule>
  </conditionalFormatting>
  <conditionalFormatting sqref="Q298">
    <cfRule type="expression" dxfId="1707" priority="2973">
      <formula>Q299&gt;Q298</formula>
    </cfRule>
  </conditionalFormatting>
  <conditionalFormatting sqref="Q302">
    <cfRule type="expression" dxfId="1706" priority="2972">
      <formula>Q303&gt;Q302</formula>
    </cfRule>
  </conditionalFormatting>
  <conditionalFormatting sqref="Q306">
    <cfRule type="expression" dxfId="1705" priority="2971">
      <formula>Q307&gt;Q306</formula>
    </cfRule>
  </conditionalFormatting>
  <conditionalFormatting sqref="Q293">
    <cfRule type="expression" dxfId="1704" priority="2970">
      <formula>Q328&gt;Q293</formula>
    </cfRule>
  </conditionalFormatting>
  <conditionalFormatting sqref="S292">
    <cfRule type="expression" dxfId="1703" priority="2966">
      <formula>(S293+S294)&gt;S292</formula>
    </cfRule>
  </conditionalFormatting>
  <conditionalFormatting sqref="S294">
    <cfRule type="expression" dxfId="1702" priority="2965">
      <formula>S295&gt;S294</formula>
    </cfRule>
  </conditionalFormatting>
  <conditionalFormatting sqref="S298">
    <cfRule type="expression" dxfId="1701" priority="2964">
      <formula>S299&gt;S298</formula>
    </cfRule>
  </conditionalFormatting>
  <conditionalFormatting sqref="S302">
    <cfRule type="expression" dxfId="1700" priority="2963">
      <formula>S303&gt;S302</formula>
    </cfRule>
  </conditionalFormatting>
  <conditionalFormatting sqref="S306">
    <cfRule type="expression" dxfId="1699" priority="2962">
      <formula>S307&gt;S306</formula>
    </cfRule>
  </conditionalFormatting>
  <conditionalFormatting sqref="S293">
    <cfRule type="expression" dxfId="1698" priority="2961">
      <formula>S328&gt;S293</formula>
    </cfRule>
  </conditionalFormatting>
  <conditionalFormatting sqref="U292">
    <cfRule type="expression" dxfId="1697" priority="2957">
      <formula>(U293+U294)&gt;U292</formula>
    </cfRule>
  </conditionalFormatting>
  <conditionalFormatting sqref="U294">
    <cfRule type="expression" dxfId="1696" priority="2956">
      <formula>U295&gt;U294</formula>
    </cfRule>
  </conditionalFormatting>
  <conditionalFormatting sqref="U298">
    <cfRule type="expression" dxfId="1695" priority="2955">
      <formula>U299&gt;U298</formula>
    </cfRule>
  </conditionalFormatting>
  <conditionalFormatting sqref="U302">
    <cfRule type="expression" dxfId="1694" priority="2954">
      <formula>U303&gt;U302</formula>
    </cfRule>
  </conditionalFormatting>
  <conditionalFormatting sqref="U306">
    <cfRule type="expression" dxfId="1693" priority="2953">
      <formula>U307&gt;U306</formula>
    </cfRule>
  </conditionalFormatting>
  <conditionalFormatting sqref="U293">
    <cfRule type="expression" dxfId="1692" priority="2952">
      <formula>U328&gt;U293</formula>
    </cfRule>
  </conditionalFormatting>
  <conditionalFormatting sqref="W292">
    <cfRule type="expression" dxfId="1691" priority="2948">
      <formula>(W293+W294)&gt;W292</formula>
    </cfRule>
  </conditionalFormatting>
  <conditionalFormatting sqref="W294">
    <cfRule type="expression" dxfId="1690" priority="2947">
      <formula>W295&gt;W294</formula>
    </cfRule>
  </conditionalFormatting>
  <conditionalFormatting sqref="W298">
    <cfRule type="expression" dxfId="1689" priority="2946">
      <formula>W299&gt;W298</formula>
    </cfRule>
  </conditionalFormatting>
  <conditionalFormatting sqref="W302">
    <cfRule type="expression" dxfId="1688" priority="2945">
      <formula>W303&gt;W302</formula>
    </cfRule>
  </conditionalFormatting>
  <conditionalFormatting sqref="W306">
    <cfRule type="expression" dxfId="1687" priority="2944">
      <formula>W307&gt;W306</formula>
    </cfRule>
  </conditionalFormatting>
  <conditionalFormatting sqref="W293">
    <cfRule type="expression" dxfId="1686" priority="2943">
      <formula>W328&gt;W293</formula>
    </cfRule>
  </conditionalFormatting>
  <conditionalFormatting sqref="Y292">
    <cfRule type="expression" dxfId="1685" priority="2939">
      <formula>(Y293+Y294)&gt;Y292</formula>
    </cfRule>
  </conditionalFormatting>
  <conditionalFormatting sqref="Y294">
    <cfRule type="expression" dxfId="1684" priority="2938">
      <formula>Y295&gt;Y294</formula>
    </cfRule>
  </conditionalFormatting>
  <conditionalFormatting sqref="Y298">
    <cfRule type="expression" dxfId="1683" priority="2937">
      <formula>Y299&gt;Y298</formula>
    </cfRule>
  </conditionalFormatting>
  <conditionalFormatting sqref="Y302">
    <cfRule type="expression" dxfId="1682" priority="2936">
      <formula>Y303&gt;Y302</formula>
    </cfRule>
  </conditionalFormatting>
  <conditionalFormatting sqref="Y306">
    <cfRule type="expression" dxfId="1681" priority="2935">
      <formula>Y307&gt;Y306</formula>
    </cfRule>
  </conditionalFormatting>
  <conditionalFormatting sqref="Y293">
    <cfRule type="expression" dxfId="1680" priority="2934">
      <formula>Y328&gt;Y293</formula>
    </cfRule>
  </conditionalFormatting>
  <conditionalFormatting sqref="K339 M339 O339 Q339 S339 U339 W339 Y339">
    <cfRule type="expression" dxfId="1679" priority="2930">
      <formula>K339&gt;K359</formula>
    </cfRule>
  </conditionalFormatting>
  <conditionalFormatting sqref="D372:Y372 AB372:AG372">
    <cfRule type="expression" dxfId="1678" priority="2920">
      <formula>D372&lt;&gt;D359</formula>
    </cfRule>
  </conditionalFormatting>
  <conditionalFormatting sqref="F27:Y27 AB27:AI27">
    <cfRule type="expression" dxfId="1677" priority="2903">
      <formula>F28&gt;F27</formula>
    </cfRule>
  </conditionalFormatting>
  <conditionalFormatting sqref="F33:Y33 AB33:AI33">
    <cfRule type="expression" dxfId="1676" priority="2902">
      <formula>F34&gt;F33</formula>
    </cfRule>
  </conditionalFormatting>
  <conditionalFormatting sqref="F35:Y35 AB35:AI35">
    <cfRule type="expression" dxfId="1675" priority="2901">
      <formula>F36&gt;F35</formula>
    </cfRule>
  </conditionalFormatting>
  <conditionalFormatting sqref="F37">
    <cfRule type="expression" dxfId="1674" priority="2900">
      <formula>F38&gt;F37</formula>
    </cfRule>
  </conditionalFormatting>
  <conditionalFormatting sqref="G37">
    <cfRule type="expression" dxfId="1673" priority="2899">
      <formula>G38&gt;G37</formula>
    </cfRule>
  </conditionalFormatting>
  <conditionalFormatting sqref="F39:G39">
    <cfRule type="expression" dxfId="1672" priority="2898">
      <formula>F40&gt;F39</formula>
    </cfRule>
  </conditionalFormatting>
  <conditionalFormatting sqref="F41:Y41 AB41:AI41">
    <cfRule type="expression" dxfId="1671" priority="2897">
      <formula>F42&gt;F41</formula>
    </cfRule>
  </conditionalFormatting>
  <conditionalFormatting sqref="F43:Y43 AB43:AI43">
    <cfRule type="cellIs" dxfId="1670" priority="1410" operator="equal">
      <formula>0</formula>
    </cfRule>
    <cfRule type="expression" dxfId="1669" priority="2896">
      <formula>F44&gt;F43</formula>
    </cfRule>
  </conditionalFormatting>
  <conditionalFormatting sqref="F45:Y45 AB45:AI45">
    <cfRule type="expression" dxfId="1668" priority="2895">
      <formula>F46&gt;F45</formula>
    </cfRule>
  </conditionalFormatting>
  <conditionalFormatting sqref="L47:Y47 AB47:AI47">
    <cfRule type="expression" dxfId="1667" priority="2894">
      <formula>L48&gt;L47</formula>
    </cfRule>
  </conditionalFormatting>
  <conditionalFormatting sqref="L49">
    <cfRule type="expression" dxfId="1666" priority="2893">
      <formula>L50&gt;L49</formula>
    </cfRule>
  </conditionalFormatting>
  <conditionalFormatting sqref="N49">
    <cfRule type="expression" dxfId="1665" priority="2892">
      <formula>N50&gt;N49</formula>
    </cfRule>
  </conditionalFormatting>
  <conditionalFormatting sqref="P49">
    <cfRule type="expression" dxfId="1664" priority="2891">
      <formula>P50&gt;P49</formula>
    </cfRule>
  </conditionalFormatting>
  <conditionalFormatting sqref="R49">
    <cfRule type="expression" dxfId="1663" priority="2890">
      <formula>R50&gt;R49</formula>
    </cfRule>
  </conditionalFormatting>
  <conditionalFormatting sqref="T49">
    <cfRule type="expression" dxfId="1662" priority="2889">
      <formula>T50&gt;T49</formula>
    </cfRule>
  </conditionalFormatting>
  <conditionalFormatting sqref="V49">
    <cfRule type="expression" dxfId="1661" priority="2888">
      <formula>V50&gt;V49</formula>
    </cfRule>
  </conditionalFormatting>
  <conditionalFormatting sqref="X49">
    <cfRule type="expression" dxfId="1660" priority="2887">
      <formula>X50&gt;X49</formula>
    </cfRule>
  </conditionalFormatting>
  <conditionalFormatting sqref="Z49 AB49 AD49 AF49 AH49">
    <cfRule type="expression" dxfId="1659" priority="2886">
      <formula>Z50&gt;Z49</formula>
    </cfRule>
  </conditionalFormatting>
  <conditionalFormatting sqref="AK10 AK13 AK17:AK18">
    <cfRule type="notContainsBlanks" dxfId="1658" priority="2884">
      <formula>LEN(TRIM(AK10))&gt;0</formula>
    </cfRule>
  </conditionalFormatting>
  <conditionalFormatting sqref="AM8:AN8 AM9:AM18">
    <cfRule type="notContainsBlanks" dxfId="1657" priority="2883">
      <formula>LEN(TRIM(AM8))&gt;0</formula>
    </cfRule>
  </conditionalFormatting>
  <conditionalFormatting sqref="AL8">
    <cfRule type="notContainsBlanks" dxfId="1656" priority="3352">
      <formula>LEN(TRIM(AL8))&gt;0</formula>
    </cfRule>
  </conditionalFormatting>
  <conditionalFormatting sqref="Y296">
    <cfRule type="cellIs" dxfId="1655" priority="2871" operator="equal">
      <formula>0</formula>
    </cfRule>
  </conditionalFormatting>
  <conditionalFormatting sqref="W296">
    <cfRule type="cellIs" dxfId="1654" priority="2870" operator="equal">
      <formula>0</formula>
    </cfRule>
  </conditionalFormatting>
  <conditionalFormatting sqref="U296">
    <cfRule type="cellIs" dxfId="1653" priority="2869" operator="equal">
      <formula>0</formula>
    </cfRule>
  </conditionalFormatting>
  <conditionalFormatting sqref="S296">
    <cfRule type="cellIs" dxfId="1652" priority="2868" operator="equal">
      <formula>0</formula>
    </cfRule>
  </conditionalFormatting>
  <conditionalFormatting sqref="Q296">
    <cfRule type="cellIs" dxfId="1651" priority="2867" operator="equal">
      <formula>0</formula>
    </cfRule>
  </conditionalFormatting>
  <conditionalFormatting sqref="O296">
    <cfRule type="cellIs" dxfId="1650" priority="2866" operator="equal">
      <formula>0</formula>
    </cfRule>
  </conditionalFormatting>
  <conditionalFormatting sqref="M296">
    <cfRule type="cellIs" dxfId="1649" priority="2865" operator="equal">
      <formula>0</formula>
    </cfRule>
  </conditionalFormatting>
  <conditionalFormatting sqref="K296">
    <cfRule type="cellIs" dxfId="1648" priority="2864" operator="equal">
      <formula>0</formula>
    </cfRule>
  </conditionalFormatting>
  <conditionalFormatting sqref="B296">
    <cfRule type="cellIs" dxfId="1647" priority="2863" operator="equal">
      <formula>0</formula>
    </cfRule>
  </conditionalFormatting>
  <conditionalFormatting sqref="B297">
    <cfRule type="cellIs" dxfId="1646" priority="2862" operator="equal">
      <formula>0</formula>
    </cfRule>
  </conditionalFormatting>
  <conditionalFormatting sqref="K297">
    <cfRule type="cellIs" dxfId="1645" priority="2854" operator="equal">
      <formula>0</formula>
    </cfRule>
  </conditionalFormatting>
  <conditionalFormatting sqref="M297">
    <cfRule type="cellIs" dxfId="1644" priority="2853" operator="equal">
      <formula>0</formula>
    </cfRule>
  </conditionalFormatting>
  <conditionalFormatting sqref="O297">
    <cfRule type="cellIs" dxfId="1643" priority="2852" operator="equal">
      <formula>0</formula>
    </cfRule>
  </conditionalFormatting>
  <conditionalFormatting sqref="Q297">
    <cfRule type="cellIs" dxfId="1642" priority="2851" operator="equal">
      <formula>0</formula>
    </cfRule>
  </conditionalFormatting>
  <conditionalFormatting sqref="S297">
    <cfRule type="cellIs" dxfId="1641" priority="2850" operator="equal">
      <formula>0</formula>
    </cfRule>
  </conditionalFormatting>
  <conditionalFormatting sqref="U297">
    <cfRule type="cellIs" dxfId="1640" priority="2849" operator="equal">
      <formula>0</formula>
    </cfRule>
  </conditionalFormatting>
  <conditionalFormatting sqref="W297">
    <cfRule type="cellIs" dxfId="1639" priority="2848" operator="equal">
      <formula>0</formula>
    </cfRule>
  </conditionalFormatting>
  <conditionalFormatting sqref="Y297">
    <cfRule type="cellIs" dxfId="1638" priority="2847" operator="equal">
      <formula>0</formula>
    </cfRule>
  </conditionalFormatting>
  <conditionalFormatting sqref="K310">
    <cfRule type="expression" dxfId="1637" priority="3188">
      <formula>K339&gt;K310</formula>
    </cfRule>
  </conditionalFormatting>
  <conditionalFormatting sqref="K307">
    <cfRule type="expression" dxfId="1636" priority="1746">
      <formula>K342&gt;K309+K307</formula>
    </cfRule>
    <cfRule type="expression" dxfId="1635" priority="3189">
      <formula>K335&gt;K307</formula>
    </cfRule>
  </conditionalFormatting>
  <conditionalFormatting sqref="M296 O296 Q296 S296 U296 W296 Y296 K296">
    <cfRule type="expression" dxfId="1634" priority="3190">
      <formula>K333&gt;K296</formula>
    </cfRule>
  </conditionalFormatting>
  <conditionalFormatting sqref="K330">
    <cfRule type="cellIs" dxfId="1633" priority="2846" operator="equal">
      <formula>0</formula>
    </cfRule>
  </conditionalFormatting>
  <conditionalFormatting sqref="O330">
    <cfRule type="cellIs" dxfId="1632" priority="2837" operator="equal">
      <formula>0</formula>
    </cfRule>
  </conditionalFormatting>
  <conditionalFormatting sqref="M330">
    <cfRule type="cellIs" dxfId="1631" priority="2838" operator="equal">
      <formula>0</formula>
    </cfRule>
  </conditionalFormatting>
  <conditionalFormatting sqref="Q330">
    <cfRule type="cellIs" dxfId="1630" priority="2836" operator="equal">
      <formula>0</formula>
    </cfRule>
  </conditionalFormatting>
  <conditionalFormatting sqref="S330">
    <cfRule type="cellIs" dxfId="1629" priority="2835" operator="equal">
      <formula>0</formula>
    </cfRule>
  </conditionalFormatting>
  <conditionalFormatting sqref="U330">
    <cfRule type="cellIs" dxfId="1628" priority="2834" operator="equal">
      <formula>0</formula>
    </cfRule>
  </conditionalFormatting>
  <conditionalFormatting sqref="W330">
    <cfRule type="cellIs" dxfId="1627" priority="2833" operator="equal">
      <formula>0</formula>
    </cfRule>
  </conditionalFormatting>
  <conditionalFormatting sqref="Y330">
    <cfRule type="cellIs" dxfId="1626" priority="2832" operator="equal">
      <formula>0</formula>
    </cfRule>
  </conditionalFormatting>
  <conditionalFormatting sqref="B330">
    <cfRule type="cellIs" dxfId="1625" priority="2831" operator="equal">
      <formula>0</formula>
    </cfRule>
  </conditionalFormatting>
  <conditionalFormatting sqref="B318">
    <cfRule type="cellIs" dxfId="1624" priority="2830" operator="equal">
      <formula>0</formula>
    </cfRule>
  </conditionalFormatting>
  <conditionalFormatting sqref="B321">
    <cfRule type="cellIs" dxfId="1623" priority="2817" operator="equal">
      <formula>0</formula>
    </cfRule>
  </conditionalFormatting>
  <conditionalFormatting sqref="AK324">
    <cfRule type="notContainsBlanks" dxfId="1622" priority="2807">
      <formula>LEN(TRIM(AK324))&gt;0</formula>
    </cfRule>
  </conditionalFormatting>
  <conditionalFormatting sqref="AM324">
    <cfRule type="notContainsBlanks" dxfId="1621" priority="2806">
      <formula>LEN(TRIM(AM324))&gt;0</formula>
    </cfRule>
  </conditionalFormatting>
  <conditionalFormatting sqref="AJ324">
    <cfRule type="cellIs" dxfId="1620" priority="2805" operator="equal">
      <formula>0</formula>
    </cfRule>
  </conditionalFormatting>
  <conditionalFormatting sqref="B324">
    <cfRule type="cellIs" dxfId="1619" priority="2794" operator="equal">
      <formula>0</formula>
    </cfRule>
  </conditionalFormatting>
  <conditionalFormatting sqref="AK274">
    <cfRule type="notContainsBlanks" dxfId="1618" priority="2793">
      <formula>LEN(TRIM(AK274))&gt;0</formula>
    </cfRule>
  </conditionalFormatting>
  <conditionalFormatting sqref="AM274:AN274">
    <cfRule type="notContainsBlanks" dxfId="1617" priority="2792">
      <formula>LEN(TRIM(AM274))&gt;0</formula>
    </cfRule>
  </conditionalFormatting>
  <conditionalFormatting sqref="AL274">
    <cfRule type="notContainsBlanks" dxfId="1616" priority="3353">
      <formula>LEN(TRIM(AL274))&gt;0</formula>
    </cfRule>
  </conditionalFormatting>
  <conditionalFormatting sqref="AJ274">
    <cfRule type="cellIs" dxfId="1615" priority="2789" operator="equal">
      <formula>0</formula>
    </cfRule>
  </conditionalFormatting>
  <conditionalFormatting sqref="AK239:AK240 AK242 AK244:AK246">
    <cfRule type="notContainsBlanks" dxfId="1614" priority="2787">
      <formula>LEN(TRIM(AK239))&gt;0</formula>
    </cfRule>
  </conditionalFormatting>
  <conditionalFormatting sqref="AM239:AN246">
    <cfRule type="notContainsBlanks" dxfId="1613" priority="2786">
      <formula>LEN(TRIM(AM239))&gt;0</formula>
    </cfRule>
  </conditionalFormatting>
  <conditionalFormatting sqref="AJ239:AJ246">
    <cfRule type="cellIs" dxfId="1612" priority="2783" operator="equal">
      <formula>0</formula>
    </cfRule>
  </conditionalFormatting>
  <conditionalFormatting sqref="D238:AG238 AJ238">
    <cfRule type="cellIs" dxfId="1611" priority="2781" operator="equal">
      <formula>0</formula>
    </cfRule>
  </conditionalFormatting>
  <conditionalFormatting sqref="AM422 AM428:AM429">
    <cfRule type="notContainsBlanks" dxfId="1610" priority="2777">
      <formula>LEN(TRIM(AM422))&gt;0</formula>
    </cfRule>
  </conditionalFormatting>
  <conditionalFormatting sqref="AJ422">
    <cfRule type="cellIs" dxfId="1609" priority="2776" operator="equal">
      <formula>0</formula>
    </cfRule>
  </conditionalFormatting>
  <conditionalFormatting sqref="AK429">
    <cfRule type="notContainsBlanks" dxfId="1608" priority="2778">
      <formula>LEN(TRIM(AK429))&gt;0</formula>
    </cfRule>
  </conditionalFormatting>
  <conditionalFormatting sqref="AK423:AK425">
    <cfRule type="notContainsBlanks" dxfId="1607" priority="2775">
      <formula>LEN(TRIM(AK423))&gt;0</formula>
    </cfRule>
  </conditionalFormatting>
  <conditionalFormatting sqref="AM423:AM427">
    <cfRule type="notContainsBlanks" dxfId="1606" priority="2772">
      <formula>LEN(TRIM(AM423))&gt;0</formula>
    </cfRule>
  </conditionalFormatting>
  <conditionalFormatting sqref="F426:Y426 D423:Y423 AB423:AI423 AB426:AI426">
    <cfRule type="cellIs" dxfId="1605" priority="2770" operator="equal">
      <formula>0</formula>
    </cfRule>
  </conditionalFormatting>
  <conditionalFormatting sqref="AJ423:AJ432">
    <cfRule type="cellIs" dxfId="1604" priority="2769" operator="equal">
      <formula>0</formula>
    </cfRule>
  </conditionalFormatting>
  <conditionalFormatting sqref="B425">
    <cfRule type="cellIs" dxfId="1603" priority="2765" operator="equal">
      <formula>0</formula>
    </cfRule>
  </conditionalFormatting>
  <conditionalFormatting sqref="B427">
    <cfRule type="cellIs" dxfId="1602" priority="2764" operator="equal">
      <formula>0</formula>
    </cfRule>
  </conditionalFormatting>
  <conditionalFormatting sqref="F425:Y425 AB425:AI425">
    <cfRule type="cellIs" dxfId="1601" priority="2763" operator="equal">
      <formula>0</formula>
    </cfRule>
  </conditionalFormatting>
  <conditionalFormatting sqref="D427:AI427">
    <cfRule type="cellIs" dxfId="1600" priority="2761" operator="equal">
      <formula>0</formula>
    </cfRule>
  </conditionalFormatting>
  <conditionalFormatting sqref="AM431">
    <cfRule type="notContainsBlanks" dxfId="1599" priority="2759">
      <formula>LEN(TRIM(AM431))&gt;0</formula>
    </cfRule>
  </conditionalFormatting>
  <conditionalFormatting sqref="AM432">
    <cfRule type="notContainsBlanks" dxfId="1598" priority="2755">
      <formula>LEN(TRIM(AM432))&gt;0</formula>
    </cfRule>
  </conditionalFormatting>
  <conditionalFormatting sqref="F429:Y429 AB429:AI429">
    <cfRule type="cellIs" dxfId="1597" priority="2752" operator="equal">
      <formula>0</formula>
    </cfRule>
  </conditionalFormatting>
  <conditionalFormatting sqref="B429">
    <cfRule type="cellIs" dxfId="1596" priority="2751" operator="equal">
      <formula>0</formula>
    </cfRule>
  </conditionalFormatting>
  <conditionalFormatting sqref="B432">
    <cfRule type="cellIs" dxfId="1595" priority="2750" operator="equal">
      <formula>0</formula>
    </cfRule>
  </conditionalFormatting>
  <conditionalFormatting sqref="D432:Y432 AB432:AI432">
    <cfRule type="cellIs" dxfId="1594" priority="2749" operator="equal">
      <formula>0</formula>
    </cfRule>
  </conditionalFormatting>
  <conditionalFormatting sqref="J127:AA127">
    <cfRule type="expression" dxfId="1593" priority="3208">
      <formula>J127&gt;J124</formula>
    </cfRule>
  </conditionalFormatting>
  <conditionalFormatting sqref="D379:AI379">
    <cfRule type="expression" dxfId="1592" priority="3211">
      <formula>D379&gt;D359</formula>
    </cfRule>
  </conditionalFormatting>
  <conditionalFormatting sqref="D379:AI379">
    <cfRule type="expression" dxfId="1591" priority="3213">
      <formula>(D359*0.7)&gt;D379</formula>
    </cfRule>
  </conditionalFormatting>
  <conditionalFormatting sqref="D358:Y358 AB358:AG358">
    <cfRule type="cellIs" dxfId="1590" priority="2746" operator="equal">
      <formula>0</formula>
    </cfRule>
  </conditionalFormatting>
  <conditionalFormatting sqref="AJ358">
    <cfRule type="cellIs" dxfId="1589" priority="2745" operator="equal">
      <formula>0</formula>
    </cfRule>
  </conditionalFormatting>
  <conditionalFormatting sqref="D346:AI346">
    <cfRule type="cellIs" dxfId="1588" priority="2742" operator="equal">
      <formula>0</formula>
    </cfRule>
  </conditionalFormatting>
  <conditionalFormatting sqref="D346:AI346">
    <cfRule type="cellIs" dxfId="1587" priority="2741" operator="equal">
      <formula>0</formula>
    </cfRule>
  </conditionalFormatting>
  <conditionalFormatting sqref="J148:AA148">
    <cfRule type="cellIs" dxfId="1586" priority="2737" operator="equal">
      <formula>0</formula>
    </cfRule>
  </conditionalFormatting>
  <conditionalFormatting sqref="B148">
    <cfRule type="cellIs" dxfId="1585" priority="2740" operator="equal">
      <formula>0</formula>
    </cfRule>
  </conditionalFormatting>
  <conditionalFormatting sqref="J148:AA148">
    <cfRule type="cellIs" dxfId="1584" priority="2738" operator="equal">
      <formula>0</formula>
    </cfRule>
  </conditionalFormatting>
  <conditionalFormatting sqref="J148:AA148">
    <cfRule type="expression" dxfId="1583" priority="2739">
      <formula>J193&gt;J148</formula>
    </cfRule>
  </conditionalFormatting>
  <conditionalFormatting sqref="B128">
    <cfRule type="cellIs" dxfId="1582" priority="2736" operator="equal">
      <formula>0</formula>
    </cfRule>
  </conditionalFormatting>
  <conditionalFormatting sqref="AK376">
    <cfRule type="notContainsBlanks" dxfId="1581" priority="2701">
      <formula>LEN(TRIM(AK376))&gt;0</formula>
    </cfRule>
  </conditionalFormatting>
  <conditionalFormatting sqref="AM376">
    <cfRule type="notContainsBlanks" dxfId="1580" priority="2700">
      <formula>LEN(TRIM(AM376))&gt;0</formula>
    </cfRule>
  </conditionalFormatting>
  <conditionalFormatting sqref="AK375:AK376">
    <cfRule type="notContainsBlanks" dxfId="1579" priority="2697">
      <formula>LEN(TRIM(AK375))&gt;0</formula>
    </cfRule>
  </conditionalFormatting>
  <conditionalFormatting sqref="AM374:AM376">
    <cfRule type="notContainsBlanks" dxfId="1578" priority="2696">
      <formula>LEN(TRIM(AM374))&gt;0</formula>
    </cfRule>
  </conditionalFormatting>
  <conditionalFormatting sqref="AM390">
    <cfRule type="notContainsBlanks" dxfId="1577" priority="2684">
      <formula>LEN(TRIM(AM390))&gt;0</formula>
    </cfRule>
  </conditionalFormatting>
  <conditionalFormatting sqref="AJ390">
    <cfRule type="cellIs" dxfId="1576" priority="2683" operator="equal">
      <formula>0</formula>
    </cfRule>
  </conditionalFormatting>
  <conditionalFormatting sqref="AM384:AM387">
    <cfRule type="notContainsBlanks" dxfId="1575" priority="2688">
      <formula>LEN(TRIM(AM384))&gt;0</formula>
    </cfRule>
  </conditionalFormatting>
  <conditionalFormatting sqref="AK389 AK391">
    <cfRule type="notContainsBlanks" dxfId="1574" priority="2681">
      <formula>LEN(TRIM(AK389))&gt;0</formula>
    </cfRule>
  </conditionalFormatting>
  <conditionalFormatting sqref="AM389:AM391">
    <cfRule type="notContainsBlanks" dxfId="1573" priority="2680">
      <formula>LEN(TRIM(AM389))&gt;0</formula>
    </cfRule>
  </conditionalFormatting>
  <conditionalFormatting sqref="AJ389:AJ390">
    <cfRule type="cellIs" dxfId="1572" priority="2679" operator="equal">
      <formula>0</formula>
    </cfRule>
  </conditionalFormatting>
  <conditionalFormatting sqref="D376:Y376 AB376:AI376">
    <cfRule type="cellIs" dxfId="1571" priority="2675" operator="equal">
      <formula>0</formula>
    </cfRule>
  </conditionalFormatting>
  <conditionalFormatting sqref="D376:Y376 AB376:AI376">
    <cfRule type="cellIs" dxfId="1570" priority="2674" operator="equal">
      <formula>0</formula>
    </cfRule>
  </conditionalFormatting>
  <conditionalFormatting sqref="D376:Y376 AB376:AI376">
    <cfRule type="cellIs" dxfId="1569" priority="2673" operator="equal">
      <formula>0</formula>
    </cfRule>
  </conditionalFormatting>
  <conditionalFormatting sqref="AK377:AK382">
    <cfRule type="notContainsBlanks" dxfId="1568" priority="2669">
      <formula>LEN(TRIM(AK377))&gt;0</formula>
    </cfRule>
  </conditionalFormatting>
  <conditionalFormatting sqref="AM377:AM383">
    <cfRule type="notContainsBlanks" dxfId="1567" priority="2668">
      <formula>LEN(TRIM(AM377))&gt;0</formula>
    </cfRule>
  </conditionalFormatting>
  <conditionalFormatting sqref="AK388">
    <cfRule type="notContainsBlanks" dxfId="1566" priority="2660">
      <formula>LEN(TRIM(AK388))&gt;0</formula>
    </cfRule>
  </conditionalFormatting>
  <conditionalFormatting sqref="AM388">
    <cfRule type="notContainsBlanks" dxfId="1565" priority="2659">
      <formula>LEN(TRIM(AM388))&gt;0</formula>
    </cfRule>
  </conditionalFormatting>
  <conditionalFormatting sqref="AJ388">
    <cfRule type="cellIs" dxfId="1564" priority="2658" operator="equal">
      <formula>0</formula>
    </cfRule>
  </conditionalFormatting>
  <conditionalFormatting sqref="D390:AI390">
    <cfRule type="cellIs" dxfId="1563" priority="2656" operator="equal">
      <formula>0</formula>
    </cfRule>
  </conditionalFormatting>
  <conditionalFormatting sqref="D390:AI390">
    <cfRule type="cellIs" dxfId="1562" priority="2655" operator="equal">
      <formula>0</formula>
    </cfRule>
  </conditionalFormatting>
  <conditionalFormatting sqref="D390:AI390">
    <cfRule type="cellIs" dxfId="1561" priority="2654" operator="equal">
      <formula>0</formula>
    </cfRule>
  </conditionalFormatting>
  <conditionalFormatting sqref="AK392">
    <cfRule type="notContainsBlanks" dxfId="1560" priority="2649">
      <formula>LEN(TRIM(AK392))&gt;0</formula>
    </cfRule>
  </conditionalFormatting>
  <conditionalFormatting sqref="AM392">
    <cfRule type="notContainsBlanks" dxfId="1559" priority="2648">
      <formula>LEN(TRIM(AM392))&gt;0</formula>
    </cfRule>
  </conditionalFormatting>
  <conditionalFormatting sqref="D392:AA392">
    <cfRule type="cellIs" dxfId="1558" priority="2647" operator="equal">
      <formula>0</formula>
    </cfRule>
  </conditionalFormatting>
  <conditionalFormatting sqref="AJ392">
    <cfRule type="cellIs" dxfId="1557" priority="2646" operator="equal">
      <formula>0</formula>
    </cfRule>
  </conditionalFormatting>
  <conditionalFormatting sqref="D392:AA392">
    <cfRule type="cellIs" dxfId="1556" priority="2645" operator="equal">
      <formula>0</formula>
    </cfRule>
  </conditionalFormatting>
  <conditionalFormatting sqref="AM393">
    <cfRule type="notContainsBlanks" dxfId="1555" priority="2642">
      <formula>LEN(TRIM(AM393))&gt;0</formula>
    </cfRule>
  </conditionalFormatting>
  <conditionalFormatting sqref="AJ393:AJ398">
    <cfRule type="cellIs" dxfId="1554" priority="2641" operator="equal">
      <formula>0</formula>
    </cfRule>
  </conditionalFormatting>
  <conditionalFormatting sqref="AK398">
    <cfRule type="notContainsBlanks" dxfId="1553" priority="2633">
      <formula>LEN(TRIM(AK398))&gt;0</formula>
    </cfRule>
  </conditionalFormatting>
  <conditionalFormatting sqref="AM398">
    <cfRule type="notContainsBlanks" dxfId="1552" priority="2632">
      <formula>LEN(TRIM(AM398))&gt;0</formula>
    </cfRule>
  </conditionalFormatting>
  <conditionalFormatting sqref="AM397">
    <cfRule type="notContainsBlanks" dxfId="1551" priority="2635">
      <formula>LEN(TRIM(AM397))&gt;0</formula>
    </cfRule>
  </conditionalFormatting>
  <conditionalFormatting sqref="D391:AG391 AJ391">
    <cfRule type="cellIs" dxfId="1550" priority="2605" operator="equal">
      <formula>0</formula>
    </cfRule>
  </conditionalFormatting>
  <conditionalFormatting sqref="D391:AG391 AJ391">
    <cfRule type="cellIs" dxfId="1549" priority="2604" operator="equal">
      <formula>0</formula>
    </cfRule>
  </conditionalFormatting>
  <conditionalFormatting sqref="D391:AG391 AJ391">
    <cfRule type="cellIs" dxfId="1548" priority="2603" operator="equal">
      <formula>0</formula>
    </cfRule>
  </conditionalFormatting>
  <conditionalFormatting sqref="AK8">
    <cfRule type="notContainsBlanks" dxfId="1547" priority="2596">
      <formula>LEN(TRIM(AK8))&gt;0</formula>
    </cfRule>
  </conditionalFormatting>
  <conditionalFormatting sqref="AK9">
    <cfRule type="notContainsBlanks" dxfId="1546" priority="2595">
      <formula>LEN(TRIM(AK9))&gt;0</formula>
    </cfRule>
  </conditionalFormatting>
  <conditionalFormatting sqref="J124:AA124">
    <cfRule type="expression" dxfId="1545" priority="2594">
      <formula>J127&gt;J124</formula>
    </cfRule>
  </conditionalFormatting>
  <conditionalFormatting sqref="J126:AA126">
    <cfRule type="expression" dxfId="1544" priority="2593">
      <formula>J126&gt;J125</formula>
    </cfRule>
  </conditionalFormatting>
  <conditionalFormatting sqref="J125:AA125">
    <cfRule type="expression" dxfId="1543" priority="2592">
      <formula>J126&gt;J125</formula>
    </cfRule>
  </conditionalFormatting>
  <conditionalFormatting sqref="AK125">
    <cfRule type="notContainsBlanks" dxfId="1542" priority="2591">
      <formula>LEN(TRIM(AK125))&gt;0</formula>
    </cfRule>
  </conditionalFormatting>
  <conditionalFormatting sqref="AK148">
    <cfRule type="notContainsBlanks" dxfId="1541" priority="2588">
      <formula>LEN(TRIM(AK148))&gt;0</formula>
    </cfRule>
  </conditionalFormatting>
  <conditionalFormatting sqref="J127:AA127">
    <cfRule type="expression" dxfId="1540" priority="2587">
      <formula>J128&gt;J127</formula>
    </cfRule>
  </conditionalFormatting>
  <conditionalFormatting sqref="D359:Y359 AB359:AG359 AJ359">
    <cfRule type="expression" dxfId="1539" priority="2586">
      <formula>D358&gt;D359</formula>
    </cfRule>
  </conditionalFormatting>
  <conditionalFormatting sqref="AK146:AK147">
    <cfRule type="notContainsBlanks" dxfId="1538" priority="2584">
      <formula>LEN(TRIM(AK146))&gt;0</formula>
    </cfRule>
  </conditionalFormatting>
  <conditionalFormatting sqref="J148:AA148 AJ359 AB359:AG365">
    <cfRule type="expression" dxfId="1537" priority="2580">
      <formula>J135&gt;J148</formula>
    </cfRule>
  </conditionalFormatting>
  <conditionalFormatting sqref="AK135">
    <cfRule type="notContainsBlanks" dxfId="1536" priority="2579">
      <formula>LEN(TRIM(AK135))&gt;0</formula>
    </cfRule>
  </conditionalFormatting>
  <conditionalFormatting sqref="J156:AA156">
    <cfRule type="expression" dxfId="1535" priority="2578">
      <formula>J156&gt;J155</formula>
    </cfRule>
  </conditionalFormatting>
  <conditionalFormatting sqref="J155:AA155">
    <cfRule type="expression" dxfId="1534" priority="2577">
      <formula>J156&gt;J155</formula>
    </cfRule>
  </conditionalFormatting>
  <conditionalFormatting sqref="J148:AA148">
    <cfRule type="expression" dxfId="1533" priority="2575">
      <formula>(J155+J156+J157)&gt;J148</formula>
    </cfRule>
  </conditionalFormatting>
  <conditionalFormatting sqref="J157:AA157 K158 M158 O158 Q158 S158 U158 W158 Y158 AA158">
    <cfRule type="expression" dxfId="1532" priority="2574">
      <formula>(J155+J156+J157)&gt;J148</formula>
    </cfRule>
  </conditionalFormatting>
  <conditionalFormatting sqref="D184:AA184 J434:AG434">
    <cfRule type="expression" dxfId="1531" priority="2573">
      <formula>D184&gt;D182</formula>
    </cfRule>
  </conditionalFormatting>
  <conditionalFormatting sqref="D185:AA185">
    <cfRule type="expression" dxfId="1530" priority="2572">
      <formula>D185&gt;D183</formula>
    </cfRule>
  </conditionalFormatting>
  <conditionalFormatting sqref="M292">
    <cfRule type="expression" dxfId="1529" priority="2567">
      <formula>(M293+M294)&gt;M292</formula>
    </cfRule>
  </conditionalFormatting>
  <conditionalFormatting sqref="O292">
    <cfRule type="expression" dxfId="1528" priority="2566">
      <formula>(O293+O294)&gt;O292</formula>
    </cfRule>
  </conditionalFormatting>
  <conditionalFormatting sqref="Q292">
    <cfRule type="expression" dxfId="1527" priority="2565">
      <formula>(Q293+Q294)&gt;Q292</formula>
    </cfRule>
  </conditionalFormatting>
  <conditionalFormatting sqref="U292">
    <cfRule type="expression" dxfId="1526" priority="2564">
      <formula>(U293+U294)&gt;U292</formula>
    </cfRule>
  </conditionalFormatting>
  <conditionalFormatting sqref="W292">
    <cfRule type="expression" dxfId="1525" priority="2563">
      <formula>(W293+W294)&gt;W292</formula>
    </cfRule>
  </conditionalFormatting>
  <conditionalFormatting sqref="Y292">
    <cfRule type="expression" dxfId="1524" priority="2562">
      <formula>(Y293+Y294)&gt;Y292</formula>
    </cfRule>
  </conditionalFormatting>
  <conditionalFormatting sqref="M293">
    <cfRule type="expression" dxfId="1523" priority="2559">
      <formula>M293&gt;M292</formula>
    </cfRule>
    <cfRule type="expression" dxfId="1522" priority="2560">
      <formula>M328&gt;M293</formula>
    </cfRule>
  </conditionalFormatting>
  <conditionalFormatting sqref="O293">
    <cfRule type="expression" dxfId="1521" priority="2557">
      <formula>O293&gt;O292</formula>
    </cfRule>
    <cfRule type="expression" dxfId="1520" priority="2558">
      <formula>O328&gt;O293</formula>
    </cfRule>
  </conditionalFormatting>
  <conditionalFormatting sqref="Q293">
    <cfRule type="expression" dxfId="1519" priority="2555">
      <formula>Q293&gt;Q292</formula>
    </cfRule>
    <cfRule type="expression" dxfId="1518" priority="2556">
      <formula>Q328&gt;Q293</formula>
    </cfRule>
  </conditionalFormatting>
  <conditionalFormatting sqref="S293">
    <cfRule type="expression" dxfId="1517" priority="2553">
      <formula>S293&gt;S292</formula>
    </cfRule>
    <cfRule type="expression" dxfId="1516" priority="2554">
      <formula>S328&gt;S293</formula>
    </cfRule>
  </conditionalFormatting>
  <conditionalFormatting sqref="U293">
    <cfRule type="expression" dxfId="1515" priority="2551">
      <formula>U293&gt;U292</formula>
    </cfRule>
    <cfRule type="expression" dxfId="1514" priority="2552">
      <formula>U328&gt;U293</formula>
    </cfRule>
  </conditionalFormatting>
  <conditionalFormatting sqref="W293">
    <cfRule type="expression" dxfId="1513" priority="2549">
      <formula>W293&gt;W292</formula>
    </cfRule>
    <cfRule type="expression" dxfId="1512" priority="2550">
      <formula>W328&gt;W293</formula>
    </cfRule>
  </conditionalFormatting>
  <conditionalFormatting sqref="Y293">
    <cfRule type="expression" dxfId="1511" priority="2547">
      <formula>Y293&gt;Y292</formula>
    </cfRule>
    <cfRule type="expression" dxfId="1510" priority="2548">
      <formula>Y328&gt;Y293</formula>
    </cfRule>
  </conditionalFormatting>
  <conditionalFormatting sqref="K295">
    <cfRule type="expression" dxfId="1509" priority="2546">
      <formula>K295&gt;K294</formula>
    </cfRule>
  </conditionalFormatting>
  <conditionalFormatting sqref="M295">
    <cfRule type="expression" dxfId="1508" priority="2545">
      <formula>M295&gt;M294</formula>
    </cfRule>
  </conditionalFormatting>
  <conditionalFormatting sqref="O295">
    <cfRule type="expression" dxfId="1507" priority="2544">
      <formula>O295&gt;O294</formula>
    </cfRule>
  </conditionalFormatting>
  <conditionalFormatting sqref="Q295">
    <cfRule type="expression" dxfId="1506" priority="2543">
      <formula>Q295&gt;Q294</formula>
    </cfRule>
  </conditionalFormatting>
  <conditionalFormatting sqref="S295">
    <cfRule type="expression" dxfId="1505" priority="2542">
      <formula>S295&gt;S294</formula>
    </cfRule>
  </conditionalFormatting>
  <conditionalFormatting sqref="U295">
    <cfRule type="expression" dxfId="1504" priority="2541">
      <formula>U295&gt;U294</formula>
    </cfRule>
  </conditionalFormatting>
  <conditionalFormatting sqref="W295">
    <cfRule type="expression" dxfId="1503" priority="2540">
      <formula>W295&gt;W294</formula>
    </cfRule>
  </conditionalFormatting>
  <conditionalFormatting sqref="Y295">
    <cfRule type="expression" dxfId="1502" priority="2539">
      <formula>Y295&gt;Y294</formula>
    </cfRule>
  </conditionalFormatting>
  <conditionalFormatting sqref="K299">
    <cfRule type="expression" dxfId="1501" priority="2367">
      <formula>K331&lt;&gt;K299</formula>
    </cfRule>
    <cfRule type="expression" dxfId="1500" priority="2538">
      <formula>K299&gt;K298</formula>
    </cfRule>
  </conditionalFormatting>
  <conditionalFormatting sqref="M299">
    <cfRule type="expression" dxfId="1499" priority="2537">
      <formula>M299&gt;M298</formula>
    </cfRule>
  </conditionalFormatting>
  <conditionalFormatting sqref="O299">
    <cfRule type="expression" dxfId="1498" priority="2536">
      <formula>O299&gt;O298</formula>
    </cfRule>
  </conditionalFormatting>
  <conditionalFormatting sqref="Q299">
    <cfRule type="expression" dxfId="1497" priority="2535">
      <formula>Q299&gt;Q298</formula>
    </cfRule>
  </conditionalFormatting>
  <conditionalFormatting sqref="S299">
    <cfRule type="expression" dxfId="1496" priority="2534">
      <formula>S299&gt;S298</formula>
    </cfRule>
  </conditionalFormatting>
  <conditionalFormatting sqref="U299">
    <cfRule type="expression" dxfId="1495" priority="2533">
      <formula>U299&gt;U298</formula>
    </cfRule>
  </conditionalFormatting>
  <conditionalFormatting sqref="W299">
    <cfRule type="expression" dxfId="1494" priority="2532">
      <formula>W299&gt;W298</formula>
    </cfRule>
  </conditionalFormatting>
  <conditionalFormatting sqref="Y299">
    <cfRule type="expression" dxfId="1493" priority="2531">
      <formula>Y299&gt;Y298</formula>
    </cfRule>
  </conditionalFormatting>
  <conditionalFormatting sqref="AK300">
    <cfRule type="notContainsBlanks" dxfId="1492" priority="2530">
      <formula>LEN(TRIM(AK300))&gt;0</formula>
    </cfRule>
  </conditionalFormatting>
  <conditionalFormatting sqref="K300">
    <cfRule type="expression" dxfId="1491" priority="2529">
      <formula>K301&gt;K300</formula>
    </cfRule>
  </conditionalFormatting>
  <conditionalFormatting sqref="K301">
    <cfRule type="expression" dxfId="1490" priority="2308">
      <formula>K332&lt;&gt;K301</formula>
    </cfRule>
    <cfRule type="expression" dxfId="1489" priority="2528">
      <formula>K301&gt;K300</formula>
    </cfRule>
  </conditionalFormatting>
  <conditionalFormatting sqref="M300">
    <cfRule type="expression" dxfId="1488" priority="2527">
      <formula>M301&gt;M300</formula>
    </cfRule>
  </conditionalFormatting>
  <conditionalFormatting sqref="M301">
    <cfRule type="expression" dxfId="1487" priority="2526">
      <formula>M301&gt;M300</formula>
    </cfRule>
  </conditionalFormatting>
  <conditionalFormatting sqref="O300">
    <cfRule type="expression" dxfId="1486" priority="2525">
      <formula>O301&gt;O300</formula>
    </cfRule>
  </conditionalFormatting>
  <conditionalFormatting sqref="O301">
    <cfRule type="expression" dxfId="1485" priority="2524">
      <formula>O301&gt;O300</formula>
    </cfRule>
  </conditionalFormatting>
  <conditionalFormatting sqref="Q300">
    <cfRule type="expression" dxfId="1484" priority="2523">
      <formula>Q301&gt;Q300</formula>
    </cfRule>
  </conditionalFormatting>
  <conditionalFormatting sqref="Q301">
    <cfRule type="expression" dxfId="1483" priority="2522">
      <formula>Q301&gt;Q300</formula>
    </cfRule>
  </conditionalFormatting>
  <conditionalFormatting sqref="S300">
    <cfRule type="expression" dxfId="1482" priority="2521">
      <formula>S301&gt;S300</formula>
    </cfRule>
  </conditionalFormatting>
  <conditionalFormatting sqref="S301">
    <cfRule type="expression" dxfId="1481" priority="2520">
      <formula>S301&gt;S300</formula>
    </cfRule>
  </conditionalFormatting>
  <conditionalFormatting sqref="U300">
    <cfRule type="expression" dxfId="1480" priority="2519">
      <formula>U301&gt;U300</formula>
    </cfRule>
  </conditionalFormatting>
  <conditionalFormatting sqref="U301">
    <cfRule type="expression" dxfId="1479" priority="2518">
      <formula>U301&gt;U300</formula>
    </cfRule>
  </conditionalFormatting>
  <conditionalFormatting sqref="W300">
    <cfRule type="expression" dxfId="1478" priority="2517">
      <formula>W301&gt;W300</formula>
    </cfRule>
  </conditionalFormatting>
  <conditionalFormatting sqref="W301">
    <cfRule type="expression" dxfId="1477" priority="2516">
      <formula>W301&gt;W300</formula>
    </cfRule>
  </conditionalFormatting>
  <conditionalFormatting sqref="Y300">
    <cfRule type="expression" dxfId="1476" priority="2515">
      <formula>Y301&gt;Y300</formula>
    </cfRule>
  </conditionalFormatting>
  <conditionalFormatting sqref="Y301">
    <cfRule type="expression" dxfId="1475" priority="2514">
      <formula>Y301&gt;Y300</formula>
    </cfRule>
  </conditionalFormatting>
  <conditionalFormatting sqref="AK304">
    <cfRule type="notContainsBlanks" dxfId="1474" priority="2513">
      <formula>LEN(TRIM(AK304))&gt;0</formula>
    </cfRule>
  </conditionalFormatting>
  <conditionalFormatting sqref="K305">
    <cfRule type="expression" dxfId="1473" priority="2512">
      <formula>K305&gt;K304</formula>
    </cfRule>
  </conditionalFormatting>
  <conditionalFormatting sqref="M305">
    <cfRule type="expression" dxfId="1472" priority="2510">
      <formula>M305&gt;M304</formula>
    </cfRule>
  </conditionalFormatting>
  <conditionalFormatting sqref="M304">
    <cfRule type="expression" dxfId="1471" priority="2509">
      <formula>M305&gt;M304</formula>
    </cfRule>
  </conditionalFormatting>
  <conditionalFormatting sqref="O305">
    <cfRule type="expression" dxfId="1470" priority="2508">
      <formula>O305&gt;O304</formula>
    </cfRule>
  </conditionalFormatting>
  <conditionalFormatting sqref="O304">
    <cfRule type="expression" dxfId="1469" priority="2507">
      <formula>O305&gt;O304</formula>
    </cfRule>
  </conditionalFormatting>
  <conditionalFormatting sqref="Q305">
    <cfRule type="expression" dxfId="1468" priority="2506">
      <formula>Q305&gt;Q304</formula>
    </cfRule>
  </conditionalFormatting>
  <conditionalFormatting sqref="Q304">
    <cfRule type="expression" dxfId="1467" priority="2505">
      <formula>Q305&gt;Q304</formula>
    </cfRule>
  </conditionalFormatting>
  <conditionalFormatting sqref="S305">
    <cfRule type="expression" dxfId="1466" priority="2504">
      <formula>S305&gt;S304</formula>
    </cfRule>
  </conditionalFormatting>
  <conditionalFormatting sqref="S304">
    <cfRule type="expression" dxfId="1465" priority="2503">
      <formula>S305&gt;S304</formula>
    </cfRule>
  </conditionalFormatting>
  <conditionalFormatting sqref="U305">
    <cfRule type="expression" dxfId="1464" priority="2502">
      <formula>U305&gt;U304</formula>
    </cfRule>
  </conditionalFormatting>
  <conditionalFormatting sqref="U304">
    <cfRule type="expression" dxfId="1463" priority="2501">
      <formula>U305&gt;U304</formula>
    </cfRule>
  </conditionalFormatting>
  <conditionalFormatting sqref="W305">
    <cfRule type="expression" dxfId="1462" priority="2500">
      <formula>W305&gt;W304</formula>
    </cfRule>
  </conditionalFormatting>
  <conditionalFormatting sqref="W304">
    <cfRule type="expression" dxfId="1461" priority="2499">
      <formula>W305&gt;W304</formula>
    </cfRule>
  </conditionalFormatting>
  <conditionalFormatting sqref="Y305">
    <cfRule type="expression" dxfId="1460" priority="2498">
      <formula>Y305&gt;Y304</formula>
    </cfRule>
  </conditionalFormatting>
  <conditionalFormatting sqref="Y304">
    <cfRule type="expression" dxfId="1459" priority="2497">
      <formula>Y305&gt;Y304</formula>
    </cfRule>
  </conditionalFormatting>
  <conditionalFormatting sqref="Q306">
    <cfRule type="expression" dxfId="1458" priority="2495">
      <formula>Q307&gt;Q306</formula>
    </cfRule>
  </conditionalFormatting>
  <conditionalFormatting sqref="Q306">
    <cfRule type="expression" dxfId="1457" priority="2494">
      <formula>Q307&gt;Q306</formula>
    </cfRule>
  </conditionalFormatting>
  <conditionalFormatting sqref="S306">
    <cfRule type="expression" dxfId="1456" priority="2493">
      <formula>S307&gt;S306</formula>
    </cfRule>
  </conditionalFormatting>
  <conditionalFormatting sqref="S306">
    <cfRule type="expression" dxfId="1455" priority="2492">
      <formula>S307&gt;S306</formula>
    </cfRule>
  </conditionalFormatting>
  <conditionalFormatting sqref="U306">
    <cfRule type="expression" dxfId="1454" priority="2491">
      <formula>U307&gt;U306</formula>
    </cfRule>
  </conditionalFormatting>
  <conditionalFormatting sqref="U306">
    <cfRule type="expression" dxfId="1453" priority="2490">
      <formula>U307&gt;U306</formula>
    </cfRule>
  </conditionalFormatting>
  <conditionalFormatting sqref="W306">
    <cfRule type="expression" dxfId="1452" priority="2489">
      <formula>W307&gt;W306</formula>
    </cfRule>
  </conditionalFormatting>
  <conditionalFormatting sqref="W306">
    <cfRule type="expression" dxfId="1451" priority="2488">
      <formula>W307&gt;W306</formula>
    </cfRule>
  </conditionalFormatting>
  <conditionalFormatting sqref="Y306">
    <cfRule type="expression" dxfId="1450" priority="2487">
      <formula>Y307&gt;Y306</formula>
    </cfRule>
  </conditionalFormatting>
  <conditionalFormatting sqref="Y306">
    <cfRule type="expression" dxfId="1449" priority="2486">
      <formula>Y307&gt;Y306</formula>
    </cfRule>
  </conditionalFormatting>
  <conditionalFormatting sqref="K307">
    <cfRule type="expression" dxfId="1448" priority="2485">
      <formula>K335&gt;K307</formula>
    </cfRule>
  </conditionalFormatting>
  <conditionalFormatting sqref="K307">
    <cfRule type="expression" dxfId="1447" priority="2484">
      <formula>K307&gt;K306</formula>
    </cfRule>
  </conditionalFormatting>
  <conditionalFormatting sqref="K308">
    <cfRule type="expression" dxfId="1446" priority="2476">
      <formula>K309&gt;K308</formula>
    </cfRule>
  </conditionalFormatting>
  <conditionalFormatting sqref="M308">
    <cfRule type="expression" dxfId="1445" priority="2472">
      <formula>M309&gt;M308</formula>
    </cfRule>
  </conditionalFormatting>
  <conditionalFormatting sqref="O308">
    <cfRule type="expression" dxfId="1444" priority="2468">
      <formula>O309&gt;O308</formula>
    </cfRule>
  </conditionalFormatting>
  <conditionalFormatting sqref="Q308">
    <cfRule type="expression" dxfId="1443" priority="2464">
      <formula>Q309&gt;Q308</formula>
    </cfRule>
  </conditionalFormatting>
  <conditionalFormatting sqref="S308">
    <cfRule type="expression" dxfId="1442" priority="2460">
      <formula>S309&gt;S308</formula>
    </cfRule>
  </conditionalFormatting>
  <conditionalFormatting sqref="U308">
    <cfRule type="expression" dxfId="1441" priority="2456">
      <formula>U309&gt;U308</formula>
    </cfRule>
  </conditionalFormatting>
  <conditionalFormatting sqref="W308">
    <cfRule type="expression" dxfId="1440" priority="2452">
      <formula>W309&gt;W308</formula>
    </cfRule>
  </conditionalFormatting>
  <conditionalFormatting sqref="Y308">
    <cfRule type="expression" dxfId="1439" priority="2448">
      <formula>Y309&gt;Y308</formula>
    </cfRule>
  </conditionalFormatting>
  <conditionalFormatting sqref="K310">
    <cfRule type="expression" dxfId="1438" priority="2444">
      <formula>K311&gt;K310</formula>
    </cfRule>
  </conditionalFormatting>
  <conditionalFormatting sqref="M310">
    <cfRule type="expression" dxfId="1437" priority="2440">
      <formula>M311&gt;M310</formula>
    </cfRule>
  </conditionalFormatting>
  <conditionalFormatting sqref="O310">
    <cfRule type="expression" dxfId="1436" priority="2436">
      <formula>O311&gt;O310</formula>
    </cfRule>
  </conditionalFormatting>
  <conditionalFormatting sqref="Q310">
    <cfRule type="expression" dxfId="1435" priority="2432">
      <formula>Q311&gt;Q310</formula>
    </cfRule>
  </conditionalFormatting>
  <conditionalFormatting sqref="Q311">
    <cfRule type="expression" dxfId="1434" priority="2430">
      <formula>Q311&gt;Q310</formula>
    </cfRule>
  </conditionalFormatting>
  <conditionalFormatting sqref="AK308">
    <cfRule type="notContainsBlanks" dxfId="1433" priority="2413">
      <formula>LEN(TRIM(AK308))&gt;0</formula>
    </cfRule>
  </conditionalFormatting>
  <conditionalFormatting sqref="AK310">
    <cfRule type="notContainsBlanks" dxfId="1432" priority="2412">
      <formula>LEN(TRIM(AK310))&gt;0</formula>
    </cfRule>
  </conditionalFormatting>
  <conditionalFormatting sqref="D316:E317">
    <cfRule type="cellIs" dxfId="1431" priority="2411" operator="equal">
      <formula>0</formula>
    </cfRule>
  </conditionalFormatting>
  <conditionalFormatting sqref="D318:E318">
    <cfRule type="expression" dxfId="1430" priority="2393">
      <formula>D321&gt;D318</formula>
    </cfRule>
    <cfRule type="cellIs" dxfId="1429" priority="2408" operator="equal">
      <formula>0</formula>
    </cfRule>
  </conditionalFormatting>
  <conditionalFormatting sqref="D319:E320">
    <cfRule type="cellIs" dxfId="1428" priority="2407" operator="equal">
      <formula>0</formula>
    </cfRule>
  </conditionalFormatting>
  <conditionalFormatting sqref="D321:E321">
    <cfRule type="expression" dxfId="1427" priority="2394">
      <formula>D321&gt;D318</formula>
    </cfRule>
    <cfRule type="cellIs" dxfId="1426" priority="2404" operator="equal">
      <formula>0</formula>
    </cfRule>
  </conditionalFormatting>
  <conditionalFormatting sqref="D324:E324">
    <cfRule type="expression" dxfId="1425" priority="1810">
      <formula>D322&lt;&gt;D346</formula>
    </cfRule>
    <cfRule type="cellIs" dxfId="1424" priority="2401" operator="equal">
      <formula>0</formula>
    </cfRule>
  </conditionalFormatting>
  <conditionalFormatting sqref="D316:E317">
    <cfRule type="expression" dxfId="1423" priority="2399">
      <formula>D319&gt;D316</formula>
    </cfRule>
  </conditionalFormatting>
  <conditionalFormatting sqref="D319:E320">
    <cfRule type="expression" dxfId="1422" priority="2398">
      <formula>D319&gt;D316</formula>
    </cfRule>
  </conditionalFormatting>
  <conditionalFormatting sqref="D322:E323">
    <cfRule type="cellIs" dxfId="1421" priority="2397" operator="equal">
      <formula>0</formula>
    </cfRule>
  </conditionalFormatting>
  <conditionalFormatting sqref="D322:E323">
    <cfRule type="expression" dxfId="1420" priority="2396">
      <formula>D322&gt;D319</formula>
    </cfRule>
  </conditionalFormatting>
  <conditionalFormatting sqref="AM319:AM321">
    <cfRule type="notContainsBlanks" dxfId="1419" priority="3246">
      <formula>LEN(TRIM(AM319))&gt;0</formula>
    </cfRule>
  </conditionalFormatting>
  <conditionalFormatting sqref="D322:E323">
    <cfRule type="expression" dxfId="1418" priority="2392">
      <formula>D319&gt;D322</formula>
    </cfRule>
  </conditionalFormatting>
  <conditionalFormatting sqref="D319:E320">
    <cfRule type="expression" dxfId="1417" priority="2391">
      <formula>D319&gt;D322</formula>
    </cfRule>
  </conditionalFormatting>
  <conditionalFormatting sqref="K328">
    <cfRule type="expression" dxfId="1416" priority="2390">
      <formula>K328&gt;K293</formula>
    </cfRule>
  </conditionalFormatting>
  <conditionalFormatting sqref="M328">
    <cfRule type="expression" dxfId="1415" priority="2389">
      <formula>M328&gt;M293</formula>
    </cfRule>
  </conditionalFormatting>
  <conditionalFormatting sqref="O328">
    <cfRule type="expression" dxfId="1414" priority="2388">
      <formula>O328&gt;O293</formula>
    </cfRule>
  </conditionalFormatting>
  <conditionalFormatting sqref="Q328">
    <cfRule type="expression" dxfId="1413" priority="2387">
      <formula>Q328&gt;Q293</formula>
    </cfRule>
  </conditionalFormatting>
  <conditionalFormatting sqref="S328">
    <cfRule type="expression" dxfId="1412" priority="2386">
      <formula>S328&gt;S293</formula>
    </cfRule>
  </conditionalFormatting>
  <conditionalFormatting sqref="U328">
    <cfRule type="expression" dxfId="1411" priority="2385">
      <formula>U328&gt;U293</formula>
    </cfRule>
  </conditionalFormatting>
  <conditionalFormatting sqref="W328">
    <cfRule type="expression" dxfId="1410" priority="2384">
      <formula>W328&gt;W293</formula>
    </cfRule>
  </conditionalFormatting>
  <conditionalFormatting sqref="Y328">
    <cfRule type="expression" dxfId="1409" priority="2383">
      <formula>Y328&gt;Y293</formula>
    </cfRule>
  </conditionalFormatting>
  <conditionalFormatting sqref="K331">
    <cfRule type="expression" dxfId="1408" priority="2368">
      <formula>K331&lt;&gt;K299</formula>
    </cfRule>
  </conditionalFormatting>
  <conditionalFormatting sqref="M299">
    <cfRule type="expression" dxfId="1407" priority="2365">
      <formula>M331&lt;&gt;M299</formula>
    </cfRule>
    <cfRule type="expression" dxfId="1406" priority="2366">
      <formula>M299&gt;M298</formula>
    </cfRule>
  </conditionalFormatting>
  <conditionalFormatting sqref="O299">
    <cfRule type="expression" dxfId="1405" priority="2363">
      <formula>O331&lt;&gt;O299</formula>
    </cfRule>
    <cfRule type="expression" dxfId="1404" priority="2364">
      <formula>O299&gt;O298</formula>
    </cfRule>
  </conditionalFormatting>
  <conditionalFormatting sqref="Q299">
    <cfRule type="expression" dxfId="1403" priority="2361">
      <formula>Q331&lt;&gt;Q299</formula>
    </cfRule>
    <cfRule type="expression" dxfId="1402" priority="2362">
      <formula>Q299&gt;Q298</formula>
    </cfRule>
  </conditionalFormatting>
  <conditionalFormatting sqref="S299">
    <cfRule type="expression" dxfId="1401" priority="2359">
      <formula>S331&lt;&gt;S299</formula>
    </cfRule>
    <cfRule type="expression" dxfId="1400" priority="2360">
      <formula>S299&gt;S298</formula>
    </cfRule>
  </conditionalFormatting>
  <conditionalFormatting sqref="U299">
    <cfRule type="expression" dxfId="1399" priority="2357">
      <formula>U331&lt;&gt;U299</formula>
    </cfRule>
    <cfRule type="expression" dxfId="1398" priority="2358">
      <formula>U299&gt;U298</formula>
    </cfRule>
  </conditionalFormatting>
  <conditionalFormatting sqref="W299">
    <cfRule type="expression" dxfId="1397" priority="2355">
      <formula>W331&lt;&gt;W299</formula>
    </cfRule>
    <cfRule type="expression" dxfId="1396" priority="2356">
      <formula>W299&gt;W298</formula>
    </cfRule>
  </conditionalFormatting>
  <conditionalFormatting sqref="Y299">
    <cfRule type="expression" dxfId="1395" priority="2353">
      <formula>Y331&lt;&gt;Y299</formula>
    </cfRule>
    <cfRule type="expression" dxfId="1394" priority="2354">
      <formula>Y299&gt;Y298</formula>
    </cfRule>
  </conditionalFormatting>
  <conditionalFormatting sqref="M331">
    <cfRule type="cellIs" dxfId="1393" priority="2352" operator="equal">
      <formula>0</formula>
    </cfRule>
  </conditionalFormatting>
  <conditionalFormatting sqref="M331">
    <cfRule type="expression" dxfId="1392" priority="2351">
      <formula>M331&lt;&gt;M299</formula>
    </cfRule>
  </conditionalFormatting>
  <conditionalFormatting sqref="O331">
    <cfRule type="cellIs" dxfId="1391" priority="2350" operator="equal">
      <formula>0</formula>
    </cfRule>
  </conditionalFormatting>
  <conditionalFormatting sqref="O331">
    <cfRule type="expression" dxfId="1390" priority="2349">
      <formula>O331&lt;&gt;O299</formula>
    </cfRule>
  </conditionalFormatting>
  <conditionalFormatting sqref="Q331">
    <cfRule type="cellIs" dxfId="1389" priority="2348" operator="equal">
      <formula>0</formula>
    </cfRule>
  </conditionalFormatting>
  <conditionalFormatting sqref="Q331">
    <cfRule type="expression" dxfId="1388" priority="2347">
      <formula>Q331&lt;&gt;Q299</formula>
    </cfRule>
  </conditionalFormatting>
  <conditionalFormatting sqref="S331">
    <cfRule type="cellIs" dxfId="1387" priority="2346" operator="equal">
      <formula>0</formula>
    </cfRule>
  </conditionalFormatting>
  <conditionalFormatting sqref="S331">
    <cfRule type="expression" dxfId="1386" priority="2345">
      <formula>S331&lt;&gt;S299</formula>
    </cfRule>
  </conditionalFormatting>
  <conditionalFormatting sqref="U331">
    <cfRule type="cellIs" dxfId="1385" priority="2344" operator="equal">
      <formula>0</formula>
    </cfRule>
  </conditionalFormatting>
  <conditionalFormatting sqref="U331">
    <cfRule type="expression" dxfId="1384" priority="2343">
      <formula>U331&lt;&gt;U299</formula>
    </cfRule>
  </conditionalFormatting>
  <conditionalFormatting sqref="W331">
    <cfRule type="cellIs" dxfId="1383" priority="2342" operator="equal">
      <formula>0</formula>
    </cfRule>
  </conditionalFormatting>
  <conditionalFormatting sqref="W331">
    <cfRule type="expression" dxfId="1382" priority="2341">
      <formula>W331&lt;&gt;W299</formula>
    </cfRule>
  </conditionalFormatting>
  <conditionalFormatting sqref="Y331">
    <cfRule type="cellIs" dxfId="1381" priority="2340" operator="equal">
      <formula>0</formula>
    </cfRule>
  </conditionalFormatting>
  <conditionalFormatting sqref="Y331">
    <cfRule type="expression" dxfId="1380" priority="2339">
      <formula>Y331&lt;&gt;Y299</formula>
    </cfRule>
  </conditionalFormatting>
  <conditionalFormatting sqref="K332">
    <cfRule type="expression" dxfId="1379" priority="2338">
      <formula>K332&lt;&gt;K301</formula>
    </cfRule>
  </conditionalFormatting>
  <conditionalFormatting sqref="M300">
    <cfRule type="expression" dxfId="1378" priority="2336">
      <formula>M301&gt;M300</formula>
    </cfRule>
  </conditionalFormatting>
  <conditionalFormatting sqref="O300">
    <cfRule type="expression" dxfId="1377" priority="2334">
      <formula>O301&gt;O300</formula>
    </cfRule>
  </conditionalFormatting>
  <conditionalFormatting sqref="Q300">
    <cfRule type="expression" dxfId="1376" priority="2332">
      <formula>Q301&gt;Q300</formula>
    </cfRule>
  </conditionalFormatting>
  <conditionalFormatting sqref="S300">
    <cfRule type="expression" dxfId="1375" priority="2330">
      <formula>S301&gt;S300</formula>
    </cfRule>
  </conditionalFormatting>
  <conditionalFormatting sqref="U300">
    <cfRule type="expression" dxfId="1374" priority="2328">
      <formula>U301&gt;U300</formula>
    </cfRule>
  </conditionalFormatting>
  <conditionalFormatting sqref="W300">
    <cfRule type="expression" dxfId="1373" priority="2326">
      <formula>W301&gt;W300</formula>
    </cfRule>
  </conditionalFormatting>
  <conditionalFormatting sqref="Y300">
    <cfRule type="expression" dxfId="1372" priority="2324">
      <formula>Y301&gt;Y300</formula>
    </cfRule>
  </conditionalFormatting>
  <conditionalFormatting sqref="M332">
    <cfRule type="cellIs" dxfId="1371" priority="2322" operator="equal">
      <formula>0</formula>
    </cfRule>
  </conditionalFormatting>
  <conditionalFormatting sqref="M332">
    <cfRule type="expression" dxfId="1370" priority="2321">
      <formula>M332&lt;&gt;M301</formula>
    </cfRule>
  </conditionalFormatting>
  <conditionalFormatting sqref="O332">
    <cfRule type="cellIs" dxfId="1369" priority="2320" operator="equal">
      <formula>0</formula>
    </cfRule>
  </conditionalFormatting>
  <conditionalFormatting sqref="O332">
    <cfRule type="expression" dxfId="1368" priority="2319">
      <formula>O332&lt;&gt;O301</formula>
    </cfRule>
  </conditionalFormatting>
  <conditionalFormatting sqref="Q332">
    <cfRule type="cellIs" dxfId="1367" priority="2318" operator="equal">
      <formula>0</formula>
    </cfRule>
  </conditionalFormatting>
  <conditionalFormatting sqref="Q332">
    <cfRule type="expression" dxfId="1366" priority="2317">
      <formula>Q332&lt;&gt;Q301</formula>
    </cfRule>
  </conditionalFormatting>
  <conditionalFormatting sqref="S332">
    <cfRule type="cellIs" dxfId="1365" priority="2316" operator="equal">
      <formula>0</formula>
    </cfRule>
  </conditionalFormatting>
  <conditionalFormatting sqref="S332">
    <cfRule type="expression" dxfId="1364" priority="2315">
      <formula>S332&lt;&gt;S301</formula>
    </cfRule>
  </conditionalFormatting>
  <conditionalFormatting sqref="U332">
    <cfRule type="cellIs" dxfId="1363" priority="2314" operator="equal">
      <formula>0</formula>
    </cfRule>
  </conditionalFormatting>
  <conditionalFormatting sqref="U332">
    <cfRule type="expression" dxfId="1362" priority="2313">
      <formula>U332&lt;&gt;U301</formula>
    </cfRule>
  </conditionalFormatting>
  <conditionalFormatting sqref="W332">
    <cfRule type="cellIs" dxfId="1361" priority="2312" operator="equal">
      <formula>0</formula>
    </cfRule>
  </conditionalFormatting>
  <conditionalFormatting sqref="W332">
    <cfRule type="expression" dxfId="1360" priority="2311">
      <formula>W332&lt;&gt;W301</formula>
    </cfRule>
  </conditionalFormatting>
  <conditionalFormatting sqref="Y332">
    <cfRule type="cellIs" dxfId="1359" priority="2310" operator="equal">
      <formula>0</formula>
    </cfRule>
  </conditionalFormatting>
  <conditionalFormatting sqref="Y332">
    <cfRule type="expression" dxfId="1358" priority="2309">
      <formula>Y332&lt;&gt;Y301</formula>
    </cfRule>
  </conditionalFormatting>
  <conditionalFormatting sqref="M301">
    <cfRule type="expression" dxfId="1357" priority="2306">
      <formula>M332&lt;&gt;M301</formula>
    </cfRule>
    <cfRule type="expression" dxfId="1356" priority="2307">
      <formula>M301&gt;M300</formula>
    </cfRule>
  </conditionalFormatting>
  <conditionalFormatting sqref="O301">
    <cfRule type="expression" dxfId="1355" priority="2304">
      <formula>O332&lt;&gt;O301</formula>
    </cfRule>
    <cfRule type="expression" dxfId="1354" priority="2305">
      <formula>O301&gt;O300</formula>
    </cfRule>
  </conditionalFormatting>
  <conditionalFormatting sqref="Q301">
    <cfRule type="expression" dxfId="1353" priority="2302">
      <formula>Q332&lt;&gt;Q301</formula>
    </cfRule>
    <cfRule type="expression" dxfId="1352" priority="2303">
      <formula>Q301&gt;Q300</formula>
    </cfRule>
  </conditionalFormatting>
  <conditionalFormatting sqref="S301">
    <cfRule type="expression" dxfId="1351" priority="2300">
      <formula>S332&lt;&gt;S301</formula>
    </cfRule>
    <cfRule type="expression" dxfId="1350" priority="2301">
      <formula>S301&gt;S300</formula>
    </cfRule>
  </conditionalFormatting>
  <conditionalFormatting sqref="U301">
    <cfRule type="expression" dxfId="1349" priority="2298">
      <formula>U332&lt;&gt;U301</formula>
    </cfRule>
    <cfRule type="expression" dxfId="1348" priority="2299">
      <formula>U301&gt;U300</formula>
    </cfRule>
  </conditionalFormatting>
  <conditionalFormatting sqref="W301">
    <cfRule type="expression" dxfId="1347" priority="2296">
      <formula>W332&lt;&gt;W301</formula>
    </cfRule>
    <cfRule type="expression" dxfId="1346" priority="2297">
      <formula>W301&gt;W300</formula>
    </cfRule>
  </conditionalFormatting>
  <conditionalFormatting sqref="Y301">
    <cfRule type="expression" dxfId="1345" priority="2294">
      <formula>Y332&lt;&gt;Y301</formula>
    </cfRule>
    <cfRule type="expression" dxfId="1344" priority="2295">
      <formula>Y301&gt;Y300</formula>
    </cfRule>
  </conditionalFormatting>
  <conditionalFormatting sqref="O336">
    <cfRule type="expression" dxfId="1343" priority="2293">
      <formula>O336&gt;O309</formula>
    </cfRule>
  </conditionalFormatting>
  <conditionalFormatting sqref="Q336">
    <cfRule type="expression" dxfId="1342" priority="2292">
      <formula>Q336&gt;Q309</formula>
    </cfRule>
  </conditionalFormatting>
  <conditionalFormatting sqref="S336">
    <cfRule type="expression" dxfId="1341" priority="2291">
      <formula>S336&gt;S309</formula>
    </cfRule>
  </conditionalFormatting>
  <conditionalFormatting sqref="U336">
    <cfRule type="expression" dxfId="1340" priority="2290">
      <formula>U336&gt;U309</formula>
    </cfRule>
  </conditionalFormatting>
  <conditionalFormatting sqref="W336">
    <cfRule type="expression" dxfId="1339" priority="2289">
      <formula>W336&gt;W309</formula>
    </cfRule>
  </conditionalFormatting>
  <conditionalFormatting sqref="Y336">
    <cfRule type="expression" dxfId="1338" priority="2288">
      <formula>Y336&gt;Y309</formula>
    </cfRule>
  </conditionalFormatting>
  <conditionalFormatting sqref="M336">
    <cfRule type="expression" dxfId="1337" priority="2287">
      <formula>M336&gt;M309</formula>
    </cfRule>
  </conditionalFormatting>
  <conditionalFormatting sqref="K336">
    <cfRule type="expression" dxfId="1336" priority="2286">
      <formula>K336&gt;K309</formula>
    </cfRule>
  </conditionalFormatting>
  <conditionalFormatting sqref="K309 M309 O309 Q309 S309 U309 W309 Y309">
    <cfRule type="expression" dxfId="1335" priority="2281">
      <formula>K336&gt;K309</formula>
    </cfRule>
  </conditionalFormatting>
  <conditionalFormatting sqref="K309 M309 O309 Q309 S309 U309 W309 Y309">
    <cfRule type="expression" dxfId="1334" priority="2282">
      <formula>K309&gt;K308</formula>
    </cfRule>
  </conditionalFormatting>
  <conditionalFormatting sqref="K337">
    <cfRule type="expression" dxfId="1333" priority="2248">
      <formula>K337&gt;K311</formula>
    </cfRule>
  </conditionalFormatting>
  <conditionalFormatting sqref="Q311">
    <cfRule type="expression" dxfId="1332" priority="2235">
      <formula>Q337&gt;Q311</formula>
    </cfRule>
  </conditionalFormatting>
  <conditionalFormatting sqref="Q311">
    <cfRule type="expression" dxfId="1331" priority="2236">
      <formula>Q311&gt;Q310</formula>
    </cfRule>
  </conditionalFormatting>
  <conditionalFormatting sqref="M337">
    <cfRule type="expression" dxfId="1330" priority="2218">
      <formula>M337&gt;M311</formula>
    </cfRule>
  </conditionalFormatting>
  <conditionalFormatting sqref="O337">
    <cfRule type="expression" dxfId="1329" priority="2217">
      <formula>O337&gt;O311</formula>
    </cfRule>
  </conditionalFormatting>
  <conditionalFormatting sqref="Q337">
    <cfRule type="expression" dxfId="1328" priority="2216">
      <formula>Q337&gt;Q311</formula>
    </cfRule>
  </conditionalFormatting>
  <conditionalFormatting sqref="S337">
    <cfRule type="expression" dxfId="1327" priority="2215">
      <formula>S337&gt;S311</formula>
    </cfRule>
  </conditionalFormatting>
  <conditionalFormatting sqref="U337">
    <cfRule type="expression" dxfId="1326" priority="2214">
      <formula>U337&gt;U311</formula>
    </cfRule>
  </conditionalFormatting>
  <conditionalFormatting sqref="W337">
    <cfRule type="expression" dxfId="1325" priority="2213">
      <formula>W337&gt;W311</formula>
    </cfRule>
  </conditionalFormatting>
  <conditionalFormatting sqref="Y337">
    <cfRule type="expression" dxfId="1324" priority="2212">
      <formula>Y337&gt;Y311</formula>
    </cfRule>
  </conditionalFormatting>
  <conditionalFormatting sqref="D346:AI346 AB347:AI352">
    <cfRule type="expression" dxfId="1323" priority="2211">
      <formula>D346&gt;D359</formula>
    </cfRule>
  </conditionalFormatting>
  <conditionalFormatting sqref="D359:Y359">
    <cfRule type="expression" dxfId="1322" priority="2210">
      <formula>D346&gt;D359</formula>
    </cfRule>
  </conditionalFormatting>
  <conditionalFormatting sqref="D347:Y352">
    <cfRule type="expression" dxfId="1321" priority="2209">
      <formula>D347&gt;D360</formula>
    </cfRule>
  </conditionalFormatting>
  <conditionalFormatting sqref="D360:Y365">
    <cfRule type="expression" dxfId="1320" priority="2208">
      <formula>D347&gt;D360</formula>
    </cfRule>
  </conditionalFormatting>
  <conditionalFormatting sqref="D358:Y358 AB358:AG358">
    <cfRule type="expression" dxfId="1319" priority="2207">
      <formula>D358&gt;D359</formula>
    </cfRule>
  </conditionalFormatting>
  <conditionalFormatting sqref="AK358">
    <cfRule type="notContainsBlanks" dxfId="1318" priority="2205">
      <formula>LEN(TRIM(AK358))&gt;0</formula>
    </cfRule>
  </conditionalFormatting>
  <conditionalFormatting sqref="J372:Y372 AB372:AG372">
    <cfRule type="expression" dxfId="1317" priority="2204">
      <formula>J372&lt;&gt;J359</formula>
    </cfRule>
  </conditionalFormatting>
  <conditionalFormatting sqref="D359:Y359 AB359:AG359 AJ359">
    <cfRule type="expression" dxfId="1316" priority="2203">
      <formula>D372&lt;&gt;D359</formula>
    </cfRule>
  </conditionalFormatting>
  <conditionalFormatting sqref="K359:Y359 AB359:AG359">
    <cfRule type="expression" dxfId="1315" priority="2202">
      <formula>K339&gt;K359</formula>
    </cfRule>
  </conditionalFormatting>
  <conditionalFormatting sqref="D379:AI379">
    <cfRule type="expression" dxfId="1314" priority="2200">
      <formula>D374&gt;D379</formula>
    </cfRule>
  </conditionalFormatting>
  <conditionalFormatting sqref="D379:AI379">
    <cfRule type="expression" dxfId="1313" priority="2198">
      <formula>D375&gt;D379</formula>
    </cfRule>
  </conditionalFormatting>
  <conditionalFormatting sqref="D379:AI379">
    <cfRule type="cellIs" dxfId="1312" priority="2197" operator="equal">
      <formula>0</formula>
    </cfRule>
  </conditionalFormatting>
  <conditionalFormatting sqref="AB384:AI384 D384:Y386">
    <cfRule type="expression" dxfId="1311" priority="2196">
      <formula>D384&gt;SUM(D380:D382)</formula>
    </cfRule>
  </conditionalFormatting>
  <conditionalFormatting sqref="D383:Y383 AB383:AI383">
    <cfRule type="cellIs" dxfId="1310" priority="2195" operator="equal">
      <formula>0</formula>
    </cfRule>
  </conditionalFormatting>
  <conditionalFormatting sqref="D383:Y383 AB383:AI383">
    <cfRule type="expression" dxfId="1309" priority="2194">
      <formula>E384&gt;(E380+E381+E382)</formula>
    </cfRule>
  </conditionalFormatting>
  <conditionalFormatting sqref="AK383">
    <cfRule type="notContainsBlanks" dxfId="1308" priority="2193">
      <formula>LEN(TRIM(AK383))&gt;0</formula>
    </cfRule>
  </conditionalFormatting>
  <conditionalFormatting sqref="D387:Y387 D379:AI379">
    <cfRule type="expression" dxfId="1307" priority="2191">
      <formula>D383&gt;D379</formula>
    </cfRule>
  </conditionalFormatting>
  <conditionalFormatting sqref="AK384:AK387">
    <cfRule type="notContainsBlanks" dxfId="1306" priority="2190">
      <formula>LEN(TRIM(AK384))&gt;0</formula>
    </cfRule>
  </conditionalFormatting>
  <conditionalFormatting sqref="D390:AI390">
    <cfRule type="expression" dxfId="1305" priority="2189">
      <formula>D390&gt;D379</formula>
    </cfRule>
  </conditionalFormatting>
  <conditionalFormatting sqref="D346:H346 J346:AI346">
    <cfRule type="expression" dxfId="1304" priority="2188">
      <formula>D354&gt;D346</formula>
    </cfRule>
  </conditionalFormatting>
  <conditionalFormatting sqref="AK390">
    <cfRule type="notContainsBlanks" dxfId="1303" priority="2187">
      <formula>LEN(TRIM(AK390))&gt;0</formula>
    </cfRule>
  </conditionalFormatting>
  <conditionalFormatting sqref="AK390">
    <cfRule type="notContainsBlanks" dxfId="1302" priority="2186">
      <formula>LEN(TRIM(AK390))&gt;0</formula>
    </cfRule>
  </conditionalFormatting>
  <conditionalFormatting sqref="D359:Y359 AB359:AG359">
    <cfRule type="expression" dxfId="1301" priority="2183">
      <formula>D379&gt;D359</formula>
    </cfRule>
  </conditionalFormatting>
  <conditionalFormatting sqref="AK374">
    <cfRule type="notContainsBlanks" dxfId="1300" priority="2182">
      <formula>LEN(TRIM(AK374))&gt;0</formula>
    </cfRule>
  </conditionalFormatting>
  <conditionalFormatting sqref="D359:Y359 AB359:AG359">
    <cfRule type="expression" dxfId="1299" priority="2181">
      <formula>SUM(D182:D183)&gt;D359</formula>
    </cfRule>
  </conditionalFormatting>
  <conditionalFormatting sqref="K329">
    <cfRule type="expression" dxfId="1298" priority="1272">
      <formula>K329&gt;K346</formula>
    </cfRule>
    <cfRule type="expression" dxfId="1297" priority="2178">
      <formula>K329&gt;K346 &amp; EXACT($I$3,"1") &amp; EXACT($E$3,"1")</formula>
    </cfRule>
  </conditionalFormatting>
  <conditionalFormatting sqref="D392:AA392">
    <cfRule type="expression" dxfId="1296" priority="2176">
      <formula>D393&gt;D392</formula>
    </cfRule>
  </conditionalFormatting>
  <conditionalFormatting sqref="D414:AG420">
    <cfRule type="expression" dxfId="1295" priority="2175">
      <formula>D414&gt;D$408</formula>
    </cfRule>
  </conditionalFormatting>
  <conditionalFormatting sqref="D408:AG408">
    <cfRule type="expression" dxfId="1294" priority="2174">
      <formula>D414&gt;D$408</formula>
    </cfRule>
  </conditionalFormatting>
  <conditionalFormatting sqref="F426:Y426 AB426:AI426">
    <cfRule type="expression" dxfId="1293" priority="2173">
      <formula>F426&gt;F422</formula>
    </cfRule>
  </conditionalFormatting>
  <conditionalFormatting sqref="D422:Y422 AB422:AI422">
    <cfRule type="expression" dxfId="1292" priority="2172">
      <formula>D426&gt;D422</formula>
    </cfRule>
  </conditionalFormatting>
  <conditionalFormatting sqref="AL422">
    <cfRule type="notContainsBlanks" dxfId="1291" priority="2171">
      <formula>LEN(TRIM(AL422))&gt;0</formula>
    </cfRule>
  </conditionalFormatting>
  <conditionalFormatting sqref="F428:Y428 AB428:AI428">
    <cfRule type="expression" dxfId="1290" priority="2170">
      <formula>F428&gt;F426</formula>
    </cfRule>
  </conditionalFormatting>
  <conditionalFormatting sqref="F426:Y426 AB426:AI426">
    <cfRule type="expression" dxfId="1289" priority="2169">
      <formula>F428&gt;F426</formula>
    </cfRule>
  </conditionalFormatting>
  <conditionalFormatting sqref="D431:Y431 AB431:AI431">
    <cfRule type="expression" dxfId="1288" priority="2168">
      <formula>D431&lt;&gt;D423</formula>
    </cfRule>
  </conditionalFormatting>
  <conditionalFormatting sqref="D423:Y423 AB423:AI423">
    <cfRule type="expression" dxfId="1287" priority="2167">
      <formula>D431&lt;&gt;D423</formula>
    </cfRule>
  </conditionalFormatting>
  <conditionalFormatting sqref="F430:Y430 AB430:AI430">
    <cfRule type="expression" dxfId="1286" priority="2166">
      <formula>F430&gt;F428</formula>
    </cfRule>
  </conditionalFormatting>
  <conditionalFormatting sqref="F428:Y428 AB428:AI428">
    <cfRule type="expression" dxfId="1285" priority="2165">
      <formula>F430&gt;F428</formula>
    </cfRule>
  </conditionalFormatting>
  <conditionalFormatting sqref="AK422">
    <cfRule type="notContainsBlanks" dxfId="1284" priority="2163">
      <formula>LEN(TRIM(AK422))&gt;0</formula>
    </cfRule>
  </conditionalFormatting>
  <conditionalFormatting sqref="AK426">
    <cfRule type="notContainsBlanks" dxfId="1283" priority="2162">
      <formula>LEN(TRIM(AK426))&gt;0</formula>
    </cfRule>
  </conditionalFormatting>
  <conditionalFormatting sqref="AK427">
    <cfRule type="notContainsBlanks" dxfId="1282" priority="2161">
      <formula>LEN(TRIM(AK427))&gt;0</formula>
    </cfRule>
  </conditionalFormatting>
  <conditionalFormatting sqref="D427:AI427">
    <cfRule type="expression" dxfId="1281" priority="2160">
      <formula>D427&gt;D422</formula>
    </cfRule>
  </conditionalFormatting>
  <conditionalFormatting sqref="F425:Y425 AB425:AJ425">
    <cfRule type="cellIs" dxfId="1280" priority="2159" operator="lessThan">
      <formula>0</formula>
    </cfRule>
  </conditionalFormatting>
  <conditionalFormatting sqref="D422:Y422 AB422:AI422">
    <cfRule type="expression" dxfId="1279" priority="2158">
      <formula>D427&gt;D422</formula>
    </cfRule>
  </conditionalFormatting>
  <conditionalFormatting sqref="AK428">
    <cfRule type="notContainsBlanks" dxfId="1278" priority="2157">
      <formula>LEN(TRIM(AK428))&gt;0</formula>
    </cfRule>
  </conditionalFormatting>
  <conditionalFormatting sqref="AM430">
    <cfRule type="notContainsBlanks" dxfId="1277" priority="3267">
      <formula>LEN(TRIM(AM430))&gt;0</formula>
    </cfRule>
  </conditionalFormatting>
  <conditionalFormatting sqref="AN422">
    <cfRule type="notContainsBlanks" dxfId="1276" priority="2155">
      <formula>LEN(TRIM(AN422))&gt;0</formula>
    </cfRule>
  </conditionalFormatting>
  <conditionalFormatting sqref="AK430">
    <cfRule type="notContainsBlanks" dxfId="1275" priority="2154">
      <formula>LEN(TRIM(AK430))&gt;0</formula>
    </cfRule>
  </conditionalFormatting>
  <conditionalFormatting sqref="AK432">
    <cfRule type="notContainsBlanks" dxfId="1274" priority="2153">
      <formula>LEN(TRIM(AK432))&gt;0</formula>
    </cfRule>
  </conditionalFormatting>
  <conditionalFormatting sqref="AK431">
    <cfRule type="notContainsBlanks" dxfId="1273" priority="2152">
      <formula>LEN(TRIM(AK431))&gt;0</formula>
    </cfRule>
  </conditionalFormatting>
  <conditionalFormatting sqref="F426:Y426 AB426:AI426">
    <cfRule type="expression" dxfId="1272" priority="2129">
      <formula>F426&lt;F425</formula>
    </cfRule>
  </conditionalFormatting>
  <conditionalFormatting sqref="F425:Y425 AB425:AI425">
    <cfRule type="expression" dxfId="1271" priority="2128">
      <formula>F426&lt;F425</formula>
    </cfRule>
  </conditionalFormatting>
  <conditionalFormatting sqref="J434:AG434 F430:Y430 AB430:AI430">
    <cfRule type="expression" dxfId="1270" priority="2127">
      <formula>F428&gt;F430</formula>
    </cfRule>
  </conditionalFormatting>
  <conditionalFormatting sqref="F428:Y428 AB428:AI428">
    <cfRule type="expression" dxfId="1269" priority="2126">
      <formula>F428&gt;F430</formula>
    </cfRule>
  </conditionalFormatting>
  <conditionalFormatting sqref="D398:AA398">
    <cfRule type="expression" dxfId="1268" priority="2125">
      <formula>D398&gt;D393</formula>
    </cfRule>
  </conditionalFormatting>
  <conditionalFormatting sqref="D393:AA393">
    <cfRule type="expression" dxfId="1267" priority="2124">
      <formula>D398&gt;D393</formula>
    </cfRule>
  </conditionalFormatting>
  <conditionalFormatting sqref="D397:AA397">
    <cfRule type="expression" dxfId="1266" priority="2122">
      <formula>D397&gt;SUM(D396,D395,D394)</formula>
    </cfRule>
  </conditionalFormatting>
  <conditionalFormatting sqref="D396:AA396">
    <cfRule type="expression" dxfId="1265" priority="2121">
      <formula>D397&gt;SUM(D396,D395,D394)</formula>
    </cfRule>
  </conditionalFormatting>
  <conditionalFormatting sqref="D395:AA395">
    <cfRule type="expression" dxfId="1264" priority="2120">
      <formula>D397&gt;SUM(D396,D395,D394)</formula>
    </cfRule>
  </conditionalFormatting>
  <conditionalFormatting sqref="D394:AA394">
    <cfRule type="expression" dxfId="1263" priority="2119">
      <formula>D397&gt;SUM(D396,D395,D394)</formula>
    </cfRule>
  </conditionalFormatting>
  <conditionalFormatting sqref="D375:Y375 AB375:AI375">
    <cfRule type="expression" dxfId="1262" priority="2118">
      <formula>D389&gt;D375</formula>
    </cfRule>
  </conditionalFormatting>
  <conditionalFormatting sqref="D389:Y389 AB389:AI389">
    <cfRule type="expression" dxfId="1261" priority="2117">
      <formula>D389&gt;D375</formula>
    </cfRule>
  </conditionalFormatting>
  <conditionalFormatting sqref="K304">
    <cfRule type="expression" dxfId="1260" priority="2116">
      <formula>K305&gt;K304</formula>
    </cfRule>
  </conditionalFormatting>
  <conditionalFormatting sqref="K334">
    <cfRule type="expression" dxfId="1259" priority="2115">
      <formula>K334&gt;K305</formula>
    </cfRule>
  </conditionalFormatting>
  <conditionalFormatting sqref="M334">
    <cfRule type="expression" dxfId="1258" priority="2114">
      <formula>M334&gt;M305</formula>
    </cfRule>
  </conditionalFormatting>
  <conditionalFormatting sqref="O334">
    <cfRule type="expression" dxfId="1257" priority="2113">
      <formula>O334&gt;O305</formula>
    </cfRule>
  </conditionalFormatting>
  <conditionalFormatting sqref="Q334">
    <cfRule type="expression" dxfId="1256" priority="2112">
      <formula>Q334&gt;Q305</formula>
    </cfRule>
  </conditionalFormatting>
  <conditionalFormatting sqref="S334">
    <cfRule type="expression" dxfId="1255" priority="2111">
      <formula>S334&gt;S305</formula>
    </cfRule>
  </conditionalFormatting>
  <conditionalFormatting sqref="U334">
    <cfRule type="expression" dxfId="1254" priority="2110">
      <formula>U334&gt;U305</formula>
    </cfRule>
  </conditionalFormatting>
  <conditionalFormatting sqref="W334">
    <cfRule type="expression" dxfId="1253" priority="2109">
      <formula>W334&gt;W305</formula>
    </cfRule>
  </conditionalFormatting>
  <conditionalFormatting sqref="Y334">
    <cfRule type="expression" dxfId="1252" priority="2108">
      <formula>Y334&gt;Y305</formula>
    </cfRule>
  </conditionalFormatting>
  <conditionalFormatting sqref="D18:AG18 AJ18">
    <cfRule type="cellIs" dxfId="1251" priority="2107" operator="equal">
      <formula>0</formula>
    </cfRule>
  </conditionalFormatting>
  <conditionalFormatting sqref="AK11">
    <cfRule type="notContainsBlanks" dxfId="1250" priority="2106">
      <formula>LEN(TRIM(AK11))&gt;0</formula>
    </cfRule>
  </conditionalFormatting>
  <conditionalFormatting sqref="AK12">
    <cfRule type="notContainsBlanks" dxfId="1249" priority="2105">
      <formula>LEN(TRIM(AK12))&gt;0</formula>
    </cfRule>
  </conditionalFormatting>
  <conditionalFormatting sqref="AK16">
    <cfRule type="notContainsBlanks" dxfId="1248" priority="2103">
      <formula>LEN(TRIM(AK16))&gt;0</formula>
    </cfRule>
  </conditionalFormatting>
  <conditionalFormatting sqref="AK15">
    <cfRule type="notContainsBlanks" dxfId="1247" priority="2102">
      <formula>LEN(TRIM(AK15))&gt;0</formula>
    </cfRule>
  </conditionalFormatting>
  <conditionalFormatting sqref="D14:AG14">
    <cfRule type="cellIs" dxfId="1246" priority="2086" operator="equal">
      <formula>0</formula>
    </cfRule>
  </conditionalFormatting>
  <conditionalFormatting sqref="AK14">
    <cfRule type="notContainsBlanks" dxfId="1245" priority="2085">
      <formula>LEN(TRIM(AK14))&gt;0</formula>
    </cfRule>
  </conditionalFormatting>
  <conditionalFormatting sqref="D14:AG14">
    <cfRule type="expression" dxfId="1244" priority="2084">
      <formula>D54&gt;D14</formula>
    </cfRule>
  </conditionalFormatting>
  <conditionalFormatting sqref="D54:AI54">
    <cfRule type="expression" dxfId="1243" priority="2083">
      <formula>D54&gt;D14</formula>
    </cfRule>
  </conditionalFormatting>
  <conditionalFormatting sqref="M222">
    <cfRule type="cellIs" dxfId="1242" priority="2065" operator="equal">
      <formula>0</formula>
    </cfRule>
  </conditionalFormatting>
  <conditionalFormatting sqref="M216">
    <cfRule type="expression" dxfId="1241" priority="1620">
      <formula>M215&lt;(M216+M217+M218)</formula>
    </cfRule>
    <cfRule type="expression" dxfId="1240" priority="2006">
      <formula>(M218+M217+M216)&gt;M214</formula>
    </cfRule>
  </conditionalFormatting>
  <conditionalFormatting sqref="M217">
    <cfRule type="expression" dxfId="1239" priority="1619">
      <formula>M215&lt;(M216+M217+M218)</formula>
    </cfRule>
    <cfRule type="expression" dxfId="1238" priority="2005">
      <formula>(M218+M217+M216)&gt;M214</formula>
    </cfRule>
  </conditionalFormatting>
  <conditionalFormatting sqref="M218">
    <cfRule type="expression" dxfId="1237" priority="1618">
      <formula>M215&lt;(M216+M217+M218)</formula>
    </cfRule>
    <cfRule type="expression" dxfId="1236" priority="2004">
      <formula>(M218+M217+M216)&gt;M214</formula>
    </cfRule>
  </conditionalFormatting>
  <conditionalFormatting sqref="AM247:AN247">
    <cfRule type="notContainsBlanks" dxfId="1235" priority="1925">
      <formula>LEN(TRIM(AM247))&gt;0</formula>
    </cfRule>
  </conditionalFormatting>
  <conditionalFormatting sqref="AJ248:AJ273">
    <cfRule type="cellIs" dxfId="1234" priority="1923" operator="equal">
      <formula>0</formula>
    </cfRule>
  </conditionalFormatting>
  <conditionalFormatting sqref="AM248:AN255">
    <cfRule type="notContainsBlanks" dxfId="1233" priority="1921">
      <formula>LEN(TRIM(AM248))&gt;0</formula>
    </cfRule>
  </conditionalFormatting>
  <conditionalFormatting sqref="AM256:AN256">
    <cfRule type="notContainsBlanks" dxfId="1232" priority="1912">
      <formula>LEN(TRIM(AM256))&gt;0</formula>
    </cfRule>
  </conditionalFormatting>
  <conditionalFormatting sqref="AM257:AN264">
    <cfRule type="notContainsBlanks" dxfId="1231" priority="1908">
      <formula>LEN(TRIM(AM257))&gt;0</formula>
    </cfRule>
  </conditionalFormatting>
  <conditionalFormatting sqref="AM265:AN265">
    <cfRule type="notContainsBlanks" dxfId="1230" priority="1899">
      <formula>LEN(TRIM(AM265))&gt;0</formula>
    </cfRule>
  </conditionalFormatting>
  <conditionalFormatting sqref="AM266:AN273">
    <cfRule type="notContainsBlanks" dxfId="1229" priority="1895">
      <formula>LEN(TRIM(AM266))&gt;0</formula>
    </cfRule>
  </conditionalFormatting>
  <conditionalFormatting sqref="D240:AG240">
    <cfRule type="cellIs" dxfId="1228" priority="1888" operator="equal">
      <formula>0</formula>
    </cfRule>
  </conditionalFormatting>
  <conditionalFormatting sqref="D274:AA275 AJ276 AJ274">
    <cfRule type="cellIs" dxfId="1227" priority="1887" operator="equal">
      <formula>0</formula>
    </cfRule>
  </conditionalFormatting>
  <conditionalFormatting sqref="D278:AA278">
    <cfRule type="expression" dxfId="1226" priority="1886">
      <formula>D278&gt;D274</formula>
    </cfRule>
  </conditionalFormatting>
  <conditionalFormatting sqref="D274:AA274">
    <cfRule type="expression" dxfId="1225" priority="1885">
      <formula>D278&gt;D274</formula>
    </cfRule>
  </conditionalFormatting>
  <conditionalFormatting sqref="AJ247">
    <cfRule type="cellIs" dxfId="1224" priority="1884" operator="equal">
      <formula>0</formula>
    </cfRule>
  </conditionalFormatting>
  <conditionalFormatting sqref="AJ12:AJ13">
    <cfRule type="cellIs" dxfId="1223" priority="1882" operator="equal">
      <formula>0</formula>
    </cfRule>
  </conditionalFormatting>
  <conditionalFormatting sqref="AJ14">
    <cfRule type="cellIs" dxfId="1222" priority="1881" operator="equal">
      <formula>0</formula>
    </cfRule>
  </conditionalFormatting>
  <conditionalFormatting sqref="AJ15:AJ17">
    <cfRule type="cellIs" dxfId="1221" priority="1880" operator="equal">
      <formula>0</formula>
    </cfRule>
  </conditionalFormatting>
  <conditionalFormatting sqref="D239:AG239">
    <cfRule type="expression" dxfId="1220" priority="1878">
      <formula>D239&gt;D238</formula>
    </cfRule>
  </conditionalFormatting>
  <conditionalFormatting sqref="D238:AG238">
    <cfRule type="expression" dxfId="1219" priority="1877">
      <formula>D239&gt;D238</formula>
    </cfRule>
  </conditionalFormatting>
  <conditionalFormatting sqref="D240:AG240">
    <cfRule type="expression" dxfId="1218" priority="1876">
      <formula>D240&gt;D239</formula>
    </cfRule>
  </conditionalFormatting>
  <conditionalFormatting sqref="D239:AG239">
    <cfRule type="expression" dxfId="1217" priority="1875">
      <formula>D240&gt;D239</formula>
    </cfRule>
  </conditionalFormatting>
  <conditionalFormatting sqref="D275:AA275">
    <cfRule type="expression" dxfId="1216" priority="1874">
      <formula>D275&gt;D274</formula>
    </cfRule>
  </conditionalFormatting>
  <conditionalFormatting sqref="D274:AA274">
    <cfRule type="expression" dxfId="1215" priority="1873">
      <formula>D275&gt;D274</formula>
    </cfRule>
  </conditionalFormatting>
  <conditionalFormatting sqref="AK241">
    <cfRule type="notContainsBlanks" dxfId="1214" priority="1872">
      <formula>LEN(TRIM(AK241))&gt;0</formula>
    </cfRule>
  </conditionalFormatting>
  <conditionalFormatting sqref="AL247">
    <cfRule type="notContainsBlanks" dxfId="1213" priority="1871">
      <formula>LEN(TRIM(AL247))&gt;0</formula>
    </cfRule>
  </conditionalFormatting>
  <conditionalFormatting sqref="AL256">
    <cfRule type="notContainsBlanks" dxfId="1212" priority="1870">
      <formula>LEN(TRIM(AL256))&gt;0</formula>
    </cfRule>
  </conditionalFormatting>
  <conditionalFormatting sqref="AL265">
    <cfRule type="notContainsBlanks" dxfId="1211" priority="1869">
      <formula>LEN(TRIM(AL265))&gt;0</formula>
    </cfRule>
  </conditionalFormatting>
  <conditionalFormatting sqref="D242:AG242">
    <cfRule type="expression" dxfId="1210" priority="1868">
      <formula>D242&gt;D241</formula>
    </cfRule>
  </conditionalFormatting>
  <conditionalFormatting sqref="D241:AG241">
    <cfRule type="expression" dxfId="1209" priority="1867">
      <formula>D242&gt;D241</formula>
    </cfRule>
  </conditionalFormatting>
  <conditionalFormatting sqref="AK238">
    <cfRule type="notContainsBlanks" dxfId="1208" priority="1866">
      <formula>LEN(TRIM(AK238))&gt;0</formula>
    </cfRule>
  </conditionalFormatting>
  <conditionalFormatting sqref="AK243">
    <cfRule type="notContainsBlanks" dxfId="1207" priority="1865">
      <formula>LEN(TRIM(AK243))&gt;0</formula>
    </cfRule>
  </conditionalFormatting>
  <conditionalFormatting sqref="D244:AG244">
    <cfRule type="expression" dxfId="1206" priority="1864">
      <formula>D244&gt;D243</formula>
    </cfRule>
  </conditionalFormatting>
  <conditionalFormatting sqref="D243:AG243">
    <cfRule type="expression" dxfId="1205" priority="1863">
      <formula>D244&gt;D243</formula>
    </cfRule>
  </conditionalFormatting>
  <conditionalFormatting sqref="AK248:AK249 AK251 AK253:AK255">
    <cfRule type="notContainsBlanks" dxfId="1204" priority="1862">
      <formula>LEN(TRIM(AK248))&gt;0</formula>
    </cfRule>
  </conditionalFormatting>
  <conditionalFormatting sqref="AK250">
    <cfRule type="notContainsBlanks" dxfId="1203" priority="1861">
      <formula>LEN(TRIM(AK250))&gt;0</formula>
    </cfRule>
  </conditionalFormatting>
  <conditionalFormatting sqref="AK247">
    <cfRule type="notContainsBlanks" dxfId="1202" priority="1860">
      <formula>LEN(TRIM(AK247))&gt;0</formula>
    </cfRule>
  </conditionalFormatting>
  <conditionalFormatting sqref="AK252">
    <cfRule type="notContainsBlanks" dxfId="1201" priority="1859">
      <formula>LEN(TRIM(AK252))&gt;0</formula>
    </cfRule>
  </conditionalFormatting>
  <conditionalFormatting sqref="AK257:AK258 AK260 AK262:AK264">
    <cfRule type="notContainsBlanks" dxfId="1200" priority="1858">
      <formula>LEN(TRIM(AK257))&gt;0</formula>
    </cfRule>
  </conditionalFormatting>
  <conditionalFormatting sqref="AK259">
    <cfRule type="notContainsBlanks" dxfId="1199" priority="1857">
      <formula>LEN(TRIM(AK259))&gt;0</formula>
    </cfRule>
  </conditionalFormatting>
  <conditionalFormatting sqref="AK256">
    <cfRule type="notContainsBlanks" dxfId="1198" priority="1856">
      <formula>LEN(TRIM(AK256))&gt;0</formula>
    </cfRule>
  </conditionalFormatting>
  <conditionalFormatting sqref="AK261">
    <cfRule type="notContainsBlanks" dxfId="1197" priority="1855">
      <formula>LEN(TRIM(AK261))&gt;0</formula>
    </cfRule>
  </conditionalFormatting>
  <conditionalFormatting sqref="AK266:AK267 AK269 AK271:AK273">
    <cfRule type="notContainsBlanks" dxfId="1196" priority="1854">
      <formula>LEN(TRIM(AK266))&gt;0</formula>
    </cfRule>
  </conditionalFormatting>
  <conditionalFormatting sqref="AK268">
    <cfRule type="notContainsBlanks" dxfId="1195" priority="1853">
      <formula>LEN(TRIM(AK268))&gt;0</formula>
    </cfRule>
  </conditionalFormatting>
  <conditionalFormatting sqref="AK265">
    <cfRule type="notContainsBlanks" dxfId="1194" priority="1852">
      <formula>LEN(TRIM(AK265))&gt;0</formula>
    </cfRule>
  </conditionalFormatting>
  <conditionalFormatting sqref="AK270">
    <cfRule type="notContainsBlanks" dxfId="1193" priority="1851">
      <formula>LEN(TRIM(AK270))&gt;0</formula>
    </cfRule>
  </conditionalFormatting>
  <conditionalFormatting sqref="D247:AG247">
    <cfRule type="cellIs" dxfId="1192" priority="1850" operator="equal">
      <formula>0</formula>
    </cfRule>
  </conditionalFormatting>
  <conditionalFormatting sqref="D249:AG249">
    <cfRule type="cellIs" dxfId="1191" priority="1849" operator="equal">
      <formula>0</formula>
    </cfRule>
  </conditionalFormatting>
  <conditionalFormatting sqref="D248:AG248">
    <cfRule type="expression" dxfId="1190" priority="1848">
      <formula>D248&gt;D247</formula>
    </cfRule>
  </conditionalFormatting>
  <conditionalFormatting sqref="D247:AG247">
    <cfRule type="expression" dxfId="1189" priority="1847">
      <formula>D248&gt;D247</formula>
    </cfRule>
  </conditionalFormatting>
  <conditionalFormatting sqref="D249:AG249">
    <cfRule type="expression" dxfId="1188" priority="1846">
      <formula>D249&gt;D248</formula>
    </cfRule>
  </conditionalFormatting>
  <conditionalFormatting sqref="D248:AG248">
    <cfRule type="expression" dxfId="1187" priority="1845">
      <formula>D249&gt;D248</formula>
    </cfRule>
  </conditionalFormatting>
  <conditionalFormatting sqref="D251:AG251">
    <cfRule type="expression" dxfId="1186" priority="1844">
      <formula>D251&gt;D250</formula>
    </cfRule>
  </conditionalFormatting>
  <conditionalFormatting sqref="D250:AG250">
    <cfRule type="expression" dxfId="1185" priority="1843">
      <formula>D251&gt;D250</formula>
    </cfRule>
  </conditionalFormatting>
  <conditionalFormatting sqref="D253:AG253">
    <cfRule type="expression" dxfId="1184" priority="1842">
      <formula>D253&gt;D252</formula>
    </cfRule>
  </conditionalFormatting>
  <conditionalFormatting sqref="D252:AG252">
    <cfRule type="expression" dxfId="1183" priority="1841">
      <formula>D253&gt;D252</formula>
    </cfRule>
  </conditionalFormatting>
  <conditionalFormatting sqref="D258:AG258">
    <cfRule type="cellIs" dxfId="1182" priority="1839" operator="equal">
      <formula>0</formula>
    </cfRule>
  </conditionalFormatting>
  <conditionalFormatting sqref="D257:AG257">
    <cfRule type="expression" dxfId="1181" priority="1838">
      <formula>D257&gt;D256</formula>
    </cfRule>
  </conditionalFormatting>
  <conditionalFormatting sqref="D256:AG256">
    <cfRule type="expression" dxfId="1180" priority="1837">
      <formula>D257&gt;D256</formula>
    </cfRule>
  </conditionalFormatting>
  <conditionalFormatting sqref="D258:AG258">
    <cfRule type="expression" dxfId="1179" priority="1836">
      <formula>D258&gt;D257</formula>
    </cfRule>
  </conditionalFormatting>
  <conditionalFormatting sqref="D257:AG257">
    <cfRule type="expression" dxfId="1178" priority="1835">
      <formula>D258&gt;D257</formula>
    </cfRule>
  </conditionalFormatting>
  <conditionalFormatting sqref="D260:AG260">
    <cfRule type="expression" dxfId="1177" priority="1834">
      <formula>D260&gt;D259</formula>
    </cfRule>
  </conditionalFormatting>
  <conditionalFormatting sqref="D259:AG259">
    <cfRule type="expression" dxfId="1176" priority="1833">
      <formula>D260&gt;D259</formula>
    </cfRule>
  </conditionalFormatting>
  <conditionalFormatting sqref="D262:AG262">
    <cfRule type="expression" dxfId="1175" priority="1832">
      <formula>D262&gt;D261</formula>
    </cfRule>
  </conditionalFormatting>
  <conditionalFormatting sqref="D261:AG261">
    <cfRule type="expression" dxfId="1174" priority="1831">
      <formula>D262&gt;D261</formula>
    </cfRule>
  </conditionalFormatting>
  <conditionalFormatting sqref="D265:AG265">
    <cfRule type="cellIs" dxfId="1173" priority="1830" operator="equal">
      <formula>0</formula>
    </cfRule>
  </conditionalFormatting>
  <conditionalFormatting sqref="D267:AG267">
    <cfRule type="cellIs" dxfId="1172" priority="1829" operator="equal">
      <formula>0</formula>
    </cfRule>
  </conditionalFormatting>
  <conditionalFormatting sqref="D266:AG266">
    <cfRule type="expression" dxfId="1171" priority="1828">
      <formula>D266&gt;D265</formula>
    </cfRule>
  </conditionalFormatting>
  <conditionalFormatting sqref="D265:AG265">
    <cfRule type="expression" dxfId="1170" priority="1827">
      <formula>D266&gt;D265</formula>
    </cfRule>
  </conditionalFormatting>
  <conditionalFormatting sqref="D267:AG267">
    <cfRule type="expression" dxfId="1169" priority="1826">
      <formula>D267&gt;D266</formula>
    </cfRule>
  </conditionalFormatting>
  <conditionalFormatting sqref="D266:AG266">
    <cfRule type="expression" dxfId="1168" priority="1825">
      <formula>D267&gt;D266</formula>
    </cfRule>
  </conditionalFormatting>
  <conditionalFormatting sqref="D269:AG269">
    <cfRule type="expression" dxfId="1167" priority="1824">
      <formula>D269&gt;D268</formula>
    </cfRule>
  </conditionalFormatting>
  <conditionalFormatting sqref="D268:AG268">
    <cfRule type="expression" dxfId="1166" priority="1823">
      <formula>D269&gt;D268</formula>
    </cfRule>
  </conditionalFormatting>
  <conditionalFormatting sqref="D271:AG271">
    <cfRule type="expression" dxfId="1165" priority="1822">
      <formula>D271&gt;D270</formula>
    </cfRule>
  </conditionalFormatting>
  <conditionalFormatting sqref="D270:AG270">
    <cfRule type="expression" dxfId="1164" priority="1821">
      <formula>D271&gt;D270</formula>
    </cfRule>
  </conditionalFormatting>
  <conditionalFormatting sqref="K282 M282 O282 Q282 S282 U282 W282 Y282 AA282">
    <cfRule type="expression" dxfId="1163" priority="1820">
      <formula>K282&gt;K281</formula>
    </cfRule>
  </conditionalFormatting>
  <conditionalFormatting sqref="D284:AA284">
    <cfRule type="expression" dxfId="1162" priority="1819">
      <formula>D284&gt;D283</formula>
    </cfRule>
  </conditionalFormatting>
  <conditionalFormatting sqref="K281 M281 O281 Q281 S281 U281 W281 Y281 AA281">
    <cfRule type="expression" dxfId="1161" priority="1818">
      <formula>K281&gt;K274</formula>
    </cfRule>
  </conditionalFormatting>
  <conditionalFormatting sqref="D274:AA274">
    <cfRule type="expression" dxfId="1160" priority="1817">
      <formula>D281&gt;D274</formula>
    </cfRule>
  </conditionalFormatting>
  <conditionalFormatting sqref="D383:Y383 AB383:AI383">
    <cfRule type="expression" dxfId="1159" priority="1816">
      <formula>D383&gt;D379</formula>
    </cfRule>
  </conditionalFormatting>
  <conditionalFormatting sqref="AL374:AL390">
    <cfRule type="notContainsBlanks" dxfId="1158" priority="1815">
      <formula>LEN(TRIM(AL374))&gt;0</formula>
    </cfRule>
  </conditionalFormatting>
  <conditionalFormatting sqref="D390:AI390">
    <cfRule type="expression" dxfId="1157" priority="1814">
      <formula>D390&gt;D384</formula>
    </cfRule>
  </conditionalFormatting>
  <conditionalFormatting sqref="AL316:AL324">
    <cfRule type="notContainsBlanks" dxfId="1156" priority="1812">
      <formula>LEN(TRIM(AL316))&gt;0</formula>
    </cfRule>
  </conditionalFormatting>
  <conditionalFormatting sqref="AN316:AN324">
    <cfRule type="notContainsBlanks" dxfId="1155" priority="1808">
      <formula>LEN(TRIM(AN316))&gt;0</formula>
    </cfRule>
  </conditionalFormatting>
  <conditionalFormatting sqref="AJ11">
    <cfRule type="cellIs" dxfId="1154" priority="1803" operator="equal">
      <formula>0</formula>
    </cfRule>
  </conditionalFormatting>
  <conditionalFormatting sqref="AJ11">
    <cfRule type="cellIs" dxfId="1153" priority="1801" operator="equal">
      <formula>0</formula>
    </cfRule>
  </conditionalFormatting>
  <conditionalFormatting sqref="D276:AA277">
    <cfRule type="cellIs" dxfId="1152" priority="1799" operator="equal">
      <formula>0</formula>
    </cfRule>
  </conditionalFormatting>
  <conditionalFormatting sqref="D276:AA276">
    <cfRule type="expression" dxfId="1151" priority="1798">
      <formula>D280&gt;D276</formula>
    </cfRule>
  </conditionalFormatting>
  <conditionalFormatting sqref="D277:AA277">
    <cfRule type="expression" dxfId="1150" priority="1797">
      <formula>D277&gt;D276</formula>
    </cfRule>
  </conditionalFormatting>
  <conditionalFormatting sqref="D276:AA276">
    <cfRule type="expression" dxfId="1149" priority="1796">
      <formula>D277&gt;D276</formula>
    </cfRule>
  </conditionalFormatting>
  <conditionalFormatting sqref="D276:AA276">
    <cfRule type="expression" dxfId="1148" priority="1795">
      <formula>D283&gt;D276</formula>
    </cfRule>
  </conditionalFormatting>
  <conditionalFormatting sqref="S310">
    <cfRule type="expression" dxfId="1147" priority="1794">
      <formula>S311&gt;S310</formula>
    </cfRule>
  </conditionalFormatting>
  <conditionalFormatting sqref="U310">
    <cfRule type="expression" dxfId="1146" priority="1793">
      <formula>U311&gt;U310</formula>
    </cfRule>
  </conditionalFormatting>
  <conditionalFormatting sqref="W310">
    <cfRule type="expression" dxfId="1145" priority="1792">
      <formula>W311&gt;W310</formula>
    </cfRule>
  </conditionalFormatting>
  <conditionalFormatting sqref="Y310">
    <cfRule type="expression" dxfId="1144" priority="1791">
      <formula>Y311&gt;Y310</formula>
    </cfRule>
  </conditionalFormatting>
  <conditionalFormatting sqref="O311">
    <cfRule type="expression" dxfId="1143" priority="1790">
      <formula>O311&gt;O310</formula>
    </cfRule>
  </conditionalFormatting>
  <conditionalFormatting sqref="O311">
    <cfRule type="expression" dxfId="1142" priority="1788">
      <formula>O337&gt;O311</formula>
    </cfRule>
  </conditionalFormatting>
  <conditionalFormatting sqref="O311">
    <cfRule type="expression" dxfId="1141" priority="1789">
      <formula>O311&gt;O310</formula>
    </cfRule>
  </conditionalFormatting>
  <conditionalFormatting sqref="M311">
    <cfRule type="expression" dxfId="1140" priority="1787">
      <formula>M311&gt;M310</formula>
    </cfRule>
  </conditionalFormatting>
  <conditionalFormatting sqref="M311">
    <cfRule type="expression" dxfId="1139" priority="1785">
      <formula>M337&gt;M311</formula>
    </cfRule>
  </conditionalFormatting>
  <conditionalFormatting sqref="M311">
    <cfRule type="expression" dxfId="1138" priority="1786">
      <formula>M311&gt;M310</formula>
    </cfRule>
  </conditionalFormatting>
  <conditionalFormatting sqref="K311">
    <cfRule type="expression" dxfId="1137" priority="1784">
      <formula>K311&gt;K310</formula>
    </cfRule>
  </conditionalFormatting>
  <conditionalFormatting sqref="K311">
    <cfRule type="expression" dxfId="1136" priority="1782">
      <formula>K337&gt;K311</formula>
    </cfRule>
  </conditionalFormatting>
  <conditionalFormatting sqref="K311">
    <cfRule type="expression" dxfId="1135" priority="1783">
      <formula>K311&gt;K310</formula>
    </cfRule>
  </conditionalFormatting>
  <conditionalFormatting sqref="S311">
    <cfRule type="expression" dxfId="1134" priority="1781">
      <formula>S311&gt;S310</formula>
    </cfRule>
  </conditionalFormatting>
  <conditionalFormatting sqref="S311">
    <cfRule type="expression" dxfId="1133" priority="1779">
      <formula>S337&gt;S311</formula>
    </cfRule>
  </conditionalFormatting>
  <conditionalFormatting sqref="S311">
    <cfRule type="expression" dxfId="1132" priority="1780">
      <formula>S311&gt;S310</formula>
    </cfRule>
  </conditionalFormatting>
  <conditionalFormatting sqref="U311">
    <cfRule type="expression" dxfId="1131" priority="1778">
      <formula>U311&gt;U310</formula>
    </cfRule>
  </conditionalFormatting>
  <conditionalFormatting sqref="U311">
    <cfRule type="expression" dxfId="1130" priority="1776">
      <formula>U337&gt;U311</formula>
    </cfRule>
  </conditionalFormatting>
  <conditionalFormatting sqref="U311">
    <cfRule type="expression" dxfId="1129" priority="1777">
      <formula>U311&gt;U310</formula>
    </cfRule>
  </conditionalFormatting>
  <conditionalFormatting sqref="W311">
    <cfRule type="expression" dxfId="1128" priority="1775">
      <formula>W311&gt;W310</formula>
    </cfRule>
  </conditionalFormatting>
  <conditionalFormatting sqref="W311">
    <cfRule type="expression" dxfId="1127" priority="1773">
      <formula>W337&gt;W311</formula>
    </cfRule>
  </conditionalFormatting>
  <conditionalFormatting sqref="W311">
    <cfRule type="expression" dxfId="1126" priority="1774">
      <formula>W311&gt;W310</formula>
    </cfRule>
  </conditionalFormatting>
  <conditionalFormatting sqref="Y311">
    <cfRule type="expression" dxfId="1125" priority="1772">
      <formula>Y311&gt;Y310</formula>
    </cfRule>
  </conditionalFormatting>
  <conditionalFormatting sqref="Y311">
    <cfRule type="expression" dxfId="1124" priority="1770">
      <formula>Y337&gt;Y311</formula>
    </cfRule>
  </conditionalFormatting>
  <conditionalFormatting sqref="Y311">
    <cfRule type="expression" dxfId="1123" priority="1771">
      <formula>Y311&gt;Y310</formula>
    </cfRule>
  </conditionalFormatting>
  <conditionalFormatting sqref="D383:Y383 AB383:AI383">
    <cfRule type="expression" dxfId="1122" priority="1769">
      <formula>D383&gt;D376</formula>
    </cfRule>
  </conditionalFormatting>
  <conditionalFormatting sqref="D376:Y376 AB376:AI376">
    <cfRule type="expression" dxfId="1121" priority="1768">
      <formula>D383&gt;D376</formula>
    </cfRule>
  </conditionalFormatting>
  <conditionalFormatting sqref="AN374:AN390">
    <cfRule type="notContainsBlanks" dxfId="1120" priority="1767">
      <formula>LEN(TRIM(AN374))&gt;0</formula>
    </cfRule>
  </conditionalFormatting>
  <conditionalFormatting sqref="D374:Y374 AB374:AI375">
    <cfRule type="expression" dxfId="1119" priority="1766">
      <formula>D374&gt;D388</formula>
    </cfRule>
  </conditionalFormatting>
  <conditionalFormatting sqref="D388:Y388 AB388:AI389">
    <cfRule type="expression" dxfId="1118" priority="1765">
      <formula>D374&gt;D388</formula>
    </cfRule>
  </conditionalFormatting>
  <conditionalFormatting sqref="D375:Y375">
    <cfRule type="expression" dxfId="1117" priority="1764">
      <formula>D375&gt;D389</formula>
    </cfRule>
  </conditionalFormatting>
  <conditionalFormatting sqref="D389:Y389">
    <cfRule type="expression" dxfId="1116" priority="1763">
      <formula>D375&gt;D389</formula>
    </cfRule>
  </conditionalFormatting>
  <conditionalFormatting sqref="K342">
    <cfRule type="expression" dxfId="1115" priority="1762">
      <formula>K342&gt;K309+K307</formula>
    </cfRule>
  </conditionalFormatting>
  <conditionalFormatting sqref="M342">
    <cfRule type="expression" dxfId="1114" priority="1761">
      <formula>M342&gt;M309+M307</formula>
    </cfRule>
  </conditionalFormatting>
  <conditionalFormatting sqref="O342">
    <cfRule type="expression" dxfId="1113" priority="1760">
      <formula>O342&gt;O309+O307</formula>
    </cfRule>
  </conditionalFormatting>
  <conditionalFormatting sqref="Q342">
    <cfRule type="expression" dxfId="1112" priority="1759">
      <formula>Q342&gt;Q309+Q307</formula>
    </cfRule>
  </conditionalFormatting>
  <conditionalFormatting sqref="S342">
    <cfRule type="expression" dxfId="1111" priority="1758">
      <formula>S342&gt;S309+S307</formula>
    </cfRule>
  </conditionalFormatting>
  <conditionalFormatting sqref="U342">
    <cfRule type="expression" dxfId="1110" priority="1757">
      <formula>U342&gt;U309+U307</formula>
    </cfRule>
  </conditionalFormatting>
  <conditionalFormatting sqref="W342">
    <cfRule type="expression" dxfId="1109" priority="1756">
      <formula>W342&gt;W309+W307</formula>
    </cfRule>
  </conditionalFormatting>
  <conditionalFormatting sqref="Y342">
    <cfRule type="expression" dxfId="1108" priority="1755">
      <formula>Y342&gt;Y309+Y307</formula>
    </cfRule>
  </conditionalFormatting>
  <conditionalFormatting sqref="K309">
    <cfRule type="expression" dxfId="1107" priority="1754">
      <formula>K342&gt;K309+K307</formula>
    </cfRule>
  </conditionalFormatting>
  <conditionalFormatting sqref="M309">
    <cfRule type="expression" dxfId="1106" priority="1753">
      <formula>M342&gt;M309+M307</formula>
    </cfRule>
  </conditionalFormatting>
  <conditionalFormatting sqref="O309">
    <cfRule type="expression" dxfId="1105" priority="1752">
      <formula>O342&gt;O309+O307</formula>
    </cfRule>
  </conditionalFormatting>
  <conditionalFormatting sqref="Q309">
    <cfRule type="expression" dxfId="1104" priority="1751">
      <formula>Q342&gt;Q309+Q307</formula>
    </cfRule>
  </conditionalFormatting>
  <conditionalFormatting sqref="S309">
    <cfRule type="expression" dxfId="1103" priority="1750">
      <formula>S342&gt;S309+S307</formula>
    </cfRule>
  </conditionalFormatting>
  <conditionalFormatting sqref="U309">
    <cfRule type="expression" dxfId="1102" priority="1749">
      <formula>U342&gt;U309+U307</formula>
    </cfRule>
  </conditionalFormatting>
  <conditionalFormatting sqref="W309">
    <cfRule type="expression" dxfId="1101" priority="1748">
      <formula>W342&gt;W309+W307</formula>
    </cfRule>
  </conditionalFormatting>
  <conditionalFormatting sqref="Y309">
    <cfRule type="expression" dxfId="1100" priority="1747">
      <formula>Y342&gt;Y309+Y307</formula>
    </cfRule>
  </conditionalFormatting>
  <conditionalFormatting sqref="M307">
    <cfRule type="expression" dxfId="1099" priority="1742">
      <formula>M342&gt;M309+M307</formula>
    </cfRule>
    <cfRule type="expression" dxfId="1098" priority="1745">
      <formula>M335&gt;M307</formula>
    </cfRule>
  </conditionalFormatting>
  <conditionalFormatting sqref="M307">
    <cfRule type="expression" dxfId="1097" priority="1744">
      <formula>M335&gt;M307</formula>
    </cfRule>
  </conditionalFormatting>
  <conditionalFormatting sqref="M307">
    <cfRule type="expression" dxfId="1096" priority="1743">
      <formula>M307&gt;M306</formula>
    </cfRule>
  </conditionalFormatting>
  <conditionalFormatting sqref="O307">
    <cfRule type="expression" dxfId="1095" priority="1738">
      <formula>O342&gt;O309+O307</formula>
    </cfRule>
    <cfRule type="expression" dxfId="1094" priority="1741">
      <formula>O335&gt;O307</formula>
    </cfRule>
  </conditionalFormatting>
  <conditionalFormatting sqref="O307">
    <cfRule type="expression" dxfId="1093" priority="1740">
      <formula>O335&gt;O307</formula>
    </cfRule>
  </conditionalFormatting>
  <conditionalFormatting sqref="O307">
    <cfRule type="expression" dxfId="1092" priority="1739">
      <formula>O307&gt;O306</formula>
    </cfRule>
  </conditionalFormatting>
  <conditionalFormatting sqref="Q307">
    <cfRule type="expression" dxfId="1091" priority="1734">
      <formula>Q342&gt;Q309+Q307</formula>
    </cfRule>
    <cfRule type="expression" dxfId="1090" priority="1737">
      <formula>Q335&gt;Q307</formula>
    </cfRule>
  </conditionalFormatting>
  <conditionalFormatting sqref="Q307">
    <cfRule type="expression" dxfId="1089" priority="1736">
      <formula>Q335&gt;Q307</formula>
    </cfRule>
  </conditionalFormatting>
  <conditionalFormatting sqref="Q307">
    <cfRule type="expression" dxfId="1088" priority="1735">
      <formula>Q307&gt;Q306</formula>
    </cfRule>
  </conditionalFormatting>
  <conditionalFormatting sqref="S307">
    <cfRule type="expression" dxfId="1087" priority="1730">
      <formula>S342&gt;S309+S307</formula>
    </cfRule>
    <cfRule type="expression" dxfId="1086" priority="1733">
      <formula>S335&gt;S307</formula>
    </cfRule>
  </conditionalFormatting>
  <conditionalFormatting sqref="S307">
    <cfRule type="expression" dxfId="1085" priority="1732">
      <formula>S335&gt;S307</formula>
    </cfRule>
  </conditionalFormatting>
  <conditionalFormatting sqref="S307">
    <cfRule type="expression" dxfId="1084" priority="1731">
      <formula>S307&gt;S306</formula>
    </cfRule>
  </conditionalFormatting>
  <conditionalFormatting sqref="U307">
    <cfRule type="expression" dxfId="1083" priority="1726">
      <formula>U342&gt;U309+U307</formula>
    </cfRule>
    <cfRule type="expression" dxfId="1082" priority="1729">
      <formula>U335&gt;U307</formula>
    </cfRule>
  </conditionalFormatting>
  <conditionalFormatting sqref="U307">
    <cfRule type="expression" dxfId="1081" priority="1728">
      <formula>U335&gt;U307</formula>
    </cfRule>
  </conditionalFormatting>
  <conditionalFormatting sqref="U307">
    <cfRule type="expression" dxfId="1080" priority="1727">
      <formula>U307&gt;U306</formula>
    </cfRule>
  </conditionalFormatting>
  <conditionalFormatting sqref="W307">
    <cfRule type="expression" dxfId="1079" priority="1722">
      <formula>W342&gt;W309+W307</formula>
    </cfRule>
    <cfRule type="expression" dxfId="1078" priority="1725">
      <formula>W335&gt;W307</formula>
    </cfRule>
  </conditionalFormatting>
  <conditionalFormatting sqref="W307">
    <cfRule type="expression" dxfId="1077" priority="1724">
      <formula>W335&gt;W307</formula>
    </cfRule>
  </conditionalFormatting>
  <conditionalFormatting sqref="W307">
    <cfRule type="expression" dxfId="1076" priority="1723">
      <formula>W307&gt;W306</formula>
    </cfRule>
  </conditionalFormatting>
  <conditionalFormatting sqref="Y307">
    <cfRule type="expression" dxfId="1075" priority="1718">
      <formula>Y342&gt;Y309+Y307</formula>
    </cfRule>
    <cfRule type="expression" dxfId="1074" priority="1721">
      <formula>Y335&gt;Y307</formula>
    </cfRule>
  </conditionalFormatting>
  <conditionalFormatting sqref="Y307">
    <cfRule type="expression" dxfId="1073" priority="1720">
      <formula>Y335&gt;Y307</formula>
    </cfRule>
  </conditionalFormatting>
  <conditionalFormatting sqref="Y307">
    <cfRule type="expression" dxfId="1072" priority="1719">
      <formula>Y307&gt;Y306</formula>
    </cfRule>
  </conditionalFormatting>
  <conditionalFormatting sqref="J112:AA112">
    <cfRule type="cellIs" dxfId="1071" priority="1717" operator="equal">
      <formula>0</formula>
    </cfRule>
  </conditionalFormatting>
  <conditionalFormatting sqref="AJ10">
    <cfRule type="cellIs" dxfId="1070" priority="1716" operator="equal">
      <formula>0</formula>
    </cfRule>
  </conditionalFormatting>
  <conditionalFormatting sqref="AJ8:AJ9">
    <cfRule type="cellIs" dxfId="1069" priority="1715" operator="equal">
      <formula>0</formula>
    </cfRule>
  </conditionalFormatting>
  <conditionalFormatting sqref="AJ434">
    <cfRule type="cellIs" dxfId="1068" priority="1713" operator="equal">
      <formula>0</formula>
    </cfRule>
  </conditionalFormatting>
  <conditionalFormatting sqref="AM434">
    <cfRule type="notContainsBlanks" dxfId="1067" priority="1714">
      <formula>LEN(TRIM(AM434))&gt;0</formula>
    </cfRule>
  </conditionalFormatting>
  <conditionalFormatting sqref="AK434">
    <cfRule type="notContainsBlanks" dxfId="1066" priority="1711">
      <formula>LEN(TRIM(AK434))&gt;0</formula>
    </cfRule>
  </conditionalFormatting>
  <conditionalFormatting sqref="J117:AA117">
    <cfRule type="expression" dxfId="1065" priority="1708">
      <formula>J118&gt;J117</formula>
    </cfRule>
  </conditionalFormatting>
  <conditionalFormatting sqref="D324:E324">
    <cfRule type="expression" dxfId="1064" priority="1705">
      <formula>D324&lt;&gt;D346</formula>
    </cfRule>
  </conditionalFormatting>
  <conditionalFormatting sqref="D346:E346">
    <cfRule type="expression" dxfId="1063" priority="1704">
      <formula>D324&lt;&gt;D346</formula>
    </cfRule>
  </conditionalFormatting>
  <conditionalFormatting sqref="J125:AA125">
    <cfRule type="expression" dxfId="1062" priority="1696">
      <formula>J125&gt;J124</formula>
    </cfRule>
  </conditionalFormatting>
  <conditionalFormatting sqref="J124:AA124">
    <cfRule type="expression" dxfId="1061" priority="1695">
      <formula>J125&gt;J124</formula>
    </cfRule>
  </conditionalFormatting>
  <conditionalFormatting sqref="J127:AA127">
    <cfRule type="expression" dxfId="1060" priority="1694">
      <formula>J127&gt;(J125-J126)</formula>
    </cfRule>
  </conditionalFormatting>
  <conditionalFormatting sqref="J125:AA125">
    <cfRule type="expression" dxfId="1059" priority="1693">
      <formula>J127&gt;(J125-J126)</formula>
    </cfRule>
  </conditionalFormatting>
  <conditionalFormatting sqref="M222">
    <cfRule type="expression" dxfId="1058" priority="1691">
      <formula>M223&gt;M222</formula>
    </cfRule>
  </conditionalFormatting>
  <conditionalFormatting sqref="O222">
    <cfRule type="cellIs" dxfId="1057" priority="1690" operator="equal">
      <formula>0</formula>
    </cfRule>
  </conditionalFormatting>
  <conditionalFormatting sqref="O222">
    <cfRule type="expression" dxfId="1056" priority="1688">
      <formula>O223&gt;O222</formula>
    </cfRule>
  </conditionalFormatting>
  <conditionalFormatting sqref="Q222">
    <cfRule type="cellIs" dxfId="1055" priority="1687" operator="equal">
      <formula>0</formula>
    </cfRule>
  </conditionalFormatting>
  <conditionalFormatting sqref="Q222">
    <cfRule type="expression" dxfId="1054" priority="1685">
      <formula>Q223&gt;Q222</formula>
    </cfRule>
  </conditionalFormatting>
  <conditionalFormatting sqref="S222">
    <cfRule type="cellIs" dxfId="1053" priority="1684" operator="equal">
      <formula>0</formula>
    </cfRule>
  </conditionalFormatting>
  <conditionalFormatting sqref="S222">
    <cfRule type="expression" dxfId="1052" priority="1682">
      <formula>S223&gt;S222</formula>
    </cfRule>
  </conditionalFormatting>
  <conditionalFormatting sqref="U222">
    <cfRule type="cellIs" dxfId="1051" priority="1681" operator="equal">
      <formula>0</formula>
    </cfRule>
  </conditionalFormatting>
  <conditionalFormatting sqref="U222">
    <cfRule type="expression" dxfId="1050" priority="1679">
      <formula>U223&gt;U222</formula>
    </cfRule>
  </conditionalFormatting>
  <conditionalFormatting sqref="W222">
    <cfRule type="cellIs" dxfId="1049" priority="1678" operator="equal">
      <formula>0</formula>
    </cfRule>
  </conditionalFormatting>
  <conditionalFormatting sqref="W222">
    <cfRule type="expression" dxfId="1048" priority="1676">
      <formula>W223&gt;W222</formula>
    </cfRule>
  </conditionalFormatting>
  <conditionalFormatting sqref="Y222">
    <cfRule type="cellIs" dxfId="1047" priority="1675" operator="equal">
      <formula>0</formula>
    </cfRule>
  </conditionalFormatting>
  <conditionalFormatting sqref="Y222">
    <cfRule type="expression" dxfId="1046" priority="1673">
      <formula>Y223&gt;Y222</formula>
    </cfRule>
  </conditionalFormatting>
  <conditionalFormatting sqref="AC222 AE222 AG222 AI222">
    <cfRule type="cellIs" dxfId="1045" priority="1672" operator="equal">
      <formula>0</formula>
    </cfRule>
  </conditionalFormatting>
  <conditionalFormatting sqref="AC222 AE222 AG222 AI222">
    <cfRule type="expression" dxfId="1044" priority="1670">
      <formula>AC223&gt;AC222</formula>
    </cfRule>
  </conditionalFormatting>
  <conditionalFormatting sqref="M230">
    <cfRule type="cellIs" dxfId="1043" priority="1669" operator="equal">
      <formula>0</formula>
    </cfRule>
  </conditionalFormatting>
  <conditionalFormatting sqref="M230">
    <cfRule type="expression" dxfId="1042" priority="1667">
      <formula>M231&gt;M230</formula>
    </cfRule>
  </conditionalFormatting>
  <conditionalFormatting sqref="O230">
    <cfRule type="cellIs" dxfId="1041" priority="1666" operator="equal">
      <formula>0</formula>
    </cfRule>
  </conditionalFormatting>
  <conditionalFormatting sqref="O230">
    <cfRule type="expression" dxfId="1040" priority="1664">
      <formula>O231&gt;O230</formula>
    </cfRule>
  </conditionalFormatting>
  <conditionalFormatting sqref="Q230">
    <cfRule type="cellIs" dxfId="1039" priority="1663" operator="equal">
      <formula>0</formula>
    </cfRule>
  </conditionalFormatting>
  <conditionalFormatting sqref="Q230">
    <cfRule type="expression" dxfId="1038" priority="1661">
      <formula>Q231&gt;Q230</formula>
    </cfRule>
  </conditionalFormatting>
  <conditionalFormatting sqref="S230">
    <cfRule type="cellIs" dxfId="1037" priority="1660" operator="equal">
      <formula>0</formula>
    </cfRule>
  </conditionalFormatting>
  <conditionalFormatting sqref="S230">
    <cfRule type="expression" dxfId="1036" priority="1658">
      <formula>S231&gt;S230</formula>
    </cfRule>
  </conditionalFormatting>
  <conditionalFormatting sqref="U230">
    <cfRule type="cellIs" dxfId="1035" priority="1657" operator="equal">
      <formula>0</formula>
    </cfRule>
  </conditionalFormatting>
  <conditionalFormatting sqref="U230">
    <cfRule type="expression" dxfId="1034" priority="1655">
      <formula>U231&gt;U230</formula>
    </cfRule>
  </conditionalFormatting>
  <conditionalFormatting sqref="W230">
    <cfRule type="cellIs" dxfId="1033" priority="1654" operator="equal">
      <formula>0</formula>
    </cfRule>
  </conditionalFormatting>
  <conditionalFormatting sqref="W230">
    <cfRule type="expression" dxfId="1032" priority="1652">
      <formula>W231&gt;W230</formula>
    </cfRule>
  </conditionalFormatting>
  <conditionalFormatting sqref="Y230">
    <cfRule type="cellIs" dxfId="1031" priority="1651" operator="equal">
      <formula>0</formula>
    </cfRule>
  </conditionalFormatting>
  <conditionalFormatting sqref="Y230">
    <cfRule type="expression" dxfId="1030" priority="1649">
      <formula>Y231&gt;Y230</formula>
    </cfRule>
  </conditionalFormatting>
  <conditionalFormatting sqref="AC230 AE230 AG230 AI230">
    <cfRule type="cellIs" dxfId="1029" priority="1648" operator="equal">
      <formula>0</formula>
    </cfRule>
  </conditionalFormatting>
  <conditionalFormatting sqref="AC230 AE230 AG230 AI230">
    <cfRule type="expression" dxfId="1028" priority="1646">
      <formula>AC231&gt;AC230</formula>
    </cfRule>
  </conditionalFormatting>
  <conditionalFormatting sqref="M214:M215">
    <cfRule type="cellIs" dxfId="1027" priority="1645" operator="equal">
      <formula>0</formula>
    </cfRule>
  </conditionalFormatting>
  <conditionalFormatting sqref="M215">
    <cfRule type="expression" dxfId="1026" priority="1621">
      <formula>M215&lt;(M216+M217+M218)</formula>
    </cfRule>
    <cfRule type="expression" dxfId="1025" priority="1644">
      <formula>M215&gt;M214</formula>
    </cfRule>
  </conditionalFormatting>
  <conditionalFormatting sqref="M214">
    <cfRule type="expression" dxfId="1024" priority="1643">
      <formula>M215&gt;M214</formula>
    </cfRule>
  </conditionalFormatting>
  <conditionalFormatting sqref="O214">
    <cfRule type="cellIs" dxfId="1023" priority="1642" operator="equal">
      <formula>0</formula>
    </cfRule>
  </conditionalFormatting>
  <conditionalFormatting sqref="O214">
    <cfRule type="expression" dxfId="1022" priority="1640">
      <formula>O215&gt;O214</formula>
    </cfRule>
  </conditionalFormatting>
  <conditionalFormatting sqref="Q214">
    <cfRule type="cellIs" dxfId="1021" priority="1639" operator="equal">
      <formula>0</formula>
    </cfRule>
  </conditionalFormatting>
  <conditionalFormatting sqref="Q214">
    <cfRule type="expression" dxfId="1020" priority="1637">
      <formula>Q215&gt;Q214</formula>
    </cfRule>
  </conditionalFormatting>
  <conditionalFormatting sqref="S214">
    <cfRule type="cellIs" dxfId="1019" priority="1636" operator="equal">
      <formula>0</formula>
    </cfRule>
  </conditionalFormatting>
  <conditionalFormatting sqref="S214">
    <cfRule type="expression" dxfId="1018" priority="1634">
      <formula>S215&gt;S214</formula>
    </cfRule>
  </conditionalFormatting>
  <conditionalFormatting sqref="U214">
    <cfRule type="cellIs" dxfId="1017" priority="1633" operator="equal">
      <formula>0</formula>
    </cfRule>
  </conditionalFormatting>
  <conditionalFormatting sqref="U214">
    <cfRule type="expression" dxfId="1016" priority="1631">
      <formula>U215&gt;U214</formula>
    </cfRule>
  </conditionalFormatting>
  <conditionalFormatting sqref="W214">
    <cfRule type="cellIs" dxfId="1015" priority="1630" operator="equal">
      <formula>0</formula>
    </cfRule>
  </conditionalFormatting>
  <conditionalFormatting sqref="W214">
    <cfRule type="expression" dxfId="1014" priority="1628">
      <formula>W215&gt;W214</formula>
    </cfRule>
  </conditionalFormatting>
  <conditionalFormatting sqref="Y214">
    <cfRule type="cellIs" dxfId="1013" priority="1627" operator="equal">
      <formula>0</formula>
    </cfRule>
  </conditionalFormatting>
  <conditionalFormatting sqref="Y214">
    <cfRule type="expression" dxfId="1012" priority="1625">
      <formula>Y215&gt;Y214</formula>
    </cfRule>
  </conditionalFormatting>
  <conditionalFormatting sqref="AC214 AE214 AG214 AI214">
    <cfRule type="cellIs" dxfId="1011" priority="1624" operator="equal">
      <formula>0</formula>
    </cfRule>
  </conditionalFormatting>
  <conditionalFormatting sqref="AC214 AE214 AG214 AI214">
    <cfRule type="expression" dxfId="1010" priority="1622">
      <formula>AC215&gt;AC214</formula>
    </cfRule>
  </conditionalFormatting>
  <conditionalFormatting sqref="O216">
    <cfRule type="expression" dxfId="1009" priority="1611">
      <formula>O215&lt;(O216+O217+O218)</formula>
    </cfRule>
    <cfRule type="expression" dxfId="1008" priority="1617">
      <formula>(O218+O217+O216)&gt;O214</formula>
    </cfRule>
  </conditionalFormatting>
  <conditionalFormatting sqref="O217">
    <cfRule type="expression" dxfId="1007" priority="1610">
      <formula>O215&lt;(O216+O217+O218)</formula>
    </cfRule>
    <cfRule type="expression" dxfId="1006" priority="1616">
      <formula>(O218+O217+O216)&gt;O214</formula>
    </cfRule>
  </conditionalFormatting>
  <conditionalFormatting sqref="O218">
    <cfRule type="expression" dxfId="1005" priority="1609">
      <formula>O215&lt;(O216+O217+O218)</formula>
    </cfRule>
    <cfRule type="expression" dxfId="1004" priority="1615">
      <formula>(O218+O217+O216)&gt;O214</formula>
    </cfRule>
  </conditionalFormatting>
  <conditionalFormatting sqref="O215">
    <cfRule type="cellIs" dxfId="1003" priority="1614" operator="equal">
      <formula>0</formula>
    </cfRule>
  </conditionalFormatting>
  <conditionalFormatting sqref="O215">
    <cfRule type="expression" dxfId="1002" priority="1612">
      <formula>O215&lt;(O216+O217+O218)</formula>
    </cfRule>
    <cfRule type="expression" dxfId="1001" priority="1613">
      <formula>O215&gt;O214</formula>
    </cfRule>
  </conditionalFormatting>
  <conditionalFormatting sqref="Q216">
    <cfRule type="expression" dxfId="1000" priority="1602">
      <formula>Q215&lt;(Q216+Q217+Q218)</formula>
    </cfRule>
    <cfRule type="expression" dxfId="999" priority="1608">
      <formula>(Q218+Q217+Q216)&gt;Q214</formula>
    </cfRule>
  </conditionalFormatting>
  <conditionalFormatting sqref="Q217">
    <cfRule type="expression" dxfId="998" priority="1601">
      <formula>Q215&lt;(Q216+Q217+Q218)</formula>
    </cfRule>
    <cfRule type="expression" dxfId="997" priority="1607">
      <formula>(Q218+Q217+Q216)&gt;Q214</formula>
    </cfRule>
  </conditionalFormatting>
  <conditionalFormatting sqref="Q218">
    <cfRule type="expression" dxfId="996" priority="1600">
      <formula>Q215&lt;(Q216+Q217+Q218)</formula>
    </cfRule>
    <cfRule type="expression" dxfId="995" priority="1606">
      <formula>(Q218+Q217+Q216)&gt;Q214</formula>
    </cfRule>
  </conditionalFormatting>
  <conditionalFormatting sqref="Q215">
    <cfRule type="cellIs" dxfId="994" priority="1605" operator="equal">
      <formula>0</formula>
    </cfRule>
  </conditionalFormatting>
  <conditionalFormatting sqref="Q215">
    <cfRule type="expression" dxfId="993" priority="1603">
      <formula>Q215&lt;(Q216+Q217+Q218)</formula>
    </cfRule>
    <cfRule type="expression" dxfId="992" priority="1604">
      <formula>Q215&gt;Q214</formula>
    </cfRule>
  </conditionalFormatting>
  <conditionalFormatting sqref="S216">
    <cfRule type="expression" dxfId="991" priority="1593">
      <formula>S215&lt;(S216+S217+S218)</formula>
    </cfRule>
    <cfRule type="expression" dxfId="990" priority="1599">
      <formula>(S218+S217+S216)&gt;S214</formula>
    </cfRule>
  </conditionalFormatting>
  <conditionalFormatting sqref="S217">
    <cfRule type="expression" dxfId="989" priority="1592">
      <formula>S215&lt;(S216+S217+S218)</formula>
    </cfRule>
    <cfRule type="expression" dxfId="988" priority="1598">
      <formula>(S218+S217+S216)&gt;S214</formula>
    </cfRule>
  </conditionalFormatting>
  <conditionalFormatting sqref="S218">
    <cfRule type="expression" dxfId="987" priority="1591">
      <formula>S215&lt;(S216+S217+S218)</formula>
    </cfRule>
    <cfRule type="expression" dxfId="986" priority="1597">
      <formula>(S218+S217+S216)&gt;S214</formula>
    </cfRule>
  </conditionalFormatting>
  <conditionalFormatting sqref="S215">
    <cfRule type="cellIs" dxfId="985" priority="1596" operator="equal">
      <formula>0</formula>
    </cfRule>
  </conditionalFormatting>
  <conditionalFormatting sqref="S215">
    <cfRule type="expression" dxfId="984" priority="1594">
      <formula>S215&lt;(S216+S217+S218)</formula>
    </cfRule>
    <cfRule type="expression" dxfId="983" priority="1595">
      <formula>S215&gt;S214</formula>
    </cfRule>
  </conditionalFormatting>
  <conditionalFormatting sqref="U216">
    <cfRule type="expression" dxfId="982" priority="1584">
      <formula>U215&lt;(U216+U217+U218)</formula>
    </cfRule>
    <cfRule type="expression" dxfId="981" priority="1590">
      <formula>(U218+U217+U216)&gt;U214</formula>
    </cfRule>
  </conditionalFormatting>
  <conditionalFormatting sqref="U217">
    <cfRule type="expression" dxfId="980" priority="1583">
      <formula>U215&lt;(U216+U217+U218)</formula>
    </cfRule>
    <cfRule type="expression" dxfId="979" priority="1589">
      <formula>(U218+U217+U216)&gt;U214</formula>
    </cfRule>
  </conditionalFormatting>
  <conditionalFormatting sqref="U218">
    <cfRule type="expression" dxfId="978" priority="1582">
      <formula>U215&lt;(U216+U217+U218)</formula>
    </cfRule>
    <cfRule type="expression" dxfId="977" priority="1588">
      <formula>(U218+U217+U216)&gt;U214</formula>
    </cfRule>
  </conditionalFormatting>
  <conditionalFormatting sqref="U215">
    <cfRule type="cellIs" dxfId="976" priority="1587" operator="equal">
      <formula>0</formula>
    </cfRule>
  </conditionalFormatting>
  <conditionalFormatting sqref="U215">
    <cfRule type="expression" dxfId="975" priority="1585">
      <formula>U215&lt;(U216+U217+U218)</formula>
    </cfRule>
    <cfRule type="expression" dxfId="974" priority="1586">
      <formula>U215&gt;U214</formula>
    </cfRule>
  </conditionalFormatting>
  <conditionalFormatting sqref="W216">
    <cfRule type="expression" dxfId="973" priority="1575">
      <formula>W215&lt;(W216+W217+W218)</formula>
    </cfRule>
    <cfRule type="expression" dxfId="972" priority="1581">
      <formula>(W218+W217+W216)&gt;W214</formula>
    </cfRule>
  </conditionalFormatting>
  <conditionalFormatting sqref="W217">
    <cfRule type="expression" dxfId="971" priority="1574">
      <formula>W215&lt;(W216+W217+W218)</formula>
    </cfRule>
    <cfRule type="expression" dxfId="970" priority="1580">
      <formula>(W218+W217+W216)&gt;W214</formula>
    </cfRule>
  </conditionalFormatting>
  <conditionalFormatting sqref="W218">
    <cfRule type="expression" dxfId="969" priority="1573">
      <formula>W215&lt;(W216+W217+W218)</formula>
    </cfRule>
    <cfRule type="expression" dxfId="968" priority="1579">
      <formula>(W218+W217+W216)&gt;W214</formula>
    </cfRule>
  </conditionalFormatting>
  <conditionalFormatting sqref="W215">
    <cfRule type="cellIs" dxfId="967" priority="1578" operator="equal">
      <formula>0</formula>
    </cfRule>
  </conditionalFormatting>
  <conditionalFormatting sqref="W215">
    <cfRule type="expression" dxfId="966" priority="1576">
      <formula>W215&lt;(W216+W217+W218)</formula>
    </cfRule>
    <cfRule type="expression" dxfId="965" priority="1577">
      <formula>W215&gt;W214</formula>
    </cfRule>
  </conditionalFormatting>
  <conditionalFormatting sqref="Y216">
    <cfRule type="expression" dxfId="964" priority="1566">
      <formula>Y215&lt;(Y216+Y217+Y218)</formula>
    </cfRule>
    <cfRule type="expression" dxfId="963" priority="1572">
      <formula>(Y218+Y217+Y216)&gt;Y214</formula>
    </cfRule>
  </conditionalFormatting>
  <conditionalFormatting sqref="Y217">
    <cfRule type="expression" dxfId="962" priority="1565">
      <formula>Y215&lt;(Y216+Y217+Y218)</formula>
    </cfRule>
    <cfRule type="expression" dxfId="961" priority="1571">
      <formula>(Y218+Y217+Y216)&gt;Y214</formula>
    </cfRule>
  </conditionalFormatting>
  <conditionalFormatting sqref="Y218">
    <cfRule type="expression" dxfId="960" priority="1564">
      <formula>Y215&lt;(Y216+Y217+Y218)</formula>
    </cfRule>
    <cfRule type="expression" dxfId="959" priority="1570">
      <formula>(Y218+Y217+Y216)&gt;Y214</formula>
    </cfRule>
  </conditionalFormatting>
  <conditionalFormatting sqref="Y215">
    <cfRule type="cellIs" dxfId="958" priority="1569" operator="equal">
      <formula>0</formula>
    </cfRule>
  </conditionalFormatting>
  <conditionalFormatting sqref="Y215">
    <cfRule type="expression" dxfId="957" priority="1567">
      <formula>Y215&lt;(Y216+Y217+Y218)</formula>
    </cfRule>
    <cfRule type="expression" dxfId="956" priority="1568">
      <formula>Y215&gt;Y214</formula>
    </cfRule>
  </conditionalFormatting>
  <conditionalFormatting sqref="AC216 AE216 AG216 AI216">
    <cfRule type="expression" dxfId="955" priority="1557">
      <formula>AC215&lt;(AC216+AC217+AC218)</formula>
    </cfRule>
    <cfRule type="expression" dxfId="954" priority="1563">
      <formula>(AC218+AC217+AC216)&gt;AC214</formula>
    </cfRule>
  </conditionalFormatting>
  <conditionalFormatting sqref="AC217 AE217 AG217 AI217">
    <cfRule type="expression" dxfId="953" priority="1556">
      <formula>AC215&lt;(AC216+AC217+AC218)</formula>
    </cfRule>
    <cfRule type="expression" dxfId="952" priority="1562">
      <formula>(AC218+AC217+AC216)&gt;AC214</formula>
    </cfRule>
  </conditionalFormatting>
  <conditionalFormatting sqref="AC218 AE218 AG218 AI218">
    <cfRule type="expression" dxfId="951" priority="1555">
      <formula>AC215&lt;(AC216+AC217+AC218)</formula>
    </cfRule>
    <cfRule type="expression" dxfId="950" priority="1561">
      <formula>(AC218+AC217+AC216)&gt;AC214</formula>
    </cfRule>
  </conditionalFormatting>
  <conditionalFormatting sqref="AC215 AE215 AG215 AI215">
    <cfRule type="cellIs" dxfId="949" priority="1560" operator="equal">
      <formula>0</formula>
    </cfRule>
  </conditionalFormatting>
  <conditionalFormatting sqref="AC215 AE215 AG215 AI215">
    <cfRule type="expression" dxfId="948" priority="1558">
      <formula>AC215&lt;(AC216+AC217+AC218)</formula>
    </cfRule>
    <cfRule type="expression" dxfId="947" priority="1559">
      <formula>AC215&gt;AC214</formula>
    </cfRule>
  </conditionalFormatting>
  <conditionalFormatting sqref="M224">
    <cfRule type="expression" dxfId="946" priority="1548">
      <formula>M223&lt;(M224+M225+M226)</formula>
    </cfRule>
    <cfRule type="expression" dxfId="945" priority="1554">
      <formula>(M226+M225+M224)&gt;M222</formula>
    </cfRule>
  </conditionalFormatting>
  <conditionalFormatting sqref="M225">
    <cfRule type="expression" dxfId="944" priority="1547">
      <formula>M223&lt;(M224+M225+M226)</formula>
    </cfRule>
    <cfRule type="expression" dxfId="943" priority="1553">
      <formula>(M226+M225+M224)&gt;M222</formula>
    </cfRule>
  </conditionalFormatting>
  <conditionalFormatting sqref="M226">
    <cfRule type="expression" dxfId="942" priority="1546">
      <formula>M223&lt;(M224+M225+M226)</formula>
    </cfRule>
    <cfRule type="expression" dxfId="941" priority="1552">
      <formula>(M226+M225+M224)&gt;M222</formula>
    </cfRule>
  </conditionalFormatting>
  <conditionalFormatting sqref="M223">
    <cfRule type="cellIs" dxfId="940" priority="1551" operator="equal">
      <formula>0</formula>
    </cfRule>
  </conditionalFormatting>
  <conditionalFormatting sqref="M223">
    <cfRule type="expression" dxfId="939" priority="1549">
      <formula>M223&lt;(M224+M225+M226)</formula>
    </cfRule>
    <cfRule type="expression" dxfId="938" priority="1550">
      <formula>M223&gt;M222</formula>
    </cfRule>
  </conditionalFormatting>
  <conditionalFormatting sqref="O224">
    <cfRule type="expression" dxfId="937" priority="1539">
      <formula>O223&lt;(O224+O225+O226)</formula>
    </cfRule>
    <cfRule type="expression" dxfId="936" priority="1545">
      <formula>(O226+O225+O224)&gt;O222</formula>
    </cfRule>
  </conditionalFormatting>
  <conditionalFormatting sqref="O225">
    <cfRule type="expression" dxfId="935" priority="1538">
      <formula>O223&lt;(O224+O225+O226)</formula>
    </cfRule>
    <cfRule type="expression" dxfId="934" priority="1544">
      <formula>(O226+O225+O224)&gt;O222</formula>
    </cfRule>
  </conditionalFormatting>
  <conditionalFormatting sqref="O226">
    <cfRule type="expression" dxfId="933" priority="1537">
      <formula>O223&lt;(O224+O225+O226)</formula>
    </cfRule>
    <cfRule type="expression" dxfId="932" priority="1543">
      <formula>(O226+O225+O224)&gt;O222</formula>
    </cfRule>
  </conditionalFormatting>
  <conditionalFormatting sqref="O223">
    <cfRule type="cellIs" dxfId="931" priority="1542" operator="equal">
      <formula>0</formula>
    </cfRule>
  </conditionalFormatting>
  <conditionalFormatting sqref="O223">
    <cfRule type="expression" dxfId="930" priority="1540">
      <formula>O223&lt;(O224+O225+O226)</formula>
    </cfRule>
    <cfRule type="expression" dxfId="929" priority="1541">
      <formula>O223&gt;O222</formula>
    </cfRule>
  </conditionalFormatting>
  <conditionalFormatting sqref="Q224">
    <cfRule type="expression" dxfId="928" priority="1530">
      <formula>Q223&lt;(Q224+Q225+Q226)</formula>
    </cfRule>
    <cfRule type="expression" dxfId="927" priority="1536">
      <formula>(Q226+Q225+Q224)&gt;Q222</formula>
    </cfRule>
  </conditionalFormatting>
  <conditionalFormatting sqref="Q225">
    <cfRule type="expression" dxfId="926" priority="1529">
      <formula>Q223&lt;(Q224+Q225+Q226)</formula>
    </cfRule>
    <cfRule type="expression" dxfId="925" priority="1535">
      <formula>(Q226+Q225+Q224)&gt;Q222</formula>
    </cfRule>
  </conditionalFormatting>
  <conditionalFormatting sqref="Q226">
    <cfRule type="expression" dxfId="924" priority="1528">
      <formula>Q223&lt;(Q224+Q225+Q226)</formula>
    </cfRule>
    <cfRule type="expression" dxfId="923" priority="1534">
      <formula>(Q226+Q225+Q224)&gt;Q222</formula>
    </cfRule>
  </conditionalFormatting>
  <conditionalFormatting sqref="Q223">
    <cfRule type="cellIs" dxfId="922" priority="1533" operator="equal">
      <formula>0</formula>
    </cfRule>
  </conditionalFormatting>
  <conditionalFormatting sqref="Q223">
    <cfRule type="expression" dxfId="921" priority="1531">
      <formula>Q223&lt;(Q224+Q225+Q226)</formula>
    </cfRule>
    <cfRule type="expression" dxfId="920" priority="1532">
      <formula>Q223&gt;Q222</formula>
    </cfRule>
  </conditionalFormatting>
  <conditionalFormatting sqref="S224">
    <cfRule type="expression" dxfId="919" priority="1521">
      <formula>S223&lt;(S224+S225+S226)</formula>
    </cfRule>
    <cfRule type="expression" dxfId="918" priority="1527">
      <formula>(S226+S225+S224)&gt;S222</formula>
    </cfRule>
  </conditionalFormatting>
  <conditionalFormatting sqref="S225">
    <cfRule type="expression" dxfId="917" priority="1520">
      <formula>S223&lt;(S224+S225+S226)</formula>
    </cfRule>
    <cfRule type="expression" dxfId="916" priority="1526">
      <formula>(S226+S225+S224)&gt;S222</formula>
    </cfRule>
  </conditionalFormatting>
  <conditionalFormatting sqref="S226">
    <cfRule type="expression" dxfId="915" priority="1519">
      <formula>S223&lt;(S224+S225+S226)</formula>
    </cfRule>
    <cfRule type="expression" dxfId="914" priority="1525">
      <formula>(S226+S225+S224)&gt;S222</formula>
    </cfRule>
  </conditionalFormatting>
  <conditionalFormatting sqref="S223">
    <cfRule type="cellIs" dxfId="913" priority="1524" operator="equal">
      <formula>0</formula>
    </cfRule>
  </conditionalFormatting>
  <conditionalFormatting sqref="S223">
    <cfRule type="expression" dxfId="912" priority="1522">
      <formula>S223&lt;(S224+S225+S226)</formula>
    </cfRule>
    <cfRule type="expression" dxfId="911" priority="1523">
      <formula>S223&gt;S222</formula>
    </cfRule>
  </conditionalFormatting>
  <conditionalFormatting sqref="U224">
    <cfRule type="expression" dxfId="910" priority="1512">
      <formula>U223&lt;(U224+U225+U226)</formula>
    </cfRule>
    <cfRule type="expression" dxfId="909" priority="1518">
      <formula>(U226+U225+U224)&gt;U222</formula>
    </cfRule>
  </conditionalFormatting>
  <conditionalFormatting sqref="U225">
    <cfRule type="expression" dxfId="908" priority="1511">
      <formula>U223&lt;(U224+U225+U226)</formula>
    </cfRule>
    <cfRule type="expression" dxfId="907" priority="1517">
      <formula>(U226+U225+U224)&gt;U222</formula>
    </cfRule>
  </conditionalFormatting>
  <conditionalFormatting sqref="U226">
    <cfRule type="expression" dxfId="906" priority="1510">
      <formula>U223&lt;(U224+U225+U226)</formula>
    </cfRule>
    <cfRule type="expression" dxfId="905" priority="1516">
      <formula>(U226+U225+U224)&gt;U222</formula>
    </cfRule>
  </conditionalFormatting>
  <conditionalFormatting sqref="U223">
    <cfRule type="cellIs" dxfId="904" priority="1515" operator="equal">
      <formula>0</formula>
    </cfRule>
  </conditionalFormatting>
  <conditionalFormatting sqref="U223">
    <cfRule type="expression" dxfId="903" priority="1513">
      <formula>U223&lt;(U224+U225+U226)</formula>
    </cfRule>
    <cfRule type="expression" dxfId="902" priority="1514">
      <formula>U223&gt;U222</formula>
    </cfRule>
  </conditionalFormatting>
  <conditionalFormatting sqref="W224">
    <cfRule type="expression" dxfId="901" priority="1503">
      <formula>W223&lt;(W224+W225+W226)</formula>
    </cfRule>
    <cfRule type="expression" dxfId="900" priority="1509">
      <formula>(W226+W225+W224)&gt;W222</formula>
    </cfRule>
  </conditionalFormatting>
  <conditionalFormatting sqref="W225">
    <cfRule type="expression" dxfId="899" priority="1502">
      <formula>W223&lt;(W224+W225+W226)</formula>
    </cfRule>
    <cfRule type="expression" dxfId="898" priority="1508">
      <formula>(W226+W225+W224)&gt;W222</formula>
    </cfRule>
  </conditionalFormatting>
  <conditionalFormatting sqref="W226">
    <cfRule type="expression" dxfId="897" priority="1501">
      <formula>W223&lt;(W224+W225+W226)</formula>
    </cfRule>
    <cfRule type="expression" dxfId="896" priority="1507">
      <formula>(W226+W225+W224)&gt;W222</formula>
    </cfRule>
  </conditionalFormatting>
  <conditionalFormatting sqref="W223">
    <cfRule type="cellIs" dxfId="895" priority="1506" operator="equal">
      <formula>0</formula>
    </cfRule>
  </conditionalFormatting>
  <conditionalFormatting sqref="W223">
    <cfRule type="expression" dxfId="894" priority="1504">
      <formula>W223&lt;(W224+W225+W226)</formula>
    </cfRule>
    <cfRule type="expression" dxfId="893" priority="1505">
      <formula>W223&gt;W222</formula>
    </cfRule>
  </conditionalFormatting>
  <conditionalFormatting sqref="Y224">
    <cfRule type="expression" dxfId="892" priority="1494">
      <formula>Y223&lt;(Y224+Y225+Y226)</formula>
    </cfRule>
    <cfRule type="expression" dxfId="891" priority="1500">
      <formula>(Y226+Y225+Y224)&gt;Y222</formula>
    </cfRule>
  </conditionalFormatting>
  <conditionalFormatting sqref="Y225">
    <cfRule type="expression" dxfId="890" priority="1493">
      <formula>Y223&lt;(Y224+Y225+Y226)</formula>
    </cfRule>
    <cfRule type="expression" dxfId="889" priority="1499">
      <formula>(Y226+Y225+Y224)&gt;Y222</formula>
    </cfRule>
  </conditionalFormatting>
  <conditionalFormatting sqref="Y226">
    <cfRule type="expression" dxfId="888" priority="1492">
      <formula>Y223&lt;(Y224+Y225+Y226)</formula>
    </cfRule>
    <cfRule type="expression" dxfId="887" priority="1498">
      <formula>(Y226+Y225+Y224)&gt;Y222</formula>
    </cfRule>
  </conditionalFormatting>
  <conditionalFormatting sqref="Y223">
    <cfRule type="cellIs" dxfId="886" priority="1497" operator="equal">
      <formula>0</formula>
    </cfRule>
  </conditionalFormatting>
  <conditionalFormatting sqref="Y223">
    <cfRule type="expression" dxfId="885" priority="1495">
      <formula>Y223&lt;(Y224+Y225+Y226)</formula>
    </cfRule>
    <cfRule type="expression" dxfId="884" priority="1496">
      <formula>Y223&gt;Y222</formula>
    </cfRule>
  </conditionalFormatting>
  <conditionalFormatting sqref="AC224 AE224 AG224 AI224">
    <cfRule type="expression" dxfId="883" priority="1485">
      <formula>AC223&lt;(AC224+AC225+AC226)</formula>
    </cfRule>
    <cfRule type="expression" dxfId="882" priority="1491">
      <formula>(AC226+AC225+AC224)&gt;AC222</formula>
    </cfRule>
  </conditionalFormatting>
  <conditionalFormatting sqref="AC225 AE225 AG225 AI225">
    <cfRule type="expression" dxfId="881" priority="1484">
      <formula>AC223&lt;(AC224+AC225+AC226)</formula>
    </cfRule>
    <cfRule type="expression" dxfId="880" priority="1490">
      <formula>(AC226+AC225+AC224)&gt;AC222</formula>
    </cfRule>
  </conditionalFormatting>
  <conditionalFormatting sqref="AC226 AE226 AG226 AI226">
    <cfRule type="expression" dxfId="879" priority="1483">
      <formula>AC223&lt;(AC224+AC225+AC226)</formula>
    </cfRule>
    <cfRule type="expression" dxfId="878" priority="1489">
      <formula>(AC226+AC225+AC224)&gt;AC222</formula>
    </cfRule>
  </conditionalFormatting>
  <conditionalFormatting sqref="AC223 AE223 AG223 AI223">
    <cfRule type="cellIs" dxfId="877" priority="1488" operator="equal">
      <formula>0</formula>
    </cfRule>
  </conditionalFormatting>
  <conditionalFormatting sqref="AC223 AE223 AG223 AI223">
    <cfRule type="expression" dxfId="876" priority="1486">
      <formula>AC223&lt;(AC224+AC225+AC226)</formula>
    </cfRule>
    <cfRule type="expression" dxfId="875" priority="1487">
      <formula>AC223&gt;AC222</formula>
    </cfRule>
  </conditionalFormatting>
  <conditionalFormatting sqref="M232">
    <cfRule type="expression" dxfId="874" priority="1476">
      <formula>M231&lt;(M232+M233+M234)</formula>
    </cfRule>
    <cfRule type="expression" dxfId="873" priority="1482">
      <formula>(M234+M233+M232)&gt;M230</formula>
    </cfRule>
  </conditionalFormatting>
  <conditionalFormatting sqref="M233">
    <cfRule type="expression" dxfId="872" priority="1475">
      <formula>M231&lt;(M232+M233+M234)</formula>
    </cfRule>
    <cfRule type="expression" dxfId="871" priority="1481">
      <formula>(M234+M233+M232)&gt;M230</formula>
    </cfRule>
  </conditionalFormatting>
  <conditionalFormatting sqref="M234">
    <cfRule type="expression" dxfId="870" priority="1474">
      <formula>M231&lt;(M232+M233+M234)</formula>
    </cfRule>
    <cfRule type="expression" dxfId="869" priority="1480">
      <formula>(M234+M233+M232)&gt;M230</formula>
    </cfRule>
  </conditionalFormatting>
  <conditionalFormatting sqref="M231">
    <cfRule type="cellIs" dxfId="868" priority="1479" operator="equal">
      <formula>0</formula>
    </cfRule>
  </conditionalFormatting>
  <conditionalFormatting sqref="M231">
    <cfRule type="expression" dxfId="867" priority="1477">
      <formula>M231&lt;(M232+M233+M234)</formula>
    </cfRule>
    <cfRule type="expression" dxfId="866" priority="1478">
      <formula>M231&gt;M230</formula>
    </cfRule>
  </conditionalFormatting>
  <conditionalFormatting sqref="O232">
    <cfRule type="expression" dxfId="865" priority="1467">
      <formula>O231&lt;(O232+O233+O234)</formula>
    </cfRule>
    <cfRule type="expression" dxfId="864" priority="1473">
      <formula>(O234+O233+O232)&gt;O230</formula>
    </cfRule>
  </conditionalFormatting>
  <conditionalFormatting sqref="O233">
    <cfRule type="expression" dxfId="863" priority="1466">
      <formula>O231&lt;(O232+O233+O234)</formula>
    </cfRule>
    <cfRule type="expression" dxfId="862" priority="1472">
      <formula>(O234+O233+O232)&gt;O230</formula>
    </cfRule>
  </conditionalFormatting>
  <conditionalFormatting sqref="O234">
    <cfRule type="expression" dxfId="861" priority="1465">
      <formula>O231&lt;(O232+O233+O234)</formula>
    </cfRule>
    <cfRule type="expression" dxfId="860" priority="1471">
      <formula>(O234+O233+O232)&gt;O230</formula>
    </cfRule>
  </conditionalFormatting>
  <conditionalFormatting sqref="O231">
    <cfRule type="cellIs" dxfId="859" priority="1470" operator="equal">
      <formula>0</formula>
    </cfRule>
  </conditionalFormatting>
  <conditionalFormatting sqref="O231">
    <cfRule type="expression" dxfId="858" priority="1468">
      <formula>O231&lt;(O232+O233+O234)</formula>
    </cfRule>
    <cfRule type="expression" dxfId="857" priority="1469">
      <formula>O231&gt;O230</formula>
    </cfRule>
  </conditionalFormatting>
  <conditionalFormatting sqref="Q232">
    <cfRule type="expression" dxfId="856" priority="1458">
      <formula>Q231&lt;(Q232+Q233+Q234)</formula>
    </cfRule>
    <cfRule type="expression" dxfId="855" priority="1464">
      <formula>(Q234+Q233+Q232)&gt;Q230</formula>
    </cfRule>
  </conditionalFormatting>
  <conditionalFormatting sqref="Q233">
    <cfRule type="expression" dxfId="854" priority="1457">
      <formula>Q231&lt;(Q232+Q233+Q234)</formula>
    </cfRule>
    <cfRule type="expression" dxfId="853" priority="1463">
      <formula>(Q234+Q233+Q232)&gt;Q230</formula>
    </cfRule>
  </conditionalFormatting>
  <conditionalFormatting sqref="Q234">
    <cfRule type="expression" dxfId="852" priority="1456">
      <formula>Q231&lt;(Q232+Q233+Q234)</formula>
    </cfRule>
    <cfRule type="expression" dxfId="851" priority="1462">
      <formula>(Q234+Q233+Q232)&gt;Q230</formula>
    </cfRule>
  </conditionalFormatting>
  <conditionalFormatting sqref="Q231">
    <cfRule type="cellIs" dxfId="850" priority="1461" operator="equal">
      <formula>0</formula>
    </cfRule>
  </conditionalFormatting>
  <conditionalFormatting sqref="Q231">
    <cfRule type="expression" dxfId="849" priority="1459">
      <formula>Q231&lt;(Q232+Q233+Q234)</formula>
    </cfRule>
    <cfRule type="expression" dxfId="848" priority="1460">
      <formula>Q231&gt;Q230</formula>
    </cfRule>
  </conditionalFormatting>
  <conditionalFormatting sqref="S232">
    <cfRule type="expression" dxfId="847" priority="1449">
      <formula>S231&lt;(S232+S233+S234)</formula>
    </cfRule>
    <cfRule type="expression" dxfId="846" priority="1455">
      <formula>(S234+S233+S232)&gt;S230</formula>
    </cfRule>
  </conditionalFormatting>
  <conditionalFormatting sqref="S233">
    <cfRule type="expression" dxfId="845" priority="1448">
      <formula>S231&lt;(S232+S233+S234)</formula>
    </cfRule>
    <cfRule type="expression" dxfId="844" priority="1454">
      <formula>(S234+S233+S232)&gt;S230</formula>
    </cfRule>
  </conditionalFormatting>
  <conditionalFormatting sqref="S234">
    <cfRule type="expression" dxfId="843" priority="1447">
      <formula>S231&lt;(S232+S233+S234)</formula>
    </cfRule>
    <cfRule type="expression" dxfId="842" priority="1453">
      <formula>(S234+S233+S232)&gt;S230</formula>
    </cfRule>
  </conditionalFormatting>
  <conditionalFormatting sqref="S231">
    <cfRule type="cellIs" dxfId="841" priority="1452" operator="equal">
      <formula>0</formula>
    </cfRule>
  </conditionalFormatting>
  <conditionalFormatting sqref="S231">
    <cfRule type="expression" dxfId="840" priority="1450">
      <formula>S231&lt;(S232+S233+S234)</formula>
    </cfRule>
    <cfRule type="expression" dxfId="839" priority="1451">
      <formula>S231&gt;S230</formula>
    </cfRule>
  </conditionalFormatting>
  <conditionalFormatting sqref="U232">
    <cfRule type="expression" dxfId="838" priority="1440">
      <formula>U231&lt;(U232+U233+U234)</formula>
    </cfRule>
    <cfRule type="expression" dxfId="837" priority="1446">
      <formula>(U234+U233+U232)&gt;U230</formula>
    </cfRule>
  </conditionalFormatting>
  <conditionalFormatting sqref="U233">
    <cfRule type="expression" dxfId="836" priority="1439">
      <formula>U231&lt;(U232+U233+U234)</formula>
    </cfRule>
    <cfRule type="expression" dxfId="835" priority="1445">
      <formula>(U234+U233+U232)&gt;U230</formula>
    </cfRule>
  </conditionalFormatting>
  <conditionalFormatting sqref="U234">
    <cfRule type="expression" dxfId="834" priority="1438">
      <formula>U231&lt;(U232+U233+U234)</formula>
    </cfRule>
    <cfRule type="expression" dxfId="833" priority="1444">
      <formula>(U234+U233+U232)&gt;U230</formula>
    </cfRule>
  </conditionalFormatting>
  <conditionalFormatting sqref="U231">
    <cfRule type="cellIs" dxfId="832" priority="1443" operator="equal">
      <formula>0</formula>
    </cfRule>
  </conditionalFormatting>
  <conditionalFormatting sqref="U231">
    <cfRule type="expression" dxfId="831" priority="1441">
      <formula>U231&lt;(U232+U233+U234)</formula>
    </cfRule>
    <cfRule type="expression" dxfId="830" priority="1442">
      <formula>U231&gt;U230</formula>
    </cfRule>
  </conditionalFormatting>
  <conditionalFormatting sqref="W232">
    <cfRule type="expression" dxfId="829" priority="1431">
      <formula>W231&lt;(W232+W233+W234)</formula>
    </cfRule>
    <cfRule type="expression" dxfId="828" priority="1437">
      <formula>(W234+W233+W232)&gt;W230</formula>
    </cfRule>
  </conditionalFormatting>
  <conditionalFormatting sqref="W233">
    <cfRule type="expression" dxfId="827" priority="1430">
      <formula>W231&lt;(W232+W233+W234)</formula>
    </cfRule>
    <cfRule type="expression" dxfId="826" priority="1436">
      <formula>(W234+W233+W232)&gt;W230</formula>
    </cfRule>
  </conditionalFormatting>
  <conditionalFormatting sqref="W234">
    <cfRule type="expression" dxfId="825" priority="1429">
      <formula>W231&lt;(W232+W233+W234)</formula>
    </cfRule>
    <cfRule type="expression" dxfId="824" priority="1435">
      <formula>(W234+W233+W232)&gt;W230</formula>
    </cfRule>
  </conditionalFormatting>
  <conditionalFormatting sqref="W231">
    <cfRule type="cellIs" dxfId="823" priority="1434" operator="equal">
      <formula>0</formula>
    </cfRule>
  </conditionalFormatting>
  <conditionalFormatting sqref="W231">
    <cfRule type="expression" dxfId="822" priority="1432">
      <formula>W231&lt;(W232+W233+W234)</formula>
    </cfRule>
    <cfRule type="expression" dxfId="821" priority="1433">
      <formula>W231&gt;W230</formula>
    </cfRule>
  </conditionalFormatting>
  <conditionalFormatting sqref="Y232">
    <cfRule type="expression" dxfId="820" priority="1422">
      <formula>Y231&lt;(Y232+Y233+Y234)</formula>
    </cfRule>
    <cfRule type="expression" dxfId="819" priority="1428">
      <formula>(Y234+Y233+Y232)&gt;Y230</formula>
    </cfRule>
  </conditionalFormatting>
  <conditionalFormatting sqref="Y233">
    <cfRule type="expression" dxfId="818" priority="1421">
      <formula>Y231&lt;(Y232+Y233+Y234)</formula>
    </cfRule>
    <cfRule type="expression" dxfId="817" priority="1427">
      <formula>(Y234+Y233+Y232)&gt;Y230</formula>
    </cfRule>
  </conditionalFormatting>
  <conditionalFormatting sqref="Y234">
    <cfRule type="expression" dxfId="816" priority="1420">
      <formula>Y231&lt;(Y232+Y233+Y234)</formula>
    </cfRule>
    <cfRule type="expression" dxfId="815" priority="1426">
      <formula>(Y234+Y233+Y232)&gt;Y230</formula>
    </cfRule>
  </conditionalFormatting>
  <conditionalFormatting sqref="Y231">
    <cfRule type="cellIs" dxfId="814" priority="1425" operator="equal">
      <formula>0</formula>
    </cfRule>
  </conditionalFormatting>
  <conditionalFormatting sqref="Y231">
    <cfRule type="expression" dxfId="813" priority="1423">
      <formula>Y231&lt;(Y232+Y233+Y234)</formula>
    </cfRule>
    <cfRule type="expression" dxfId="812" priority="1424">
      <formula>Y231&gt;Y230</formula>
    </cfRule>
  </conditionalFormatting>
  <conditionalFormatting sqref="AC232 AE232 AG232 AI232">
    <cfRule type="expression" dxfId="811" priority="1413">
      <formula>AC231&lt;(AC232+AC233+AC234)</formula>
    </cfRule>
    <cfRule type="expression" dxfId="810" priority="1419">
      <formula>(AC234+AC233+AC232)&gt;AC230</formula>
    </cfRule>
  </conditionalFormatting>
  <conditionalFormatting sqref="AC233 AE233 AG233 AI233">
    <cfRule type="expression" dxfId="809" priority="1412">
      <formula>AC231&lt;(AC232+AC233+AC234)</formula>
    </cfRule>
    <cfRule type="expression" dxfId="808" priority="1418">
      <formula>(AC234+AC233+AC232)&gt;AC230</formula>
    </cfRule>
  </conditionalFormatting>
  <conditionalFormatting sqref="AC234 AE234 AG234 AI234">
    <cfRule type="expression" dxfId="807" priority="1411">
      <formula>AC231&lt;(AC232+AC233+AC234)</formula>
    </cfRule>
    <cfRule type="expression" dxfId="806" priority="1417">
      <formula>(AC234+AC233+AC232)&gt;AC230</formula>
    </cfRule>
  </conditionalFormatting>
  <conditionalFormatting sqref="AC231 AE231 AG231 AI231">
    <cfRule type="cellIs" dxfId="805" priority="1416" operator="equal">
      <formula>0</formula>
    </cfRule>
  </conditionalFormatting>
  <conditionalFormatting sqref="AC231 AE231 AG231 AI231">
    <cfRule type="expression" dxfId="804" priority="1414">
      <formula>AC231&lt;(AC232+AC233+AC234)</formula>
    </cfRule>
    <cfRule type="expression" dxfId="803" priority="1415">
      <formula>AC231&gt;AC230</formula>
    </cfRule>
  </conditionalFormatting>
  <conditionalFormatting sqref="F44:Y44 AB44:AI44">
    <cfRule type="cellIs" dxfId="802" priority="1409" operator="equal">
      <formula>0</formula>
    </cfRule>
  </conditionalFormatting>
  <conditionalFormatting sqref="J148:AA148">
    <cfRule type="expression" dxfId="801" priority="3354">
      <formula>J146&gt;J148</formula>
    </cfRule>
  </conditionalFormatting>
  <conditionalFormatting sqref="AK66:AK67">
    <cfRule type="notContainsBlanks" dxfId="800" priority="1407">
      <formula>LEN(TRIM(AK66))&gt;0</formula>
    </cfRule>
  </conditionalFormatting>
  <conditionalFormatting sqref="AM70">
    <cfRule type="notContainsBlanks" dxfId="799" priority="1405">
      <formula>LEN(TRIM(AM70))&gt;0</formula>
    </cfRule>
  </conditionalFormatting>
  <conditionalFormatting sqref="AM66:AM67 AM70:AM71">
    <cfRule type="notContainsBlanks" dxfId="798" priority="1404">
      <formula>LEN(TRIM(AM66))&gt;0</formula>
    </cfRule>
  </conditionalFormatting>
  <conditionalFormatting sqref="AL66">
    <cfRule type="notContainsBlanks" dxfId="797" priority="1408">
      <formula>LEN(TRIM(AL66))&gt;0</formula>
    </cfRule>
  </conditionalFormatting>
  <conditionalFormatting sqref="AJ66:AJ67">
    <cfRule type="cellIs" dxfId="796" priority="1398" operator="equal">
      <formula>0</formula>
    </cfRule>
  </conditionalFormatting>
  <conditionalFormatting sqref="AK76:AK77">
    <cfRule type="notContainsBlanks" dxfId="795" priority="1395">
      <formula>LEN(TRIM(AK76))&gt;0</formula>
    </cfRule>
  </conditionalFormatting>
  <conditionalFormatting sqref="AM74">
    <cfRule type="notContainsBlanks" dxfId="794" priority="1394">
      <formula>LEN(TRIM(AM74))&gt;0</formula>
    </cfRule>
  </conditionalFormatting>
  <conditionalFormatting sqref="AM74:AM77">
    <cfRule type="notContainsBlanks" dxfId="793" priority="1393">
      <formula>LEN(TRIM(AM74))&gt;0</formula>
    </cfRule>
  </conditionalFormatting>
  <conditionalFormatting sqref="AK80:AK81">
    <cfRule type="notContainsBlanks" dxfId="792" priority="1387">
      <formula>LEN(TRIM(AK80))&gt;0</formula>
    </cfRule>
  </conditionalFormatting>
  <conditionalFormatting sqref="AM78">
    <cfRule type="notContainsBlanks" dxfId="791" priority="1386">
      <formula>LEN(TRIM(AM78))&gt;0</formula>
    </cfRule>
  </conditionalFormatting>
  <conditionalFormatting sqref="AM78:AM81">
    <cfRule type="notContainsBlanks" dxfId="790" priority="1385">
      <formula>LEN(TRIM(AM78))&gt;0</formula>
    </cfRule>
  </conditionalFormatting>
  <conditionalFormatting sqref="AK88:AK89">
    <cfRule type="notContainsBlanks" dxfId="789" priority="1378">
      <formula>LEN(TRIM(AK88))&gt;0</formula>
    </cfRule>
  </conditionalFormatting>
  <conditionalFormatting sqref="AM86">
    <cfRule type="notContainsBlanks" dxfId="788" priority="1377">
      <formula>LEN(TRIM(AM86))&gt;0</formula>
    </cfRule>
  </conditionalFormatting>
  <conditionalFormatting sqref="AM86:AM89">
    <cfRule type="notContainsBlanks" dxfId="787" priority="1376">
      <formula>LEN(TRIM(AM86))&gt;0</formula>
    </cfRule>
  </conditionalFormatting>
  <conditionalFormatting sqref="AK92:AK93">
    <cfRule type="notContainsBlanks" dxfId="786" priority="1369">
      <formula>LEN(TRIM(AK92))&gt;0</formula>
    </cfRule>
  </conditionalFormatting>
  <conditionalFormatting sqref="AM90">
    <cfRule type="notContainsBlanks" dxfId="785" priority="1368">
      <formula>LEN(TRIM(AM90))&gt;0</formula>
    </cfRule>
  </conditionalFormatting>
  <conditionalFormatting sqref="AM90:AM93">
    <cfRule type="notContainsBlanks" dxfId="784" priority="1367">
      <formula>LEN(TRIM(AM90))&gt;0</formula>
    </cfRule>
  </conditionalFormatting>
  <conditionalFormatting sqref="AK96:AK97">
    <cfRule type="notContainsBlanks" dxfId="783" priority="1360">
      <formula>LEN(TRIM(AK96))&gt;0</formula>
    </cfRule>
  </conditionalFormatting>
  <conditionalFormatting sqref="AM94">
    <cfRule type="notContainsBlanks" dxfId="782" priority="1359">
      <formula>LEN(TRIM(AM94))&gt;0</formula>
    </cfRule>
  </conditionalFormatting>
  <conditionalFormatting sqref="AM94:AM97">
    <cfRule type="notContainsBlanks" dxfId="781" priority="1358">
      <formula>LEN(TRIM(AM94))&gt;0</formula>
    </cfRule>
  </conditionalFormatting>
  <conditionalFormatting sqref="AK100:AK101">
    <cfRule type="notContainsBlanks" dxfId="780" priority="1351">
      <formula>LEN(TRIM(AK100))&gt;0</formula>
    </cfRule>
  </conditionalFormatting>
  <conditionalFormatting sqref="AM98">
    <cfRule type="notContainsBlanks" dxfId="779" priority="1350">
      <formula>LEN(TRIM(AM98))&gt;0</formula>
    </cfRule>
  </conditionalFormatting>
  <conditionalFormatting sqref="AM98:AM101">
    <cfRule type="notContainsBlanks" dxfId="778" priority="1349">
      <formula>LEN(TRIM(AM98))&gt;0</formula>
    </cfRule>
  </conditionalFormatting>
  <conditionalFormatting sqref="AK104:AK105">
    <cfRule type="notContainsBlanks" dxfId="777" priority="1342">
      <formula>LEN(TRIM(AK104))&gt;0</formula>
    </cfRule>
  </conditionalFormatting>
  <conditionalFormatting sqref="AM102">
    <cfRule type="notContainsBlanks" dxfId="776" priority="1341">
      <formula>LEN(TRIM(AM102))&gt;0</formula>
    </cfRule>
  </conditionalFormatting>
  <conditionalFormatting sqref="AM102:AM105">
    <cfRule type="notContainsBlanks" dxfId="775" priority="1340">
      <formula>LEN(TRIM(AM102))&gt;0</formula>
    </cfRule>
  </conditionalFormatting>
  <conditionalFormatting sqref="AK84:AK85">
    <cfRule type="notContainsBlanks" dxfId="774" priority="1315">
      <formula>LEN(TRIM(AK84))&gt;0</formula>
    </cfRule>
  </conditionalFormatting>
  <conditionalFormatting sqref="AM82">
    <cfRule type="notContainsBlanks" dxfId="773" priority="1314">
      <formula>LEN(TRIM(AM82))&gt;0</formula>
    </cfRule>
  </conditionalFormatting>
  <conditionalFormatting sqref="AM82:AM85">
    <cfRule type="notContainsBlanks" dxfId="772" priority="1313">
      <formula>LEN(TRIM(AM82))&gt;0</formula>
    </cfRule>
  </conditionalFormatting>
  <conditionalFormatting sqref="AJ74:AJ77">
    <cfRule type="cellIs" dxfId="771" priority="1293" operator="equal">
      <formula>0</formula>
    </cfRule>
  </conditionalFormatting>
  <conditionalFormatting sqref="AJ78:AJ81">
    <cfRule type="cellIs" dxfId="770" priority="1292" operator="equal">
      <formula>0</formula>
    </cfRule>
  </conditionalFormatting>
  <conditionalFormatting sqref="F52:Y52 AB52:AI52">
    <cfRule type="expression" dxfId="769" priority="1306">
      <formula>F53&gt;F52</formula>
    </cfRule>
  </conditionalFormatting>
  <conditionalFormatting sqref="AK106:AK107">
    <cfRule type="notContainsBlanks" dxfId="768" priority="1304">
      <formula>LEN(TRIM(AK106))&gt;0</formula>
    </cfRule>
  </conditionalFormatting>
  <conditionalFormatting sqref="AM106">
    <cfRule type="notContainsBlanks" dxfId="767" priority="1303">
      <formula>LEN(TRIM(AM106))&gt;0</formula>
    </cfRule>
  </conditionalFormatting>
  <conditionalFormatting sqref="AM106:AM107">
    <cfRule type="notContainsBlanks" dxfId="766" priority="1302">
      <formula>LEN(TRIM(AM106))&gt;0</formula>
    </cfRule>
  </conditionalFormatting>
  <conditionalFormatting sqref="AJ94:AJ97">
    <cfRule type="cellIs" dxfId="765" priority="1288" operator="equal">
      <formula>0</formula>
    </cfRule>
  </conditionalFormatting>
  <conditionalFormatting sqref="AJ98:AJ107">
    <cfRule type="cellIs" dxfId="764" priority="1287" operator="equal">
      <formula>0</formula>
    </cfRule>
  </conditionalFormatting>
  <conditionalFormatting sqref="AJ70:AJ71">
    <cfRule type="cellIs" dxfId="763" priority="1294" operator="equal">
      <formula>0</formula>
    </cfRule>
  </conditionalFormatting>
  <conditionalFormatting sqref="AJ82:AJ85">
    <cfRule type="cellIs" dxfId="762" priority="1291" operator="equal">
      <formula>0</formula>
    </cfRule>
  </conditionalFormatting>
  <conditionalFormatting sqref="AJ86:AJ89">
    <cfRule type="cellIs" dxfId="761" priority="1290" operator="equal">
      <formula>0</formula>
    </cfRule>
  </conditionalFormatting>
  <conditionalFormatting sqref="AJ90:AJ93">
    <cfRule type="cellIs" dxfId="760" priority="1289" operator="equal">
      <formula>0</formula>
    </cfRule>
  </conditionalFormatting>
  <conditionalFormatting sqref="Z358:AA373">
    <cfRule type="cellIs" dxfId="759" priority="1273" operator="equal">
      <formula>0</formula>
    </cfRule>
  </conditionalFormatting>
  <conditionalFormatting sqref="AJ51:AJ52">
    <cfRule type="cellIs" dxfId="758" priority="1285" operator="equal">
      <formula>0</formula>
    </cfRule>
  </conditionalFormatting>
  <conditionalFormatting sqref="AJ53">
    <cfRule type="cellIs" dxfId="757" priority="1284" operator="equal">
      <formula>0</formula>
    </cfRule>
  </conditionalFormatting>
  <conditionalFormatting sqref="M329">
    <cfRule type="expression" dxfId="756" priority="1270">
      <formula>M329&gt;M346</formula>
    </cfRule>
    <cfRule type="expression" dxfId="755" priority="1271">
      <formula>M329&gt;M346 &amp; EXACT($I$3,"1") &amp; EXACT($E$3,"1")</formula>
    </cfRule>
  </conditionalFormatting>
  <conditionalFormatting sqref="O329">
    <cfRule type="expression" dxfId="754" priority="1268">
      <formula>O329&gt;O346</formula>
    </cfRule>
    <cfRule type="expression" dxfId="753" priority="1269">
      <formula>O329&gt;O346 &amp; EXACT($I$3,"1") &amp; EXACT($E$3,"1")</formula>
    </cfRule>
  </conditionalFormatting>
  <conditionalFormatting sqref="Q329">
    <cfRule type="expression" dxfId="752" priority="1266">
      <formula>Q329&gt;Q346</formula>
    </cfRule>
    <cfRule type="expression" dxfId="751" priority="1267">
      <formula>Q329&gt;Q346 &amp; EXACT($I$3,"1") &amp; EXACT($E$3,"1")</formula>
    </cfRule>
  </conditionalFormatting>
  <conditionalFormatting sqref="S329">
    <cfRule type="expression" dxfId="750" priority="1264">
      <formula>S329&gt;S346</formula>
    </cfRule>
    <cfRule type="expression" dxfId="749" priority="1265">
      <formula>S329&gt;S346 &amp; EXACT($I$3,"1") &amp; EXACT($E$3,"1")</formula>
    </cfRule>
  </conditionalFormatting>
  <conditionalFormatting sqref="U329">
    <cfRule type="expression" dxfId="748" priority="1262">
      <formula>U329&gt;U346</formula>
    </cfRule>
    <cfRule type="expression" dxfId="747" priority="1263">
      <formula>U329&gt;U346 &amp; EXACT($I$3,"1") &amp; EXACT($E$3,"1")</formula>
    </cfRule>
  </conditionalFormatting>
  <conditionalFormatting sqref="W329">
    <cfRule type="expression" dxfId="746" priority="1260">
      <formula>W329&gt;W346</formula>
    </cfRule>
    <cfRule type="expression" dxfId="745" priority="1261">
      <formula>W329&gt;W346 &amp; EXACT($I$3,"1") &amp; EXACT($E$3,"1")</formula>
    </cfRule>
  </conditionalFormatting>
  <conditionalFormatting sqref="Y329">
    <cfRule type="expression" dxfId="744" priority="1258">
      <formula>Y329&gt;Y346</formula>
    </cfRule>
    <cfRule type="expression" dxfId="743" priority="1259">
      <formula>Y329&gt;Y346 &amp; EXACT($I$3,"1") &amp; EXACT($E$3,"1")</formula>
    </cfRule>
  </conditionalFormatting>
  <conditionalFormatting sqref="K346">
    <cfRule type="expression" dxfId="742" priority="1257">
      <formula>K329&gt;K346</formula>
    </cfRule>
  </conditionalFormatting>
  <conditionalFormatting sqref="M346">
    <cfRule type="expression" dxfId="741" priority="1256">
      <formula>M329&gt;M346</formula>
    </cfRule>
  </conditionalFormatting>
  <conditionalFormatting sqref="O346">
    <cfRule type="expression" dxfId="740" priority="1255">
      <formula>O329&gt;O346</formula>
    </cfRule>
  </conditionalFormatting>
  <conditionalFormatting sqref="Q346">
    <cfRule type="expression" dxfId="739" priority="1254">
      <formula>Q329&gt;Q346</formula>
    </cfRule>
  </conditionalFormatting>
  <conditionalFormatting sqref="S346">
    <cfRule type="expression" dxfId="738" priority="1253">
      <formula>S329&gt;S346</formula>
    </cfRule>
  </conditionalFormatting>
  <conditionalFormatting sqref="U346">
    <cfRule type="expression" dxfId="737" priority="1252">
      <formula>U329&gt;U346</formula>
    </cfRule>
  </conditionalFormatting>
  <conditionalFormatting sqref="W346">
    <cfRule type="expression" dxfId="736" priority="1251">
      <formula>W329&gt;W346</formula>
    </cfRule>
  </conditionalFormatting>
  <conditionalFormatting sqref="Y346">
    <cfRule type="expression" dxfId="735" priority="1250">
      <formula>Y329&gt;Y346</formula>
    </cfRule>
  </conditionalFormatting>
  <conditionalFormatting sqref="AA346:AI346">
    <cfRule type="expression" dxfId="734" priority="1249">
      <formula>AA329&gt;AA346</formula>
    </cfRule>
  </conditionalFormatting>
  <conditionalFormatting sqref="AK439:AK440">
    <cfRule type="notContainsBlanks" dxfId="733" priority="1246">
      <formula>LEN(TRIM(AK439))&gt;0</formula>
    </cfRule>
  </conditionalFormatting>
  <conditionalFormatting sqref="AM439">
    <cfRule type="notContainsBlanks" dxfId="732" priority="1245">
      <formula>LEN(TRIM(AM439))&gt;0</formula>
    </cfRule>
  </conditionalFormatting>
  <conditionalFormatting sqref="AJ439">
    <cfRule type="cellIs" dxfId="731" priority="1243" operator="equal">
      <formula>0</formula>
    </cfRule>
  </conditionalFormatting>
  <conditionalFormatting sqref="AJ440">
    <cfRule type="cellIs" dxfId="730" priority="1242" operator="equal">
      <formula>0</formula>
    </cfRule>
  </conditionalFormatting>
  <conditionalFormatting sqref="AJ438">
    <cfRule type="cellIs" dxfId="729" priority="1241" operator="equal">
      <formula>0</formula>
    </cfRule>
  </conditionalFormatting>
  <conditionalFormatting sqref="AM441">
    <cfRule type="notContainsBlanks" dxfId="728" priority="1236">
      <formula>LEN(TRIM(AM441))&gt;0</formula>
    </cfRule>
  </conditionalFormatting>
  <conditionalFormatting sqref="AK441">
    <cfRule type="notContainsBlanks" dxfId="727" priority="1235">
      <formula>LEN(TRIM(AK441))&gt;0</formula>
    </cfRule>
  </conditionalFormatting>
  <conditionalFormatting sqref="AJ441">
    <cfRule type="cellIs" dxfId="726" priority="1234" operator="equal">
      <formula>0</formula>
    </cfRule>
  </conditionalFormatting>
  <conditionalFormatting sqref="AM442">
    <cfRule type="notContainsBlanks" dxfId="725" priority="1231">
      <formula>LEN(TRIM(AM442))&gt;0</formula>
    </cfRule>
  </conditionalFormatting>
  <conditionalFormatting sqref="AK442">
    <cfRule type="notContainsBlanks" dxfId="724" priority="1230">
      <formula>LEN(TRIM(AK442))&gt;0</formula>
    </cfRule>
  </conditionalFormatting>
  <conditionalFormatting sqref="AJ442">
    <cfRule type="cellIs" dxfId="723" priority="1229" operator="equal">
      <formula>0</formula>
    </cfRule>
  </conditionalFormatting>
  <conditionalFormatting sqref="AM443:AM445">
    <cfRule type="notContainsBlanks" dxfId="722" priority="1221">
      <formula>LEN(TRIM(AM443))&gt;0</formula>
    </cfRule>
  </conditionalFormatting>
  <conditionalFormatting sqref="AK444:AK445">
    <cfRule type="notContainsBlanks" dxfId="721" priority="1220">
      <formula>LEN(TRIM(AK444))&gt;0</formula>
    </cfRule>
  </conditionalFormatting>
  <conditionalFormatting sqref="AM444">
    <cfRule type="notContainsBlanks" dxfId="720" priority="1219">
      <formula>LEN(TRIM(AM444))&gt;0</formula>
    </cfRule>
  </conditionalFormatting>
  <conditionalFormatting sqref="AM446">
    <cfRule type="notContainsBlanks" dxfId="719" priority="1213">
      <formula>LEN(TRIM(AM446))&gt;0</formula>
    </cfRule>
  </conditionalFormatting>
  <conditionalFormatting sqref="AK446">
    <cfRule type="notContainsBlanks" dxfId="718" priority="1212">
      <formula>LEN(TRIM(AK446))&gt;0</formula>
    </cfRule>
  </conditionalFormatting>
  <conditionalFormatting sqref="AM447">
    <cfRule type="notContainsBlanks" dxfId="717" priority="1208">
      <formula>LEN(TRIM(AM447))&gt;0</formula>
    </cfRule>
  </conditionalFormatting>
  <conditionalFormatting sqref="AK447">
    <cfRule type="notContainsBlanks" dxfId="716" priority="1207">
      <formula>LEN(TRIM(AK447))&gt;0</formula>
    </cfRule>
  </conditionalFormatting>
  <conditionalFormatting sqref="AM448:AM450">
    <cfRule type="notContainsBlanks" dxfId="715" priority="1198">
      <formula>LEN(TRIM(AM448))&gt;0</formula>
    </cfRule>
  </conditionalFormatting>
  <conditionalFormatting sqref="AK449:AK450">
    <cfRule type="notContainsBlanks" dxfId="714" priority="1197">
      <formula>LEN(TRIM(AK449))&gt;0</formula>
    </cfRule>
  </conditionalFormatting>
  <conditionalFormatting sqref="AM449">
    <cfRule type="notContainsBlanks" dxfId="713" priority="1196">
      <formula>LEN(TRIM(AM449))&gt;0</formula>
    </cfRule>
  </conditionalFormatting>
  <conditionalFormatting sqref="AM451">
    <cfRule type="notContainsBlanks" dxfId="712" priority="1190">
      <formula>LEN(TRIM(AM451))&gt;0</formula>
    </cfRule>
  </conditionalFormatting>
  <conditionalFormatting sqref="AK451">
    <cfRule type="notContainsBlanks" dxfId="711" priority="1189">
      <formula>LEN(TRIM(AK451))&gt;0</formula>
    </cfRule>
  </conditionalFormatting>
  <conditionalFormatting sqref="AM452">
    <cfRule type="notContainsBlanks" dxfId="710" priority="1185">
      <formula>LEN(TRIM(AM452))&gt;0</formula>
    </cfRule>
  </conditionalFormatting>
  <conditionalFormatting sqref="AK452">
    <cfRule type="notContainsBlanks" dxfId="709" priority="1184">
      <formula>LEN(TRIM(AK452))&gt;0</formula>
    </cfRule>
  </conditionalFormatting>
  <conditionalFormatting sqref="AM453:AM455">
    <cfRule type="notContainsBlanks" dxfId="708" priority="1175">
      <formula>LEN(TRIM(AM453))&gt;0</formula>
    </cfRule>
  </conditionalFormatting>
  <conditionalFormatting sqref="AK454:AK455">
    <cfRule type="notContainsBlanks" dxfId="707" priority="1174">
      <formula>LEN(TRIM(AK454))&gt;0</formula>
    </cfRule>
  </conditionalFormatting>
  <conditionalFormatting sqref="AM454">
    <cfRule type="notContainsBlanks" dxfId="706" priority="1173">
      <formula>LEN(TRIM(AM454))&gt;0</formula>
    </cfRule>
  </conditionalFormatting>
  <conditionalFormatting sqref="AM456">
    <cfRule type="notContainsBlanks" dxfId="705" priority="1167">
      <formula>LEN(TRIM(AM456))&gt;0</formula>
    </cfRule>
  </conditionalFormatting>
  <conditionalFormatting sqref="AK456">
    <cfRule type="notContainsBlanks" dxfId="704" priority="1166">
      <formula>LEN(TRIM(AK456))&gt;0</formula>
    </cfRule>
  </conditionalFormatting>
  <conditionalFormatting sqref="AJ445">
    <cfRule type="cellIs" dxfId="703" priority="1153" operator="equal">
      <formula>0</formula>
    </cfRule>
  </conditionalFormatting>
  <conditionalFormatting sqref="AM457">
    <cfRule type="notContainsBlanks" dxfId="702" priority="1162">
      <formula>LEN(TRIM(AM457))&gt;0</formula>
    </cfRule>
  </conditionalFormatting>
  <conditionalFormatting sqref="AK457">
    <cfRule type="notContainsBlanks" dxfId="701" priority="1161">
      <formula>LEN(TRIM(AK457))&gt;0</formula>
    </cfRule>
  </conditionalFormatting>
  <conditionalFormatting sqref="AJ447">
    <cfRule type="cellIs" dxfId="700" priority="1148" operator="equal">
      <formula>0</formula>
    </cfRule>
  </conditionalFormatting>
  <conditionalFormatting sqref="AJ444">
    <cfRule type="cellIs" dxfId="699" priority="1154" operator="equal">
      <formula>0</formula>
    </cfRule>
  </conditionalFormatting>
  <conditionalFormatting sqref="AJ443">
    <cfRule type="cellIs" dxfId="698" priority="1152" operator="equal">
      <formula>0</formula>
    </cfRule>
  </conditionalFormatting>
  <conditionalFormatting sqref="AJ446">
    <cfRule type="cellIs" dxfId="697" priority="1150" operator="equal">
      <formula>0</formula>
    </cfRule>
  </conditionalFormatting>
  <conditionalFormatting sqref="AJ449">
    <cfRule type="cellIs" dxfId="696" priority="1142" operator="equal">
      <formula>0</formula>
    </cfRule>
  </conditionalFormatting>
  <conditionalFormatting sqref="AJ450">
    <cfRule type="cellIs" dxfId="695" priority="1141" operator="equal">
      <formula>0</formula>
    </cfRule>
  </conditionalFormatting>
  <conditionalFormatting sqref="AJ448">
    <cfRule type="cellIs" dxfId="694" priority="1140" operator="equal">
      <formula>0</formula>
    </cfRule>
  </conditionalFormatting>
  <conditionalFormatting sqref="AJ451">
    <cfRule type="cellIs" dxfId="693" priority="1138" operator="equal">
      <formula>0</formula>
    </cfRule>
  </conditionalFormatting>
  <conditionalFormatting sqref="AJ452">
    <cfRule type="cellIs" dxfId="692" priority="1136" operator="equal">
      <formula>0</formula>
    </cfRule>
  </conditionalFormatting>
  <conditionalFormatting sqref="AJ454">
    <cfRule type="cellIs" dxfId="691" priority="1130" operator="equal">
      <formula>0</formula>
    </cfRule>
  </conditionalFormatting>
  <conditionalFormatting sqref="AJ455">
    <cfRule type="cellIs" dxfId="690" priority="1129" operator="equal">
      <formula>0</formula>
    </cfRule>
  </conditionalFormatting>
  <conditionalFormatting sqref="AJ453">
    <cfRule type="cellIs" dxfId="689" priority="1128" operator="equal">
      <formula>0</formula>
    </cfRule>
  </conditionalFormatting>
  <conditionalFormatting sqref="AJ456">
    <cfRule type="cellIs" dxfId="688" priority="1126" operator="equal">
      <formula>0</formula>
    </cfRule>
  </conditionalFormatting>
  <conditionalFormatting sqref="AJ457">
    <cfRule type="cellIs" dxfId="687" priority="1124" operator="equal">
      <formula>0</formula>
    </cfRule>
  </conditionalFormatting>
  <conditionalFormatting sqref="AM458:AM460">
    <cfRule type="notContainsBlanks" dxfId="686" priority="1116">
      <formula>LEN(TRIM(AM458))&gt;0</formula>
    </cfRule>
  </conditionalFormatting>
  <conditionalFormatting sqref="AK459:AK460">
    <cfRule type="notContainsBlanks" dxfId="685" priority="1115">
      <formula>LEN(TRIM(AK459))&gt;0</formula>
    </cfRule>
  </conditionalFormatting>
  <conditionalFormatting sqref="AM459">
    <cfRule type="notContainsBlanks" dxfId="684" priority="1114">
      <formula>LEN(TRIM(AM459))&gt;0</formula>
    </cfRule>
  </conditionalFormatting>
  <conditionalFormatting sqref="AJ459">
    <cfRule type="cellIs" dxfId="683" priority="1113" operator="equal">
      <formula>0</formula>
    </cfRule>
  </conditionalFormatting>
  <conditionalFormatting sqref="AJ460">
    <cfRule type="cellIs" dxfId="682" priority="1112" operator="equal">
      <formula>0</formula>
    </cfRule>
  </conditionalFormatting>
  <conditionalFormatting sqref="AJ458">
    <cfRule type="cellIs" dxfId="681" priority="1111" operator="equal">
      <formula>0</formula>
    </cfRule>
  </conditionalFormatting>
  <conditionalFormatting sqref="AM461">
    <cfRule type="notContainsBlanks" dxfId="680" priority="1108">
      <formula>LEN(TRIM(AM461))&gt;0</formula>
    </cfRule>
  </conditionalFormatting>
  <conditionalFormatting sqref="AK461">
    <cfRule type="notContainsBlanks" dxfId="679" priority="1107">
      <formula>LEN(TRIM(AK461))&gt;0</formula>
    </cfRule>
  </conditionalFormatting>
  <conditionalFormatting sqref="AJ461">
    <cfRule type="cellIs" dxfId="678" priority="1106" operator="equal">
      <formula>0</formula>
    </cfRule>
  </conditionalFormatting>
  <conditionalFormatting sqref="AM462">
    <cfRule type="notContainsBlanks" dxfId="677" priority="1103">
      <formula>LEN(TRIM(AM462))&gt;0</formula>
    </cfRule>
  </conditionalFormatting>
  <conditionalFormatting sqref="AK462">
    <cfRule type="notContainsBlanks" dxfId="676" priority="1102">
      <formula>LEN(TRIM(AK462))&gt;0</formula>
    </cfRule>
  </conditionalFormatting>
  <conditionalFormatting sqref="AJ462">
    <cfRule type="cellIs" dxfId="675" priority="1101" operator="equal">
      <formula>0</formula>
    </cfRule>
  </conditionalFormatting>
  <conditionalFormatting sqref="AM463:AM465">
    <cfRule type="notContainsBlanks" dxfId="674" priority="1093">
      <formula>LEN(TRIM(AM463))&gt;0</formula>
    </cfRule>
  </conditionalFormatting>
  <conditionalFormatting sqref="AK464:AK465">
    <cfRule type="notContainsBlanks" dxfId="673" priority="1092">
      <formula>LEN(TRIM(AK464))&gt;0</formula>
    </cfRule>
  </conditionalFormatting>
  <conditionalFormatting sqref="AM464">
    <cfRule type="notContainsBlanks" dxfId="672" priority="1091">
      <formula>LEN(TRIM(AM464))&gt;0</formula>
    </cfRule>
  </conditionalFormatting>
  <conditionalFormatting sqref="AM466">
    <cfRule type="notContainsBlanks" dxfId="671" priority="1089">
      <formula>LEN(TRIM(AM466))&gt;0</formula>
    </cfRule>
  </conditionalFormatting>
  <conditionalFormatting sqref="AK466">
    <cfRule type="notContainsBlanks" dxfId="670" priority="1088">
      <formula>LEN(TRIM(AK466))&gt;0</formula>
    </cfRule>
  </conditionalFormatting>
  <conditionalFormatting sqref="AM467">
    <cfRule type="notContainsBlanks" dxfId="669" priority="1086">
      <formula>LEN(TRIM(AM467))&gt;0</formula>
    </cfRule>
  </conditionalFormatting>
  <conditionalFormatting sqref="AK467">
    <cfRule type="notContainsBlanks" dxfId="668" priority="1085">
      <formula>LEN(TRIM(AK467))&gt;0</formula>
    </cfRule>
  </conditionalFormatting>
  <conditionalFormatting sqref="AM468:AM470">
    <cfRule type="notContainsBlanks" dxfId="667" priority="1082">
      <formula>LEN(TRIM(AM468))&gt;0</formula>
    </cfRule>
  </conditionalFormatting>
  <conditionalFormatting sqref="AK469:AK470">
    <cfRule type="notContainsBlanks" dxfId="666" priority="1081">
      <formula>LEN(TRIM(AK469))&gt;0</formula>
    </cfRule>
  </conditionalFormatting>
  <conditionalFormatting sqref="AM469">
    <cfRule type="notContainsBlanks" dxfId="665" priority="1080">
      <formula>LEN(TRIM(AM469))&gt;0</formula>
    </cfRule>
  </conditionalFormatting>
  <conditionalFormatting sqref="AM471">
    <cfRule type="notContainsBlanks" dxfId="664" priority="1078">
      <formula>LEN(TRIM(AM471))&gt;0</formula>
    </cfRule>
  </conditionalFormatting>
  <conditionalFormatting sqref="AK471">
    <cfRule type="notContainsBlanks" dxfId="663" priority="1077">
      <formula>LEN(TRIM(AK471))&gt;0</formula>
    </cfRule>
  </conditionalFormatting>
  <conditionalFormatting sqref="AM472">
    <cfRule type="notContainsBlanks" dxfId="662" priority="1075">
      <formula>LEN(TRIM(AM472))&gt;0</formula>
    </cfRule>
  </conditionalFormatting>
  <conditionalFormatting sqref="AK472">
    <cfRule type="notContainsBlanks" dxfId="661" priority="1074">
      <formula>LEN(TRIM(AK472))&gt;0</formula>
    </cfRule>
  </conditionalFormatting>
  <conditionalFormatting sqref="AM473:AM475">
    <cfRule type="notContainsBlanks" dxfId="660" priority="1071">
      <formula>LEN(TRIM(AM473))&gt;0</formula>
    </cfRule>
  </conditionalFormatting>
  <conditionalFormatting sqref="AK474:AK475">
    <cfRule type="notContainsBlanks" dxfId="659" priority="1070">
      <formula>LEN(TRIM(AK474))&gt;0</formula>
    </cfRule>
  </conditionalFormatting>
  <conditionalFormatting sqref="AM474">
    <cfRule type="notContainsBlanks" dxfId="658" priority="1069">
      <formula>LEN(TRIM(AM474))&gt;0</formula>
    </cfRule>
  </conditionalFormatting>
  <conditionalFormatting sqref="AM476">
    <cfRule type="notContainsBlanks" dxfId="657" priority="1067">
      <formula>LEN(TRIM(AM476))&gt;0</formula>
    </cfRule>
  </conditionalFormatting>
  <conditionalFormatting sqref="AK476">
    <cfRule type="notContainsBlanks" dxfId="656" priority="1066">
      <formula>LEN(TRIM(AK476))&gt;0</formula>
    </cfRule>
  </conditionalFormatting>
  <conditionalFormatting sqref="AJ465">
    <cfRule type="cellIs" dxfId="655" priority="1061" operator="equal">
      <formula>0</formula>
    </cfRule>
  </conditionalFormatting>
  <conditionalFormatting sqref="AM477">
    <cfRule type="notContainsBlanks" dxfId="654" priority="1064">
      <formula>LEN(TRIM(AM477))&gt;0</formula>
    </cfRule>
  </conditionalFormatting>
  <conditionalFormatting sqref="AK477">
    <cfRule type="notContainsBlanks" dxfId="653" priority="1063">
      <formula>LEN(TRIM(AK477))&gt;0</formula>
    </cfRule>
  </conditionalFormatting>
  <conditionalFormatting sqref="AJ467">
    <cfRule type="cellIs" dxfId="652" priority="1056" operator="equal">
      <formula>0</formula>
    </cfRule>
  </conditionalFormatting>
  <conditionalFormatting sqref="AJ464">
    <cfRule type="cellIs" dxfId="651" priority="1062" operator="equal">
      <formula>0</formula>
    </cfRule>
  </conditionalFormatting>
  <conditionalFormatting sqref="AJ463">
    <cfRule type="cellIs" dxfId="650" priority="1060" operator="equal">
      <formula>0</formula>
    </cfRule>
  </conditionalFormatting>
  <conditionalFormatting sqref="AJ466">
    <cfRule type="cellIs" dxfId="649" priority="1058" operator="equal">
      <formula>0</formula>
    </cfRule>
  </conditionalFormatting>
  <conditionalFormatting sqref="AJ469">
    <cfRule type="cellIs" dxfId="648" priority="1050" operator="equal">
      <formula>0</formula>
    </cfRule>
  </conditionalFormatting>
  <conditionalFormatting sqref="AJ470">
    <cfRule type="cellIs" dxfId="647" priority="1049" operator="equal">
      <formula>0</formula>
    </cfRule>
  </conditionalFormatting>
  <conditionalFormatting sqref="AJ468">
    <cfRule type="cellIs" dxfId="646" priority="1048" operator="equal">
      <formula>0</formula>
    </cfRule>
  </conditionalFormatting>
  <conditionalFormatting sqref="AJ471">
    <cfRule type="cellIs" dxfId="645" priority="1046" operator="equal">
      <formula>0</formula>
    </cfRule>
  </conditionalFormatting>
  <conditionalFormatting sqref="AJ472">
    <cfRule type="cellIs" dxfId="644" priority="1044" operator="equal">
      <formula>0</formula>
    </cfRule>
  </conditionalFormatting>
  <conditionalFormatting sqref="AJ474">
    <cfRule type="cellIs" dxfId="643" priority="1038" operator="equal">
      <formula>0</formula>
    </cfRule>
  </conditionalFormatting>
  <conditionalFormatting sqref="AJ475">
    <cfRule type="cellIs" dxfId="642" priority="1037" operator="equal">
      <formula>0</formula>
    </cfRule>
  </conditionalFormatting>
  <conditionalFormatting sqref="AJ473">
    <cfRule type="cellIs" dxfId="641" priority="1036" operator="equal">
      <formula>0</formula>
    </cfRule>
  </conditionalFormatting>
  <conditionalFormatting sqref="AJ476">
    <cfRule type="cellIs" dxfId="640" priority="1034" operator="equal">
      <formula>0</formula>
    </cfRule>
  </conditionalFormatting>
  <conditionalFormatting sqref="AJ477">
    <cfRule type="cellIs" dxfId="639" priority="1032" operator="equal">
      <formula>0</formula>
    </cfRule>
  </conditionalFormatting>
  <conditionalFormatting sqref="AM478:AM480">
    <cfRule type="notContainsBlanks" dxfId="638" priority="1024">
      <formula>LEN(TRIM(AM478))&gt;0</formula>
    </cfRule>
  </conditionalFormatting>
  <conditionalFormatting sqref="AK479:AK480">
    <cfRule type="notContainsBlanks" dxfId="637" priority="1023">
      <formula>LEN(TRIM(AK479))&gt;0</formula>
    </cfRule>
  </conditionalFormatting>
  <conditionalFormatting sqref="AM479">
    <cfRule type="notContainsBlanks" dxfId="636" priority="1022">
      <formula>LEN(TRIM(AM479))&gt;0</formula>
    </cfRule>
  </conditionalFormatting>
  <conditionalFormatting sqref="AJ479">
    <cfRule type="cellIs" dxfId="635" priority="1021" operator="equal">
      <formula>0</formula>
    </cfRule>
  </conditionalFormatting>
  <conditionalFormatting sqref="AJ480">
    <cfRule type="cellIs" dxfId="634" priority="1020" operator="equal">
      <formula>0</formula>
    </cfRule>
  </conditionalFormatting>
  <conditionalFormatting sqref="AJ478">
    <cfRule type="cellIs" dxfId="633" priority="1019" operator="equal">
      <formula>0</formula>
    </cfRule>
  </conditionalFormatting>
  <conditionalFormatting sqref="AM481">
    <cfRule type="notContainsBlanks" dxfId="632" priority="1016">
      <formula>LEN(TRIM(AM481))&gt;0</formula>
    </cfRule>
  </conditionalFormatting>
  <conditionalFormatting sqref="AK481">
    <cfRule type="notContainsBlanks" dxfId="631" priority="1015">
      <formula>LEN(TRIM(AK481))&gt;0</formula>
    </cfRule>
  </conditionalFormatting>
  <conditionalFormatting sqref="AJ481">
    <cfRule type="cellIs" dxfId="630" priority="1014" operator="equal">
      <formula>0</formula>
    </cfRule>
  </conditionalFormatting>
  <conditionalFormatting sqref="AM482">
    <cfRule type="notContainsBlanks" dxfId="629" priority="1011">
      <formula>LEN(TRIM(AM482))&gt;0</formula>
    </cfRule>
  </conditionalFormatting>
  <conditionalFormatting sqref="AK482">
    <cfRule type="notContainsBlanks" dxfId="628" priority="1010">
      <formula>LEN(TRIM(AK482))&gt;0</formula>
    </cfRule>
  </conditionalFormatting>
  <conditionalFormatting sqref="AJ482">
    <cfRule type="cellIs" dxfId="627" priority="1009" operator="equal">
      <formula>0</formula>
    </cfRule>
  </conditionalFormatting>
  <conditionalFormatting sqref="AM483:AM485">
    <cfRule type="notContainsBlanks" dxfId="626" priority="1001">
      <formula>LEN(TRIM(AM483))&gt;0</formula>
    </cfRule>
  </conditionalFormatting>
  <conditionalFormatting sqref="AK484:AK485">
    <cfRule type="notContainsBlanks" dxfId="625" priority="1000">
      <formula>LEN(TRIM(AK484))&gt;0</formula>
    </cfRule>
  </conditionalFormatting>
  <conditionalFormatting sqref="AM484">
    <cfRule type="notContainsBlanks" dxfId="624" priority="999">
      <formula>LEN(TRIM(AM484))&gt;0</formula>
    </cfRule>
  </conditionalFormatting>
  <conditionalFormatting sqref="AM486">
    <cfRule type="notContainsBlanks" dxfId="623" priority="997">
      <formula>LEN(TRIM(AM486))&gt;0</formula>
    </cfRule>
  </conditionalFormatting>
  <conditionalFormatting sqref="AK486">
    <cfRule type="notContainsBlanks" dxfId="622" priority="996">
      <formula>LEN(TRIM(AK486))&gt;0</formula>
    </cfRule>
  </conditionalFormatting>
  <conditionalFormatting sqref="AM487">
    <cfRule type="notContainsBlanks" dxfId="621" priority="994">
      <formula>LEN(TRIM(AM487))&gt;0</formula>
    </cfRule>
  </conditionalFormatting>
  <conditionalFormatting sqref="AK487">
    <cfRule type="notContainsBlanks" dxfId="620" priority="993">
      <formula>LEN(TRIM(AK487))&gt;0</formula>
    </cfRule>
  </conditionalFormatting>
  <conditionalFormatting sqref="AM488:AM490">
    <cfRule type="notContainsBlanks" dxfId="619" priority="990">
      <formula>LEN(TRIM(AM488))&gt;0</formula>
    </cfRule>
  </conditionalFormatting>
  <conditionalFormatting sqref="AK489:AK490">
    <cfRule type="notContainsBlanks" dxfId="618" priority="989">
      <formula>LEN(TRIM(AK489))&gt;0</formula>
    </cfRule>
  </conditionalFormatting>
  <conditionalFormatting sqref="AM489">
    <cfRule type="notContainsBlanks" dxfId="617" priority="988">
      <formula>LEN(TRIM(AM489))&gt;0</formula>
    </cfRule>
  </conditionalFormatting>
  <conditionalFormatting sqref="AM491">
    <cfRule type="notContainsBlanks" dxfId="616" priority="986">
      <formula>LEN(TRIM(AM491))&gt;0</formula>
    </cfRule>
  </conditionalFormatting>
  <conditionalFormatting sqref="AK491">
    <cfRule type="notContainsBlanks" dxfId="615" priority="985">
      <formula>LEN(TRIM(AK491))&gt;0</formula>
    </cfRule>
  </conditionalFormatting>
  <conditionalFormatting sqref="AM492">
    <cfRule type="notContainsBlanks" dxfId="614" priority="983">
      <formula>LEN(TRIM(AM492))&gt;0</formula>
    </cfRule>
  </conditionalFormatting>
  <conditionalFormatting sqref="AK492">
    <cfRule type="notContainsBlanks" dxfId="613" priority="982">
      <formula>LEN(TRIM(AK492))&gt;0</formula>
    </cfRule>
  </conditionalFormatting>
  <conditionalFormatting sqref="AM493:AM495">
    <cfRule type="notContainsBlanks" dxfId="612" priority="979">
      <formula>LEN(TRIM(AM493))&gt;0</formula>
    </cfRule>
  </conditionalFormatting>
  <conditionalFormatting sqref="AK494:AK495">
    <cfRule type="notContainsBlanks" dxfId="611" priority="978">
      <formula>LEN(TRIM(AK494))&gt;0</formula>
    </cfRule>
  </conditionalFormatting>
  <conditionalFormatting sqref="AM494">
    <cfRule type="notContainsBlanks" dxfId="610" priority="977">
      <formula>LEN(TRIM(AM494))&gt;0</formula>
    </cfRule>
  </conditionalFormatting>
  <conditionalFormatting sqref="AM496">
    <cfRule type="notContainsBlanks" dxfId="609" priority="975">
      <formula>LEN(TRIM(AM496))&gt;0</formula>
    </cfRule>
  </conditionalFormatting>
  <conditionalFormatting sqref="AK496">
    <cfRule type="notContainsBlanks" dxfId="608" priority="974">
      <formula>LEN(TRIM(AK496))&gt;0</formula>
    </cfRule>
  </conditionalFormatting>
  <conditionalFormatting sqref="AJ485">
    <cfRule type="cellIs" dxfId="607" priority="969" operator="equal">
      <formula>0</formula>
    </cfRule>
  </conditionalFormatting>
  <conditionalFormatting sqref="AM497">
    <cfRule type="notContainsBlanks" dxfId="606" priority="972">
      <formula>LEN(TRIM(AM497))&gt;0</formula>
    </cfRule>
  </conditionalFormatting>
  <conditionalFormatting sqref="AK497">
    <cfRule type="notContainsBlanks" dxfId="605" priority="971">
      <formula>LEN(TRIM(AK497))&gt;0</formula>
    </cfRule>
  </conditionalFormatting>
  <conditionalFormatting sqref="AJ487">
    <cfRule type="cellIs" dxfId="604" priority="964" operator="equal">
      <formula>0</formula>
    </cfRule>
  </conditionalFormatting>
  <conditionalFormatting sqref="AJ484">
    <cfRule type="cellIs" dxfId="603" priority="970" operator="equal">
      <formula>0</formula>
    </cfRule>
  </conditionalFormatting>
  <conditionalFormatting sqref="AJ483">
    <cfRule type="cellIs" dxfId="602" priority="968" operator="equal">
      <formula>0</formula>
    </cfRule>
  </conditionalFormatting>
  <conditionalFormatting sqref="AJ486">
    <cfRule type="cellIs" dxfId="601" priority="966" operator="equal">
      <formula>0</formula>
    </cfRule>
  </conditionalFormatting>
  <conditionalFormatting sqref="AJ489">
    <cfRule type="cellIs" dxfId="600" priority="958" operator="equal">
      <formula>0</formula>
    </cfRule>
  </conditionalFormatting>
  <conditionalFormatting sqref="AJ490">
    <cfRule type="cellIs" dxfId="599" priority="957" operator="equal">
      <formula>0</formula>
    </cfRule>
  </conditionalFormatting>
  <conditionalFormatting sqref="AJ488">
    <cfRule type="cellIs" dxfId="598" priority="956" operator="equal">
      <formula>0</formula>
    </cfRule>
  </conditionalFormatting>
  <conditionalFormatting sqref="AJ491">
    <cfRule type="cellIs" dxfId="597" priority="954" operator="equal">
      <formula>0</formula>
    </cfRule>
  </conditionalFormatting>
  <conditionalFormatting sqref="AJ492">
    <cfRule type="cellIs" dxfId="596" priority="952" operator="equal">
      <formula>0</formula>
    </cfRule>
  </conditionalFormatting>
  <conditionalFormatting sqref="AJ494">
    <cfRule type="cellIs" dxfId="595" priority="946" operator="equal">
      <formula>0</formula>
    </cfRule>
  </conditionalFormatting>
  <conditionalFormatting sqref="AJ495">
    <cfRule type="cellIs" dxfId="594" priority="945" operator="equal">
      <formula>0</formula>
    </cfRule>
  </conditionalFormatting>
  <conditionalFormatting sqref="AJ493">
    <cfRule type="cellIs" dxfId="593" priority="944" operator="equal">
      <formula>0</formula>
    </cfRule>
  </conditionalFormatting>
  <conditionalFormatting sqref="AJ496">
    <cfRule type="cellIs" dxfId="592" priority="942" operator="equal">
      <formula>0</formula>
    </cfRule>
  </conditionalFormatting>
  <conditionalFormatting sqref="AJ497">
    <cfRule type="cellIs" dxfId="591" priority="940" operator="equal">
      <formula>0</formula>
    </cfRule>
  </conditionalFormatting>
  <conditionalFormatting sqref="AK498">
    <cfRule type="notContainsBlanks" dxfId="590" priority="932">
      <formula>LEN(TRIM(AK498))&gt;0</formula>
    </cfRule>
  </conditionalFormatting>
  <conditionalFormatting sqref="AM498:AM500">
    <cfRule type="notContainsBlanks" dxfId="589" priority="931">
      <formula>LEN(TRIM(AM498))&gt;0</formula>
    </cfRule>
  </conditionalFormatting>
  <conditionalFormatting sqref="AK499:AK500">
    <cfRule type="notContainsBlanks" dxfId="588" priority="930">
      <formula>LEN(TRIM(AK499))&gt;0</formula>
    </cfRule>
  </conditionalFormatting>
  <conditionalFormatting sqref="AM499">
    <cfRule type="notContainsBlanks" dxfId="587" priority="929">
      <formula>LEN(TRIM(AM499))&gt;0</formula>
    </cfRule>
  </conditionalFormatting>
  <conditionalFormatting sqref="AM501">
    <cfRule type="notContainsBlanks" dxfId="586" priority="927">
      <formula>LEN(TRIM(AM501))&gt;0</formula>
    </cfRule>
  </conditionalFormatting>
  <conditionalFormatting sqref="AK501">
    <cfRule type="notContainsBlanks" dxfId="585" priority="926">
      <formula>LEN(TRIM(AK501))&gt;0</formula>
    </cfRule>
  </conditionalFormatting>
  <conditionalFormatting sqref="AM502">
    <cfRule type="notContainsBlanks" dxfId="584" priority="924">
      <formula>LEN(TRIM(AM502))&gt;0</formula>
    </cfRule>
  </conditionalFormatting>
  <conditionalFormatting sqref="AK502">
    <cfRule type="notContainsBlanks" dxfId="583" priority="923">
      <formula>LEN(TRIM(AK502))&gt;0</formula>
    </cfRule>
  </conditionalFormatting>
  <conditionalFormatting sqref="AJ499">
    <cfRule type="cellIs" dxfId="582" priority="922" operator="equal">
      <formula>0</formula>
    </cfRule>
  </conditionalFormatting>
  <conditionalFormatting sqref="AJ500">
    <cfRule type="cellIs" dxfId="581" priority="921" operator="equal">
      <formula>0</formula>
    </cfRule>
  </conditionalFormatting>
  <conditionalFormatting sqref="AJ498">
    <cfRule type="cellIs" dxfId="580" priority="920" operator="equal">
      <formula>0</formula>
    </cfRule>
  </conditionalFormatting>
  <conditionalFormatting sqref="AJ501">
    <cfRule type="cellIs" dxfId="579" priority="918" operator="equal">
      <formula>0</formula>
    </cfRule>
  </conditionalFormatting>
  <conditionalFormatting sqref="AJ502">
    <cfRule type="cellIs" dxfId="578" priority="916" operator="equal">
      <formula>0</formula>
    </cfRule>
  </conditionalFormatting>
  <conditionalFormatting sqref="F498:AI501">
    <cfRule type="expression" dxfId="577" priority="912">
      <formula>F498=0</formula>
    </cfRule>
  </conditionalFormatting>
  <conditionalFormatting sqref="F502:AI502">
    <cfRule type="expression" dxfId="576" priority="854">
      <formula>F502=0</formula>
    </cfRule>
  </conditionalFormatting>
  <conditionalFormatting sqref="G478 I478 K478">
    <cfRule type="expression" dxfId="575" priority="800">
      <formula>G478=0</formula>
    </cfRule>
  </conditionalFormatting>
  <conditionalFormatting sqref="F478:K478">
    <cfRule type="cellIs" dxfId="574" priority="799" operator="equal">
      <formula>0</formula>
    </cfRule>
  </conditionalFormatting>
  <conditionalFormatting sqref="G482 I482 K482">
    <cfRule type="expression" dxfId="573" priority="798">
      <formula>G482=0</formula>
    </cfRule>
  </conditionalFormatting>
  <conditionalFormatting sqref="F482:K482">
    <cfRule type="cellIs" dxfId="572" priority="797" operator="equal">
      <formula>0</formula>
    </cfRule>
  </conditionalFormatting>
  <conditionalFormatting sqref="F438:AI438">
    <cfRule type="cellIs" dxfId="571" priority="767" operator="equal">
      <formula>0</formula>
    </cfRule>
  </conditionalFormatting>
  <conditionalFormatting sqref="AH359:AI359">
    <cfRule type="cellIs" dxfId="570" priority="731" operator="equal">
      <formula>0</formula>
    </cfRule>
  </conditionalFormatting>
  <conditionalFormatting sqref="AH372:AI372">
    <cfRule type="cellIs" dxfId="569" priority="730" operator="equal">
      <formula>0</formula>
    </cfRule>
  </conditionalFormatting>
  <conditionalFormatting sqref="AH372:AI372">
    <cfRule type="cellIs" dxfId="568" priority="729" operator="equal">
      <formula>0</formula>
    </cfRule>
  </conditionalFormatting>
  <conditionalFormatting sqref="AH359:AI359 AH372:AI372">
    <cfRule type="cellIs" dxfId="567" priority="728" operator="equal">
      <formula>0</formula>
    </cfRule>
  </conditionalFormatting>
  <conditionalFormatting sqref="AH413:AI413">
    <cfRule type="cellIs" dxfId="566" priority="727" operator="equal">
      <formula>0</formula>
    </cfRule>
  </conditionalFormatting>
  <conditionalFormatting sqref="AH372:AI372">
    <cfRule type="expression" dxfId="565" priority="726">
      <formula>AH372&lt;&gt;AH359</formula>
    </cfRule>
  </conditionalFormatting>
  <conditionalFormatting sqref="AH238:AI238">
    <cfRule type="cellIs" dxfId="564" priority="725" operator="equal">
      <formula>0</formula>
    </cfRule>
  </conditionalFormatting>
  <conditionalFormatting sqref="AH358:AI358">
    <cfRule type="cellIs" dxfId="563" priority="724" operator="equal">
      <formula>0</formula>
    </cfRule>
  </conditionalFormatting>
  <conditionalFormatting sqref="AH391:AI391">
    <cfRule type="cellIs" dxfId="562" priority="721" operator="equal">
      <formula>0</formula>
    </cfRule>
  </conditionalFormatting>
  <conditionalFormatting sqref="AH391:AI391">
    <cfRule type="cellIs" dxfId="561" priority="720" operator="equal">
      <formula>0</formula>
    </cfRule>
  </conditionalFormatting>
  <conditionalFormatting sqref="AH391:AI391">
    <cfRule type="cellIs" dxfId="560" priority="719" operator="equal">
      <formula>0</formula>
    </cfRule>
  </conditionalFormatting>
  <conditionalFormatting sqref="AH359:AI359">
    <cfRule type="expression" dxfId="559" priority="718">
      <formula>AH358&gt;AH359</formula>
    </cfRule>
  </conditionalFormatting>
  <conditionalFormatting sqref="AH434:AI434">
    <cfRule type="expression" dxfId="558" priority="717">
      <formula>AH434&gt;AH432</formula>
    </cfRule>
  </conditionalFormatting>
  <conditionalFormatting sqref="AH359:AI359">
    <cfRule type="expression" dxfId="557" priority="716">
      <formula>AH346&gt;AH359</formula>
    </cfRule>
  </conditionalFormatting>
  <conditionalFormatting sqref="AH360:AI365">
    <cfRule type="expression" dxfId="556" priority="715">
      <formula>AH347&gt;AH360</formula>
    </cfRule>
  </conditionalFormatting>
  <conditionalFormatting sqref="AH358:AI358">
    <cfRule type="expression" dxfId="555" priority="714">
      <formula>AH358&gt;AH359</formula>
    </cfRule>
  </conditionalFormatting>
  <conditionalFormatting sqref="AH372:AI372">
    <cfRule type="expression" dxfId="554" priority="713">
      <formula>AH372&lt;&gt;AH359</formula>
    </cfRule>
  </conditionalFormatting>
  <conditionalFormatting sqref="AH359:AI359">
    <cfRule type="expression" dxfId="553" priority="712">
      <formula>AH372&lt;&gt;AH359</formula>
    </cfRule>
  </conditionalFormatting>
  <conditionalFormatting sqref="AH359:AI359">
    <cfRule type="expression" dxfId="552" priority="711">
      <formula>AH339&gt;AH359</formula>
    </cfRule>
  </conditionalFormatting>
  <conditionalFormatting sqref="AH359:AI359">
    <cfRule type="expression" dxfId="551" priority="710">
      <formula>AH379&gt;AH359</formula>
    </cfRule>
  </conditionalFormatting>
  <conditionalFormatting sqref="AH359:AI359">
    <cfRule type="expression" dxfId="550" priority="709">
      <formula>SUM(AH182:AH183)&gt;AH359</formula>
    </cfRule>
  </conditionalFormatting>
  <conditionalFormatting sqref="AH414:AI420">
    <cfRule type="expression" dxfId="549" priority="707">
      <formula>AH414&gt;AH$408</formula>
    </cfRule>
  </conditionalFormatting>
  <conditionalFormatting sqref="AH408:AI408">
    <cfRule type="expression" dxfId="548" priority="706">
      <formula>AH414&gt;AH$408</formula>
    </cfRule>
  </conditionalFormatting>
  <conditionalFormatting sqref="AH434:AI434">
    <cfRule type="expression" dxfId="547" priority="705">
      <formula>AH432&gt;AH434</formula>
    </cfRule>
  </conditionalFormatting>
  <conditionalFormatting sqref="AH18:AI18">
    <cfRule type="cellIs" dxfId="546" priority="704" operator="equal">
      <formula>0</formula>
    </cfRule>
  </conditionalFormatting>
  <conditionalFormatting sqref="AH14:AI14">
    <cfRule type="cellIs" dxfId="545" priority="703" operator="equal">
      <formula>0</formula>
    </cfRule>
  </conditionalFormatting>
  <conditionalFormatting sqref="AH14:AI14">
    <cfRule type="expression" dxfId="544" priority="702">
      <formula>AH54&gt;AH14</formula>
    </cfRule>
  </conditionalFormatting>
  <conditionalFormatting sqref="AH240:AI240">
    <cfRule type="cellIs" dxfId="543" priority="701" operator="equal">
      <formula>0</formula>
    </cfRule>
  </conditionalFormatting>
  <conditionalFormatting sqref="AH239:AI239">
    <cfRule type="expression" dxfId="542" priority="700">
      <formula>AH239&gt;AH238</formula>
    </cfRule>
  </conditionalFormatting>
  <conditionalFormatting sqref="AH238:AI238">
    <cfRule type="expression" dxfId="541" priority="699">
      <formula>AH239&gt;AH238</formula>
    </cfRule>
  </conditionalFormatting>
  <conditionalFormatting sqref="AH240:AI240">
    <cfRule type="expression" dxfId="540" priority="698">
      <formula>AH240&gt;AH239</formula>
    </cfRule>
  </conditionalFormatting>
  <conditionalFormatting sqref="AH239:AI239">
    <cfRule type="expression" dxfId="539" priority="697">
      <formula>AH240&gt;AH239</formula>
    </cfRule>
  </conditionalFormatting>
  <conditionalFormatting sqref="AH242:AI242">
    <cfRule type="expression" dxfId="538" priority="696">
      <formula>AH242&gt;AH241</formula>
    </cfRule>
  </conditionalFormatting>
  <conditionalFormatting sqref="AH241:AI241">
    <cfRule type="expression" dxfId="537" priority="695">
      <formula>AH242&gt;AH241</formula>
    </cfRule>
  </conditionalFormatting>
  <conditionalFormatting sqref="AH244:AI244">
    <cfRule type="expression" dxfId="536" priority="694">
      <formula>AH244&gt;AH243</formula>
    </cfRule>
  </conditionalFormatting>
  <conditionalFormatting sqref="AH243:AI243">
    <cfRule type="expression" dxfId="535" priority="693">
      <formula>AH244&gt;AH243</formula>
    </cfRule>
  </conditionalFormatting>
  <conditionalFormatting sqref="AH247:AI247">
    <cfRule type="cellIs" dxfId="534" priority="692" operator="equal">
      <formula>0</formula>
    </cfRule>
  </conditionalFormatting>
  <conditionalFormatting sqref="AH249:AI249">
    <cfRule type="cellIs" dxfId="533" priority="691" operator="equal">
      <formula>0</formula>
    </cfRule>
  </conditionalFormatting>
  <conditionalFormatting sqref="AH248:AI248">
    <cfRule type="expression" dxfId="532" priority="690">
      <formula>AH248&gt;AH247</formula>
    </cfRule>
  </conditionalFormatting>
  <conditionalFormatting sqref="AH247:AI247">
    <cfRule type="expression" dxfId="531" priority="689">
      <formula>AH248&gt;AH247</formula>
    </cfRule>
  </conditionalFormatting>
  <conditionalFormatting sqref="AH249:AI249">
    <cfRule type="expression" dxfId="530" priority="688">
      <formula>AH249&gt;AH248</formula>
    </cfRule>
  </conditionalFormatting>
  <conditionalFormatting sqref="AH248:AI248">
    <cfRule type="expression" dxfId="529" priority="687">
      <formula>AH249&gt;AH248</formula>
    </cfRule>
  </conditionalFormatting>
  <conditionalFormatting sqref="AH251:AI251">
    <cfRule type="expression" dxfId="528" priority="686">
      <formula>AH251&gt;AH250</formula>
    </cfRule>
  </conditionalFormatting>
  <conditionalFormatting sqref="AH250:AI250">
    <cfRule type="expression" dxfId="527" priority="685">
      <formula>AH251&gt;AH250</formula>
    </cfRule>
  </conditionalFormatting>
  <conditionalFormatting sqref="AH253:AI253">
    <cfRule type="expression" dxfId="526" priority="684">
      <formula>AH253&gt;AH252</formula>
    </cfRule>
  </conditionalFormatting>
  <conditionalFormatting sqref="AH252:AI252">
    <cfRule type="expression" dxfId="525" priority="683">
      <formula>AH253&gt;AH252</formula>
    </cfRule>
  </conditionalFormatting>
  <conditionalFormatting sqref="AH258:AI258">
    <cfRule type="cellIs" dxfId="524" priority="682" operator="equal">
      <formula>0</formula>
    </cfRule>
  </conditionalFormatting>
  <conditionalFormatting sqref="AH257:AI257">
    <cfRule type="expression" dxfId="523" priority="681">
      <formula>AH257&gt;AH256</formula>
    </cfRule>
  </conditionalFormatting>
  <conditionalFormatting sqref="AH256:AI256">
    <cfRule type="expression" dxfId="522" priority="680">
      <formula>AH257&gt;AH256</formula>
    </cfRule>
  </conditionalFormatting>
  <conditionalFormatting sqref="AH258:AI258">
    <cfRule type="expression" dxfId="521" priority="679">
      <formula>AH258&gt;AH257</formula>
    </cfRule>
  </conditionalFormatting>
  <conditionalFormatting sqref="AH257:AI257">
    <cfRule type="expression" dxfId="520" priority="678">
      <formula>AH258&gt;AH257</formula>
    </cfRule>
  </conditionalFormatting>
  <conditionalFormatting sqref="AH260:AI260">
    <cfRule type="expression" dxfId="519" priority="677">
      <formula>AH260&gt;AH259</formula>
    </cfRule>
  </conditionalFormatting>
  <conditionalFormatting sqref="AH259:AI259">
    <cfRule type="expression" dxfId="518" priority="676">
      <formula>AH260&gt;AH259</formula>
    </cfRule>
  </conditionalFormatting>
  <conditionalFormatting sqref="AH262:AI262">
    <cfRule type="expression" dxfId="517" priority="675">
      <formula>AH262&gt;AH261</formula>
    </cfRule>
  </conditionalFormatting>
  <conditionalFormatting sqref="AH261:AI261">
    <cfRule type="expression" dxfId="516" priority="674">
      <formula>AH262&gt;AH261</formula>
    </cfRule>
  </conditionalFormatting>
  <conditionalFormatting sqref="AH265:AI265">
    <cfRule type="cellIs" dxfId="515" priority="673" operator="equal">
      <formula>0</formula>
    </cfRule>
  </conditionalFormatting>
  <conditionalFormatting sqref="AH267:AI267">
    <cfRule type="cellIs" dxfId="514" priority="672" operator="equal">
      <formula>0</formula>
    </cfRule>
  </conditionalFormatting>
  <conditionalFormatting sqref="AH266:AI266">
    <cfRule type="expression" dxfId="513" priority="671">
      <formula>AH266&gt;AH265</formula>
    </cfRule>
  </conditionalFormatting>
  <conditionalFormatting sqref="AH265:AI265">
    <cfRule type="expression" dxfId="512" priority="670">
      <formula>AH266&gt;AH265</formula>
    </cfRule>
  </conditionalFormatting>
  <conditionalFormatting sqref="AH267:AI267">
    <cfRule type="expression" dxfId="511" priority="669">
      <formula>AH267&gt;AH266</formula>
    </cfRule>
  </conditionalFormatting>
  <conditionalFormatting sqref="AH266:AI266">
    <cfRule type="expression" dxfId="510" priority="668">
      <formula>AH267&gt;AH266</formula>
    </cfRule>
  </conditionalFormatting>
  <conditionalFormatting sqref="AH269:AI269">
    <cfRule type="expression" dxfId="509" priority="667">
      <formula>AH269&gt;AH268</formula>
    </cfRule>
  </conditionalFormatting>
  <conditionalFormatting sqref="AH268:AI268">
    <cfRule type="expression" dxfId="508" priority="666">
      <formula>AH269&gt;AH268</formula>
    </cfRule>
  </conditionalFormatting>
  <conditionalFormatting sqref="AH271:AI271">
    <cfRule type="expression" dxfId="507" priority="665">
      <formula>AH271&gt;AH270</formula>
    </cfRule>
  </conditionalFormatting>
  <conditionalFormatting sqref="AH270:AI270">
    <cfRule type="expression" dxfId="506" priority="664">
      <formula>AH271&gt;AH270</formula>
    </cfRule>
  </conditionalFormatting>
  <conditionalFormatting sqref="AM68:AM69">
    <cfRule type="notContainsBlanks" dxfId="505" priority="661">
      <formula>LEN(TRIM(AM68))&gt;0</formula>
    </cfRule>
  </conditionalFormatting>
  <conditionalFormatting sqref="AL68">
    <cfRule type="notContainsBlanks" dxfId="504" priority="663">
      <formula>LEN(TRIM(AL68))&gt;0</formula>
    </cfRule>
  </conditionalFormatting>
  <conditionalFormatting sqref="AJ68:AJ69">
    <cfRule type="cellIs" dxfId="503" priority="660" operator="equal">
      <formula>0</formula>
    </cfRule>
  </conditionalFormatting>
  <conditionalFormatting sqref="AM72">
    <cfRule type="notContainsBlanks" dxfId="502" priority="658">
      <formula>LEN(TRIM(AM72))&gt;0</formula>
    </cfRule>
  </conditionalFormatting>
  <conditionalFormatting sqref="AM72:AM73">
    <cfRule type="notContainsBlanks" dxfId="501" priority="657">
      <formula>LEN(TRIM(AM72))&gt;0</formula>
    </cfRule>
  </conditionalFormatting>
  <conditionalFormatting sqref="AJ72:AJ73">
    <cfRule type="cellIs" dxfId="500" priority="656" operator="equal">
      <formula>0</formula>
    </cfRule>
  </conditionalFormatting>
  <conditionalFormatting sqref="L68:AA68">
    <cfRule type="expression" dxfId="499" priority="655">
      <formula>L68&gt;L66</formula>
    </cfRule>
  </conditionalFormatting>
  <conditionalFormatting sqref="L66:AA66">
    <cfRule type="expression" dxfId="498" priority="654">
      <formula>L68&gt;L66</formula>
    </cfRule>
  </conditionalFormatting>
  <conditionalFormatting sqref="L67:AA67">
    <cfRule type="expression" dxfId="497" priority="653">
      <formula>L69&gt;L67</formula>
    </cfRule>
  </conditionalFormatting>
  <conditionalFormatting sqref="L69:AA69">
    <cfRule type="expression" dxfId="496" priority="652">
      <formula>L69&gt;L67</formula>
    </cfRule>
  </conditionalFormatting>
  <conditionalFormatting sqref="L72:AA72">
    <cfRule type="expression" dxfId="495" priority="651">
      <formula>L72&gt;L70</formula>
    </cfRule>
  </conditionalFormatting>
  <conditionalFormatting sqref="L70:AA70">
    <cfRule type="expression" dxfId="494" priority="650">
      <formula>L72&gt;L70</formula>
    </cfRule>
  </conditionalFormatting>
  <conditionalFormatting sqref="L71:AA71">
    <cfRule type="expression" dxfId="493" priority="649">
      <formula>L73&gt;L71</formula>
    </cfRule>
  </conditionalFormatting>
  <conditionalFormatting sqref="L73:AA73">
    <cfRule type="expression" dxfId="492" priority="648">
      <formula>L73&gt;L71</formula>
    </cfRule>
  </conditionalFormatting>
  <conditionalFormatting sqref="L76:AA76">
    <cfRule type="expression" dxfId="491" priority="647">
      <formula>L76&gt;L74</formula>
    </cfRule>
  </conditionalFormatting>
  <conditionalFormatting sqref="L74:AA74">
    <cfRule type="expression" dxfId="490" priority="646">
      <formula>L76&gt;L74</formula>
    </cfRule>
  </conditionalFormatting>
  <conditionalFormatting sqref="L75:AA75">
    <cfRule type="expression" dxfId="489" priority="645">
      <formula>L77&gt;L75</formula>
    </cfRule>
  </conditionalFormatting>
  <conditionalFormatting sqref="L77:AA77">
    <cfRule type="expression" dxfId="488" priority="644">
      <formula>L77&gt;L75</formula>
    </cfRule>
  </conditionalFormatting>
  <conditionalFormatting sqref="M80">
    <cfRule type="expression" dxfId="487" priority="643">
      <formula>M80&gt;M78</formula>
    </cfRule>
  </conditionalFormatting>
  <conditionalFormatting sqref="M78">
    <cfRule type="expression" dxfId="486" priority="642">
      <formula>M80&gt;M78</formula>
    </cfRule>
  </conditionalFormatting>
  <conditionalFormatting sqref="M79">
    <cfRule type="expression" dxfId="485" priority="641">
      <formula>M81&gt;M79</formula>
    </cfRule>
  </conditionalFormatting>
  <conditionalFormatting sqref="M81">
    <cfRule type="expression" dxfId="484" priority="640">
      <formula>M81&gt;M79</formula>
    </cfRule>
  </conditionalFormatting>
  <conditionalFormatting sqref="O80">
    <cfRule type="expression" dxfId="483" priority="639">
      <formula>O80&gt;O78</formula>
    </cfRule>
  </conditionalFormatting>
  <conditionalFormatting sqref="O78">
    <cfRule type="expression" dxfId="482" priority="638">
      <formula>O80&gt;O78</formula>
    </cfRule>
  </conditionalFormatting>
  <conditionalFormatting sqref="O79">
    <cfRule type="expression" dxfId="481" priority="637">
      <formula>O81&gt;O79</formula>
    </cfRule>
  </conditionalFormatting>
  <conditionalFormatting sqref="O81">
    <cfRule type="expression" dxfId="480" priority="636">
      <formula>O81&gt;O79</formula>
    </cfRule>
  </conditionalFormatting>
  <conditionalFormatting sqref="Q80">
    <cfRule type="expression" dxfId="479" priority="635">
      <formula>Q80&gt;Q78</formula>
    </cfRule>
  </conditionalFormatting>
  <conditionalFormatting sqref="Q78">
    <cfRule type="expression" dxfId="478" priority="634">
      <formula>Q80&gt;Q78</formula>
    </cfRule>
  </conditionalFormatting>
  <conditionalFormatting sqref="Q79">
    <cfRule type="expression" dxfId="477" priority="633">
      <formula>Q81&gt;Q79</formula>
    </cfRule>
  </conditionalFormatting>
  <conditionalFormatting sqref="Q81">
    <cfRule type="expression" dxfId="476" priority="632">
      <formula>Q81&gt;Q79</formula>
    </cfRule>
  </conditionalFormatting>
  <conditionalFormatting sqref="S80">
    <cfRule type="expression" dxfId="475" priority="631">
      <formula>S80&gt;S78</formula>
    </cfRule>
  </conditionalFormatting>
  <conditionalFormatting sqref="S78">
    <cfRule type="expression" dxfId="474" priority="630">
      <formula>S80&gt;S78</formula>
    </cfRule>
  </conditionalFormatting>
  <conditionalFormatting sqref="S79">
    <cfRule type="expression" dxfId="473" priority="629">
      <formula>S81&gt;S79</formula>
    </cfRule>
  </conditionalFormatting>
  <conditionalFormatting sqref="S81">
    <cfRule type="expression" dxfId="472" priority="628">
      <formula>S81&gt;S79</formula>
    </cfRule>
  </conditionalFormatting>
  <conditionalFormatting sqref="U80">
    <cfRule type="expression" dxfId="471" priority="627">
      <formula>U80&gt;U78</formula>
    </cfRule>
  </conditionalFormatting>
  <conditionalFormatting sqref="U78">
    <cfRule type="expression" dxfId="470" priority="626">
      <formula>U80&gt;U78</formula>
    </cfRule>
  </conditionalFormatting>
  <conditionalFormatting sqref="U79">
    <cfRule type="expression" dxfId="469" priority="625">
      <formula>U81&gt;U79</formula>
    </cfRule>
  </conditionalFormatting>
  <conditionalFormatting sqref="U81">
    <cfRule type="expression" dxfId="468" priority="624">
      <formula>U81&gt;U79</formula>
    </cfRule>
  </conditionalFormatting>
  <conditionalFormatting sqref="W80">
    <cfRule type="expression" dxfId="467" priority="623">
      <formula>W80&gt;W78</formula>
    </cfRule>
  </conditionalFormatting>
  <conditionalFormatting sqref="W78">
    <cfRule type="expression" dxfId="466" priority="622">
      <formula>W80&gt;W78</formula>
    </cfRule>
  </conditionalFormatting>
  <conditionalFormatting sqref="W79">
    <cfRule type="expression" dxfId="465" priority="621">
      <formula>W81&gt;W79</formula>
    </cfRule>
  </conditionalFormatting>
  <conditionalFormatting sqref="W81">
    <cfRule type="expression" dxfId="464" priority="620">
      <formula>W81&gt;W79</formula>
    </cfRule>
  </conditionalFormatting>
  <conditionalFormatting sqref="Y80">
    <cfRule type="expression" dxfId="463" priority="619">
      <formula>Y80&gt;Y78</formula>
    </cfRule>
  </conditionalFormatting>
  <conditionalFormatting sqref="Y78">
    <cfRule type="expression" dxfId="462" priority="618">
      <formula>Y80&gt;Y78</formula>
    </cfRule>
  </conditionalFormatting>
  <conditionalFormatting sqref="Y79">
    <cfRule type="expression" dxfId="461" priority="617">
      <formula>Y81&gt;Y79</formula>
    </cfRule>
  </conditionalFormatting>
  <conditionalFormatting sqref="Y81">
    <cfRule type="expression" dxfId="460" priority="616">
      <formula>Y81&gt;Y79</formula>
    </cfRule>
  </conditionalFormatting>
  <conditionalFormatting sqref="AA80">
    <cfRule type="expression" dxfId="459" priority="615">
      <formula>AA80&gt;AA78</formula>
    </cfRule>
  </conditionalFormatting>
  <conditionalFormatting sqref="AA78">
    <cfRule type="expression" dxfId="458" priority="614">
      <formula>AA80&gt;AA78</formula>
    </cfRule>
  </conditionalFormatting>
  <conditionalFormatting sqref="AA79">
    <cfRule type="expression" dxfId="457" priority="613">
      <formula>AA81&gt;AA79</formula>
    </cfRule>
  </conditionalFormatting>
  <conditionalFormatting sqref="AA81">
    <cfRule type="expression" dxfId="456" priority="612">
      <formula>AA81&gt;AA79</formula>
    </cfRule>
  </conditionalFormatting>
  <conditionalFormatting sqref="M84">
    <cfRule type="expression" dxfId="455" priority="611">
      <formula>M84&gt;M82</formula>
    </cfRule>
  </conditionalFormatting>
  <conditionalFormatting sqref="M82">
    <cfRule type="expression" dxfId="454" priority="610">
      <formula>M84&gt;M82</formula>
    </cfRule>
  </conditionalFormatting>
  <conditionalFormatting sqref="M83">
    <cfRule type="expression" dxfId="453" priority="609">
      <formula>M85&gt;M83</formula>
    </cfRule>
  </conditionalFormatting>
  <conditionalFormatting sqref="M85">
    <cfRule type="expression" dxfId="452" priority="608">
      <formula>M85&gt;M83</formula>
    </cfRule>
  </conditionalFormatting>
  <conditionalFormatting sqref="O84">
    <cfRule type="expression" dxfId="451" priority="607">
      <formula>O84&gt;O82</formula>
    </cfRule>
  </conditionalFormatting>
  <conditionalFormatting sqref="O82">
    <cfRule type="expression" dxfId="450" priority="606">
      <formula>O84&gt;O82</formula>
    </cfRule>
  </conditionalFormatting>
  <conditionalFormatting sqref="O83">
    <cfRule type="expression" dxfId="449" priority="605">
      <formula>O85&gt;O83</formula>
    </cfRule>
  </conditionalFormatting>
  <conditionalFormatting sqref="O85">
    <cfRule type="expression" dxfId="448" priority="604">
      <formula>O85&gt;O83</formula>
    </cfRule>
  </conditionalFormatting>
  <conditionalFormatting sqref="Q84">
    <cfRule type="expression" dxfId="447" priority="603">
      <formula>Q84&gt;Q82</formula>
    </cfRule>
  </conditionalFormatting>
  <conditionalFormatting sqref="Q82">
    <cfRule type="expression" dxfId="446" priority="602">
      <formula>Q84&gt;Q82</formula>
    </cfRule>
  </conditionalFormatting>
  <conditionalFormatting sqref="Q83">
    <cfRule type="expression" dxfId="445" priority="601">
      <formula>Q85&gt;Q83</formula>
    </cfRule>
  </conditionalFormatting>
  <conditionalFormatting sqref="Q85">
    <cfRule type="expression" dxfId="444" priority="600">
      <formula>Q85&gt;Q83</formula>
    </cfRule>
  </conditionalFormatting>
  <conditionalFormatting sqref="S84">
    <cfRule type="expression" dxfId="443" priority="599">
      <formula>S84&gt;S82</formula>
    </cfRule>
  </conditionalFormatting>
  <conditionalFormatting sqref="S82">
    <cfRule type="expression" dxfId="442" priority="598">
      <formula>S84&gt;S82</formula>
    </cfRule>
  </conditionalFormatting>
  <conditionalFormatting sqref="S83">
    <cfRule type="expression" dxfId="441" priority="597">
      <formula>S85&gt;S83</formula>
    </cfRule>
  </conditionalFormatting>
  <conditionalFormatting sqref="S85">
    <cfRule type="expression" dxfId="440" priority="596">
      <formula>S85&gt;S83</formula>
    </cfRule>
  </conditionalFormatting>
  <conditionalFormatting sqref="U84">
    <cfRule type="expression" dxfId="439" priority="595">
      <formula>U84&gt;U82</formula>
    </cfRule>
  </conditionalFormatting>
  <conditionalFormatting sqref="U82">
    <cfRule type="expression" dxfId="438" priority="594">
      <formula>U84&gt;U82</formula>
    </cfRule>
  </conditionalFormatting>
  <conditionalFormatting sqref="U83">
    <cfRule type="expression" dxfId="437" priority="593">
      <formula>U85&gt;U83</formula>
    </cfRule>
  </conditionalFormatting>
  <conditionalFormatting sqref="U85">
    <cfRule type="expression" dxfId="436" priority="592">
      <formula>U85&gt;U83</formula>
    </cfRule>
  </conditionalFormatting>
  <conditionalFormatting sqref="W84">
    <cfRule type="expression" dxfId="435" priority="591">
      <formula>W84&gt;W82</formula>
    </cfRule>
  </conditionalFormatting>
  <conditionalFormatting sqref="W82">
    <cfRule type="expression" dxfId="434" priority="590">
      <formula>W84&gt;W82</formula>
    </cfRule>
  </conditionalFormatting>
  <conditionalFormatting sqref="W83">
    <cfRule type="expression" dxfId="433" priority="589">
      <formula>W85&gt;W83</formula>
    </cfRule>
  </conditionalFormatting>
  <conditionalFormatting sqref="W85">
    <cfRule type="expression" dxfId="432" priority="588">
      <formula>W85&gt;W83</formula>
    </cfRule>
  </conditionalFormatting>
  <conditionalFormatting sqref="Y84">
    <cfRule type="expression" dxfId="431" priority="587">
      <formula>Y84&gt;Y82</formula>
    </cfRule>
  </conditionalFormatting>
  <conditionalFormatting sqref="Y82">
    <cfRule type="expression" dxfId="430" priority="586">
      <formula>Y84&gt;Y82</formula>
    </cfRule>
  </conditionalFormatting>
  <conditionalFormatting sqref="Y83">
    <cfRule type="expression" dxfId="429" priority="585">
      <formula>Y85&gt;Y83</formula>
    </cfRule>
  </conditionalFormatting>
  <conditionalFormatting sqref="Y85">
    <cfRule type="expression" dxfId="428" priority="584">
      <formula>Y85&gt;Y83</formula>
    </cfRule>
  </conditionalFormatting>
  <conditionalFormatting sqref="AA84">
    <cfRule type="expression" dxfId="427" priority="583">
      <formula>AA84&gt;AA82</formula>
    </cfRule>
  </conditionalFormatting>
  <conditionalFormatting sqref="AA82">
    <cfRule type="expression" dxfId="426" priority="582">
      <formula>AA84&gt;AA82</formula>
    </cfRule>
  </conditionalFormatting>
  <conditionalFormatting sqref="AA83">
    <cfRule type="expression" dxfId="425" priority="581">
      <formula>AA85&gt;AA83</formula>
    </cfRule>
  </conditionalFormatting>
  <conditionalFormatting sqref="AA85">
    <cfRule type="expression" dxfId="424" priority="580">
      <formula>AA85&gt;AA83</formula>
    </cfRule>
  </conditionalFormatting>
  <conditionalFormatting sqref="L88:AA88">
    <cfRule type="expression" dxfId="423" priority="579">
      <formula>L88&gt;L86</formula>
    </cfRule>
  </conditionalFormatting>
  <conditionalFormatting sqref="L86:AA86">
    <cfRule type="expression" dxfId="422" priority="578">
      <formula>L88&gt;L86</formula>
    </cfRule>
  </conditionalFormatting>
  <conditionalFormatting sqref="L87:AA87">
    <cfRule type="expression" dxfId="421" priority="577">
      <formula>L89&gt;L87</formula>
    </cfRule>
  </conditionalFormatting>
  <conditionalFormatting sqref="L89:AA89">
    <cfRule type="expression" dxfId="420" priority="576">
      <formula>L89&gt;L87</formula>
    </cfRule>
  </conditionalFormatting>
  <conditionalFormatting sqref="L92:AA92">
    <cfRule type="expression" dxfId="419" priority="575">
      <formula>L92&gt;L90</formula>
    </cfRule>
  </conditionalFormatting>
  <conditionalFormatting sqref="L90:AA90">
    <cfRule type="expression" dxfId="418" priority="574">
      <formula>L92&gt;L90</formula>
    </cfRule>
  </conditionalFormatting>
  <conditionalFormatting sqref="L91:AA91">
    <cfRule type="expression" dxfId="417" priority="573">
      <formula>L93&gt;L91</formula>
    </cfRule>
  </conditionalFormatting>
  <conditionalFormatting sqref="L93:AA93">
    <cfRule type="expression" dxfId="416" priority="572">
      <formula>L93&gt;L91</formula>
    </cfRule>
  </conditionalFormatting>
  <conditionalFormatting sqref="L96:AA96">
    <cfRule type="expression" dxfId="415" priority="571">
      <formula>L96&gt;L94</formula>
    </cfRule>
  </conditionalFormatting>
  <conditionalFormatting sqref="L94:AA94">
    <cfRule type="expression" dxfId="414" priority="570">
      <formula>L96&gt;L94</formula>
    </cfRule>
  </conditionalFormatting>
  <conditionalFormatting sqref="L95:AA95">
    <cfRule type="expression" dxfId="413" priority="569">
      <formula>L97&gt;L95</formula>
    </cfRule>
  </conditionalFormatting>
  <conditionalFormatting sqref="L97:AA97">
    <cfRule type="expression" dxfId="412" priority="568">
      <formula>L97&gt;L95</formula>
    </cfRule>
  </conditionalFormatting>
  <conditionalFormatting sqref="L100:AA100">
    <cfRule type="expression" dxfId="411" priority="567">
      <formula>L100&gt;L98</formula>
    </cfRule>
  </conditionalFormatting>
  <conditionalFormatting sqref="L98:AA98">
    <cfRule type="expression" dxfId="410" priority="566">
      <formula>L100&gt;L98</formula>
    </cfRule>
  </conditionalFormatting>
  <conditionalFormatting sqref="L99:AA99">
    <cfRule type="expression" dxfId="409" priority="565">
      <formula>L101&gt;L99</formula>
    </cfRule>
  </conditionalFormatting>
  <conditionalFormatting sqref="L101:AA101">
    <cfRule type="expression" dxfId="408" priority="564">
      <formula>L101&gt;L99</formula>
    </cfRule>
  </conditionalFormatting>
  <conditionalFormatting sqref="L104:AA104">
    <cfRule type="expression" dxfId="407" priority="563">
      <formula>L104&gt;L102</formula>
    </cfRule>
  </conditionalFormatting>
  <conditionalFormatting sqref="L102:AA102">
    <cfRule type="expression" dxfId="406" priority="562">
      <formula>L104&gt;L102</formula>
    </cfRule>
  </conditionalFormatting>
  <conditionalFormatting sqref="L103:AA103">
    <cfRule type="expression" dxfId="405" priority="561">
      <formula>L105&gt;L103</formula>
    </cfRule>
  </conditionalFormatting>
  <conditionalFormatting sqref="L105:AA105">
    <cfRule type="expression" dxfId="404" priority="560">
      <formula>L105&gt;L103</formula>
    </cfRule>
  </conditionalFormatting>
  <conditionalFormatting sqref="AK68:AK69">
    <cfRule type="notContainsBlanks" dxfId="403" priority="559">
      <formula>LEN(TRIM(AK68))&gt;0</formula>
    </cfRule>
  </conditionalFormatting>
  <conditionalFormatting sqref="AK70:AK71">
    <cfRule type="notContainsBlanks" dxfId="402" priority="558">
      <formula>LEN(TRIM(AK70))&gt;0</formula>
    </cfRule>
  </conditionalFormatting>
  <conditionalFormatting sqref="AK72:AK73">
    <cfRule type="notContainsBlanks" dxfId="401" priority="557">
      <formula>LEN(TRIM(AK72))&gt;0</formula>
    </cfRule>
  </conditionalFormatting>
  <conditionalFormatting sqref="AK74:AK75">
    <cfRule type="notContainsBlanks" dxfId="400" priority="556">
      <formula>LEN(TRIM(AK74))&gt;0</formula>
    </cfRule>
  </conditionalFormatting>
  <conditionalFormatting sqref="AK78:AK79">
    <cfRule type="notContainsBlanks" dxfId="399" priority="555">
      <formula>LEN(TRIM(AK78))&gt;0</formula>
    </cfRule>
  </conditionalFormatting>
  <conditionalFormatting sqref="AK82:AK83">
    <cfRule type="notContainsBlanks" dxfId="398" priority="554">
      <formula>LEN(TRIM(AK82))&gt;0</formula>
    </cfRule>
  </conditionalFormatting>
  <conditionalFormatting sqref="AK86:AK87">
    <cfRule type="notContainsBlanks" dxfId="397" priority="553">
      <formula>LEN(TRIM(AK86))&gt;0</formula>
    </cfRule>
  </conditionalFormatting>
  <conditionalFormatting sqref="AK90:AK91">
    <cfRule type="notContainsBlanks" dxfId="396" priority="552">
      <formula>LEN(TRIM(AK90))&gt;0</formula>
    </cfRule>
  </conditionalFormatting>
  <conditionalFormatting sqref="AK94:AK95">
    <cfRule type="notContainsBlanks" dxfId="395" priority="551">
      <formula>LEN(TRIM(AK94))&gt;0</formula>
    </cfRule>
  </conditionalFormatting>
  <conditionalFormatting sqref="AK98:AK99">
    <cfRule type="notContainsBlanks" dxfId="394" priority="550">
      <formula>LEN(TRIM(AK98))&gt;0</formula>
    </cfRule>
  </conditionalFormatting>
  <conditionalFormatting sqref="AK102:AK103">
    <cfRule type="notContainsBlanks" dxfId="393" priority="549">
      <formula>LEN(TRIM(AK102))&gt;0</formula>
    </cfRule>
  </conditionalFormatting>
  <conditionalFormatting sqref="K159 M159 O159 Q159 S159 U159 W159 Y159 AA159">
    <cfRule type="expression" dxfId="392" priority="3362">
      <formula>(K156+K157+K159)&gt;K149</formula>
    </cfRule>
  </conditionalFormatting>
  <conditionalFormatting sqref="F493">
    <cfRule type="cellIs" dxfId="391" priority="548" operator="equal">
      <formula>0</formula>
    </cfRule>
  </conditionalFormatting>
  <conditionalFormatting sqref="F488 L488 N488 P488 R488 T488 V488 X488 Z488 J488 H488 AB488 AD488 AF488 AH488">
    <cfRule type="cellIs" dxfId="390" priority="547" operator="equal">
      <formula>0</formula>
    </cfRule>
  </conditionalFormatting>
  <conditionalFormatting sqref="AJ128">
    <cfRule type="cellIs" dxfId="389" priority="546" operator="equal">
      <formula>0</formula>
    </cfRule>
  </conditionalFormatting>
  <conditionalFormatting sqref="J128:AA128">
    <cfRule type="cellIs" dxfId="388" priority="545" operator="equal">
      <formula>0</formula>
    </cfRule>
  </conditionalFormatting>
  <conditionalFormatting sqref="F439:Y439 AB439:AI439">
    <cfRule type="expression" dxfId="387" priority="538">
      <formula>F438&lt;&gt;F439+F440+F441+F442</formula>
    </cfRule>
  </conditionalFormatting>
  <conditionalFormatting sqref="F438:AI438">
    <cfRule type="expression" dxfId="386" priority="537">
      <formula>F438&lt;&gt;F439+F440+F441+F442</formula>
    </cfRule>
  </conditionalFormatting>
  <conditionalFormatting sqref="F440:Y440 AB440:AI440">
    <cfRule type="expression" dxfId="385" priority="536">
      <formula>F438&lt;&gt;F439+F440+F441+F442</formula>
    </cfRule>
  </conditionalFormatting>
  <conditionalFormatting sqref="F441:Y441 AB441:AI441">
    <cfRule type="expression" dxfId="384" priority="535">
      <formula>F438&lt;&gt;F439+F440+F441+F442</formula>
    </cfRule>
  </conditionalFormatting>
  <conditionalFormatting sqref="F442:Y442 AB442:AI442">
    <cfRule type="expression" dxfId="383" priority="534">
      <formula>F438&lt;&gt;F439+F440+F441+F442</formula>
    </cfRule>
  </conditionalFormatting>
  <conditionalFormatting sqref="F443:AI443">
    <cfRule type="cellIs" dxfId="382" priority="533" operator="equal">
      <formula>0</formula>
    </cfRule>
  </conditionalFormatting>
  <conditionalFormatting sqref="F444:Y444 AB444:AI444">
    <cfRule type="expression" dxfId="381" priority="532">
      <formula>F443&lt;&gt;F444+F445+F446+F447</formula>
    </cfRule>
  </conditionalFormatting>
  <conditionalFormatting sqref="F443:AI443">
    <cfRule type="expression" dxfId="380" priority="531">
      <formula>F443&lt;&gt;F444+F445+F446+F447</formula>
    </cfRule>
  </conditionalFormatting>
  <conditionalFormatting sqref="F445:Y445 AB445:AI445">
    <cfRule type="expression" dxfId="379" priority="530">
      <formula>F443&lt;&gt;F444+F445+F446+F447</formula>
    </cfRule>
  </conditionalFormatting>
  <conditionalFormatting sqref="F446:Y446 AB446:AI446">
    <cfRule type="expression" dxfId="378" priority="529">
      <formula>F443&lt;&gt;F444+F445+F446+F447</formula>
    </cfRule>
  </conditionalFormatting>
  <conditionalFormatting sqref="F447:Y447 AB447:AI447">
    <cfRule type="expression" dxfId="377" priority="528">
      <formula>F443&lt;&gt;F444+F445+F446+F447</formula>
    </cfRule>
  </conditionalFormatting>
  <conditionalFormatting sqref="F448:AI448">
    <cfRule type="cellIs" dxfId="376" priority="527" operator="equal">
      <formula>0</formula>
    </cfRule>
  </conditionalFormatting>
  <conditionalFormatting sqref="F449:Y449 AB449:AI449">
    <cfRule type="expression" dxfId="375" priority="526">
      <formula>F448&lt;&gt;F449+F450+F451+F452</formula>
    </cfRule>
  </conditionalFormatting>
  <conditionalFormatting sqref="F448:AI448">
    <cfRule type="expression" dxfId="374" priority="525">
      <formula>F448&lt;&gt;F449+F450+F451+F452</formula>
    </cfRule>
  </conditionalFormatting>
  <conditionalFormatting sqref="F450:Y450 AB450:AI450">
    <cfRule type="expression" dxfId="373" priority="524">
      <formula>F448&lt;&gt;F449+F450+F451+F452</formula>
    </cfRule>
  </conditionalFormatting>
  <conditionalFormatting sqref="F451:Y451 AB451:AI451">
    <cfRule type="expression" dxfId="372" priority="523">
      <formula>F448&lt;&gt;F449+F450+F451+F452</formula>
    </cfRule>
  </conditionalFormatting>
  <conditionalFormatting sqref="F452:Y452 AB452:AI452">
    <cfRule type="expression" dxfId="371" priority="522">
      <formula>F448&lt;&gt;F449+F450+F451+F452</formula>
    </cfRule>
  </conditionalFormatting>
  <conditionalFormatting sqref="F453:AI453">
    <cfRule type="cellIs" dxfId="370" priority="515" operator="equal">
      <formula>0</formula>
    </cfRule>
  </conditionalFormatting>
  <conditionalFormatting sqref="F454:Y454 AB454:AI454">
    <cfRule type="expression" dxfId="369" priority="514">
      <formula>F453&lt;&gt;F454+F455+F456+F457</formula>
    </cfRule>
  </conditionalFormatting>
  <conditionalFormatting sqref="F453:AI453">
    <cfRule type="expression" dxfId="368" priority="513">
      <formula>F453&lt;&gt;F454+F455+F456+F457</formula>
    </cfRule>
  </conditionalFormatting>
  <conditionalFormatting sqref="F455:Y455 AB455:AI455">
    <cfRule type="expression" dxfId="367" priority="512">
      <formula>F453&lt;&gt;F454+F455+F456+F457</formula>
    </cfRule>
  </conditionalFormatting>
  <conditionalFormatting sqref="F456:Y456 AB456:AI456">
    <cfRule type="expression" dxfId="366" priority="511">
      <formula>F453&lt;&gt;F454+F455+F456+F457</formula>
    </cfRule>
  </conditionalFormatting>
  <conditionalFormatting sqref="F457:Y457 AB457:AI457">
    <cfRule type="expression" dxfId="365" priority="510">
      <formula>F453&lt;&gt;F454+F455+F456+F457</formula>
    </cfRule>
  </conditionalFormatting>
  <conditionalFormatting sqref="F458:AI458">
    <cfRule type="cellIs" dxfId="364" priority="509" operator="equal">
      <formula>0</formula>
    </cfRule>
  </conditionalFormatting>
  <conditionalFormatting sqref="F459:Y459 AB459:AI459">
    <cfRule type="expression" dxfId="363" priority="508">
      <formula>F458&lt;&gt;F459+F460+F461+F462</formula>
    </cfRule>
  </conditionalFormatting>
  <conditionalFormatting sqref="F458:AI458">
    <cfRule type="expression" dxfId="362" priority="507">
      <formula>F458&lt;&gt;F459+F460+F461+F462</formula>
    </cfRule>
  </conditionalFormatting>
  <conditionalFormatting sqref="F460:Y460 AB460:AI460">
    <cfRule type="expression" dxfId="361" priority="506">
      <formula>F458&lt;&gt;F459+F460+F461+F462</formula>
    </cfRule>
  </conditionalFormatting>
  <conditionalFormatting sqref="F461:Y461 AB461:AI461">
    <cfRule type="expression" dxfId="360" priority="505">
      <formula>F458&lt;&gt;F459+F460+F461+F462</formula>
    </cfRule>
  </conditionalFormatting>
  <conditionalFormatting sqref="F462:Y462 AB462:AI462">
    <cfRule type="expression" dxfId="359" priority="504">
      <formula>F458&lt;&gt;F459+F460+F461+F462</formula>
    </cfRule>
  </conditionalFormatting>
  <conditionalFormatting sqref="F463:AI463">
    <cfRule type="cellIs" dxfId="358" priority="503" operator="equal">
      <formula>0</formula>
    </cfRule>
  </conditionalFormatting>
  <conditionalFormatting sqref="F464:Y464 AB464:AI464">
    <cfRule type="expression" dxfId="357" priority="502">
      <formula>F463&lt;&gt;F464+F465+F466+F467</formula>
    </cfRule>
  </conditionalFormatting>
  <conditionalFormatting sqref="F463:AI463">
    <cfRule type="expression" dxfId="356" priority="501">
      <formula>F463&lt;&gt;F464+F465+F466+F467</formula>
    </cfRule>
  </conditionalFormatting>
  <conditionalFormatting sqref="F465:Y465 AB465:AI465">
    <cfRule type="expression" dxfId="355" priority="500">
      <formula>F463&lt;&gt;F464+F465+F466+F467</formula>
    </cfRule>
  </conditionalFormatting>
  <conditionalFormatting sqref="F466:Y466 AB466:AI466">
    <cfRule type="expression" dxfId="354" priority="499">
      <formula>F463&lt;&gt;F464+F465+F466+F467</formula>
    </cfRule>
  </conditionalFormatting>
  <conditionalFormatting sqref="F467:Y467 AB467:AI467">
    <cfRule type="expression" dxfId="353" priority="498">
      <formula>F463&lt;&gt;F464+F465+F466+F467</formula>
    </cfRule>
  </conditionalFormatting>
  <conditionalFormatting sqref="F468:AI468">
    <cfRule type="cellIs" dxfId="352" priority="497" operator="equal">
      <formula>0</formula>
    </cfRule>
  </conditionalFormatting>
  <conditionalFormatting sqref="F469:Y469 AB469:AI469">
    <cfRule type="expression" dxfId="351" priority="496">
      <formula>F468&lt;&gt;F469+F470+F471+F472</formula>
    </cfRule>
  </conditionalFormatting>
  <conditionalFormatting sqref="F468:AI468">
    <cfRule type="expression" dxfId="350" priority="495">
      <formula>F468&lt;&gt;F469+F470+F471+F472</formula>
    </cfRule>
  </conditionalFormatting>
  <conditionalFormatting sqref="F470:Y470 AB470:AI470">
    <cfRule type="expression" dxfId="349" priority="494">
      <formula>F468&lt;&gt;F469+F470+F471+F472</formula>
    </cfRule>
  </conditionalFormatting>
  <conditionalFormatting sqref="F471:Y471 AB471:AI471">
    <cfRule type="expression" dxfId="348" priority="493">
      <formula>F468&lt;&gt;F469+F470+F471+F472</formula>
    </cfRule>
  </conditionalFormatting>
  <conditionalFormatting sqref="F472:Y472 AB472:AI472">
    <cfRule type="expression" dxfId="347" priority="492">
      <formula>F468&lt;&gt;F469+F470+F471+F472</formula>
    </cfRule>
  </conditionalFormatting>
  <conditionalFormatting sqref="F473:AI473">
    <cfRule type="cellIs" dxfId="346" priority="491" operator="equal">
      <formula>0</formula>
    </cfRule>
  </conditionalFormatting>
  <conditionalFormatting sqref="F474:Y474 AB474:AI474">
    <cfRule type="expression" dxfId="345" priority="490">
      <formula>F473&lt;&gt;F474+F475+F476+F477</formula>
    </cfRule>
  </conditionalFormatting>
  <conditionalFormatting sqref="F473:AI473">
    <cfRule type="expression" dxfId="344" priority="489">
      <formula>F473&lt;&gt;F474+F475+F476+F477</formula>
    </cfRule>
  </conditionalFormatting>
  <conditionalFormatting sqref="F475:Y475 AB475:AI475">
    <cfRule type="expression" dxfId="343" priority="488">
      <formula>F473&lt;&gt;F474+F475+F476+F477</formula>
    </cfRule>
  </conditionalFormatting>
  <conditionalFormatting sqref="F476:Y476 AB476:AI476">
    <cfRule type="expression" dxfId="342" priority="487">
      <formula>F473&lt;&gt;F474+F475+F476+F477</formula>
    </cfRule>
  </conditionalFormatting>
  <conditionalFormatting sqref="F477:Y477 AB477:AI477">
    <cfRule type="expression" dxfId="341" priority="486">
      <formula>F473&lt;&gt;F474+F475+F476+F477</formula>
    </cfRule>
  </conditionalFormatting>
  <conditionalFormatting sqref="L478:AI478">
    <cfRule type="cellIs" dxfId="340" priority="485" operator="equal">
      <formula>0</formula>
    </cfRule>
  </conditionalFormatting>
  <conditionalFormatting sqref="L479:Y479 AB479:AI479">
    <cfRule type="expression" dxfId="339" priority="484">
      <formula>L478&lt;&gt;L479+L480+L481+L482</formula>
    </cfRule>
  </conditionalFormatting>
  <conditionalFormatting sqref="L478:AI478">
    <cfRule type="expression" dxfId="338" priority="483">
      <formula>L478&lt;&gt;L479+L480+L481+L482</formula>
    </cfRule>
  </conditionalFormatting>
  <conditionalFormatting sqref="L480:Y480 AB480:AI480">
    <cfRule type="expression" dxfId="337" priority="482">
      <formula>L478&lt;&gt;L479+L480+L481+L482</formula>
    </cfRule>
  </conditionalFormatting>
  <conditionalFormatting sqref="L481:Y481 AB481:AI481">
    <cfRule type="expression" dxfId="336" priority="481">
      <formula>L478&lt;&gt;L479+L480+L481+L482</formula>
    </cfRule>
  </conditionalFormatting>
  <conditionalFormatting sqref="L482:Y482 AB482:AI482">
    <cfRule type="expression" dxfId="335" priority="480">
      <formula>L478&lt;&gt;L479+L480+L481+L482</formula>
    </cfRule>
  </conditionalFormatting>
  <conditionalFormatting sqref="F483:AI483">
    <cfRule type="cellIs" dxfId="334" priority="479" operator="equal">
      <formula>0</formula>
    </cfRule>
  </conditionalFormatting>
  <conditionalFormatting sqref="F484:Y484 AB484:AI484">
    <cfRule type="expression" dxfId="333" priority="478">
      <formula>F483&lt;&gt;F484+F485+F486+F487</formula>
    </cfRule>
  </conditionalFormatting>
  <conditionalFormatting sqref="F483:AI483">
    <cfRule type="expression" dxfId="332" priority="477">
      <formula>F483&lt;&gt;F484+F485+F486+F487</formula>
    </cfRule>
  </conditionalFormatting>
  <conditionalFormatting sqref="F485:Y485 AB485:AI485">
    <cfRule type="expression" dxfId="331" priority="476">
      <formula>F483&lt;&gt;F484+F485+F486+F487</formula>
    </cfRule>
  </conditionalFormatting>
  <conditionalFormatting sqref="F486:Y486 AB486:AI486">
    <cfRule type="expression" dxfId="330" priority="475">
      <formula>F483&lt;&gt;F484+F485+F486+F487</formula>
    </cfRule>
  </conditionalFormatting>
  <conditionalFormatting sqref="F487:Y487 AB487:AI487">
    <cfRule type="expression" dxfId="329" priority="474">
      <formula>F483&lt;&gt;F484+F485+F486+F487</formula>
    </cfRule>
  </conditionalFormatting>
  <conditionalFormatting sqref="K488">
    <cfRule type="cellIs" dxfId="328" priority="473" operator="equal">
      <formula>0</formula>
    </cfRule>
  </conditionalFormatting>
  <conditionalFormatting sqref="K489">
    <cfRule type="expression" dxfId="327" priority="472">
      <formula>K488&lt;&gt;K489+K490+K491+K492</formula>
    </cfRule>
  </conditionalFormatting>
  <conditionalFormatting sqref="K488">
    <cfRule type="expression" dxfId="326" priority="471">
      <formula>K488&lt;&gt;K489+K490+K491+K492</formula>
    </cfRule>
  </conditionalFormatting>
  <conditionalFormatting sqref="K490">
    <cfRule type="expression" dxfId="325" priority="470">
      <formula>K488&lt;&gt;K489+K490+K491+K492</formula>
    </cfRule>
  </conditionalFormatting>
  <conditionalFormatting sqref="K491">
    <cfRule type="expression" dxfId="324" priority="469">
      <formula>K488&lt;&gt;K489+K490+K491+K492</formula>
    </cfRule>
  </conditionalFormatting>
  <conditionalFormatting sqref="K492">
    <cfRule type="expression" dxfId="323" priority="468">
      <formula>K488&lt;&gt;K489+K490+K491+K492</formula>
    </cfRule>
  </conditionalFormatting>
  <conditionalFormatting sqref="M488">
    <cfRule type="cellIs" dxfId="322" priority="467" operator="equal">
      <formula>0</formula>
    </cfRule>
  </conditionalFormatting>
  <conditionalFormatting sqref="M489">
    <cfRule type="expression" dxfId="321" priority="466">
      <formula>M488&lt;&gt;M489+M490+M491+M492</formula>
    </cfRule>
  </conditionalFormatting>
  <conditionalFormatting sqref="M488">
    <cfRule type="expression" dxfId="320" priority="465">
      <formula>M488&lt;&gt;M489+M490+M491+M492</formula>
    </cfRule>
  </conditionalFormatting>
  <conditionalFormatting sqref="M490">
    <cfRule type="expression" dxfId="319" priority="464">
      <formula>M488&lt;&gt;M489+M490+M491+M492</formula>
    </cfRule>
  </conditionalFormatting>
  <conditionalFormatting sqref="M491">
    <cfRule type="expression" dxfId="318" priority="463">
      <formula>M488&lt;&gt;M489+M490+M491+M492</formula>
    </cfRule>
  </conditionalFormatting>
  <conditionalFormatting sqref="M492">
    <cfRule type="expression" dxfId="317" priority="462">
      <formula>M488&lt;&gt;M489+M490+M491+M492</formula>
    </cfRule>
  </conditionalFormatting>
  <conditionalFormatting sqref="O488">
    <cfRule type="cellIs" dxfId="316" priority="461" operator="equal">
      <formula>0</formula>
    </cfRule>
  </conditionalFormatting>
  <conditionalFormatting sqref="O489">
    <cfRule type="expression" dxfId="315" priority="460">
      <formula>O488&lt;&gt;O489+O490+O491+O492</formula>
    </cfRule>
  </conditionalFormatting>
  <conditionalFormatting sqref="O488">
    <cfRule type="expression" dxfId="314" priority="459">
      <formula>O488&lt;&gt;O489+O490+O491+O492</formula>
    </cfRule>
  </conditionalFormatting>
  <conditionalFormatting sqref="O490">
    <cfRule type="expression" dxfId="313" priority="458">
      <formula>O488&lt;&gt;O489+O490+O491+O492</formula>
    </cfRule>
  </conditionalFormatting>
  <conditionalFormatting sqref="O491">
    <cfRule type="expression" dxfId="312" priority="457">
      <formula>O488&lt;&gt;O489+O490+O491+O492</formula>
    </cfRule>
  </conditionalFormatting>
  <conditionalFormatting sqref="O492">
    <cfRule type="expression" dxfId="311" priority="456">
      <formula>O488&lt;&gt;O489+O490+O491+O492</formula>
    </cfRule>
  </conditionalFormatting>
  <conditionalFormatting sqref="Q488">
    <cfRule type="cellIs" dxfId="310" priority="455" operator="equal">
      <formula>0</formula>
    </cfRule>
  </conditionalFormatting>
  <conditionalFormatting sqref="Q489">
    <cfRule type="expression" dxfId="309" priority="454">
      <formula>Q488&lt;&gt;Q489+Q490+Q491+Q492</formula>
    </cfRule>
  </conditionalFormatting>
  <conditionalFormatting sqref="Q488">
    <cfRule type="expression" dxfId="308" priority="453">
      <formula>Q488&lt;&gt;Q489+Q490+Q491+Q492</formula>
    </cfRule>
  </conditionalFormatting>
  <conditionalFormatting sqref="Q490">
    <cfRule type="expression" dxfId="307" priority="452">
      <formula>Q488&lt;&gt;Q489+Q490+Q491+Q492</formula>
    </cfRule>
  </conditionalFormatting>
  <conditionalFormatting sqref="Q491">
    <cfRule type="expression" dxfId="306" priority="451">
      <formula>Q488&lt;&gt;Q489+Q490+Q491+Q492</formula>
    </cfRule>
  </conditionalFormatting>
  <conditionalFormatting sqref="Q492">
    <cfRule type="expression" dxfId="305" priority="450">
      <formula>Q488&lt;&gt;Q489+Q490+Q491+Q492</formula>
    </cfRule>
  </conditionalFormatting>
  <conditionalFormatting sqref="S488">
    <cfRule type="cellIs" dxfId="304" priority="449" operator="equal">
      <formula>0</formula>
    </cfRule>
  </conditionalFormatting>
  <conditionalFormatting sqref="S489">
    <cfRule type="expression" dxfId="303" priority="448">
      <formula>S488&lt;&gt;S489+S490+S491+S492</formula>
    </cfRule>
  </conditionalFormatting>
  <conditionalFormatting sqref="S488">
    <cfRule type="expression" dxfId="302" priority="447">
      <formula>S488&lt;&gt;S489+S490+S491+S492</formula>
    </cfRule>
  </conditionalFormatting>
  <conditionalFormatting sqref="S490">
    <cfRule type="expression" dxfId="301" priority="446">
      <formula>S488&lt;&gt;S489+S490+S491+S492</formula>
    </cfRule>
  </conditionalFormatting>
  <conditionalFormatting sqref="S491">
    <cfRule type="expression" dxfId="300" priority="445">
      <formula>S488&lt;&gt;S489+S490+S491+S492</formula>
    </cfRule>
  </conditionalFormatting>
  <conditionalFormatting sqref="S492">
    <cfRule type="expression" dxfId="299" priority="444">
      <formula>S488&lt;&gt;S489+S490+S491+S492</formula>
    </cfRule>
  </conditionalFormatting>
  <conditionalFormatting sqref="U488">
    <cfRule type="cellIs" dxfId="298" priority="443" operator="equal">
      <formula>0</formula>
    </cfRule>
  </conditionalFormatting>
  <conditionalFormatting sqref="U489">
    <cfRule type="expression" dxfId="297" priority="442">
      <formula>U488&lt;&gt;U489+U490+U491+U492</formula>
    </cfRule>
  </conditionalFormatting>
  <conditionalFormatting sqref="U488">
    <cfRule type="expression" dxfId="296" priority="441">
      <formula>U488&lt;&gt;U489+U490+U491+U492</formula>
    </cfRule>
  </conditionalFormatting>
  <conditionalFormatting sqref="U490">
    <cfRule type="expression" dxfId="295" priority="440">
      <formula>U488&lt;&gt;U489+U490+U491+U492</formula>
    </cfRule>
  </conditionalFormatting>
  <conditionalFormatting sqref="U491">
    <cfRule type="expression" dxfId="294" priority="439">
      <formula>U488&lt;&gt;U489+U490+U491+U492</formula>
    </cfRule>
  </conditionalFormatting>
  <conditionalFormatting sqref="U492">
    <cfRule type="expression" dxfId="293" priority="438">
      <formula>U488&lt;&gt;U489+U490+U491+U492</formula>
    </cfRule>
  </conditionalFormatting>
  <conditionalFormatting sqref="W488">
    <cfRule type="cellIs" dxfId="292" priority="437" operator="equal">
      <formula>0</formula>
    </cfRule>
  </conditionalFormatting>
  <conditionalFormatting sqref="W489">
    <cfRule type="expression" dxfId="291" priority="436">
      <formula>W488&lt;&gt;W489+W490+W491+W492</formula>
    </cfRule>
  </conditionalFormatting>
  <conditionalFormatting sqref="W488">
    <cfRule type="expression" dxfId="290" priority="435">
      <formula>W488&lt;&gt;W489+W490+W491+W492</formula>
    </cfRule>
  </conditionalFormatting>
  <conditionalFormatting sqref="W490">
    <cfRule type="expression" dxfId="289" priority="434">
      <formula>W488&lt;&gt;W489+W490+W491+W492</formula>
    </cfRule>
  </conditionalFormatting>
  <conditionalFormatting sqref="W491">
    <cfRule type="expression" dxfId="288" priority="433">
      <formula>W488&lt;&gt;W489+W490+W491+W492</formula>
    </cfRule>
  </conditionalFormatting>
  <conditionalFormatting sqref="W492">
    <cfRule type="expression" dxfId="287" priority="432">
      <formula>W488&lt;&gt;W489+W490+W491+W492</formula>
    </cfRule>
  </conditionalFormatting>
  <conditionalFormatting sqref="Y488">
    <cfRule type="cellIs" dxfId="286" priority="431" operator="equal">
      <formula>0</formula>
    </cfRule>
  </conditionalFormatting>
  <conditionalFormatting sqref="Y489">
    <cfRule type="expression" dxfId="285" priority="430">
      <formula>Y488&lt;&gt;Y489+Y490+Y491+Y492</formula>
    </cfRule>
  </conditionalFormatting>
  <conditionalFormatting sqref="Y488">
    <cfRule type="expression" dxfId="284" priority="429">
      <formula>Y488&lt;&gt;Y489+Y490+Y491+Y492</formula>
    </cfRule>
  </conditionalFormatting>
  <conditionalFormatting sqref="Y490">
    <cfRule type="expression" dxfId="283" priority="428">
      <formula>Y488&lt;&gt;Y489+Y490+Y491+Y492</formula>
    </cfRule>
  </conditionalFormatting>
  <conditionalFormatting sqref="Y491">
    <cfRule type="expression" dxfId="282" priority="427">
      <formula>Y488&lt;&gt;Y489+Y490+Y491+Y492</formula>
    </cfRule>
  </conditionalFormatting>
  <conditionalFormatting sqref="Y492">
    <cfRule type="expression" dxfId="281" priority="426">
      <formula>Y488&lt;&gt;Y489+Y490+Y491+Y492</formula>
    </cfRule>
  </conditionalFormatting>
  <conditionalFormatting sqref="AA488 AC488 AE488 AG488 AI488">
    <cfRule type="cellIs" dxfId="280" priority="425" operator="equal">
      <formula>0</formula>
    </cfRule>
  </conditionalFormatting>
  <conditionalFormatting sqref="AC489 AE489 AG489 AI489">
    <cfRule type="expression" dxfId="279" priority="424">
      <formula>AC488&lt;&gt;AC489+AC490+AC491+AC492</formula>
    </cfRule>
  </conditionalFormatting>
  <conditionalFormatting sqref="AA488 AC488 AE488 AG488 AI488">
    <cfRule type="expression" dxfId="278" priority="423">
      <formula>AA488&lt;&gt;AA489+AA490+AA491+AA492</formula>
    </cfRule>
  </conditionalFormatting>
  <conditionalFormatting sqref="AC490 AE490 AG490 AI490">
    <cfRule type="expression" dxfId="277" priority="422">
      <formula>AC488&lt;&gt;AC489+AC490+AC491+AC492</formula>
    </cfRule>
  </conditionalFormatting>
  <conditionalFormatting sqref="AC491 AE491 AG491 AI491">
    <cfRule type="expression" dxfId="276" priority="421">
      <formula>AC488&lt;&gt;AC489+AC490+AC491+AC492</formula>
    </cfRule>
  </conditionalFormatting>
  <conditionalFormatting sqref="AC492 AE492 AG492 AI492">
    <cfRule type="expression" dxfId="275" priority="420">
      <formula>AC488&lt;&gt;AC489+AC490+AC491+AC492</formula>
    </cfRule>
  </conditionalFormatting>
  <conditionalFormatting sqref="I488">
    <cfRule type="cellIs" dxfId="274" priority="419" operator="equal">
      <formula>0</formula>
    </cfRule>
  </conditionalFormatting>
  <conditionalFormatting sqref="I489">
    <cfRule type="expression" dxfId="273" priority="418">
      <formula>I488&lt;&gt;I489+I490+I491+I492</formula>
    </cfRule>
  </conditionalFormatting>
  <conditionalFormatting sqref="I488">
    <cfRule type="expression" dxfId="272" priority="417">
      <formula>I488&lt;&gt;I489+I490+I491+I492</formula>
    </cfRule>
  </conditionalFormatting>
  <conditionalFormatting sqref="I490">
    <cfRule type="expression" dxfId="271" priority="416">
      <formula>I488&lt;&gt;I489+I490+I491+I492</formula>
    </cfRule>
  </conditionalFormatting>
  <conditionalFormatting sqref="I491">
    <cfRule type="expression" dxfId="270" priority="415">
      <formula>I488&lt;&gt;I489+I490+I491+I492</formula>
    </cfRule>
  </conditionalFormatting>
  <conditionalFormatting sqref="I492">
    <cfRule type="expression" dxfId="269" priority="414">
      <formula>I488&lt;&gt;I489+I490+I491+I492</formula>
    </cfRule>
  </conditionalFormatting>
  <conditionalFormatting sqref="G488">
    <cfRule type="cellIs" dxfId="268" priority="413" operator="equal">
      <formula>0</formula>
    </cfRule>
  </conditionalFormatting>
  <conditionalFormatting sqref="G489">
    <cfRule type="expression" dxfId="267" priority="412">
      <formula>G488&lt;&gt;G489+G490+G491+G492</formula>
    </cfRule>
  </conditionalFormatting>
  <conditionalFormatting sqref="G488">
    <cfRule type="expression" dxfId="266" priority="411">
      <formula>G488&lt;&gt;G489+G490+G491+G492</formula>
    </cfRule>
  </conditionalFormatting>
  <conditionalFormatting sqref="G490">
    <cfRule type="expression" dxfId="265" priority="410">
      <formula>G488&lt;&gt;G489+G490+G491+G492</formula>
    </cfRule>
  </conditionalFormatting>
  <conditionalFormatting sqref="G491">
    <cfRule type="expression" dxfId="264" priority="409">
      <formula>G488&lt;&gt;G489+G490+G491+G492</formula>
    </cfRule>
  </conditionalFormatting>
  <conditionalFormatting sqref="G492">
    <cfRule type="expression" dxfId="263" priority="408">
      <formula>G488&lt;&gt;G489+G490+G491+G492</formula>
    </cfRule>
  </conditionalFormatting>
  <conditionalFormatting sqref="G493:AI493">
    <cfRule type="cellIs" dxfId="262" priority="407" operator="equal">
      <formula>0</formula>
    </cfRule>
  </conditionalFormatting>
  <conditionalFormatting sqref="G494">
    <cfRule type="expression" dxfId="261" priority="406">
      <formula>G493&lt;&gt;G494+G495+G496+G497</formula>
    </cfRule>
  </conditionalFormatting>
  <conditionalFormatting sqref="G493:AI493">
    <cfRule type="expression" dxfId="260" priority="405">
      <formula>G493&lt;&gt;G494+G495+G496+G497</formula>
    </cfRule>
  </conditionalFormatting>
  <conditionalFormatting sqref="G495">
    <cfRule type="expression" dxfId="259" priority="404">
      <formula>G493&lt;&gt;G494+G495+G496+G497</formula>
    </cfRule>
  </conditionalFormatting>
  <conditionalFormatting sqref="G496">
    <cfRule type="expression" dxfId="258" priority="403">
      <formula>G493&lt;&gt;G494+G495+G496+G497</formula>
    </cfRule>
  </conditionalFormatting>
  <conditionalFormatting sqref="G497">
    <cfRule type="expression" dxfId="257" priority="402">
      <formula>G493&lt;&gt;G494+G495+G496+G497</formula>
    </cfRule>
  </conditionalFormatting>
  <conditionalFormatting sqref="I494">
    <cfRule type="expression" dxfId="256" priority="400">
      <formula>I493&lt;&gt;I494+I495+I496+I497</formula>
    </cfRule>
  </conditionalFormatting>
  <conditionalFormatting sqref="I495">
    <cfRule type="expression" dxfId="255" priority="398">
      <formula>I493&lt;&gt;I494+I495+I496+I497</formula>
    </cfRule>
  </conditionalFormatting>
  <conditionalFormatting sqref="I496">
    <cfRule type="expression" dxfId="254" priority="397">
      <formula>I493&lt;&gt;I494+I495+I496+I497</formula>
    </cfRule>
  </conditionalFormatting>
  <conditionalFormatting sqref="I497">
    <cfRule type="expression" dxfId="253" priority="396">
      <formula>I493&lt;&gt;I494+I495+I496+I497</formula>
    </cfRule>
  </conditionalFormatting>
  <conditionalFormatting sqref="K494">
    <cfRule type="expression" dxfId="252" priority="394">
      <formula>K493&lt;&gt;K494+K495+K496+K497</formula>
    </cfRule>
  </conditionalFormatting>
  <conditionalFormatting sqref="K495">
    <cfRule type="expression" dxfId="251" priority="392">
      <formula>K493&lt;&gt;K494+K495+K496+K497</formula>
    </cfRule>
  </conditionalFormatting>
  <conditionalFormatting sqref="K496">
    <cfRule type="expression" dxfId="250" priority="391">
      <formula>K493&lt;&gt;K494+K495+K496+K497</formula>
    </cfRule>
  </conditionalFormatting>
  <conditionalFormatting sqref="K497">
    <cfRule type="expression" dxfId="249" priority="390">
      <formula>K493&lt;&gt;K494+K495+K496+K497</formula>
    </cfRule>
  </conditionalFormatting>
  <conditionalFormatting sqref="M494">
    <cfRule type="expression" dxfId="248" priority="388">
      <formula>M493&lt;&gt;M494+M495+M496+M497</formula>
    </cfRule>
  </conditionalFormatting>
  <conditionalFormatting sqref="M495">
    <cfRule type="expression" dxfId="247" priority="386">
      <formula>M493&lt;&gt;M494+M495+M496+M497</formula>
    </cfRule>
  </conditionalFormatting>
  <conditionalFormatting sqref="M496">
    <cfRule type="expression" dxfId="246" priority="385">
      <formula>M493&lt;&gt;M494+M495+M496+M497</formula>
    </cfRule>
  </conditionalFormatting>
  <conditionalFormatting sqref="M497">
    <cfRule type="expression" dxfId="245" priority="384">
      <formula>M493&lt;&gt;M494+M495+M496+M497</formula>
    </cfRule>
  </conditionalFormatting>
  <conditionalFormatting sqref="O494">
    <cfRule type="expression" dxfId="244" priority="382">
      <formula>O493&lt;&gt;O494+O495+O496+O497</formula>
    </cfRule>
  </conditionalFormatting>
  <conditionalFormatting sqref="O495">
    <cfRule type="expression" dxfId="243" priority="380">
      <formula>O493&lt;&gt;O494+O495+O496+O497</formula>
    </cfRule>
  </conditionalFormatting>
  <conditionalFormatting sqref="O496">
    <cfRule type="expression" dxfId="242" priority="379">
      <formula>O493&lt;&gt;O494+O495+O496+O497</formula>
    </cfRule>
  </conditionalFormatting>
  <conditionalFormatting sqref="O497">
    <cfRule type="expression" dxfId="241" priority="378">
      <formula>O493&lt;&gt;O494+O495+O496+O497</formula>
    </cfRule>
  </conditionalFormatting>
  <conditionalFormatting sqref="Q494">
    <cfRule type="expression" dxfId="240" priority="376">
      <formula>Q493&lt;&gt;Q494+Q495+Q496+Q497</formula>
    </cfRule>
  </conditionalFormatting>
  <conditionalFormatting sqref="Q495">
    <cfRule type="expression" dxfId="239" priority="374">
      <formula>Q493&lt;&gt;Q494+Q495+Q496+Q497</formula>
    </cfRule>
  </conditionalFormatting>
  <conditionalFormatting sqref="Q496">
    <cfRule type="expression" dxfId="238" priority="373">
      <formula>Q493&lt;&gt;Q494+Q495+Q496+Q497</formula>
    </cfRule>
  </conditionalFormatting>
  <conditionalFormatting sqref="Q497">
    <cfRule type="expression" dxfId="237" priority="372">
      <formula>Q493&lt;&gt;Q494+Q495+Q496+Q497</formula>
    </cfRule>
  </conditionalFormatting>
  <conditionalFormatting sqref="S494">
    <cfRule type="expression" dxfId="236" priority="370">
      <formula>S493&lt;&gt;S494+S495+S496+S497</formula>
    </cfRule>
  </conditionalFormatting>
  <conditionalFormatting sqref="S495">
    <cfRule type="expression" dxfId="235" priority="368">
      <formula>S493&lt;&gt;S494+S495+S496+S497</formula>
    </cfRule>
  </conditionalFormatting>
  <conditionalFormatting sqref="S496">
    <cfRule type="expression" dxfId="234" priority="367">
      <formula>S493&lt;&gt;S494+S495+S496+S497</formula>
    </cfRule>
  </conditionalFormatting>
  <conditionalFormatting sqref="S497">
    <cfRule type="expression" dxfId="233" priority="366">
      <formula>S493&lt;&gt;S494+S495+S496+S497</formula>
    </cfRule>
  </conditionalFormatting>
  <conditionalFormatting sqref="U494">
    <cfRule type="expression" dxfId="232" priority="364">
      <formula>U493&lt;&gt;U494+U495+U496+U497</formula>
    </cfRule>
  </conditionalFormatting>
  <conditionalFormatting sqref="U495">
    <cfRule type="expression" dxfId="231" priority="362">
      <formula>U493&lt;&gt;U494+U495+U496+U497</formula>
    </cfRule>
  </conditionalFormatting>
  <conditionalFormatting sqref="U496">
    <cfRule type="expression" dxfId="230" priority="361">
      <formula>U493&lt;&gt;U494+U495+U496+U497</formula>
    </cfRule>
  </conditionalFormatting>
  <conditionalFormatting sqref="U497">
    <cfRule type="expression" dxfId="229" priority="360">
      <formula>U493&lt;&gt;U494+U495+U496+U497</formula>
    </cfRule>
  </conditionalFormatting>
  <conditionalFormatting sqref="W494">
    <cfRule type="expression" dxfId="228" priority="358">
      <formula>W493&lt;&gt;W494+W495+W496+W497</formula>
    </cfRule>
  </conditionalFormatting>
  <conditionalFormatting sqref="W495">
    <cfRule type="expression" dxfId="227" priority="356">
      <formula>W493&lt;&gt;W494+W495+W496+W497</formula>
    </cfRule>
  </conditionalFormatting>
  <conditionalFormatting sqref="W496">
    <cfRule type="expression" dxfId="226" priority="355">
      <formula>W493&lt;&gt;W494+W495+W496+W497</formula>
    </cfRule>
  </conditionalFormatting>
  <conditionalFormatting sqref="W497">
    <cfRule type="expression" dxfId="225" priority="354">
      <formula>W493&lt;&gt;W494+W495+W496+W497</formula>
    </cfRule>
  </conditionalFormatting>
  <conditionalFormatting sqref="Y494">
    <cfRule type="expression" dxfId="224" priority="352">
      <formula>Y493&lt;&gt;Y494+Y495+Y496+Y497</formula>
    </cfRule>
  </conditionalFormatting>
  <conditionalFormatting sqref="Y495">
    <cfRule type="expression" dxfId="223" priority="350">
      <formula>Y493&lt;&gt;Y494+Y495+Y496+Y497</formula>
    </cfRule>
  </conditionalFormatting>
  <conditionalFormatting sqref="Y496">
    <cfRule type="expression" dxfId="222" priority="349">
      <formula>Y493&lt;&gt;Y494+Y495+Y496+Y497</formula>
    </cfRule>
  </conditionalFormatting>
  <conditionalFormatting sqref="Y497">
    <cfRule type="expression" dxfId="221" priority="348">
      <formula>Y493&lt;&gt;Y494+Y495+Y496+Y497</formula>
    </cfRule>
  </conditionalFormatting>
  <conditionalFormatting sqref="AC494 AE494 AG494 AI494">
    <cfRule type="expression" dxfId="220" priority="346">
      <formula>AC493&lt;&gt;AC494+AC495+AC496+AC497</formula>
    </cfRule>
  </conditionalFormatting>
  <conditionalFormatting sqref="AC495 AE495 AG495 AI495">
    <cfRule type="expression" dxfId="219" priority="344">
      <formula>AC493&lt;&gt;AC494+AC495+AC496+AC497</formula>
    </cfRule>
  </conditionalFormatting>
  <conditionalFormatting sqref="AC496 AE496 AG496 AI496">
    <cfRule type="expression" dxfId="218" priority="343">
      <formula>AC493&lt;&gt;AC494+AC495+AC496+AC497</formula>
    </cfRule>
  </conditionalFormatting>
  <conditionalFormatting sqref="AC497 AE497 AG497 AI497">
    <cfRule type="expression" dxfId="217" priority="342">
      <formula>AC493&lt;&gt;AC494+AC495+AC496+AC497</formula>
    </cfRule>
  </conditionalFormatting>
  <conditionalFormatting sqref="AK493">
    <cfRule type="notContainsBlanks" dxfId="216" priority="341">
      <formula>LEN(TRIM(AK493))&gt;0</formula>
    </cfRule>
  </conditionalFormatting>
  <conditionalFormatting sqref="AK488">
    <cfRule type="notContainsBlanks" dxfId="215" priority="340">
      <formula>LEN(TRIM(AK488))&gt;0</formula>
    </cfRule>
  </conditionalFormatting>
  <conditionalFormatting sqref="AK483">
    <cfRule type="notContainsBlanks" dxfId="214" priority="339">
      <formula>LEN(TRIM(AK483))&gt;0</formula>
    </cfRule>
  </conditionalFormatting>
  <conditionalFormatting sqref="AK478">
    <cfRule type="notContainsBlanks" dxfId="213" priority="338">
      <formula>LEN(TRIM(AK478))&gt;0</formula>
    </cfRule>
  </conditionalFormatting>
  <conditionalFormatting sqref="AK473">
    <cfRule type="notContainsBlanks" dxfId="212" priority="337">
      <formula>LEN(TRIM(AK473))&gt;0</formula>
    </cfRule>
  </conditionalFormatting>
  <conditionalFormatting sqref="AK468">
    <cfRule type="notContainsBlanks" dxfId="211" priority="336">
      <formula>LEN(TRIM(AK468))&gt;0</formula>
    </cfRule>
  </conditionalFormatting>
  <conditionalFormatting sqref="AK463">
    <cfRule type="notContainsBlanks" dxfId="210" priority="335">
      <formula>LEN(TRIM(AK463))&gt;0</formula>
    </cfRule>
  </conditionalFormatting>
  <conditionalFormatting sqref="AK458">
    <cfRule type="notContainsBlanks" dxfId="209" priority="334">
      <formula>LEN(TRIM(AK458))&gt;0</formula>
    </cfRule>
  </conditionalFormatting>
  <conditionalFormatting sqref="AK453">
    <cfRule type="notContainsBlanks" dxfId="208" priority="333">
      <formula>LEN(TRIM(AK453))&gt;0</formula>
    </cfRule>
  </conditionalFormatting>
  <conditionalFormatting sqref="AK448">
    <cfRule type="notContainsBlanks" dxfId="207" priority="332">
      <formula>LEN(TRIM(AK448))&gt;0</formula>
    </cfRule>
  </conditionalFormatting>
  <conditionalFormatting sqref="AK443">
    <cfRule type="notContainsBlanks" dxfId="206" priority="331">
      <formula>LEN(TRIM(AK443))&gt;0</formula>
    </cfRule>
  </conditionalFormatting>
  <conditionalFormatting sqref="AK438">
    <cfRule type="notContainsBlanks" dxfId="205" priority="330">
      <formula>LEN(TRIM(AK438))&gt;0</formula>
    </cfRule>
  </conditionalFormatting>
  <conditionalFormatting sqref="AK220">
    <cfRule type="notContainsBlanks" dxfId="204" priority="329">
      <formula>LEN(TRIM(AK220))&gt;0</formula>
    </cfRule>
  </conditionalFormatting>
  <conditionalFormatting sqref="AK228">
    <cfRule type="notContainsBlanks" dxfId="203" priority="328">
      <formula>LEN(TRIM(AK228))&gt;0</formula>
    </cfRule>
  </conditionalFormatting>
  <conditionalFormatting sqref="AA211:AA234">
    <cfRule type="cellIs" dxfId="202" priority="316" operator="equal">
      <formula>0</formula>
    </cfRule>
  </conditionalFormatting>
  <conditionalFormatting sqref="Z347:AA352">
    <cfRule type="cellIs" dxfId="201" priority="326" operator="equal">
      <formula>0</formula>
    </cfRule>
  </conditionalFormatting>
  <conditionalFormatting sqref="Z389:AA389">
    <cfRule type="cellIs" dxfId="200" priority="323" operator="equal">
      <formula>0</formula>
    </cfRule>
  </conditionalFormatting>
  <conditionalFormatting sqref="Z374:AA378 Z380:AA388">
    <cfRule type="cellIs" dxfId="199" priority="322" operator="equal">
      <formula>0</formula>
    </cfRule>
  </conditionalFormatting>
  <conditionalFormatting sqref="AM32">
    <cfRule type="notContainsBlanks" dxfId="198" priority="314">
      <formula>LEN(TRIM(AM32))&gt;0</formula>
    </cfRule>
  </conditionalFormatting>
  <conditionalFormatting sqref="AJ32">
    <cfRule type="cellIs" dxfId="197" priority="313" operator="equal">
      <formula>0</formula>
    </cfRule>
  </conditionalFormatting>
  <conditionalFormatting sqref="F27:Y27 AB27:AI27">
    <cfRule type="expression" dxfId="196" priority="309">
      <formula>(F32+F31+F30)&lt;&gt;F27</formula>
    </cfRule>
  </conditionalFormatting>
  <conditionalFormatting sqref="F51:Y51 AB51:AI51">
    <cfRule type="expression" dxfId="195" priority="307">
      <formula>F52&gt;F51</formula>
    </cfRule>
  </conditionalFormatting>
  <conditionalFormatting sqref="F51">
    <cfRule type="expression" dxfId="194" priority="306">
      <formula>F51&lt;F53</formula>
    </cfRule>
  </conditionalFormatting>
  <conditionalFormatting sqref="F52:Y52 AB52:AI52">
    <cfRule type="expression" dxfId="193" priority="305">
      <formula>F51&lt;F52</formula>
    </cfRule>
  </conditionalFormatting>
  <conditionalFormatting sqref="AM119:AM120">
    <cfRule type="notContainsBlanks" dxfId="192" priority="303">
      <formula>LEN(TRIM(AM119))&gt;0</formula>
    </cfRule>
  </conditionalFormatting>
  <conditionalFormatting sqref="J119:AA119">
    <cfRule type="expression" dxfId="191" priority="301">
      <formula>J120&gt;J119</formula>
    </cfRule>
  </conditionalFormatting>
  <conditionalFormatting sqref="AJ119:AJ120">
    <cfRule type="notContainsBlanks" dxfId="190" priority="297">
      <formula>LEN(TRIM(AJ119))&gt;0</formula>
    </cfRule>
  </conditionalFormatting>
  <conditionalFormatting sqref="AM56:AM57">
    <cfRule type="notContainsBlanks" dxfId="189" priority="296">
      <formula>LEN(TRIM(AM56))&gt;0</formula>
    </cfRule>
  </conditionalFormatting>
  <conditionalFormatting sqref="D56:AI57">
    <cfRule type="cellIs" dxfId="188" priority="295" operator="equal">
      <formula>0</formula>
    </cfRule>
  </conditionalFormatting>
  <conditionalFormatting sqref="AJ56">
    <cfRule type="cellIs" dxfId="187" priority="294" operator="equal">
      <formula>0</formula>
    </cfRule>
  </conditionalFormatting>
  <conditionalFormatting sqref="D56:AI57">
    <cfRule type="cellIs" dxfId="186" priority="293" operator="equal">
      <formula>0</formula>
    </cfRule>
  </conditionalFormatting>
  <conditionalFormatting sqref="AJ57">
    <cfRule type="cellIs" dxfId="185" priority="292" operator="equal">
      <formula>0</formula>
    </cfRule>
  </conditionalFormatting>
  <conditionalFormatting sqref="AJ57">
    <cfRule type="cellIs" dxfId="184" priority="291" operator="equal">
      <formula>0</formula>
    </cfRule>
  </conditionalFormatting>
  <conditionalFormatting sqref="D56:AI56">
    <cfRule type="expression" dxfId="183" priority="290">
      <formula>D56&gt;D16</formula>
    </cfRule>
  </conditionalFormatting>
  <conditionalFormatting sqref="AK313">
    <cfRule type="notContainsBlanks" dxfId="182" priority="285">
      <formula>LEN(TRIM(AK313))&gt;0</formula>
    </cfRule>
  </conditionalFormatting>
  <conditionalFormatting sqref="AM312:AM313">
    <cfRule type="notContainsBlanks" dxfId="181" priority="284">
      <formula>LEN(TRIM(AM312))&gt;0</formula>
    </cfRule>
  </conditionalFormatting>
  <conditionalFormatting sqref="AJ312:AJ313">
    <cfRule type="cellIs" dxfId="180" priority="283" operator="equal">
      <formula>0</formula>
    </cfRule>
  </conditionalFormatting>
  <conditionalFormatting sqref="K312">
    <cfRule type="expression" dxfId="179" priority="286">
      <formula>K341&gt;K312</formula>
    </cfRule>
  </conditionalFormatting>
  <conditionalFormatting sqref="K312">
    <cfRule type="expression" dxfId="178" priority="282">
      <formula>K313&gt;K312</formula>
    </cfRule>
  </conditionalFormatting>
  <conditionalFormatting sqref="M312">
    <cfRule type="expression" dxfId="177" priority="281">
      <formula>M313&gt;M312</formula>
    </cfRule>
  </conditionalFormatting>
  <conditionalFormatting sqref="O312">
    <cfRule type="expression" dxfId="176" priority="280">
      <formula>O313&gt;O312</formula>
    </cfRule>
  </conditionalFormatting>
  <conditionalFormatting sqref="Q312">
    <cfRule type="expression" dxfId="175" priority="279">
      <formula>Q313&gt;Q312</formula>
    </cfRule>
  </conditionalFormatting>
  <conditionalFormatting sqref="Q313">
    <cfRule type="expression" dxfId="174" priority="278">
      <formula>Q313&gt;Q312</formula>
    </cfRule>
  </conditionalFormatting>
  <conditionalFormatting sqref="AK312">
    <cfRule type="notContainsBlanks" dxfId="173" priority="277">
      <formula>LEN(TRIM(AK312))&gt;0</formula>
    </cfRule>
  </conditionalFormatting>
  <conditionalFormatting sqref="Q313">
    <cfRule type="expression" dxfId="172" priority="275">
      <formula>Q340&gt;Q313</formula>
    </cfRule>
  </conditionalFormatting>
  <conditionalFormatting sqref="Q313">
    <cfRule type="expression" dxfId="171" priority="276">
      <formula>Q313&gt;Q312</formula>
    </cfRule>
  </conditionalFormatting>
  <conditionalFormatting sqref="S312">
    <cfRule type="expression" dxfId="170" priority="274">
      <formula>S313&gt;S312</formula>
    </cfRule>
  </conditionalFormatting>
  <conditionalFormatting sqref="U312">
    <cfRule type="expression" dxfId="169" priority="273">
      <formula>U313&gt;U312</formula>
    </cfRule>
  </conditionalFormatting>
  <conditionalFormatting sqref="W312">
    <cfRule type="expression" dxfId="168" priority="272">
      <formula>W313&gt;W312</formula>
    </cfRule>
  </conditionalFormatting>
  <conditionalFormatting sqref="Y312">
    <cfRule type="expression" dxfId="167" priority="271">
      <formula>Y313&gt;Y312</formula>
    </cfRule>
  </conditionalFormatting>
  <conditionalFormatting sqref="O313">
    <cfRule type="expression" dxfId="166" priority="270">
      <formula>O313&gt;O312</formula>
    </cfRule>
  </conditionalFormatting>
  <conditionalFormatting sqref="O313">
    <cfRule type="expression" dxfId="165" priority="268">
      <formula>O340&gt;O313</formula>
    </cfRule>
  </conditionalFormatting>
  <conditionalFormatting sqref="O313">
    <cfRule type="expression" dxfId="164" priority="269">
      <formula>O313&gt;O312</formula>
    </cfRule>
  </conditionalFormatting>
  <conditionalFormatting sqref="M313">
    <cfRule type="expression" dxfId="163" priority="267">
      <formula>M313&gt;M312</formula>
    </cfRule>
  </conditionalFormatting>
  <conditionalFormatting sqref="M313">
    <cfRule type="expression" dxfId="162" priority="265">
      <formula>M340&gt;M313</formula>
    </cfRule>
  </conditionalFormatting>
  <conditionalFormatting sqref="M313">
    <cfRule type="expression" dxfId="161" priority="266">
      <formula>M313&gt;M312</formula>
    </cfRule>
  </conditionalFormatting>
  <conditionalFormatting sqref="K313">
    <cfRule type="expression" dxfId="160" priority="264">
      <formula>K313&gt;K312</formula>
    </cfRule>
  </conditionalFormatting>
  <conditionalFormatting sqref="K313">
    <cfRule type="expression" dxfId="159" priority="262">
      <formula>K340&gt;K313</formula>
    </cfRule>
  </conditionalFormatting>
  <conditionalFormatting sqref="K313">
    <cfRule type="expression" dxfId="158" priority="263">
      <formula>K313&gt;K312</formula>
    </cfRule>
  </conditionalFormatting>
  <conditionalFormatting sqref="S313">
    <cfRule type="expression" dxfId="157" priority="261">
      <formula>S313&gt;S312</formula>
    </cfRule>
  </conditionalFormatting>
  <conditionalFormatting sqref="S313">
    <cfRule type="expression" dxfId="156" priority="259">
      <formula>S340&gt;S313</formula>
    </cfRule>
  </conditionalFormatting>
  <conditionalFormatting sqref="S313">
    <cfRule type="expression" dxfId="155" priority="260">
      <formula>S313&gt;S312</formula>
    </cfRule>
  </conditionalFormatting>
  <conditionalFormatting sqref="U313">
    <cfRule type="expression" dxfId="154" priority="258">
      <formula>U313&gt;U312</formula>
    </cfRule>
  </conditionalFormatting>
  <conditionalFormatting sqref="U313">
    <cfRule type="expression" dxfId="153" priority="256">
      <formula>U340&gt;U313</formula>
    </cfRule>
  </conditionalFormatting>
  <conditionalFormatting sqref="U313">
    <cfRule type="expression" dxfId="152" priority="257">
      <formula>U313&gt;U312</formula>
    </cfRule>
  </conditionalFormatting>
  <conditionalFormatting sqref="W313">
    <cfRule type="expression" dxfId="151" priority="255">
      <formula>W313&gt;W312</formula>
    </cfRule>
  </conditionalFormatting>
  <conditionalFormatting sqref="W313">
    <cfRule type="expression" dxfId="150" priority="253">
      <formula>W340&gt;W313</formula>
    </cfRule>
  </conditionalFormatting>
  <conditionalFormatting sqref="W313">
    <cfRule type="expression" dxfId="149" priority="254">
      <formula>W313&gt;W312</formula>
    </cfRule>
  </conditionalFormatting>
  <conditionalFormatting sqref="Y313">
    <cfRule type="expression" dxfId="148" priority="252">
      <formula>Y313&gt;Y312</formula>
    </cfRule>
  </conditionalFormatting>
  <conditionalFormatting sqref="Y313">
    <cfRule type="expression" dxfId="147" priority="250">
      <formula>Y340&gt;Y313</formula>
    </cfRule>
  </conditionalFormatting>
  <conditionalFormatting sqref="Y313">
    <cfRule type="expression" dxfId="146" priority="251">
      <formula>Y313&gt;Y312</formula>
    </cfRule>
  </conditionalFormatting>
  <conditionalFormatting sqref="AK59:AK60">
    <cfRule type="notContainsBlanks" dxfId="145" priority="227">
      <formula>LEN(TRIM(AK59))&gt;0</formula>
    </cfRule>
  </conditionalFormatting>
  <conditionalFormatting sqref="AM59:AM60">
    <cfRule type="notContainsBlanks" dxfId="144" priority="226">
      <formula>LEN(TRIM(AM59))&gt;0</formula>
    </cfRule>
  </conditionalFormatting>
  <conditionalFormatting sqref="AM59">
    <cfRule type="notContainsBlanks" dxfId="143" priority="225">
      <formula>LEN(TRIM(AM59))&gt;0</formula>
    </cfRule>
  </conditionalFormatting>
  <conditionalFormatting sqref="AL59:AL60">
    <cfRule type="notContainsBlanks" dxfId="142" priority="228">
      <formula>LEN(TRIM(AL59))&gt;0</formula>
    </cfRule>
  </conditionalFormatting>
  <conditionalFormatting sqref="AJ59">
    <cfRule type="cellIs" dxfId="141" priority="224" operator="equal">
      <formula>0</formula>
    </cfRule>
  </conditionalFormatting>
  <conditionalFormatting sqref="AJ60">
    <cfRule type="cellIs" dxfId="140" priority="223" operator="equal">
      <formula>0</formula>
    </cfRule>
  </conditionalFormatting>
  <conditionalFormatting sqref="L59:AA59">
    <cfRule type="expression" dxfId="139" priority="222">
      <formula>L60&gt;L59</formula>
    </cfRule>
  </conditionalFormatting>
  <conditionalFormatting sqref="AK61:AK62">
    <cfRule type="notContainsBlanks" dxfId="138" priority="216">
      <formula>LEN(TRIM(AK61))&gt;0</formula>
    </cfRule>
  </conditionalFormatting>
  <conditionalFormatting sqref="AM61:AM62">
    <cfRule type="notContainsBlanks" dxfId="137" priority="215">
      <formula>LEN(TRIM(AM61))&gt;0</formula>
    </cfRule>
  </conditionalFormatting>
  <conditionalFormatting sqref="AM61">
    <cfRule type="notContainsBlanks" dxfId="136" priority="214">
      <formula>LEN(TRIM(AM61))&gt;0</formula>
    </cfRule>
  </conditionalFormatting>
  <conditionalFormatting sqref="AL61:AL62">
    <cfRule type="notContainsBlanks" dxfId="135" priority="217">
      <formula>LEN(TRIM(AL61))&gt;0</formula>
    </cfRule>
  </conditionalFormatting>
  <conditionalFormatting sqref="AJ61">
    <cfRule type="cellIs" dxfId="134" priority="213" operator="equal">
      <formula>0</formula>
    </cfRule>
  </conditionalFormatting>
  <conditionalFormatting sqref="AJ62">
    <cfRule type="cellIs" dxfId="133" priority="212" operator="equal">
      <formula>0</formula>
    </cfRule>
  </conditionalFormatting>
  <conditionalFormatting sqref="L61:AA61">
    <cfRule type="expression" dxfId="132" priority="211">
      <formula>L62&gt;L61</formula>
    </cfRule>
  </conditionalFormatting>
  <conditionalFormatting sqref="K169 M169 O169 Q169 S169 U169 W169 Y169 AA169">
    <cfRule type="expression" dxfId="131" priority="197">
      <formula>(K166+K167+K169)&gt;K159</formula>
    </cfRule>
  </conditionalFormatting>
  <conditionalFormatting sqref="J170 L170 N170 P170 R170 T170 V170 X170 Z170">
    <cfRule type="expression" dxfId="130" priority="196">
      <formula>(J167+J168+J170)&gt;J160</formula>
    </cfRule>
  </conditionalFormatting>
  <conditionalFormatting sqref="AK181">
    <cfRule type="notContainsBlanks" dxfId="129" priority="192">
      <formula>LEN(TRIM(AK181))&gt;0</formula>
    </cfRule>
  </conditionalFormatting>
  <conditionalFormatting sqref="AM181:AN181">
    <cfRule type="notContainsBlanks" dxfId="128" priority="190">
      <formula>LEN(TRIM(AM181))&gt;0</formula>
    </cfRule>
  </conditionalFormatting>
  <conditionalFormatting sqref="AJ181">
    <cfRule type="cellIs" dxfId="127" priority="189" operator="equal">
      <formula>0</formula>
    </cfRule>
  </conditionalFormatting>
  <conditionalFormatting sqref="AK338">
    <cfRule type="notContainsBlanks" dxfId="126" priority="179">
      <formula>LEN(TRIM(AK338))&gt;0</formula>
    </cfRule>
  </conditionalFormatting>
  <conditionalFormatting sqref="AM338">
    <cfRule type="notContainsBlanks" dxfId="125" priority="178">
      <formula>LEN(TRIM(AM338))&gt;0</formula>
    </cfRule>
  </conditionalFormatting>
  <conditionalFormatting sqref="AL338">
    <cfRule type="notContainsBlanks" dxfId="124" priority="180">
      <formula>LEN(TRIM(AL338))&gt;0</formula>
    </cfRule>
  </conditionalFormatting>
  <conditionalFormatting sqref="AJ338">
    <cfRule type="cellIs" dxfId="123" priority="177" operator="equal">
      <formula>0</formula>
    </cfRule>
  </conditionalFormatting>
  <conditionalFormatting sqref="K338">
    <cfRule type="expression" dxfId="122" priority="176">
      <formula>K338&gt;K312</formula>
    </cfRule>
  </conditionalFormatting>
  <conditionalFormatting sqref="M338">
    <cfRule type="expression" dxfId="121" priority="175">
      <formula>M338&gt;M312</formula>
    </cfRule>
  </conditionalFormatting>
  <conditionalFormatting sqref="O338">
    <cfRule type="expression" dxfId="120" priority="174">
      <formula>O338&gt;O312</formula>
    </cfRule>
  </conditionalFormatting>
  <conditionalFormatting sqref="Q338">
    <cfRule type="expression" dxfId="119" priority="173">
      <formula>Q338&gt;Q312</formula>
    </cfRule>
  </conditionalFormatting>
  <conditionalFormatting sqref="S338">
    <cfRule type="expression" dxfId="118" priority="172">
      <formula>S338&gt;S312</formula>
    </cfRule>
  </conditionalFormatting>
  <conditionalFormatting sqref="U338">
    <cfRule type="expression" dxfId="117" priority="171">
      <formula>U338&gt;U312</formula>
    </cfRule>
  </conditionalFormatting>
  <conditionalFormatting sqref="W338">
    <cfRule type="expression" dxfId="116" priority="170">
      <formula>W338&gt;W312</formula>
    </cfRule>
  </conditionalFormatting>
  <conditionalFormatting sqref="Y338">
    <cfRule type="expression" dxfId="115" priority="169">
      <formula>Y338&gt;Y312</formula>
    </cfRule>
  </conditionalFormatting>
  <conditionalFormatting sqref="AA328:AA338">
    <cfRule type="cellIs" dxfId="114" priority="161" operator="equal">
      <formula>0</formula>
    </cfRule>
  </conditionalFormatting>
  <conditionalFormatting sqref="AB330">
    <cfRule type="cellIs" dxfId="113" priority="160" operator="equal">
      <formula>0</formula>
    </cfRule>
  </conditionalFormatting>
  <conditionalFormatting sqref="AD330">
    <cfRule type="cellIs" dxfId="112" priority="157" operator="equal">
      <formula>0</formula>
    </cfRule>
  </conditionalFormatting>
  <conditionalFormatting sqref="AF330">
    <cfRule type="cellIs" dxfId="111" priority="156" operator="equal">
      <formula>0</formula>
    </cfRule>
  </conditionalFormatting>
  <conditionalFormatting sqref="AH330">
    <cfRule type="cellIs" dxfId="110" priority="155" operator="equal">
      <formula>0</formula>
    </cfRule>
  </conditionalFormatting>
  <conditionalFormatting sqref="D184:AA185">
    <cfRule type="expression" dxfId="109" priority="3404">
      <formula>D186&gt;D184</formula>
    </cfRule>
  </conditionalFormatting>
  <conditionalFormatting sqref="AK196">
    <cfRule type="notContainsBlanks" dxfId="108" priority="136">
      <formula>LEN(TRIM(AK196))&gt;0</formula>
    </cfRule>
  </conditionalFormatting>
  <conditionalFormatting sqref="AK197">
    <cfRule type="notContainsBlanks" dxfId="107" priority="135">
      <formula>LEN(TRIM(AK197))&gt;0</formula>
    </cfRule>
  </conditionalFormatting>
  <conditionalFormatting sqref="AK198">
    <cfRule type="notContainsBlanks" dxfId="106" priority="134">
      <formula>LEN(TRIM(AK198))&gt;0</formula>
    </cfRule>
  </conditionalFormatting>
  <conditionalFormatting sqref="AK199">
    <cfRule type="notContainsBlanks" dxfId="105" priority="133">
      <formula>LEN(TRIM(AK199))&gt;0</formula>
    </cfRule>
  </conditionalFormatting>
  <conditionalFormatting sqref="AM196:AN196 AM197:AM199">
    <cfRule type="notContainsBlanks" dxfId="104" priority="132">
      <formula>LEN(TRIM(AM196))&gt;0</formula>
    </cfRule>
  </conditionalFormatting>
  <conditionalFormatting sqref="AJ196:AJ199">
    <cfRule type="cellIs" dxfId="103" priority="131" operator="equal">
      <formula>0</formula>
    </cfRule>
  </conditionalFormatting>
  <conditionalFormatting sqref="D196:AA196">
    <cfRule type="expression" dxfId="102" priority="130">
      <formula>D198&gt;D196</formula>
    </cfRule>
  </conditionalFormatting>
  <conditionalFormatting sqref="D197:AA197">
    <cfRule type="expression" dxfId="101" priority="129">
      <formula>D199&gt;D197</formula>
    </cfRule>
  </conditionalFormatting>
  <conditionalFormatting sqref="D198:AA198">
    <cfRule type="expression" dxfId="100" priority="128">
      <formula>D198&gt;D196</formula>
    </cfRule>
  </conditionalFormatting>
  <conditionalFormatting sqref="D199:AA199">
    <cfRule type="expression" dxfId="99" priority="127">
      <formula>D199&gt;D197</formula>
    </cfRule>
  </conditionalFormatting>
  <conditionalFormatting sqref="D196:AA196">
    <cfRule type="expression" dxfId="98" priority="137">
      <formula>SUM(D196:D197)&gt;D375</formula>
    </cfRule>
  </conditionalFormatting>
  <conditionalFormatting sqref="D197:E197">
    <cfRule type="expression" dxfId="97" priority="138">
      <formula>SUM(D196:D197)&gt;D375</formula>
    </cfRule>
  </conditionalFormatting>
  <conditionalFormatting sqref="D198:AA199">
    <cfRule type="expression" dxfId="96" priority="139">
      <formula>D212&gt;D198</formula>
    </cfRule>
  </conditionalFormatting>
  <conditionalFormatting sqref="AM200:AM207">
    <cfRule type="notContainsBlanks" dxfId="95" priority="126">
      <formula>LEN(TRIM(AM200))&gt;0</formula>
    </cfRule>
  </conditionalFormatting>
  <conditionalFormatting sqref="AJ200:AJ207">
    <cfRule type="cellIs" dxfId="94" priority="125" operator="equal">
      <formula>0</formula>
    </cfRule>
  </conditionalFormatting>
  <conditionalFormatting sqref="D182:AA182">
    <cfRule type="expression" dxfId="93" priority="3406">
      <formula>SUM(D182:D183)&gt;D359</formula>
    </cfRule>
  </conditionalFormatting>
  <conditionalFormatting sqref="D183:E183">
    <cfRule type="expression" dxfId="92" priority="3407">
      <formula>SUM(D182:D183)&gt;D359</formula>
    </cfRule>
  </conditionalFormatting>
  <conditionalFormatting sqref="AK195">
    <cfRule type="notContainsBlanks" dxfId="91" priority="124">
      <formula>LEN(TRIM(AK195))&gt;0</formula>
    </cfRule>
  </conditionalFormatting>
  <conditionalFormatting sqref="AM195">
    <cfRule type="notContainsBlanks" dxfId="90" priority="123">
      <formula>LEN(TRIM(AM195))&gt;0</formula>
    </cfRule>
  </conditionalFormatting>
  <conditionalFormatting sqref="AJ195">
    <cfRule type="cellIs" dxfId="89" priority="122" operator="equal">
      <formula>0</formula>
    </cfRule>
  </conditionalFormatting>
  <conditionalFormatting sqref="AL195">
    <cfRule type="notContainsBlanks" dxfId="88" priority="121">
      <formula>LEN(TRIM(AL195))&gt;0</formula>
    </cfRule>
  </conditionalFormatting>
  <conditionalFormatting sqref="Z422:AA426 Z428:AA432">
    <cfRule type="cellIs" dxfId="87" priority="120" operator="equal">
      <formula>0</formula>
    </cfRule>
  </conditionalFormatting>
  <conditionalFormatting sqref="Z439:AA442">
    <cfRule type="cellIs" dxfId="86" priority="119" operator="equal">
      <formula>0</formula>
    </cfRule>
  </conditionalFormatting>
  <conditionalFormatting sqref="Z444:AA447">
    <cfRule type="cellIs" dxfId="85" priority="118" operator="equal">
      <formula>0</formula>
    </cfRule>
  </conditionalFormatting>
  <conditionalFormatting sqref="Z449:AA452">
    <cfRule type="cellIs" dxfId="84" priority="117" operator="equal">
      <formula>0</formula>
    </cfRule>
  </conditionalFormatting>
  <conditionalFormatting sqref="Z454:AA457">
    <cfRule type="cellIs" dxfId="83" priority="116" operator="equal">
      <formula>0</formula>
    </cfRule>
  </conditionalFormatting>
  <conditionalFormatting sqref="Z459:AA462">
    <cfRule type="cellIs" dxfId="82" priority="115" operator="equal">
      <formula>0</formula>
    </cfRule>
  </conditionalFormatting>
  <conditionalFormatting sqref="Z464:AA467">
    <cfRule type="cellIs" dxfId="81" priority="114" operator="equal">
      <formula>0</formula>
    </cfRule>
  </conditionalFormatting>
  <conditionalFormatting sqref="Z469:AA472">
    <cfRule type="cellIs" dxfId="80" priority="113" operator="equal">
      <formula>0</formula>
    </cfRule>
  </conditionalFormatting>
  <conditionalFormatting sqref="Z474:AA477">
    <cfRule type="cellIs" dxfId="79" priority="112" operator="equal">
      <formula>0</formula>
    </cfRule>
  </conditionalFormatting>
  <conditionalFormatting sqref="Z479:AA482">
    <cfRule type="cellIs" dxfId="78" priority="111" operator="equal">
      <formula>0</formula>
    </cfRule>
  </conditionalFormatting>
  <conditionalFormatting sqref="Z484:AA487">
    <cfRule type="cellIs" dxfId="77" priority="110" operator="equal">
      <formula>0</formula>
    </cfRule>
  </conditionalFormatting>
  <conditionalFormatting sqref="AA489:AA492">
    <cfRule type="cellIs" dxfId="76" priority="109" operator="equal">
      <formula>0</formula>
    </cfRule>
  </conditionalFormatting>
  <conditionalFormatting sqref="AA494:AA497">
    <cfRule type="cellIs" dxfId="75" priority="108" operator="equal">
      <formula>0</formula>
    </cfRule>
  </conditionalFormatting>
  <conditionalFormatting sqref="Z22:AA25">
    <cfRule type="cellIs" dxfId="74" priority="107" operator="equal">
      <formula>0</formula>
    </cfRule>
  </conditionalFormatting>
  <conditionalFormatting sqref="Z27:AA32">
    <cfRule type="cellIs" dxfId="73" priority="106" operator="equal">
      <formula>0</formula>
    </cfRule>
  </conditionalFormatting>
  <conditionalFormatting sqref="Z33:AA34">
    <cfRule type="cellIs" dxfId="72" priority="105" operator="equal">
      <formula>0</formula>
    </cfRule>
  </conditionalFormatting>
  <conditionalFormatting sqref="Z35:AA36">
    <cfRule type="cellIs" dxfId="71" priority="104" operator="equal">
      <formula>0</formula>
    </cfRule>
  </conditionalFormatting>
  <conditionalFormatting sqref="Z41:AA42">
    <cfRule type="cellIs" dxfId="70" priority="103" operator="equal">
      <formula>0</formula>
    </cfRule>
  </conditionalFormatting>
  <conditionalFormatting sqref="Z43:AA44">
    <cfRule type="cellIs" dxfId="69" priority="102" operator="equal">
      <formula>0</formula>
    </cfRule>
  </conditionalFormatting>
  <conditionalFormatting sqref="Z45:AA46">
    <cfRule type="cellIs" dxfId="68" priority="101" operator="equal">
      <formula>0</formula>
    </cfRule>
  </conditionalFormatting>
  <conditionalFormatting sqref="Z47:AA48">
    <cfRule type="cellIs" dxfId="67" priority="100" operator="equal">
      <formula>0</formula>
    </cfRule>
  </conditionalFormatting>
  <conditionalFormatting sqref="Z51:AA53">
    <cfRule type="cellIs" dxfId="66" priority="99" operator="equal">
      <formula>0</formula>
    </cfRule>
  </conditionalFormatting>
  <conditionalFormatting sqref="K137">
    <cfRule type="cellIs" dxfId="65" priority="98" operator="equal">
      <formula>0</formula>
    </cfRule>
  </conditionalFormatting>
  <conditionalFormatting sqref="M137">
    <cfRule type="cellIs" dxfId="64" priority="97" operator="equal">
      <formula>0</formula>
    </cfRule>
  </conditionalFormatting>
  <conditionalFormatting sqref="O137">
    <cfRule type="cellIs" dxfId="63" priority="96" operator="equal">
      <formula>0</formula>
    </cfRule>
  </conditionalFormatting>
  <conditionalFormatting sqref="Q137">
    <cfRule type="cellIs" dxfId="62" priority="95" operator="equal">
      <formula>0</formula>
    </cfRule>
  </conditionalFormatting>
  <conditionalFormatting sqref="S137">
    <cfRule type="cellIs" dxfId="61" priority="94" operator="equal">
      <formula>0</formula>
    </cfRule>
  </conditionalFormatting>
  <conditionalFormatting sqref="U137">
    <cfRule type="cellIs" dxfId="60" priority="93" operator="equal">
      <formula>0</formula>
    </cfRule>
  </conditionalFormatting>
  <conditionalFormatting sqref="W137">
    <cfRule type="cellIs" dxfId="59" priority="92" operator="equal">
      <formula>0</formula>
    </cfRule>
  </conditionalFormatting>
  <conditionalFormatting sqref="Y137">
    <cfRule type="cellIs" dxfId="58" priority="91" operator="equal">
      <formula>0</formula>
    </cfRule>
  </conditionalFormatting>
  <conditionalFormatting sqref="AA137">
    <cfRule type="cellIs" dxfId="57" priority="90" operator="equal">
      <formula>0</formula>
    </cfRule>
  </conditionalFormatting>
  <conditionalFormatting sqref="AM140:AM141">
    <cfRule type="notContainsBlanks" dxfId="56" priority="88">
      <formula>LEN(TRIM(AM140))&gt;0</formula>
    </cfRule>
  </conditionalFormatting>
  <conditionalFormatting sqref="AM142:AM144">
    <cfRule type="notContainsBlanks" dxfId="55" priority="85">
      <formula>LEN(TRIM(AM142))&gt;0</formula>
    </cfRule>
  </conditionalFormatting>
  <conditionalFormatting sqref="AM171:AM172">
    <cfRule type="notContainsBlanks" dxfId="54" priority="82">
      <formula>LEN(TRIM(AM171))&gt;0</formula>
    </cfRule>
  </conditionalFormatting>
  <conditionalFormatting sqref="AM173:AM175">
    <cfRule type="notContainsBlanks" dxfId="53" priority="79">
      <formula>LEN(TRIM(AM173))&gt;0</formula>
    </cfRule>
  </conditionalFormatting>
  <conditionalFormatting sqref="AM145">
    <cfRule type="notContainsBlanks" dxfId="52" priority="75">
      <formula>LEN(TRIM(AM145))&gt;0</formula>
    </cfRule>
  </conditionalFormatting>
  <conditionalFormatting sqref="AM176">
    <cfRule type="notContainsBlanks" dxfId="51" priority="71">
      <formula>LEN(TRIM(AM176))&gt;0</formula>
    </cfRule>
  </conditionalFormatting>
  <conditionalFormatting sqref="AB355:AI355">
    <cfRule type="expression" dxfId="50" priority="65">
      <formula>AB355&gt;AB368</formula>
    </cfRule>
  </conditionalFormatting>
  <conditionalFormatting sqref="Z354:AA355">
    <cfRule type="cellIs" dxfId="49" priority="63" operator="equal">
      <formula>0</formula>
    </cfRule>
  </conditionalFormatting>
  <conditionalFormatting sqref="AJ354:AJ356">
    <cfRule type="cellIs" dxfId="48" priority="59" operator="equal">
      <formula>0</formula>
    </cfRule>
  </conditionalFormatting>
  <conditionalFormatting sqref="AB356:AI356">
    <cfRule type="expression" dxfId="47" priority="58">
      <formula>AB356&gt;AB369</formula>
    </cfRule>
  </conditionalFormatting>
  <conditionalFormatting sqref="Z356:AA356">
    <cfRule type="cellIs" dxfId="46" priority="56" operator="equal">
      <formula>0</formula>
    </cfRule>
  </conditionalFormatting>
  <conditionalFormatting sqref="AJ357">
    <cfRule type="cellIs" dxfId="45" priority="52" operator="equal">
      <formula>0</formula>
    </cfRule>
  </conditionalFormatting>
  <conditionalFormatting sqref="AB357:AI357">
    <cfRule type="expression" dxfId="44" priority="51">
      <formula>AB357&gt;AB370</formula>
    </cfRule>
  </conditionalFormatting>
  <conditionalFormatting sqref="Z357:AA357">
    <cfRule type="cellIs" dxfId="43" priority="49" operator="equal">
      <formula>0</formula>
    </cfRule>
  </conditionalFormatting>
  <conditionalFormatting sqref="D354:Y354 AB354:AI354">
    <cfRule type="cellIs" dxfId="42" priority="45" operator="equal">
      <formula>0</formula>
    </cfRule>
  </conditionalFormatting>
  <conditionalFormatting sqref="D354:Y354 AB354:AI354">
    <cfRule type="cellIs" dxfId="41" priority="44" operator="equal">
      <formula>0</formula>
    </cfRule>
  </conditionalFormatting>
  <conditionalFormatting sqref="I346">
    <cfRule type="expression" dxfId="40" priority="3449">
      <formula>#REF!&gt;I346</formula>
    </cfRule>
  </conditionalFormatting>
  <conditionalFormatting sqref="D379:AI379">
    <cfRule type="expression" dxfId="39" priority="3450">
      <formula>D390&gt;D379</formula>
    </cfRule>
  </conditionalFormatting>
  <conditionalFormatting sqref="D387:Y387">
    <cfRule type="expression" dxfId="38" priority="3452">
      <formula>D387&gt;SUM(D381:D383)</formula>
    </cfRule>
  </conditionalFormatting>
  <conditionalFormatting sqref="AB384:AI384 D384:Y386">
    <cfRule type="expression" dxfId="37" priority="3453">
      <formula>D390&gt;D384</formula>
    </cfRule>
  </conditionalFormatting>
  <conditionalFormatting sqref="J140:AA140">
    <cfRule type="expression" dxfId="36" priority="38">
      <formula>(J141+J140)&lt;&gt;J128</formula>
    </cfRule>
  </conditionalFormatting>
  <conditionalFormatting sqref="J141:AA141">
    <cfRule type="expression" dxfId="35" priority="37">
      <formula>(J141+J140)&lt;&gt;J128</formula>
    </cfRule>
  </conditionalFormatting>
  <conditionalFormatting sqref="J128:AA128">
    <cfRule type="expression" dxfId="34" priority="36">
      <formula>(J141+J140)&lt;&gt;J128</formula>
    </cfRule>
  </conditionalFormatting>
  <conditionalFormatting sqref="J142:AA142">
    <cfRule type="expression" dxfId="33" priority="35">
      <formula>(J142+J143+J144)&lt;&gt;J128</formula>
    </cfRule>
  </conditionalFormatting>
  <conditionalFormatting sqref="J143:AA143">
    <cfRule type="expression" dxfId="32" priority="34">
      <formula>(J142+J143+J144)&lt;&gt;J128</formula>
    </cfRule>
  </conditionalFormatting>
  <conditionalFormatting sqref="J144:AA144">
    <cfRule type="expression" dxfId="31" priority="33">
      <formula>(J142+J143+J144)&lt;&gt;J128</formula>
    </cfRule>
  </conditionalFormatting>
  <conditionalFormatting sqref="J128:AA128">
    <cfRule type="expression" dxfId="30" priority="32">
      <formula>(J142+J143+J144)&lt;&gt;J128</formula>
    </cfRule>
  </conditionalFormatting>
  <conditionalFormatting sqref="J145:AA145">
    <cfRule type="expression" dxfId="29" priority="31">
      <formula>J145&gt;J128</formula>
    </cfRule>
  </conditionalFormatting>
  <conditionalFormatting sqref="J128:AA128">
    <cfRule type="expression" dxfId="28" priority="30">
      <formula>J145&gt;J128</formula>
    </cfRule>
  </conditionalFormatting>
  <conditionalFormatting sqref="J171:AA171">
    <cfRule type="expression" dxfId="27" priority="29">
      <formula>(J171+J172)&lt;&gt;J147</formula>
    </cfRule>
  </conditionalFormatting>
  <conditionalFormatting sqref="J172:AA172">
    <cfRule type="expression" dxfId="26" priority="28">
      <formula>(J171+J172)&lt;&gt;J147</formula>
    </cfRule>
  </conditionalFormatting>
  <conditionalFormatting sqref="J147:AA147">
    <cfRule type="expression" dxfId="25" priority="27">
      <formula>(J171+J172)&lt;&gt;J147</formula>
    </cfRule>
  </conditionalFormatting>
  <conditionalFormatting sqref="J173:AA173">
    <cfRule type="expression" dxfId="24" priority="26">
      <formula>(J173+J174+J175)&lt;&gt;J147</formula>
    </cfRule>
  </conditionalFormatting>
  <conditionalFormatting sqref="J174:AA174">
    <cfRule type="expression" dxfId="23" priority="25">
      <formula>(J173+J174+J175)&lt;&gt;J147</formula>
    </cfRule>
  </conditionalFormatting>
  <conditionalFormatting sqref="J175:AA175">
    <cfRule type="expression" dxfId="22" priority="24">
      <formula>(J173+J174+J175)&lt;&gt;J147</formula>
    </cfRule>
  </conditionalFormatting>
  <conditionalFormatting sqref="J147:AA147">
    <cfRule type="expression" dxfId="21" priority="23">
      <formula>(J173+J174+J175)&lt;&gt;J147</formula>
    </cfRule>
  </conditionalFormatting>
  <conditionalFormatting sqref="J176:AA176">
    <cfRule type="expression" dxfId="20" priority="22">
      <formula>J176&gt;J147</formula>
    </cfRule>
  </conditionalFormatting>
  <conditionalFormatting sqref="J147:AA147">
    <cfRule type="expression" dxfId="19" priority="21">
      <formula>J176&gt;J147</formula>
    </cfRule>
  </conditionalFormatting>
  <conditionalFormatting sqref="D354:Y354 AB354:AI354">
    <cfRule type="expression" dxfId="18" priority="20">
      <formula>D354&lt;&gt;D346</formula>
    </cfRule>
  </conditionalFormatting>
  <conditionalFormatting sqref="D385:Y385">
    <cfRule type="expression" dxfId="17" priority="19">
      <formula>(D385+D386+D387)&lt;&gt;D379</formula>
    </cfRule>
  </conditionalFormatting>
  <conditionalFormatting sqref="D386:Y386">
    <cfRule type="expression" dxfId="16" priority="18">
      <formula>(D385+D386+D387)&lt;&gt;D379</formula>
    </cfRule>
  </conditionalFormatting>
  <conditionalFormatting sqref="D387:Y387">
    <cfRule type="expression" dxfId="15" priority="17">
      <formula>(D385+D386+D387)&lt;&gt;D379</formula>
    </cfRule>
  </conditionalFormatting>
  <conditionalFormatting sqref="D379:AI379">
    <cfRule type="expression" dxfId="14" priority="16">
      <formula>(D385+D386+D387)&lt;&gt;D379</formula>
    </cfRule>
  </conditionalFormatting>
  <conditionalFormatting sqref="AB385:AI386">
    <cfRule type="expression" dxfId="13" priority="13">
      <formula>AB385&gt;SUM(AB381:AB383)</formula>
    </cfRule>
  </conditionalFormatting>
  <conditionalFormatting sqref="AB387:AI387">
    <cfRule type="expression" dxfId="12" priority="12">
      <formula>AB391&gt;AB387</formula>
    </cfRule>
  </conditionalFormatting>
  <conditionalFormatting sqref="AB387:AI387">
    <cfRule type="expression" dxfId="11" priority="14">
      <formula>AB387&gt;SUM(AB381:AB383)</formula>
    </cfRule>
  </conditionalFormatting>
  <conditionalFormatting sqref="AB385:AI386">
    <cfRule type="expression" dxfId="10" priority="15">
      <formula>AB391&gt;AB385</formula>
    </cfRule>
  </conditionalFormatting>
  <conditionalFormatting sqref="AB385:AI385">
    <cfRule type="expression" dxfId="9" priority="11">
      <formula>(AB385+AB386+AB387)&lt;&gt;AB379</formula>
    </cfRule>
  </conditionalFormatting>
  <conditionalFormatting sqref="AB386:AI386">
    <cfRule type="expression" dxfId="8" priority="10">
      <formula>(AB385+AB386+AB387)&lt;&gt;AB379</formula>
    </cfRule>
  </conditionalFormatting>
  <conditionalFormatting sqref="AB387:AI387">
    <cfRule type="expression" dxfId="7" priority="9">
      <formula>(AB385+AB386+AB387)&lt;&gt;AB379</formula>
    </cfRule>
  </conditionalFormatting>
  <conditionalFormatting sqref="AL391:AL398">
    <cfRule type="notContainsBlanks" dxfId="6" priority="8">
      <formula>LEN(TRIM(AL391))&gt;0</formula>
    </cfRule>
  </conditionalFormatting>
  <conditionalFormatting sqref="AK394">
    <cfRule type="notContainsBlanks" dxfId="5" priority="7">
      <formula>LEN(TRIM(AK394))&gt;0</formula>
    </cfRule>
  </conditionalFormatting>
  <conditionalFormatting sqref="AK393">
    <cfRule type="notContainsBlanks" dxfId="4" priority="5">
      <formula>LEN(TRIM(AK393))&gt;0</formula>
    </cfRule>
  </conditionalFormatting>
  <conditionalFormatting sqref="AK397">
    <cfRule type="notContainsBlanks" dxfId="3" priority="4">
      <formula>LEN(TRIM(AK397))&gt;0</formula>
    </cfRule>
  </conditionalFormatting>
  <conditionalFormatting sqref="AK396">
    <cfRule type="notContainsBlanks" dxfId="2" priority="3">
      <formula>LEN(TRIM(AK396))&gt;0</formula>
    </cfRule>
  </conditionalFormatting>
  <conditionalFormatting sqref="B2">
    <cfRule type="notContainsBlanks" dxfId="1" priority="2">
      <formula>LEN(TRIM(B2))&gt;0</formula>
    </cfRule>
  </conditionalFormatting>
  <conditionalFormatting sqref="D429:E429">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F422:F432 D422:E428 D430:E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429:E42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2024-04-02T15:06:40Z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