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workbookProtection workbookAlgorithmName="SHA-512" workbookHashValue="iFaGgMytSw3WRhteLhreGVGqss5WGckMXj/CQhjHz7WKhao9JvOm5lcIuxYJ9hnXJRJvgUuvNVmatr28IYYsqQ==" workbookSaltValue="e3bId4+rV4h1+wQmsUc4HA==" workbookSpinCount="100000" lockStructure="1"/>
  <bookViews>
    <workbookView xWindow="-19305" yWindow="-105" windowWidth="19395" windowHeight="10395" activeTab="1"/>
  </bookViews>
  <sheets>
    <sheet name="Instructions" sheetId="5" r:id="rId1"/>
    <sheet name="Feb" sheetId="1" r:id="rId2"/>
  </sheets>
  <definedNames>
    <definedName name="_xlnm._FilterDatabase" localSheetId="0" hidden="1">Instructions!$A$2:$E$2</definedName>
    <definedName name="_xlnm.Print_Area" localSheetId="1">Feb!$A$1:$P$27</definedName>
    <definedName name="_xlnm.Print_Titles" localSheetId="1">Feb!$1:$4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1" l="1"/>
  <c r="O20" i="1"/>
  <c r="O17" i="1"/>
  <c r="O26" i="1"/>
  <c r="O25" i="1"/>
  <c r="O24" i="1"/>
  <c r="O23" i="1"/>
  <c r="O22" i="1"/>
  <c r="O19" i="1"/>
  <c r="O18" i="1"/>
  <c r="N17" i="1"/>
  <c r="N18" i="1"/>
  <c r="N19" i="1"/>
  <c r="O15" i="1"/>
  <c r="O14" i="1"/>
  <c r="O13" i="1"/>
  <c r="O12" i="1"/>
  <c r="O11" i="1"/>
  <c r="O10" i="1"/>
  <c r="O8" i="1"/>
  <c r="R8" i="1" l="1"/>
  <c r="A53" i="1" s="1"/>
  <c r="P8" i="1"/>
  <c r="A31" i="1" s="1"/>
  <c r="N9" i="1"/>
  <c r="N10" i="1"/>
  <c r="N11" i="1"/>
  <c r="N12" i="1"/>
  <c r="N13" i="1"/>
  <c r="N14" i="1"/>
  <c r="N15" i="1"/>
  <c r="N26" i="1"/>
  <c r="N25" i="1"/>
  <c r="N24" i="1"/>
  <c r="N23" i="1"/>
  <c r="N22" i="1"/>
  <c r="N21" i="1"/>
  <c r="N20" i="1"/>
  <c r="N8" i="1"/>
</calcChain>
</file>

<file path=xl/sharedStrings.xml><?xml version="1.0" encoding="utf-8"?>
<sst xmlns="http://schemas.openxmlformats.org/spreadsheetml/2006/main" count="144" uniqueCount="96">
  <si>
    <t>M</t>
  </si>
  <si>
    <t>F</t>
  </si>
  <si>
    <t>Sub Total</t>
  </si>
  <si>
    <t>Data Element Description</t>
  </si>
  <si>
    <t>Indicator</t>
  </si>
  <si>
    <t>Data Element</t>
  </si>
  <si>
    <t>Data source</t>
  </si>
  <si>
    <t>MFL Code</t>
  </si>
  <si>
    <t>Sub-Indicator</t>
  </si>
  <si>
    <t>Errors</t>
  </si>
  <si>
    <t>Health Facility</t>
  </si>
  <si>
    <t>Month</t>
  </si>
  <si>
    <t>Year</t>
  </si>
  <si>
    <t>WARNINGS &amp; ERRORS</t>
  </si>
  <si>
    <t>Errors per Section</t>
  </si>
  <si>
    <t>Early Warning Service Quality</t>
  </si>
  <si>
    <t>Likii Dispensary</t>
  </si>
  <si>
    <t>15035</t>
  </si>
  <si>
    <t>02</t>
  </si>
  <si>
    <t>Prepared By:</t>
  </si>
  <si>
    <t>Facility Details</t>
  </si>
  <si>
    <t>ART</t>
  </si>
  <si>
    <t>HTS</t>
  </si>
  <si>
    <t>PMTCT</t>
  </si>
  <si>
    <t>Warnings Summaries</t>
  </si>
  <si>
    <t>Errors Summaries</t>
  </si>
  <si>
    <t>FINER AGE AND SEX DISAGGREGATION REPORTING FPT</t>
  </si>
  <si>
    <t>Note: Please DON'T cut paste any cell, this will interfere with the formulas. Incase you copy data, please paste as value to avoid unexpected Red alerts</t>
  </si>
  <si>
    <t>Codes</t>
  </si>
  <si>
    <t>Jua Mtoto Wako Reporting Template  version 1.0.0</t>
  </si>
  <si>
    <t>Cross-sectional monitoring</t>
  </si>
  <si>
    <t>1. Cross-sectional monitoring</t>
  </si>
  <si>
    <t>No. of unsuppressed CALHIV in the reporting month</t>
  </si>
  <si>
    <t xml:space="preserve">Cumulative no. of unsuppressed CALHIV </t>
  </si>
  <si>
    <t>No. of unsuppressed CALHIVs newly enrolled in JMW (JMW_CALHIV_NEW) in the reporting month</t>
  </si>
  <si>
    <t>No. of unsuppressed CALHIVs cumulatively enrolled in JMW (JMW_CALHIV_ CURR)</t>
  </si>
  <si>
    <t>No. of unsuppressed CALHIV currently enrolled in JMW</t>
  </si>
  <si>
    <t>No. of newly enrolled unsuppressed CALHIV with Root Cause Analysis (baseline assessment/characterization) done</t>
  </si>
  <si>
    <t>Cumulative no. of unsuppressed CALHIV with Root Cause Analysis (baseline assessment/characterization) done</t>
  </si>
  <si>
    <t>No. of currently active unsuppressed CALHIV with Root Cause Analysis (baseline assessment/characterization) done</t>
  </si>
  <si>
    <t>No. of CALHIV enrolled in the cohort month</t>
  </si>
  <si>
    <t>No. of unsuppressed CALHIV completing prescribed priority interventions to address causes of unsuppression within 3 months</t>
  </si>
  <si>
    <t>No. of unsuppressed CALHIV with satisfactory adherence after 3 months of EAC sessions</t>
  </si>
  <si>
    <t>No. of unsuppressed CALHIV with repeat viral load done within the 4 months</t>
  </si>
  <si>
    <t>No. of unsuppressed CALHIV with repeat Viral load test result within the 4 months</t>
  </si>
  <si>
    <t>No. of CALHV suppressed after repeat VL within the 4 months</t>
  </si>
  <si>
    <r>
      <t>No. with repeat VL un</t>
    </r>
    <r>
      <rPr>
        <sz val="11"/>
        <color rgb="FF000000"/>
        <rFont val="Gill Sans MT"/>
        <family val="2"/>
      </rPr>
      <t>suppressed within the 4 months</t>
    </r>
  </si>
  <si>
    <t>12a</t>
  </si>
  <si>
    <t>12b</t>
  </si>
  <si>
    <t>12c</t>
  </si>
  <si>
    <t>12d</t>
  </si>
  <si>
    <t>12e</t>
  </si>
  <si>
    <t>12f</t>
  </si>
  <si>
    <t>12g</t>
  </si>
  <si>
    <t>&lt; 1 Yrs</t>
  </si>
  <si>
    <t>1-4 Yrs</t>
  </si>
  <si>
    <t>5-9 Yrs</t>
  </si>
  <si>
    <t>10-14 Yrs</t>
  </si>
  <si>
    <t>15-19 Yrs</t>
  </si>
  <si>
    <t>Cohort/Longitudinal monitoring 
(after 4 Months)</t>
  </si>
  <si>
    <t>Cohort Month</t>
  </si>
  <si>
    <t>Reporting Month</t>
  </si>
  <si>
    <t>January</t>
  </si>
  <si>
    <t>May</t>
  </si>
  <si>
    <t>February</t>
  </si>
  <si>
    <t>June</t>
  </si>
  <si>
    <t>March</t>
  </si>
  <si>
    <t>July</t>
  </si>
  <si>
    <t>April</t>
  </si>
  <si>
    <t>August</t>
  </si>
  <si>
    <t>September</t>
  </si>
  <si>
    <t>October</t>
  </si>
  <si>
    <t>November</t>
  </si>
  <si>
    <t>December</t>
  </si>
  <si>
    <t>This is the total count of CALHIV with VL ≥ 1000 copies/mL received  in the reporting month in this facility.</t>
  </si>
  <si>
    <t>This is the count of all  CALHIV with VL ≥ 1000 copies/mL since the Jua Mtoto Wako (JMW) initiative started in this facility.</t>
  </si>
  <si>
    <r>
      <t xml:space="preserve">This is the count of unsuppressed CALHIVs </t>
    </r>
    <r>
      <rPr>
        <b/>
        <sz val="8"/>
        <color theme="1"/>
        <rFont val="Gill Sans MT"/>
        <family val="2"/>
      </rPr>
      <t>newly enrolled</t>
    </r>
    <r>
      <rPr>
        <sz val="8"/>
        <color theme="1"/>
        <rFont val="Gill Sans MT"/>
        <family val="2"/>
      </rPr>
      <t xml:space="preserve"> in Jua Mtoto Wako program in the reporting month. </t>
    </r>
  </si>
  <si>
    <r>
      <t xml:space="preserve">This is a count of all the CALHIVs </t>
    </r>
    <r>
      <rPr>
        <b/>
        <sz val="8"/>
        <color theme="1"/>
        <rFont val="Gill Sans MT"/>
        <family val="2"/>
      </rPr>
      <t>ever enrolled</t>
    </r>
    <r>
      <rPr>
        <sz val="8"/>
        <color theme="1"/>
        <rFont val="Gill Sans MT"/>
        <family val="2"/>
      </rPr>
      <t xml:space="preserve"> to JMW program. This is a cumulative number including all attritions that may have happened.</t>
    </r>
  </si>
  <si>
    <r>
      <t xml:space="preserve">This is the count of unsuppressed CALHIVs </t>
    </r>
    <r>
      <rPr>
        <b/>
        <sz val="8"/>
        <color theme="1"/>
        <rFont val="Gill Sans MT"/>
        <family val="2"/>
      </rPr>
      <t>actively/currently enrolled</t>
    </r>
    <r>
      <rPr>
        <sz val="8"/>
        <color theme="1"/>
        <rFont val="Gill Sans MT"/>
        <family val="2"/>
      </rPr>
      <t xml:space="preserve"> to JMW program. This excludes all attritions i.e suppressed children after JMW interventions, ITT, Deaths and Transfers out.</t>
    </r>
  </si>
  <si>
    <r>
      <t xml:space="preserve">This is the count of all newly enrolled unsuppressed CALHIV in the reporting month with </t>
    </r>
    <r>
      <rPr>
        <b/>
        <sz val="8"/>
        <color rgb="FF000000"/>
        <rFont val="Gill Sans MT"/>
        <family val="2"/>
      </rPr>
      <t>Root Cause Analysis</t>
    </r>
    <r>
      <rPr>
        <sz val="8"/>
        <color rgb="FF000000"/>
        <rFont val="Gill Sans MT"/>
        <family val="2"/>
      </rPr>
      <t xml:space="preserve"> (baseline assessment/characterization) done.</t>
    </r>
  </si>
  <si>
    <r>
      <t xml:space="preserve">This is the count of all cumulative unsuppressed CALHIV with </t>
    </r>
    <r>
      <rPr>
        <b/>
        <sz val="8"/>
        <color rgb="FF000000"/>
        <rFont val="Gill Sans MT"/>
        <family val="2"/>
      </rPr>
      <t>Root Cause Analysis</t>
    </r>
    <r>
      <rPr>
        <sz val="8"/>
        <color rgb="FF000000"/>
        <rFont val="Gill Sans MT"/>
        <family val="2"/>
      </rPr>
      <t xml:space="preserve"> (baseline assessment/ characterization) done. This is a subset of indicator 4, who have Root Cause Analysis done.</t>
    </r>
  </si>
  <si>
    <r>
      <t xml:space="preserve">This is the count of unsuppressed CALHIV who are currently active with </t>
    </r>
    <r>
      <rPr>
        <b/>
        <sz val="8"/>
        <color rgb="FF000000"/>
        <rFont val="Gill Sans MT"/>
        <family val="2"/>
      </rPr>
      <t>Root Cause Analysis</t>
    </r>
    <r>
      <rPr>
        <sz val="8"/>
        <color rgb="FF000000"/>
        <rFont val="Gill Sans MT"/>
        <family val="2"/>
      </rPr>
      <t xml:space="preserve"> (baseline assessment/characterization) done.</t>
    </r>
  </si>
  <si>
    <t>Count the number of unsuppressed CALHIV completing prescribed priority interventions to address causes of unsuppression within the 3 months from all the children enrolled in the Cohort Month.</t>
  </si>
  <si>
    <t>Of the unsuppressed children enrolled in the  cohort month, count the number of CALHIV with satisfactory adherence after 3 months of EAC sessions.</t>
  </si>
  <si>
    <t>Of all the unsuppressed CALHIV enrolled in the cohort month, count the number of CALHIV with repeat Viral load test done within the  4 months.</t>
  </si>
  <si>
    <t>Of all the unsuppressed CALHIV enrolled in the cohort month with repeat VL test done, count the number with results within the 4 months.</t>
  </si>
  <si>
    <t>Of all the unsuppressed CALHIV enrolled in the cohort month with repeat VL test done and results received, count the number suppressed (VL &lt; 1000 copies/mL) within the 4 months.</t>
  </si>
  <si>
    <t>Of all the unsuppressed CALHIV enrolled in the cohort month with repeat VL test done and results received, count the number unsuppressed (VL ≥1000 copies/mL) within the 4 months.</t>
  </si>
  <si>
    <r>
      <t xml:space="preserve">This is a count of all the CALHIV </t>
    </r>
    <r>
      <rPr>
        <b/>
        <sz val="8"/>
        <color rgb="FF000000"/>
        <rFont val="Gill Sans MT"/>
        <family val="2"/>
      </rPr>
      <t>Enrolled in Cohort Month</t>
    </r>
    <r>
      <rPr>
        <sz val="8"/>
        <color rgb="FF000000"/>
        <rFont val="Gill Sans MT"/>
        <family val="2"/>
      </rPr>
      <t xml:space="preserve"> being reported. These are CALHIVs enrolled to the JMW four months ago. Please refer to the Cohort Matrix to report the correct Cohort.</t>
    </r>
  </si>
  <si>
    <r>
      <t xml:space="preserve">From the number unsuppressed(VL ≥1000 copies/mL), count the number of CALHIVs switched to Higher ART Regimen.
</t>
    </r>
    <r>
      <rPr>
        <b/>
        <sz val="8"/>
        <color rgb="FF000000"/>
        <rFont val="Gill Sans MT"/>
        <family val="2"/>
      </rPr>
      <t xml:space="preserve">Second-line regimen- </t>
    </r>
    <r>
      <rPr>
        <sz val="8"/>
        <color rgb="FF000000"/>
        <rFont val="Gill Sans MT"/>
        <family val="2"/>
      </rPr>
      <t xml:space="preserve">Count of all CALHIV unsuppressed (VL ≥1000 copies/mL) switched to Second-line regimen
</t>
    </r>
    <r>
      <rPr>
        <b/>
        <sz val="8"/>
        <color rgb="FF000000"/>
        <rFont val="Gill Sans MT"/>
        <family val="2"/>
      </rPr>
      <t xml:space="preserve">Third-line regimen- </t>
    </r>
    <r>
      <rPr>
        <sz val="8"/>
        <color rgb="FF000000"/>
        <rFont val="Gill Sans MT"/>
        <family val="2"/>
      </rPr>
      <t>Count of all CALHIV unsuppressed(VL ≥1000 copies/mL) switched to Third-line regimen</t>
    </r>
  </si>
  <si>
    <t xml:space="preserve">2. Cohort/Longitudinal monitoring </t>
  </si>
  <si>
    <t>No. of CALHIV unsuppressed (VL ≥1000 copies/mL) switched  to higher ART Regimen (Disaggregated by 2nd and 3rd line)</t>
  </si>
  <si>
    <t>Second-line regimen</t>
  </si>
  <si>
    <t>Third-line regimen</t>
  </si>
  <si>
    <t>Element</t>
  </si>
  <si>
    <r>
      <t>No. with repeat VL un</t>
    </r>
    <r>
      <rPr>
        <sz val="12"/>
        <color rgb="FF000000"/>
        <rFont val="Calibri"/>
        <family val="2"/>
        <scheme val="minor"/>
      </rPr>
      <t>suppressed within the 4 months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</si>
</sst>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Browallia New"/>
      <family val="2"/>
      <charset val="222"/>
    </font>
    <font>
      <sz val="18"/>
      <color theme="1"/>
      <name val="Browallia New"/>
      <family val="2"/>
      <charset val="222"/>
    </font>
    <font>
      <sz val="18"/>
      <color theme="0"/>
      <name val="Browallia New"/>
      <family val="2"/>
      <charset val="222"/>
    </font>
    <font>
      <b/>
      <sz val="18"/>
      <color theme="0"/>
      <name val="Browallia New"/>
      <family val="2"/>
      <charset val="222"/>
    </font>
    <font>
      <b/>
      <sz val="22"/>
      <color theme="1"/>
      <name val="Browallia New"/>
      <family val="2"/>
      <charset val="222"/>
    </font>
    <font>
      <sz val="22"/>
      <color theme="1"/>
      <name val="Browallia New"/>
      <family val="2"/>
      <charset val="222"/>
    </font>
    <font>
      <b/>
      <sz val="20"/>
      <color theme="1"/>
      <name val="Browallia New"/>
      <family val="2"/>
    </font>
    <font>
      <sz val="20"/>
      <color theme="1"/>
      <name val="Browallia New"/>
      <family val="2"/>
    </font>
    <font>
      <sz val="22"/>
      <color theme="1"/>
      <name val="Browallia New"/>
      <family val="2"/>
    </font>
    <font>
      <b/>
      <sz val="22"/>
      <color theme="1"/>
      <name val="Browallia New"/>
      <family val="2"/>
    </font>
    <font>
      <sz val="26"/>
      <color theme="1"/>
      <name val="Browallia New"/>
      <family val="2"/>
    </font>
    <font>
      <b/>
      <sz val="28"/>
      <color theme="1"/>
      <name val="Browallia New"/>
      <family val="2"/>
    </font>
    <font>
      <sz val="28"/>
      <color theme="1"/>
      <name val="Browallia New"/>
      <family val="2"/>
    </font>
    <font>
      <sz val="36"/>
      <color theme="0"/>
      <name val="Browallia New"/>
      <family val="2"/>
    </font>
    <font>
      <sz val="36"/>
      <color theme="1"/>
      <name val="Browallia New"/>
      <family val="2"/>
    </font>
    <font>
      <sz val="28"/>
      <color theme="0"/>
      <name val="Browallia New"/>
      <family val="2"/>
    </font>
    <font>
      <b/>
      <sz val="36"/>
      <color theme="0"/>
      <name val="Browallia New"/>
      <family val="2"/>
    </font>
    <font>
      <b/>
      <i/>
      <sz val="28"/>
      <color theme="2" tint="-0.499984740745262"/>
      <name val="Browallia New"/>
      <family val="2"/>
    </font>
    <font>
      <sz val="28"/>
      <color theme="2" tint="-0.499984740745262"/>
      <name val="Browallia New"/>
      <family val="2"/>
      <charset val="222"/>
    </font>
    <font>
      <sz val="11"/>
      <color theme="1"/>
      <name val="Browallia New"/>
      <family val="2"/>
    </font>
    <font>
      <sz val="11"/>
      <color rgb="FF000000"/>
      <name val="Gill Sans MT"/>
      <family val="2"/>
    </font>
    <font>
      <sz val="10"/>
      <color theme="1"/>
      <name val="Browallia New"/>
      <family val="2"/>
    </font>
    <font>
      <sz val="8"/>
      <color theme="1"/>
      <name val="Browallia New"/>
      <family val="2"/>
    </font>
    <font>
      <sz val="8"/>
      <color rgb="FF000000"/>
      <name val="Gill Sans MT"/>
      <family val="2"/>
    </font>
    <font>
      <sz val="8"/>
      <color theme="1"/>
      <name val="Gill Sans MT"/>
      <family val="2"/>
    </font>
    <font>
      <b/>
      <sz val="8"/>
      <color theme="1"/>
      <name val="Gill Sans MT"/>
      <family val="2"/>
    </font>
    <font>
      <b/>
      <sz val="8"/>
      <color rgb="FF000000"/>
      <name val="Gill Sans MT"/>
      <family val="2"/>
    </font>
    <font>
      <b/>
      <sz val="11"/>
      <color theme="1"/>
      <name val="Browallia New"/>
      <family val="2"/>
      <charset val="222"/>
    </font>
    <font>
      <b/>
      <sz val="10"/>
      <color theme="0"/>
      <name val="Browallia New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Browallia New"/>
      <family val="2"/>
      <charset val="222"/>
    </font>
    <font>
      <b/>
      <sz val="16"/>
      <color theme="1"/>
      <name val="Browallia New"/>
      <family val="2"/>
      <charset val="222"/>
    </font>
    <font>
      <b/>
      <sz val="24"/>
      <color theme="0"/>
      <name val="Browallia New"/>
      <family val="2"/>
    </font>
    <font>
      <sz val="16"/>
      <color theme="1"/>
      <name val="Calibri"/>
      <family val="2"/>
      <scheme val="minor"/>
    </font>
    <font>
      <sz val="16"/>
      <color theme="1"/>
      <name val="Browallia New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thin">
        <color indexed="64"/>
      </right>
      <top style="medium">
        <color theme="9"/>
      </top>
      <bottom style="medium">
        <color theme="9"/>
      </bottom>
      <diagonal/>
    </border>
    <border>
      <left style="thin">
        <color indexed="64"/>
      </left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thin">
        <color theme="2" tint="-0.249977111117893"/>
      </left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theme="9"/>
      </bottom>
      <diagonal/>
    </border>
    <border>
      <left/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thin">
        <color theme="2" tint="-0.249977111117893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/>
      <right/>
      <top style="medium">
        <color theme="9"/>
      </top>
      <bottom/>
      <diagonal/>
    </border>
    <border>
      <left style="medium">
        <color theme="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/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/>
      <right style="medium">
        <color theme="9"/>
      </right>
      <top style="thin">
        <color theme="9"/>
      </top>
      <bottom style="thin">
        <color theme="9"/>
      </bottom>
      <diagonal/>
    </border>
    <border>
      <left/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medium">
        <color theme="9"/>
      </right>
      <top/>
      <bottom style="thin">
        <color theme="2" tint="-0.249977111117893"/>
      </bottom>
      <diagonal/>
    </border>
    <border>
      <left/>
      <right style="medium">
        <color theme="9"/>
      </right>
      <top style="thin">
        <color theme="2" tint="-0.249977111117893"/>
      </top>
      <bottom/>
      <diagonal/>
    </border>
    <border>
      <left/>
      <right style="medium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medium">
        <color theme="9"/>
      </right>
      <top style="thin">
        <color theme="9"/>
      </top>
      <bottom/>
      <diagonal/>
    </border>
    <border>
      <left/>
      <right style="medium">
        <color theme="9"/>
      </right>
      <top style="thin">
        <color theme="9"/>
      </top>
      <bottom/>
      <diagonal/>
    </border>
    <border>
      <left style="medium">
        <color theme="9"/>
      </left>
      <right/>
      <top style="medium">
        <color theme="9"/>
      </top>
      <bottom style="thin">
        <color theme="9"/>
      </bottom>
      <diagonal/>
    </border>
    <border>
      <left style="medium">
        <color theme="9"/>
      </left>
      <right/>
      <top style="thin">
        <color theme="9"/>
      </top>
      <bottom style="thin">
        <color theme="9"/>
      </bottom>
      <diagonal/>
    </border>
    <border>
      <left style="medium">
        <color theme="9"/>
      </left>
      <right/>
      <top style="thin">
        <color theme="9"/>
      </top>
      <bottom/>
      <diagonal/>
    </border>
    <border>
      <left style="medium">
        <color theme="9"/>
      </left>
      <right/>
      <top style="thin">
        <color theme="9"/>
      </top>
      <bottom style="medium">
        <color theme="9"/>
      </bottom>
      <diagonal/>
    </border>
    <border>
      <left/>
      <right style="thin">
        <color theme="9"/>
      </right>
      <top style="medium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medium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08">
    <xf numFmtId="0" fontId="0" fillId="0" borderId="0" xfId="0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5" borderId="0" xfId="0" applyFont="1" applyFill="1" applyBorder="1"/>
    <xf numFmtId="0" fontId="6" fillId="5" borderId="0" xfId="0" applyFont="1" applyFill="1" applyBorder="1" applyAlignment="1">
      <alignment vertical="center"/>
    </xf>
    <xf numFmtId="0" fontId="5" fillId="5" borderId="0" xfId="0" applyFont="1" applyFill="1" applyBorder="1"/>
    <xf numFmtId="0" fontId="18" fillId="5" borderId="0" xfId="0" applyFont="1" applyFill="1" applyBorder="1"/>
    <xf numFmtId="0" fontId="15" fillId="0" borderId="0" xfId="0" applyFont="1"/>
    <xf numFmtId="0" fontId="16" fillId="5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22" fillId="0" borderId="0" xfId="0" applyFont="1"/>
    <xf numFmtId="0" fontId="22" fillId="0" borderId="0" xfId="0" applyFont="1" applyAlignment="1">
      <alignment vertical="center"/>
    </xf>
    <xf numFmtId="0" fontId="24" fillId="0" borderId="0" xfId="0" applyFont="1"/>
    <xf numFmtId="0" fontId="25" fillId="0" borderId="0" xfId="0" applyFont="1" applyAlignment="1"/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6" fillId="0" borderId="29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/>
    </xf>
    <xf numFmtId="0" fontId="26" fillId="0" borderId="29" xfId="0" applyFont="1" applyBorder="1" applyAlignment="1">
      <alignment wrapText="1"/>
    </xf>
    <xf numFmtId="0" fontId="25" fillId="0" borderId="29" xfId="0" applyFont="1" applyBorder="1" applyAlignment="1">
      <alignment vertical="center"/>
    </xf>
    <xf numFmtId="0" fontId="26" fillId="0" borderId="29" xfId="0" applyFont="1" applyBorder="1" applyAlignment="1">
      <alignment vertical="center" wrapText="1"/>
    </xf>
    <xf numFmtId="0" fontId="27" fillId="0" borderId="29" xfId="0" applyFont="1" applyBorder="1" applyAlignment="1">
      <alignment wrapText="1"/>
    </xf>
    <xf numFmtId="0" fontId="27" fillId="0" borderId="29" xfId="0" applyFont="1" applyBorder="1" applyAlignment="1">
      <alignment horizontal="left" vertical="center" wrapText="1"/>
    </xf>
    <xf numFmtId="0" fontId="22" fillId="0" borderId="29" xfId="0" applyFont="1" applyBorder="1" applyAlignment="1">
      <alignment vertical="center"/>
    </xf>
    <xf numFmtId="0" fontId="31" fillId="15" borderId="29" xfId="0" applyFont="1" applyFill="1" applyBorder="1" applyAlignment="1">
      <alignment horizontal="left" vertical="top" wrapText="1"/>
    </xf>
    <xf numFmtId="0" fontId="31" fillId="15" borderId="29" xfId="0" applyFont="1" applyFill="1" applyBorder="1" applyAlignment="1">
      <alignment horizontal="left" vertical="center" wrapText="1"/>
    </xf>
    <xf numFmtId="0" fontId="31" fillId="15" borderId="29" xfId="0" applyFont="1" applyFill="1" applyBorder="1" applyAlignment="1">
      <alignment horizontal="center" vertical="top"/>
    </xf>
    <xf numFmtId="0" fontId="9" fillId="0" borderId="0" xfId="0" applyFont="1" applyAlignment="1">
      <alignment horizontal="center" wrapText="1"/>
    </xf>
    <xf numFmtId="0" fontId="30" fillId="0" borderId="29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left" wrapText="1"/>
    </xf>
    <xf numFmtId="0" fontId="19" fillId="12" borderId="54" xfId="0" applyFont="1" applyFill="1" applyBorder="1" applyAlignment="1">
      <alignment horizontal="center" vertical="center" wrapText="1"/>
    </xf>
    <xf numFmtId="0" fontId="19" fillId="12" borderId="55" xfId="0" applyFont="1" applyFill="1" applyBorder="1" applyAlignment="1">
      <alignment horizontal="center" vertical="center" wrapText="1"/>
    </xf>
    <xf numFmtId="0" fontId="20" fillId="0" borderId="46" xfId="0" applyFont="1" applyBorder="1" applyAlignment="1" applyProtection="1">
      <alignment horizontal="left" vertical="top" wrapText="1"/>
      <protection locked="0"/>
    </xf>
    <xf numFmtId="0" fontId="20" fillId="0" borderId="47" xfId="0" applyFont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left" vertical="top" wrapText="1"/>
      <protection locked="0"/>
    </xf>
    <xf numFmtId="0" fontId="20" fillId="0" borderId="49" xfId="0" applyFont="1" applyBorder="1" applyAlignment="1" applyProtection="1">
      <alignment horizontal="left" vertical="top" wrapText="1"/>
      <protection locked="0"/>
    </xf>
    <xf numFmtId="0" fontId="20" fillId="0" borderId="51" xfId="0" applyFont="1" applyBorder="1" applyAlignment="1" applyProtection="1">
      <alignment horizontal="left" vertical="top" wrapText="1"/>
      <protection locked="0"/>
    </xf>
    <xf numFmtId="0" fontId="20" fillId="0" borderId="52" xfId="0" applyFont="1" applyBorder="1" applyAlignment="1" applyProtection="1">
      <alignment horizontal="left" vertical="top" wrapText="1"/>
      <protection locked="0"/>
    </xf>
    <xf numFmtId="0" fontId="13" fillId="0" borderId="37" xfId="0" applyFont="1" applyBorder="1" applyAlignment="1">
      <alignment horizontal="left" vertical="top" wrapText="1"/>
    </xf>
    <xf numFmtId="0" fontId="13" fillId="0" borderId="38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0" fontId="13" fillId="0" borderId="43" xfId="0" applyFont="1" applyBorder="1" applyAlignment="1">
      <alignment horizontal="left" vertical="top" wrapText="1"/>
    </xf>
    <xf numFmtId="0" fontId="21" fillId="0" borderId="38" xfId="0" applyFont="1" applyBorder="1" applyAlignment="1" applyProtection="1">
      <alignment horizontal="left" vertical="top"/>
      <protection locked="0"/>
    </xf>
    <xf numFmtId="0" fontId="21" fillId="0" borderId="39" xfId="0" applyFont="1" applyBorder="1" applyAlignment="1" applyProtection="1">
      <alignment horizontal="left" vertical="top"/>
      <protection locked="0"/>
    </xf>
    <xf numFmtId="0" fontId="21" fillId="0" borderId="0" xfId="0" applyFont="1" applyBorder="1" applyAlignment="1" applyProtection="1">
      <alignment horizontal="left" vertical="top"/>
      <protection locked="0"/>
    </xf>
    <xf numFmtId="0" fontId="21" fillId="0" borderId="41" xfId="0" applyFont="1" applyBorder="1" applyAlignment="1" applyProtection="1">
      <alignment horizontal="left" vertical="top"/>
      <protection locked="0"/>
    </xf>
    <xf numFmtId="0" fontId="21" fillId="0" borderId="43" xfId="0" applyFont="1" applyBorder="1" applyAlignment="1" applyProtection="1">
      <alignment horizontal="left" vertical="top"/>
      <protection locked="0"/>
    </xf>
    <xf numFmtId="0" fontId="21" fillId="0" borderId="44" xfId="0" applyFont="1" applyBorder="1" applyAlignment="1" applyProtection="1">
      <alignment horizontal="left" vertical="top"/>
      <protection locked="0"/>
    </xf>
    <xf numFmtId="0" fontId="14" fillId="11" borderId="36" xfId="0" applyFont="1" applyFill="1" applyBorder="1" applyAlignment="1">
      <alignment horizontal="center" vertical="top" wrapText="1"/>
    </xf>
    <xf numFmtId="0" fontId="14" fillId="11" borderId="0" xfId="0" applyFont="1" applyFill="1" applyBorder="1" applyAlignment="1">
      <alignment horizontal="center" vertical="top" wrapText="1"/>
    </xf>
    <xf numFmtId="0" fontId="14" fillId="11" borderId="0" xfId="0" applyFont="1" applyFill="1" applyBorder="1" applyAlignment="1">
      <alignment horizontal="left" vertical="top" wrapText="1"/>
    </xf>
    <xf numFmtId="0" fontId="14" fillId="11" borderId="27" xfId="0" applyFont="1" applyFill="1" applyBorder="1" applyAlignment="1">
      <alignment horizontal="left" vertical="top" wrapText="1"/>
    </xf>
    <xf numFmtId="0" fontId="35" fillId="5" borderId="0" xfId="0" applyFont="1" applyFill="1" applyBorder="1" applyAlignment="1">
      <alignment horizontal="center"/>
    </xf>
    <xf numFmtId="0" fontId="33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3" fillId="0" borderId="0" xfId="0" applyFont="1"/>
    <xf numFmtId="0" fontId="32" fillId="0" borderId="0" xfId="0" applyFont="1" applyAlignment="1">
      <alignment vertical="top" wrapText="1"/>
    </xf>
    <xf numFmtId="0" fontId="33" fillId="0" borderId="0" xfId="0" applyFont="1" applyAlignment="1">
      <alignment wrapText="1"/>
    </xf>
    <xf numFmtId="0" fontId="33" fillId="0" borderId="2" xfId="0" applyFont="1" applyBorder="1" applyAlignment="1">
      <alignment wrapText="1"/>
    </xf>
    <xf numFmtId="0" fontId="33" fillId="0" borderId="1" xfId="0" applyFont="1" applyBorder="1" applyAlignment="1">
      <alignment wrapText="1"/>
    </xf>
    <xf numFmtId="0" fontId="33" fillId="0" borderId="2" xfId="0" applyFont="1" applyBorder="1"/>
    <xf numFmtId="0" fontId="33" fillId="0" borderId="1" xfId="0" applyFont="1" applyBorder="1"/>
    <xf numFmtId="0" fontId="33" fillId="0" borderId="0" xfId="0" applyFont="1" applyAlignment="1"/>
    <xf numFmtId="0" fontId="36" fillId="3" borderId="28" xfId="0" applyFont="1" applyFill="1" applyBorder="1" applyAlignment="1">
      <alignment horizontal="left" vertical="center"/>
    </xf>
    <xf numFmtId="0" fontId="36" fillId="3" borderId="25" xfId="0" applyFont="1" applyFill="1" applyBorder="1" applyAlignment="1">
      <alignment horizontal="left" vertical="center"/>
    </xf>
    <xf numFmtId="0" fontId="36" fillId="3" borderId="4" xfId="0" applyFont="1" applyFill="1" applyBorder="1" applyAlignment="1">
      <alignment horizontal="left" vertical="center"/>
    </xf>
    <xf numFmtId="0" fontId="36" fillId="3" borderId="22" xfId="0" applyFont="1" applyFill="1" applyBorder="1" applyAlignment="1">
      <alignment horizontal="left" vertical="center"/>
    </xf>
    <xf numFmtId="0" fontId="35" fillId="5" borderId="20" xfId="0" applyFont="1" applyFill="1" applyBorder="1" applyAlignment="1">
      <alignment horizontal="center"/>
    </xf>
    <xf numFmtId="0" fontId="37" fillId="0" borderId="76" xfId="0" applyFont="1" applyBorder="1" applyAlignment="1">
      <alignment horizontal="left" vertical="center" wrapText="1"/>
    </xf>
    <xf numFmtId="0" fontId="38" fillId="5" borderId="80" xfId="0" applyFont="1" applyFill="1" applyBorder="1" applyAlignment="1" applyProtection="1">
      <alignment horizontal="center" vertical="center"/>
      <protection locked="0"/>
    </xf>
    <xf numFmtId="0" fontId="38" fillId="5" borderId="64" xfId="0" applyFont="1" applyFill="1" applyBorder="1" applyAlignment="1" applyProtection="1">
      <alignment horizontal="center" vertical="center"/>
      <protection locked="0"/>
    </xf>
    <xf numFmtId="0" fontId="38" fillId="5" borderId="65" xfId="0" applyFont="1" applyFill="1" applyBorder="1" applyAlignment="1" applyProtection="1">
      <alignment horizontal="center" vertical="center"/>
      <protection locked="0"/>
    </xf>
    <xf numFmtId="0" fontId="39" fillId="6" borderId="72" xfId="0" applyFont="1" applyFill="1" applyBorder="1" applyAlignment="1">
      <alignment horizontal="center" vertical="center"/>
    </xf>
    <xf numFmtId="0" fontId="39" fillId="2" borderId="6" xfId="0" applyFont="1" applyFill="1" applyBorder="1" applyAlignment="1">
      <alignment horizontal="left" vertical="center"/>
    </xf>
    <xf numFmtId="0" fontId="40" fillId="2" borderId="23" xfId="0" applyFont="1" applyFill="1" applyBorder="1" applyAlignment="1">
      <alignment horizontal="left" vertical="top" wrapText="1"/>
    </xf>
    <xf numFmtId="0" fontId="38" fillId="10" borderId="6" xfId="0" applyFont="1" applyFill="1" applyBorder="1" applyAlignment="1">
      <alignment horizontal="left" vertical="center" wrapText="1"/>
    </xf>
    <xf numFmtId="0" fontId="40" fillId="2" borderId="23" xfId="0" applyFont="1" applyFill="1" applyBorder="1" applyAlignment="1">
      <alignment horizontal="center" vertical="center" wrapText="1"/>
    </xf>
    <xf numFmtId="0" fontId="35" fillId="5" borderId="20" xfId="0" applyFont="1" applyFill="1" applyBorder="1" applyAlignment="1">
      <alignment horizontal="center" vertical="center"/>
    </xf>
    <xf numFmtId="0" fontId="40" fillId="14" borderId="63" xfId="0" applyFont="1" applyFill="1" applyBorder="1" applyAlignment="1">
      <alignment vertical="center"/>
    </xf>
    <xf numFmtId="0" fontId="37" fillId="0" borderId="77" xfId="0" applyFont="1" applyBorder="1" applyAlignment="1">
      <alignment horizontal="left" vertical="center" wrapText="1"/>
    </xf>
    <xf numFmtId="0" fontId="38" fillId="5" borderId="81" xfId="0" applyFont="1" applyFill="1" applyBorder="1" applyAlignment="1" applyProtection="1">
      <alignment horizontal="center" vertical="center"/>
      <protection locked="0"/>
    </xf>
    <xf numFmtId="0" fontId="38" fillId="5" borderId="29" xfId="0" applyFont="1" applyFill="1" applyBorder="1" applyAlignment="1" applyProtection="1">
      <alignment horizontal="center" vertical="center"/>
      <protection locked="0"/>
    </xf>
    <xf numFmtId="0" fontId="38" fillId="5" borderId="31" xfId="0" applyFont="1" applyFill="1" applyBorder="1" applyAlignment="1" applyProtection="1">
      <alignment horizontal="center" vertical="center"/>
      <protection locked="0"/>
    </xf>
    <xf numFmtId="0" fontId="39" fillId="6" borderId="60" xfId="0" applyFont="1" applyFill="1" applyBorder="1" applyAlignment="1">
      <alignment horizontal="center" vertical="center"/>
    </xf>
    <xf numFmtId="0" fontId="39" fillId="2" borderId="13" xfId="0" applyFont="1" applyFill="1" applyBorder="1" applyAlignment="1">
      <alignment vertical="center"/>
    </xf>
    <xf numFmtId="0" fontId="40" fillId="2" borderId="21" xfId="0" applyFont="1" applyFill="1" applyBorder="1" applyAlignment="1">
      <alignment horizontal="left" vertical="top" wrapText="1"/>
    </xf>
    <xf numFmtId="0" fontId="40" fillId="2" borderId="21" xfId="0" applyFont="1" applyFill="1" applyBorder="1" applyAlignment="1">
      <alignment horizontal="center" vertical="center" wrapText="1"/>
    </xf>
    <xf numFmtId="0" fontId="41" fillId="0" borderId="63" xfId="0" applyFont="1" applyBorder="1" applyAlignment="1">
      <alignment vertical="center"/>
    </xf>
    <xf numFmtId="0" fontId="39" fillId="5" borderId="81" xfId="0" applyFont="1" applyFill="1" applyBorder="1" applyAlignment="1" applyProtection="1">
      <alignment horizontal="center" vertical="center"/>
      <protection locked="0"/>
    </xf>
    <xf numFmtId="0" fontId="39" fillId="5" borderId="29" xfId="0" applyFont="1" applyFill="1" applyBorder="1" applyAlignment="1" applyProtection="1">
      <alignment horizontal="center" vertical="center"/>
      <protection locked="0"/>
    </xf>
    <xf numFmtId="0" fontId="39" fillId="5" borderId="31" xfId="0" applyFont="1" applyFill="1" applyBorder="1" applyAlignment="1" applyProtection="1">
      <alignment horizontal="center" vertical="center"/>
      <protection locked="0"/>
    </xf>
    <xf numFmtId="0" fontId="39" fillId="2" borderId="14" xfId="0" applyFont="1" applyFill="1" applyBorder="1" applyAlignment="1">
      <alignment vertical="center"/>
    </xf>
    <xf numFmtId="0" fontId="38" fillId="0" borderId="77" xfId="0" applyFont="1" applyBorder="1" applyAlignment="1">
      <alignment horizontal="left" vertical="center" wrapText="1"/>
    </xf>
    <xf numFmtId="0" fontId="37" fillId="0" borderId="79" xfId="0" applyFont="1" applyBorder="1" applyAlignment="1">
      <alignment horizontal="left" vertical="center" wrapText="1"/>
    </xf>
    <xf numFmtId="0" fontId="38" fillId="5" borderId="83" xfId="0" applyFont="1" applyFill="1" applyBorder="1" applyAlignment="1" applyProtection="1">
      <alignment horizontal="center" vertical="center"/>
      <protection locked="0"/>
    </xf>
    <xf numFmtId="0" fontId="38" fillId="5" borderId="33" xfId="0" applyFont="1" applyFill="1" applyBorder="1" applyAlignment="1" applyProtection="1">
      <alignment horizontal="center" vertical="center"/>
      <protection locked="0"/>
    </xf>
    <xf numFmtId="0" fontId="38" fillId="5" borderId="34" xfId="0" applyFont="1" applyFill="1" applyBorder="1" applyAlignment="1" applyProtection="1">
      <alignment horizontal="center" vertical="center"/>
      <protection locked="0"/>
    </xf>
    <xf numFmtId="0" fontId="39" fillId="6" borderId="56" xfId="0" applyFont="1" applyFill="1" applyBorder="1" applyAlignment="1">
      <alignment horizontal="center" vertical="center"/>
    </xf>
    <xf numFmtId="0" fontId="36" fillId="3" borderId="59" xfId="0" applyFont="1" applyFill="1" applyBorder="1" applyAlignment="1">
      <alignment horizontal="left" vertical="center"/>
    </xf>
    <xf numFmtId="0" fontId="36" fillId="3" borderId="17" xfId="0" applyFont="1" applyFill="1" applyBorder="1" applyAlignment="1">
      <alignment horizontal="left" vertical="center"/>
    </xf>
    <xf numFmtId="0" fontId="36" fillId="3" borderId="0" xfId="0" applyFont="1" applyFill="1" applyBorder="1" applyAlignment="1">
      <alignment horizontal="left" vertical="center"/>
    </xf>
    <xf numFmtId="0" fontId="36" fillId="3" borderId="35" xfId="0" applyFont="1" applyFill="1" applyBorder="1" applyAlignment="1">
      <alignment horizontal="left" vertical="center"/>
    </xf>
    <xf numFmtId="0" fontId="36" fillId="3" borderId="57" xfId="0" applyFont="1" applyFill="1" applyBorder="1" applyAlignment="1">
      <alignment horizontal="left" vertical="center"/>
    </xf>
    <xf numFmtId="0" fontId="42" fillId="3" borderId="30" xfId="0" applyFont="1" applyFill="1" applyBorder="1" applyAlignment="1">
      <alignment horizontal="left" vertical="center"/>
    </xf>
    <xf numFmtId="0" fontId="39" fillId="5" borderId="80" xfId="0" applyFont="1" applyFill="1" applyBorder="1" applyAlignment="1" applyProtection="1">
      <alignment horizontal="center" vertical="center"/>
      <protection locked="0"/>
    </xf>
    <xf numFmtId="0" fontId="39" fillId="5" borderId="64" xfId="0" applyFont="1" applyFill="1" applyBorder="1" applyAlignment="1" applyProtection="1">
      <alignment horizontal="center" vertical="center"/>
      <protection locked="0"/>
    </xf>
    <xf numFmtId="0" fontId="39" fillId="5" borderId="65" xfId="0" applyFont="1" applyFill="1" applyBorder="1" applyAlignment="1" applyProtection="1">
      <alignment horizontal="center" vertical="center"/>
      <protection locked="0"/>
    </xf>
    <xf numFmtId="0" fontId="39" fillId="6" borderId="66" xfId="0" applyFont="1" applyFill="1" applyBorder="1" applyAlignment="1">
      <alignment horizontal="center" vertical="center"/>
    </xf>
    <xf numFmtId="0" fontId="39" fillId="2" borderId="70" xfId="0" applyFont="1" applyFill="1" applyBorder="1" applyAlignment="1">
      <alignment vertical="center"/>
    </xf>
    <xf numFmtId="0" fontId="39" fillId="2" borderId="26" xfId="0" applyFont="1" applyFill="1" applyBorder="1" applyAlignment="1">
      <alignment horizontal="left" vertical="center"/>
    </xf>
    <xf numFmtId="0" fontId="39" fillId="2" borderId="71" xfId="0" applyFont="1" applyFill="1" applyBorder="1" applyAlignment="1">
      <alignment vertical="center"/>
    </xf>
    <xf numFmtId="0" fontId="39" fillId="5" borderId="82" xfId="0" applyFont="1" applyFill="1" applyBorder="1" applyAlignment="1" applyProtection="1">
      <alignment horizontal="center" vertical="center"/>
      <protection locked="0"/>
    </xf>
    <xf numFmtId="0" fontId="39" fillId="5" borderId="73" xfId="0" applyFont="1" applyFill="1" applyBorder="1" applyAlignment="1" applyProtection="1">
      <alignment horizontal="center" vertical="center"/>
      <protection locked="0"/>
    </xf>
    <xf numFmtId="0" fontId="39" fillId="5" borderId="74" xfId="0" applyFont="1" applyFill="1" applyBorder="1" applyAlignment="1" applyProtection="1">
      <alignment horizontal="center" vertical="center"/>
      <protection locked="0"/>
    </xf>
    <xf numFmtId="0" fontId="38" fillId="5" borderId="68" xfId="0" applyFont="1" applyFill="1" applyBorder="1" applyAlignment="1" applyProtection="1">
      <alignment horizontal="center" vertical="center"/>
      <protection locked="0"/>
    </xf>
    <xf numFmtId="0" fontId="35" fillId="5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38" fillId="5" borderId="69" xfId="0" applyFont="1" applyFill="1" applyBorder="1" applyAlignment="1" applyProtection="1">
      <alignment horizontal="center" vertical="center"/>
      <protection locked="0"/>
    </xf>
    <xf numFmtId="0" fontId="38" fillId="13" borderId="78" xfId="0" applyFont="1" applyFill="1" applyBorder="1" applyAlignment="1">
      <alignment horizontal="left" vertical="center" wrapText="1"/>
    </xf>
    <xf numFmtId="0" fontId="39" fillId="5" borderId="32" xfId="0" applyFont="1" applyFill="1" applyBorder="1" applyAlignment="1" applyProtection="1">
      <alignment horizontal="center" vertical="center"/>
      <protection locked="0"/>
    </xf>
    <xf numFmtId="0" fontId="39" fillId="5" borderId="33" xfId="0" applyFont="1" applyFill="1" applyBorder="1" applyAlignment="1" applyProtection="1">
      <alignment horizontal="center" vertical="center"/>
      <protection locked="0"/>
    </xf>
    <xf numFmtId="0" fontId="39" fillId="5" borderId="34" xfId="0" applyFont="1" applyFill="1" applyBorder="1" applyAlignment="1" applyProtection="1">
      <alignment horizontal="center" vertical="center"/>
      <protection locked="0"/>
    </xf>
    <xf numFmtId="0" fontId="39" fillId="6" borderId="75" xfId="0" applyFont="1" applyFill="1" applyBorder="1" applyAlignment="1">
      <alignment horizontal="center" vertical="center"/>
    </xf>
    <xf numFmtId="0" fontId="38" fillId="0" borderId="76" xfId="0" applyFont="1" applyBorder="1" applyAlignment="1">
      <alignment horizontal="left" vertical="center" wrapText="1"/>
    </xf>
    <xf numFmtId="0" fontId="38" fillId="5" borderId="84" xfId="0" applyFont="1" applyFill="1" applyBorder="1" applyAlignment="1" applyProtection="1">
      <alignment horizontal="center" vertical="center"/>
      <protection locked="0"/>
    </xf>
    <xf numFmtId="0" fontId="38" fillId="5" borderId="85" xfId="0" applyFont="1" applyFill="1" applyBorder="1" applyAlignment="1" applyProtection="1">
      <alignment horizontal="center" vertical="center"/>
      <protection locked="0"/>
    </xf>
    <xf numFmtId="0" fontId="38" fillId="0" borderId="79" xfId="0" applyFont="1" applyBorder="1" applyAlignment="1">
      <alignment horizontal="left" vertical="center" wrapText="1"/>
    </xf>
    <xf numFmtId="0" fontId="39" fillId="5" borderId="83" xfId="0" applyFont="1" applyFill="1" applyBorder="1" applyAlignment="1" applyProtection="1">
      <alignment horizontal="center" vertical="center"/>
      <protection locked="0"/>
    </xf>
    <xf numFmtId="0" fontId="39" fillId="6" borderId="67" xfId="0" applyFont="1" applyFill="1" applyBorder="1" applyAlignment="1">
      <alignment horizontal="center" vertical="center"/>
    </xf>
    <xf numFmtId="0" fontId="39" fillId="2" borderId="56" xfId="0" applyFont="1" applyFill="1" applyBorder="1" applyAlignment="1">
      <alignment vertical="center"/>
    </xf>
    <xf numFmtId="0" fontId="40" fillId="2" borderId="24" xfId="0" applyFont="1" applyFill="1" applyBorder="1" applyAlignment="1">
      <alignment horizontal="left" vertical="top" wrapText="1"/>
    </xf>
    <xf numFmtId="0" fontId="40" fillId="2" borderId="24" xfId="0" applyFont="1" applyFill="1" applyBorder="1" applyAlignment="1">
      <alignment horizontal="center" vertical="center" wrapText="1"/>
    </xf>
    <xf numFmtId="0" fontId="36" fillId="0" borderId="0" xfId="0" applyFont="1" applyAlignment="1">
      <alignment vertical="top" wrapText="1"/>
    </xf>
    <xf numFmtId="0" fontId="39" fillId="0" borderId="30" xfId="0" applyFont="1" applyBorder="1" applyAlignment="1" applyProtection="1">
      <alignment horizontal="left" vertical="center" wrapText="1"/>
      <protection locked="0"/>
    </xf>
    <xf numFmtId="0" fontId="38" fillId="0" borderId="0" xfId="0" applyFont="1"/>
    <xf numFmtId="0" fontId="39" fillId="0" borderId="0" xfId="0" applyFont="1"/>
    <xf numFmtId="0" fontId="38" fillId="0" borderId="0" xfId="0" applyFont="1" applyAlignment="1"/>
    <xf numFmtId="0" fontId="38" fillId="0" borderId="0" xfId="0" applyFont="1" applyAlignment="1">
      <alignment wrapText="1"/>
    </xf>
    <xf numFmtId="0" fontId="35" fillId="5" borderId="0" xfId="0" applyFont="1" applyFill="1" applyBorder="1"/>
    <xf numFmtId="0" fontId="43" fillId="8" borderId="5" xfId="0" applyFont="1" applyFill="1" applyBorder="1" applyAlignment="1">
      <alignment horizontal="center" vertical="center"/>
    </xf>
    <xf numFmtId="0" fontId="43" fillId="8" borderId="15" xfId="0" applyFont="1" applyFill="1" applyBorder="1" applyAlignment="1">
      <alignment horizontal="center" vertical="center"/>
    </xf>
    <xf numFmtId="0" fontId="45" fillId="0" borderId="0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43" fillId="4" borderId="7" xfId="0" applyFont="1" applyFill="1" applyBorder="1" applyAlignment="1">
      <alignment horizontal="center" vertical="center"/>
    </xf>
    <xf numFmtId="0" fontId="43" fillId="4" borderId="62" xfId="0" applyFont="1" applyFill="1" applyBorder="1" applyAlignment="1">
      <alignment horizontal="center" vertical="center"/>
    </xf>
    <xf numFmtId="49" fontId="46" fillId="4" borderId="3" xfId="1" applyNumberFormat="1" applyFont="1" applyFill="1" applyBorder="1" applyAlignment="1">
      <alignment horizontal="center" vertical="center"/>
    </xf>
    <xf numFmtId="49" fontId="46" fillId="4" borderId="58" xfId="1" applyNumberFormat="1" applyFont="1" applyFill="1" applyBorder="1" applyAlignment="1">
      <alignment horizontal="center" vertical="center"/>
    </xf>
    <xf numFmtId="49" fontId="46" fillId="4" borderId="9" xfId="1" applyNumberFormat="1" applyFont="1" applyFill="1" applyBorder="1" applyAlignment="1">
      <alignment horizontal="center" vertical="center"/>
    </xf>
    <xf numFmtId="0" fontId="43" fillId="4" borderId="3" xfId="0" applyFont="1" applyFill="1" applyBorder="1" applyAlignment="1">
      <alignment horizontal="center" vertical="center" wrapText="1"/>
    </xf>
    <xf numFmtId="49" fontId="46" fillId="4" borderId="61" xfId="1" applyNumberFormat="1" applyFont="1" applyFill="1" applyBorder="1" applyAlignment="1">
      <alignment horizontal="center" vertical="center"/>
    </xf>
    <xf numFmtId="0" fontId="43" fillId="4" borderId="61" xfId="0" applyFont="1" applyFill="1" applyBorder="1" applyAlignment="1">
      <alignment horizontal="center" vertical="center" wrapText="1"/>
    </xf>
    <xf numFmtId="0" fontId="33" fillId="3" borderId="23" xfId="0" applyFont="1" applyFill="1" applyBorder="1" applyAlignment="1">
      <alignment horizontal="center" vertical="center" wrapText="1"/>
    </xf>
    <xf numFmtId="0" fontId="33" fillId="3" borderId="21" xfId="0" applyFont="1" applyFill="1" applyBorder="1" applyAlignment="1">
      <alignment horizontal="center" vertical="center" wrapText="1"/>
    </xf>
    <xf numFmtId="0" fontId="33" fillId="3" borderId="24" xfId="0" applyFont="1" applyFill="1" applyBorder="1" applyAlignment="1">
      <alignment horizontal="center" vertical="center" wrapText="1"/>
    </xf>
    <xf numFmtId="0" fontId="33" fillId="3" borderId="20" xfId="0" applyFont="1" applyFill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0" fontId="43" fillId="6" borderId="19" xfId="0" applyFont="1" applyFill="1" applyBorder="1" applyAlignment="1">
      <alignment horizontal="center" vertical="center"/>
    </xf>
    <xf numFmtId="0" fontId="43" fillId="6" borderId="17" xfId="0" applyFont="1" applyFill="1" applyBorder="1" applyAlignment="1">
      <alignment horizontal="center" vertical="center"/>
    </xf>
    <xf numFmtId="0" fontId="43" fillId="0" borderId="59" xfId="0" applyFont="1" applyBorder="1" applyAlignment="1">
      <alignment horizontal="center" vertical="center"/>
    </xf>
    <xf numFmtId="0" fontId="43" fillId="0" borderId="57" xfId="0" applyFont="1" applyBorder="1" applyAlignment="1">
      <alignment horizontal="center" vertical="center"/>
    </xf>
    <xf numFmtId="0" fontId="43" fillId="0" borderId="17" xfId="0" applyFont="1" applyBorder="1" applyAlignment="1">
      <alignment horizontal="left" vertical="center"/>
    </xf>
    <xf numFmtId="0" fontId="43" fillId="6" borderId="19" xfId="0" applyFont="1" applyFill="1" applyBorder="1" applyAlignment="1">
      <alignment vertical="center"/>
    </xf>
    <xf numFmtId="0" fontId="43" fillId="0" borderId="17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4" fillId="9" borderId="19" xfId="0" applyFont="1" applyFill="1" applyBorder="1" applyAlignment="1">
      <alignment horizontal="center" vertical="center" wrapText="1"/>
    </xf>
    <xf numFmtId="0" fontId="44" fillId="9" borderId="17" xfId="0" applyFont="1" applyFill="1" applyBorder="1" applyAlignment="1">
      <alignment horizontal="center" vertical="center" wrapText="1"/>
    </xf>
    <xf numFmtId="0" fontId="43" fillId="6" borderId="16" xfId="0" applyFont="1" applyFill="1" applyBorder="1" applyAlignment="1">
      <alignment vertical="center" wrapText="1"/>
    </xf>
    <xf numFmtId="0" fontId="47" fillId="5" borderId="0" xfId="0" applyFont="1" applyFill="1" applyBorder="1" applyAlignment="1">
      <alignment horizontal="center" vertical="center"/>
    </xf>
    <xf numFmtId="0" fontId="48" fillId="5" borderId="0" xfId="0" applyFont="1" applyFill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50" fillId="12" borderId="53" xfId="0" applyFont="1" applyFill="1" applyBorder="1" applyAlignment="1">
      <alignment horizontal="center" vertical="center" wrapText="1"/>
    </xf>
    <xf numFmtId="0" fontId="50" fillId="12" borderId="54" xfId="0" applyFont="1" applyFill="1" applyBorder="1" applyAlignment="1">
      <alignment horizontal="center" vertical="center" wrapText="1"/>
    </xf>
    <xf numFmtId="0" fontId="12" fillId="0" borderId="45" xfId="0" applyFont="1" applyBorder="1" applyAlignment="1">
      <alignment horizontal="left" vertical="top" wrapText="1"/>
    </xf>
    <xf numFmtId="0" fontId="12" fillId="0" borderId="46" xfId="0" applyFont="1" applyBorder="1" applyAlignment="1">
      <alignment horizontal="left" vertical="top" wrapText="1"/>
    </xf>
    <xf numFmtId="0" fontId="12" fillId="0" borderId="48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50" xfId="0" applyFont="1" applyBorder="1" applyAlignment="1">
      <alignment horizontal="left" vertical="top" wrapText="1"/>
    </xf>
    <xf numFmtId="0" fontId="12" fillId="0" borderId="51" xfId="0" applyFont="1" applyBorder="1" applyAlignment="1">
      <alignment horizontal="left" vertical="top" wrapText="1"/>
    </xf>
    <xf numFmtId="0" fontId="43" fillId="2" borderId="7" xfId="0" applyFont="1" applyFill="1" applyBorder="1" applyAlignment="1">
      <alignment vertical="center" wrapText="1"/>
    </xf>
    <xf numFmtId="0" fontId="43" fillId="2" borderId="7" xfId="0" applyFont="1" applyFill="1" applyBorder="1" applyAlignment="1">
      <alignment horizontal="left" vertical="center" wrapText="1"/>
    </xf>
    <xf numFmtId="0" fontId="43" fillId="7" borderId="5" xfId="0" applyFont="1" applyFill="1" applyBorder="1" applyAlignment="1">
      <alignment horizontal="center" vertical="center"/>
    </xf>
    <xf numFmtId="0" fontId="43" fillId="7" borderId="12" xfId="0" applyFont="1" applyFill="1" applyBorder="1" applyAlignment="1">
      <alignment horizontal="center" vertical="center" wrapText="1"/>
    </xf>
    <xf numFmtId="0" fontId="43" fillId="8" borderId="11" xfId="0" applyFont="1" applyFill="1" applyBorder="1" applyAlignment="1">
      <alignment horizontal="center" vertical="center"/>
    </xf>
    <xf numFmtId="0" fontId="47" fillId="5" borderId="20" xfId="0" applyFont="1" applyFill="1" applyBorder="1" applyAlignment="1">
      <alignment horizontal="center" vertical="center"/>
    </xf>
    <xf numFmtId="0" fontId="47" fillId="5" borderId="0" xfId="0" applyFont="1" applyFill="1" applyBorder="1" applyAlignment="1">
      <alignment vertical="center"/>
    </xf>
    <xf numFmtId="0" fontId="51" fillId="5" borderId="0" xfId="0" applyFont="1" applyFill="1" applyAlignment="1">
      <alignment vertical="center"/>
    </xf>
    <xf numFmtId="0" fontId="52" fillId="5" borderId="0" xfId="0" applyFont="1" applyFill="1" applyAlignment="1">
      <alignment vertical="center"/>
    </xf>
    <xf numFmtId="0" fontId="43" fillId="2" borderId="62" xfId="0" applyFont="1" applyFill="1" applyBorder="1" applyAlignment="1">
      <alignment vertical="center" wrapText="1"/>
    </xf>
    <xf numFmtId="0" fontId="43" fillId="2" borderId="62" xfId="0" applyFont="1" applyFill="1" applyBorder="1" applyAlignment="1">
      <alignment horizontal="left" vertical="center" wrapText="1"/>
    </xf>
    <xf numFmtId="0" fontId="43" fillId="7" borderId="15" xfId="0" applyFont="1" applyFill="1" applyBorder="1" applyAlignment="1">
      <alignment horizontal="center" vertical="center"/>
    </xf>
    <xf numFmtId="0" fontId="43" fillId="7" borderId="8" xfId="0" applyFont="1" applyFill="1" applyBorder="1" applyAlignment="1">
      <alignment horizontal="center" vertical="center" wrapText="1"/>
    </xf>
    <xf numFmtId="0" fontId="43" fillId="8" borderId="10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6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6"/>
      <tableStyleElement type="headerRow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showGridLines="0" zoomScaleNormal="100" workbookViewId="0">
      <pane ySplit="2" topLeftCell="A3" activePane="bottomLeft" state="frozen"/>
      <selection pane="bottomLeft" activeCell="D6" sqref="D6"/>
    </sheetView>
  </sheetViews>
  <sheetFormatPr defaultColWidth="9.140625" defaultRowHeight="14.25"/>
  <cols>
    <col min="1" max="1" width="13.85546875" style="18" customWidth="1"/>
    <col min="2" max="2" width="48" style="24" bestFit="1" customWidth="1"/>
    <col min="3" max="3" width="8.7109375" style="23" bestFit="1" customWidth="1"/>
    <col min="4" max="4" width="63.85546875" style="22" customWidth="1"/>
    <col min="5" max="5" width="9.7109375" style="19" bestFit="1" customWidth="1"/>
    <col min="6" max="16384" width="9.140625" style="18"/>
  </cols>
  <sheetData>
    <row r="2" spans="1:5" s="20" customFormat="1" ht="25.5">
      <c r="A2" s="33" t="s">
        <v>4</v>
      </c>
      <c r="B2" s="34" t="s">
        <v>5</v>
      </c>
      <c r="C2" s="35" t="s">
        <v>28</v>
      </c>
      <c r="D2" s="33" t="s">
        <v>3</v>
      </c>
      <c r="E2" s="33" t="s">
        <v>6</v>
      </c>
    </row>
    <row r="3" spans="1:5" s="21" customFormat="1" ht="27">
      <c r="A3" s="37" t="s">
        <v>30</v>
      </c>
      <c r="B3" s="25" t="s">
        <v>32</v>
      </c>
      <c r="C3" s="26">
        <v>1</v>
      </c>
      <c r="D3" s="27" t="s">
        <v>74</v>
      </c>
      <c r="E3" s="28"/>
    </row>
    <row r="4" spans="1:5" s="21" customFormat="1" ht="27">
      <c r="A4" s="37"/>
      <c r="B4" s="25" t="s">
        <v>33</v>
      </c>
      <c r="C4" s="26">
        <v>2</v>
      </c>
      <c r="D4" s="29" t="s">
        <v>75</v>
      </c>
      <c r="E4" s="28"/>
    </row>
    <row r="5" spans="1:5" s="21" customFormat="1" ht="27">
      <c r="A5" s="37"/>
      <c r="B5" s="25" t="s">
        <v>34</v>
      </c>
      <c r="C5" s="26">
        <v>3</v>
      </c>
      <c r="D5" s="30" t="s">
        <v>76</v>
      </c>
      <c r="E5" s="28"/>
    </row>
    <row r="6" spans="1:5" s="21" customFormat="1" ht="27">
      <c r="A6" s="37"/>
      <c r="B6" s="31" t="s">
        <v>35</v>
      </c>
      <c r="C6" s="26">
        <v>4</v>
      </c>
      <c r="D6" s="30" t="s">
        <v>77</v>
      </c>
      <c r="E6" s="28"/>
    </row>
    <row r="7" spans="1:5" s="21" customFormat="1" ht="40.5">
      <c r="A7" s="37"/>
      <c r="B7" s="31" t="s">
        <v>36</v>
      </c>
      <c r="C7" s="26">
        <v>5</v>
      </c>
      <c r="D7" s="30" t="s">
        <v>78</v>
      </c>
      <c r="E7" s="28"/>
    </row>
    <row r="8" spans="1:5" s="21" customFormat="1" ht="27">
      <c r="A8" s="37"/>
      <c r="B8" s="31" t="s">
        <v>37</v>
      </c>
      <c r="C8" s="26">
        <v>6</v>
      </c>
      <c r="D8" s="27" t="s">
        <v>79</v>
      </c>
      <c r="E8" s="28"/>
    </row>
    <row r="9" spans="1:5" s="21" customFormat="1" ht="40.5">
      <c r="A9" s="37"/>
      <c r="B9" s="25" t="s">
        <v>38</v>
      </c>
      <c r="C9" s="26">
        <v>7</v>
      </c>
      <c r="D9" s="27" t="s">
        <v>80</v>
      </c>
      <c r="E9" s="28"/>
    </row>
    <row r="10" spans="1:5" s="21" customFormat="1" ht="27">
      <c r="A10" s="37"/>
      <c r="B10" s="25" t="s">
        <v>39</v>
      </c>
      <c r="C10" s="26">
        <v>8</v>
      </c>
      <c r="D10" s="27" t="s">
        <v>81</v>
      </c>
      <c r="E10" s="28"/>
    </row>
    <row r="11" spans="1:5" ht="40.5">
      <c r="A11" s="37" t="s">
        <v>59</v>
      </c>
      <c r="B11" s="25" t="s">
        <v>40</v>
      </c>
      <c r="C11" s="26">
        <v>9</v>
      </c>
      <c r="D11" s="27" t="s">
        <v>88</v>
      </c>
      <c r="E11" s="32"/>
    </row>
    <row r="12" spans="1:5" ht="40.5">
      <c r="A12" s="37"/>
      <c r="B12" s="25" t="s">
        <v>41</v>
      </c>
      <c r="C12" s="26">
        <v>10</v>
      </c>
      <c r="D12" s="27" t="s">
        <v>82</v>
      </c>
      <c r="E12" s="32"/>
    </row>
    <row r="13" spans="1:5" ht="27">
      <c r="A13" s="37"/>
      <c r="B13" s="25" t="s">
        <v>42</v>
      </c>
      <c r="C13" s="26">
        <v>11</v>
      </c>
      <c r="D13" s="27" t="s">
        <v>83</v>
      </c>
      <c r="E13" s="32"/>
    </row>
    <row r="14" spans="1:5" ht="27">
      <c r="A14" s="37"/>
      <c r="B14" s="25" t="s">
        <v>43</v>
      </c>
      <c r="C14" s="26" t="s">
        <v>47</v>
      </c>
      <c r="D14" s="27" t="s">
        <v>84</v>
      </c>
      <c r="E14" s="32"/>
    </row>
    <row r="15" spans="1:5" ht="27">
      <c r="A15" s="37"/>
      <c r="B15" s="25" t="s">
        <v>44</v>
      </c>
      <c r="C15" s="26" t="s">
        <v>48</v>
      </c>
      <c r="D15" s="27" t="s">
        <v>85</v>
      </c>
      <c r="E15" s="32"/>
    </row>
    <row r="16" spans="1:5" ht="27">
      <c r="A16" s="37"/>
      <c r="B16" s="25" t="s">
        <v>45</v>
      </c>
      <c r="C16" s="26" t="s">
        <v>49</v>
      </c>
      <c r="D16" s="27" t="s">
        <v>86</v>
      </c>
      <c r="E16" s="32"/>
    </row>
    <row r="17" spans="1:5" ht="27">
      <c r="A17" s="37"/>
      <c r="B17" s="25" t="s">
        <v>46</v>
      </c>
      <c r="C17" s="26" t="s">
        <v>50</v>
      </c>
      <c r="D17" s="27" t="s">
        <v>87</v>
      </c>
      <c r="E17" s="32"/>
    </row>
    <row r="18" spans="1:5" ht="30.75" customHeight="1">
      <c r="A18" s="37"/>
      <c r="B18" s="25" t="s">
        <v>91</v>
      </c>
      <c r="C18" s="26" t="s">
        <v>51</v>
      </c>
      <c r="D18" s="38" t="s">
        <v>89</v>
      </c>
      <c r="E18" s="32"/>
    </row>
    <row r="19" spans="1:5" ht="24" customHeight="1">
      <c r="A19" s="37"/>
      <c r="B19" s="25" t="s">
        <v>92</v>
      </c>
      <c r="C19" s="26" t="s">
        <v>52</v>
      </c>
      <c r="D19" s="38"/>
      <c r="E19" s="32"/>
    </row>
    <row r="20" spans="1:5" ht="26.65" customHeight="1">
      <c r="A20" s="37"/>
      <c r="B20" s="25" t="s">
        <v>93</v>
      </c>
      <c r="C20" s="26" t="s">
        <v>53</v>
      </c>
      <c r="D20" s="38"/>
      <c r="E20" s="32"/>
    </row>
    <row r="51" spans="1:4" s="19" customFormat="1">
      <c r="A51" s="18"/>
      <c r="B51" s="24"/>
      <c r="C51" s="23"/>
      <c r="D51" s="22"/>
    </row>
    <row r="52" spans="1:4" s="19" customFormat="1">
      <c r="A52" s="18"/>
      <c r="B52" s="24"/>
      <c r="C52" s="23"/>
      <c r="D52" s="22"/>
    </row>
    <row r="53" spans="1:4" s="19" customFormat="1">
      <c r="A53" s="18"/>
      <c r="B53" s="24"/>
      <c r="C53" s="23"/>
      <c r="D53" s="22"/>
    </row>
    <row r="54" spans="1:4" s="19" customFormat="1">
      <c r="A54" s="18"/>
      <c r="B54" s="24"/>
      <c r="C54" s="23"/>
      <c r="D54" s="22"/>
    </row>
    <row r="55" spans="1:4" s="19" customFormat="1">
      <c r="A55" s="18"/>
      <c r="B55" s="24"/>
      <c r="C55" s="23"/>
      <c r="D55" s="22"/>
    </row>
  </sheetData>
  <autoFilter ref="A2:E2"/>
  <mergeCells count="3">
    <mergeCell ref="A3:A10"/>
    <mergeCell ref="A11:A20"/>
    <mergeCell ref="D18:D20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82"/>
  <sheetViews>
    <sheetView showGridLines="0" tabSelected="1" showRuler="0" zoomScale="70" zoomScaleNormal="70" zoomScaleSheetLayoutView="50" zoomScalePageLayoutView="2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9" sqref="B9"/>
    </sheetView>
  </sheetViews>
  <sheetFormatPr defaultColWidth="9.140625" defaultRowHeight="34.35" customHeight="1"/>
  <cols>
    <col min="1" max="1" width="39.5703125" style="17" customWidth="1" collapsed="1"/>
    <col min="2" max="2" width="114.7109375" style="8" customWidth="1" collapsed="1"/>
    <col min="3" max="3" width="11.140625" style="36" bestFit="1" customWidth="1" collapsed="1"/>
    <col min="4" max="13" width="7.5703125" style="1" customWidth="1" collapsed="1"/>
    <col min="14" max="14" width="10.140625" style="1" customWidth="1" collapsed="1"/>
    <col min="15" max="15" width="7.5703125" style="1" hidden="1" customWidth="1" collapsed="1"/>
    <col min="16" max="16" width="28.85546875" style="1" customWidth="1" collapsed="1"/>
    <col min="17" max="17" width="12.7109375" style="4" hidden="1" customWidth="1" collapsed="1"/>
    <col min="18" max="18" width="32.7109375" style="6" customWidth="1" collapsed="1"/>
    <col min="19" max="19" width="31.5703125" style="1" hidden="1" customWidth="1" collapsed="1"/>
    <col min="20" max="20" width="16" style="1" bestFit="1" customWidth="1" collapsed="1"/>
    <col min="21" max="21" width="18.42578125" style="11" bestFit="1" customWidth="1" collapsed="1"/>
    <col min="22" max="22" width="13.85546875" style="11" bestFit="1" customWidth="1" collapsed="1"/>
    <col min="23" max="23" width="16.28515625" style="1" bestFit="1" customWidth="1"/>
    <col min="24" max="34" width="9.140625" style="1"/>
    <col min="35" max="16384" width="9.140625" style="1" collapsed="1"/>
  </cols>
  <sheetData>
    <row r="1" spans="1:22" s="185" customFormat="1" ht="34.35" customHeight="1" thickBot="1">
      <c r="A1" s="182" t="s">
        <v>10</v>
      </c>
      <c r="B1" s="170" t="s">
        <v>16</v>
      </c>
      <c r="C1" s="171"/>
      <c r="D1" s="172" t="s">
        <v>7</v>
      </c>
      <c r="E1" s="173"/>
      <c r="F1" s="174" t="s">
        <v>17</v>
      </c>
      <c r="G1" s="175"/>
      <c r="H1" s="173"/>
      <c r="I1" s="173"/>
      <c r="J1" s="173"/>
      <c r="K1" s="172" t="s">
        <v>11</v>
      </c>
      <c r="L1" s="173"/>
      <c r="M1" s="176" t="s">
        <v>18</v>
      </c>
      <c r="N1" s="177" t="s">
        <v>12</v>
      </c>
      <c r="O1" s="178">
        <v>2020</v>
      </c>
      <c r="P1" s="179"/>
      <c r="Q1" s="180" t="s">
        <v>13</v>
      </c>
      <c r="R1" s="181"/>
      <c r="S1" s="181"/>
      <c r="T1" s="181"/>
      <c r="U1" s="183">
        <v>0</v>
      </c>
      <c r="V1" s="184"/>
    </row>
    <row r="2" spans="1:22" s="2" customFormat="1" ht="34.35" hidden="1" customHeight="1">
      <c r="A2" s="64" t="s">
        <v>26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  <c r="S2" s="66"/>
      <c r="T2" s="66"/>
      <c r="U2" s="63">
        <v>1</v>
      </c>
      <c r="V2" s="9"/>
    </row>
    <row r="3" spans="1:22" s="2" customFormat="1" ht="34.35" hidden="1" customHeight="1">
      <c r="A3" s="67" t="s">
        <v>20</v>
      </c>
      <c r="B3" s="68"/>
      <c r="C3" s="68"/>
      <c r="D3" s="69" t="s">
        <v>21</v>
      </c>
      <c r="E3" s="70">
        <v>1</v>
      </c>
      <c r="F3" s="71" t="s">
        <v>22</v>
      </c>
      <c r="G3" s="72">
        <v>1</v>
      </c>
      <c r="H3" s="71" t="s">
        <v>23</v>
      </c>
      <c r="I3" s="72">
        <v>1</v>
      </c>
      <c r="J3" s="66"/>
      <c r="K3" s="66"/>
      <c r="L3" s="66"/>
      <c r="M3" s="66"/>
      <c r="N3" s="66"/>
      <c r="O3" s="66"/>
      <c r="P3" s="66"/>
      <c r="Q3" s="73"/>
      <c r="R3" s="68"/>
      <c r="S3" s="66"/>
      <c r="T3" s="66"/>
      <c r="U3" s="63">
        <v>2</v>
      </c>
      <c r="V3" s="9"/>
    </row>
    <row r="4" spans="1:22" s="5" customFormat="1" ht="34.35" customHeight="1" thickBot="1">
      <c r="A4" s="153" t="s">
        <v>29</v>
      </c>
      <c r="B4" s="154"/>
      <c r="C4" s="152" t="s">
        <v>27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63">
        <v>3</v>
      </c>
      <c r="V4" s="10"/>
    </row>
    <row r="5" spans="1:22" ht="34.35" customHeight="1" thickBot="1">
      <c r="A5" s="74" t="s">
        <v>31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6"/>
      <c r="S5" s="75"/>
      <c r="T5" s="77"/>
      <c r="U5" s="78">
        <v>18</v>
      </c>
    </row>
    <row r="6" spans="1:22" s="202" customFormat="1" ht="25.15" customHeight="1">
      <c r="A6" s="194" t="s">
        <v>4</v>
      </c>
      <c r="B6" s="195" t="s">
        <v>8</v>
      </c>
      <c r="C6" s="158" t="s">
        <v>94</v>
      </c>
      <c r="D6" s="160" t="s">
        <v>54</v>
      </c>
      <c r="E6" s="160"/>
      <c r="F6" s="160" t="s">
        <v>55</v>
      </c>
      <c r="G6" s="160"/>
      <c r="H6" s="160" t="s">
        <v>56</v>
      </c>
      <c r="I6" s="160"/>
      <c r="J6" s="161" t="s">
        <v>57</v>
      </c>
      <c r="K6" s="162"/>
      <c r="L6" s="161" t="s">
        <v>58</v>
      </c>
      <c r="M6" s="162"/>
      <c r="N6" s="163" t="s">
        <v>2</v>
      </c>
      <c r="O6" s="196" t="s">
        <v>9</v>
      </c>
      <c r="P6" s="197" t="s">
        <v>14</v>
      </c>
      <c r="Q6" s="198" t="s">
        <v>15</v>
      </c>
      <c r="R6" s="150" t="s">
        <v>15</v>
      </c>
      <c r="S6" s="199">
        <v>19</v>
      </c>
      <c r="T6" s="200"/>
      <c r="U6" s="201"/>
    </row>
    <row r="7" spans="1:22" s="202" customFormat="1" ht="23.25" customHeight="1" thickBot="1">
      <c r="A7" s="203"/>
      <c r="B7" s="204"/>
      <c r="C7" s="159"/>
      <c r="D7" s="164" t="s">
        <v>0</v>
      </c>
      <c r="E7" s="164" t="s">
        <v>1</v>
      </c>
      <c r="F7" s="164" t="s">
        <v>0</v>
      </c>
      <c r="G7" s="164" t="s">
        <v>1</v>
      </c>
      <c r="H7" s="164" t="s">
        <v>0</v>
      </c>
      <c r="I7" s="164" t="s">
        <v>1</v>
      </c>
      <c r="J7" s="164" t="s">
        <v>0</v>
      </c>
      <c r="K7" s="164" t="s">
        <v>1</v>
      </c>
      <c r="L7" s="164" t="s">
        <v>0</v>
      </c>
      <c r="M7" s="164" t="s">
        <v>1</v>
      </c>
      <c r="N7" s="165"/>
      <c r="O7" s="205"/>
      <c r="P7" s="206"/>
      <c r="Q7" s="207"/>
      <c r="R7" s="151"/>
      <c r="S7" s="199">
        <v>20</v>
      </c>
      <c r="T7" s="200"/>
      <c r="U7" s="201"/>
    </row>
    <row r="8" spans="1:22" s="3" customFormat="1" ht="34.35" customHeight="1">
      <c r="A8" s="155" t="s">
        <v>30</v>
      </c>
      <c r="B8" s="79" t="s">
        <v>32</v>
      </c>
      <c r="C8" s="166">
        <v>1</v>
      </c>
      <c r="D8" s="80"/>
      <c r="E8" s="81"/>
      <c r="F8" s="81"/>
      <c r="G8" s="81"/>
      <c r="H8" s="81"/>
      <c r="I8" s="81"/>
      <c r="J8" s="81"/>
      <c r="K8" s="81"/>
      <c r="L8" s="81"/>
      <c r="M8" s="82"/>
      <c r="N8" s="83">
        <f>SUM(D8:M8)</f>
        <v>0</v>
      </c>
      <c r="O8" s="84" t="str">
        <f>CONCATENATE(IF(D8&gt;D9," * Element 1 "&amp;$D$6&amp;" "&amp;$D$7&amp;" is more than Element 2"&amp;CHAR(10),""),IF(E8&gt;E9," * Element 1 "&amp;$D$6&amp;" "&amp;$E$7&amp;" is more than Element 2"&amp;CHAR(10),""),IF(F8&gt;F9," * Element 1 "&amp;$F$6&amp;" "&amp;$F$7&amp;" is more than Element 2"&amp;CHAR(10),""),IF(G8&gt;G9," * Element 1 "&amp;$F$6&amp;" "&amp;$G$7&amp;" is more than Element 2"&amp;CHAR(10),""),IF(H8&gt;H9," * Element 1 "&amp;$H$6&amp;" "&amp;$H$7&amp;" is more than Element 2"&amp;CHAR(10),""),IF(I8&gt;I9," * Element 1 "&amp;$H$6&amp;" "&amp;$I$7&amp;" is more than Element 2"&amp;CHAR(10),""),IF(J8&gt;J9," * Element 1 "&amp;$J$6&amp;" "&amp;$J$7&amp;" is more than Element 2"&amp;CHAR(10),""),IF(K8&gt;K9," * Element 1 "&amp;$J$6&amp;" "&amp;$K$7&amp;" is more than Element 2"&amp;CHAR(10),""),IF(L8&gt;L9," * Element 1 "&amp;$L$6&amp;" "&amp;$L$7&amp;" is more than Element 2"&amp;CHAR(10),""),IF(M8&gt;M9," * Element 1 "&amp;$L$6&amp;" "&amp;$M$7&amp;" is more than Element 2"&amp;CHAR(10),""))</f>
        <v/>
      </c>
      <c r="P8" s="85" t="str">
        <f>CONCATENATE(O8,O9,O10,O11,O12,O13,O14,O15,O17,O18,O19,O20,O21,O22,O23,O24,O25,O26)</f>
        <v/>
      </c>
      <c r="Q8" s="86"/>
      <c r="R8" s="87" t="str">
        <f>CONCATENATE(Q10,Q9,Q8,Q11,Q12,Q13,Q14,Q15,Q16,Q17,Q18,Q19,Q20,Q21,Q22,Q23,Q24,Q25,Q26)</f>
        <v/>
      </c>
      <c r="S8" s="88">
        <v>29</v>
      </c>
      <c r="T8" s="89" t="s">
        <v>60</v>
      </c>
      <c r="U8" s="89" t="s">
        <v>61</v>
      </c>
    </row>
    <row r="9" spans="1:22" s="3" customFormat="1" ht="26.65" customHeight="1">
      <c r="A9" s="156"/>
      <c r="B9" s="90" t="s">
        <v>33</v>
      </c>
      <c r="C9" s="167">
        <v>2</v>
      </c>
      <c r="D9" s="91"/>
      <c r="E9" s="92"/>
      <c r="F9" s="92"/>
      <c r="G9" s="92"/>
      <c r="H9" s="92"/>
      <c r="I9" s="92"/>
      <c r="J9" s="92"/>
      <c r="K9" s="92"/>
      <c r="L9" s="92"/>
      <c r="M9" s="93"/>
      <c r="N9" s="94">
        <f t="shared" ref="N9:N15" si="0">SUM(D9:M9)</f>
        <v>0</v>
      </c>
      <c r="O9" s="95"/>
      <c r="P9" s="96"/>
      <c r="Q9" s="86"/>
      <c r="R9" s="97"/>
      <c r="S9" s="88">
        <v>30</v>
      </c>
      <c r="T9" s="98" t="s">
        <v>62</v>
      </c>
      <c r="U9" s="98" t="s">
        <v>63</v>
      </c>
    </row>
    <row r="10" spans="1:22" s="3" customFormat="1" ht="34.35" customHeight="1">
      <c r="A10" s="156"/>
      <c r="B10" s="90" t="s">
        <v>34</v>
      </c>
      <c r="C10" s="167">
        <v>3</v>
      </c>
      <c r="D10" s="99"/>
      <c r="E10" s="100"/>
      <c r="F10" s="100"/>
      <c r="G10" s="100"/>
      <c r="H10" s="100"/>
      <c r="I10" s="100"/>
      <c r="J10" s="100"/>
      <c r="K10" s="100"/>
      <c r="L10" s="100"/>
      <c r="M10" s="101"/>
      <c r="N10" s="94">
        <f t="shared" si="0"/>
        <v>0</v>
      </c>
      <c r="O10" s="102" t="str">
        <f>CONCATENATE(IF(D11&lt;D10," * Element 4 "&amp;$D$6&amp;" "&amp;$D$7&amp;" is less than Element 3"&amp;CHAR(10),""),IF(E11&lt;E10," * Element 4 "&amp;$D$6&amp;" "&amp;$E$7&amp;" is less than Element 3"&amp;CHAR(10),""),IF(F11&lt;F10," * Element 4 "&amp;$F$6&amp;" "&amp;$F$7&amp;" is less than Element 3"&amp;CHAR(10),""),IF(G11&lt;G10," * Element 4 "&amp;$F$6&amp;" "&amp;$G$7&amp;" is less than Element 3"&amp;CHAR(10),""),IF(H11&lt;H10," * Element 4 "&amp;$H$6&amp;" "&amp;$H$7&amp;" is less than Element 3"&amp;CHAR(10),""),IF(I11&lt;I10," * Element 4 "&amp;$H$6&amp;" "&amp;$I$7&amp;" is less than Element 3"&amp;CHAR(10),""),IF(J11&lt;J10," * Element 4 "&amp;$J$6&amp;" "&amp;$J$7&amp;" is less than Element 3"&amp;CHAR(10),""),IF(K11&lt;K10," * Element 4 "&amp;$J$6&amp;" "&amp;$K$7&amp;" is less than Element 3"&amp;CHAR(10),""),IF(L11&lt;L10," * Element 4 "&amp;$L$6&amp;" "&amp;$L$7&amp;" is less than Element 3"&amp;CHAR(10),""),IF(M11&lt;M10," * Element 4 "&amp;$L$6&amp;" "&amp;$M$7&amp;" is less than Element 3"&amp;CHAR(10),""))</f>
        <v/>
      </c>
      <c r="P10" s="96"/>
      <c r="Q10" s="86"/>
      <c r="R10" s="97"/>
      <c r="S10" s="88">
        <v>31</v>
      </c>
      <c r="T10" s="98" t="s">
        <v>64</v>
      </c>
      <c r="U10" s="98" t="s">
        <v>65</v>
      </c>
    </row>
    <row r="11" spans="1:22" s="3" customFormat="1" ht="34.35" customHeight="1">
      <c r="A11" s="156"/>
      <c r="B11" s="103" t="s">
        <v>35</v>
      </c>
      <c r="C11" s="167">
        <v>4</v>
      </c>
      <c r="D11" s="91"/>
      <c r="E11" s="92"/>
      <c r="F11" s="92"/>
      <c r="G11" s="92"/>
      <c r="H11" s="92"/>
      <c r="I11" s="92"/>
      <c r="J11" s="92"/>
      <c r="K11" s="92"/>
      <c r="L11" s="92"/>
      <c r="M11" s="93"/>
      <c r="N11" s="94">
        <f t="shared" si="0"/>
        <v>0</v>
      </c>
      <c r="O11" s="84" t="str">
        <f>CONCATENATE(IF(D11&gt;D9," * Element 4 "&amp;$D$6&amp;" "&amp;$D$7&amp;" is more than Element 2"&amp;CHAR(10),""),IF(E11&gt;E9," * Element 4 "&amp;$D$6&amp;" "&amp;$E$7&amp;" is more than Element 2"&amp;CHAR(10),""),IF(F11&gt;F9," * Element 4 "&amp;$F$6&amp;" "&amp;$F$7&amp;" is more than Element 2"&amp;CHAR(10),""),IF(G11&gt;G9," * Element 4 "&amp;$F$6&amp;" "&amp;$G$7&amp;" is more than Element 2"&amp;CHAR(10),""),IF(H11&gt;H9," * Element 4 "&amp;$H$6&amp;" "&amp;$H$7&amp;" is more than Element 2"&amp;CHAR(10),""),IF(I11&gt;I9," * Element 4 "&amp;$H$6&amp;" "&amp;$I$7&amp;" is more than Element 2"&amp;CHAR(10),""),IF(J11&gt;J9," * Element 4 "&amp;$J$6&amp;" "&amp;$J$7&amp;" is more than Element 2"&amp;CHAR(10),""),IF(K11&gt;K9," * Element 4 "&amp;$J$6&amp;" "&amp;$K$7&amp;" is more than Element 2"&amp;CHAR(10),""),IF(L11&gt;L9," * Element 4 "&amp;$L$6&amp;" "&amp;$L$7&amp;" is more than Element 2"&amp;CHAR(10),""),IF(M11&gt;M9," * Element 4 "&amp;$L$6&amp;" "&amp;$M$7&amp;" is more than Element 2"&amp;CHAR(10),""))</f>
        <v/>
      </c>
      <c r="P11" s="96"/>
      <c r="Q11" s="86"/>
      <c r="R11" s="97"/>
      <c r="S11" s="88">
        <v>29</v>
      </c>
      <c r="T11" s="98" t="s">
        <v>66</v>
      </c>
      <c r="U11" s="98" t="s">
        <v>67</v>
      </c>
    </row>
    <row r="12" spans="1:22" s="3" customFormat="1" ht="26.65" customHeight="1">
      <c r="A12" s="156"/>
      <c r="B12" s="103" t="s">
        <v>36</v>
      </c>
      <c r="C12" s="167">
        <v>5</v>
      </c>
      <c r="D12" s="91"/>
      <c r="E12" s="92"/>
      <c r="F12" s="92"/>
      <c r="G12" s="92"/>
      <c r="H12" s="92"/>
      <c r="I12" s="92"/>
      <c r="J12" s="92"/>
      <c r="K12" s="92"/>
      <c r="L12" s="92"/>
      <c r="M12" s="93"/>
      <c r="N12" s="94">
        <f t="shared" si="0"/>
        <v>0</v>
      </c>
      <c r="O12" s="95" t="str">
        <f>CONCATENATE(IF(D12&gt;D9," * Element 5 "&amp;$D$6&amp;" "&amp;$D$7&amp;" is more than Element 2"&amp;CHAR(10),""),IF(E12&gt;E9," * Element 5 "&amp;$D$6&amp;" "&amp;$E$7&amp;" is more than Element 2"&amp;CHAR(10),""),IF(F12&gt;F9," * Element 5 "&amp;$F$6&amp;" "&amp;$F$7&amp;" is more than Element 2"&amp;CHAR(10),""),IF(G12&gt;G9," * Element 5 "&amp;$F$6&amp;" "&amp;$G$7&amp;" is more than Element 2"&amp;CHAR(10),""),IF(H12&gt;H9," * Element 5 "&amp;$H$6&amp;" "&amp;$H$7&amp;" is more than Element 2"&amp;CHAR(10),""),IF(I12&gt;I9," * Element 5 "&amp;$H$6&amp;" "&amp;$I$7&amp;" is more than Element 2"&amp;CHAR(10),""),IF(J12&gt;J9," * Element 5 "&amp;$J$6&amp;" "&amp;$J$7&amp;" is more than Element 2"&amp;CHAR(10),""),IF(K12&gt;K9," * Element 5 "&amp;$J$6&amp;" "&amp;$K$7&amp;" is more than Element 2"&amp;CHAR(10),""),IF(L12&gt;L9," * Element 5 "&amp;$L$6&amp;" "&amp;$L$7&amp;" is more than Element 2"&amp;CHAR(10),""),IF(M12&gt;M9," * Element 5 "&amp;$L$6&amp;" "&amp;$M$7&amp;" is more than Element 2"&amp;CHAR(10),""))</f>
        <v/>
      </c>
      <c r="P12" s="96"/>
      <c r="Q12" s="86"/>
      <c r="R12" s="97"/>
      <c r="S12" s="88">
        <v>30</v>
      </c>
      <c r="T12" s="98" t="s">
        <v>68</v>
      </c>
      <c r="U12" s="98" t="s">
        <v>69</v>
      </c>
    </row>
    <row r="13" spans="1:22" s="3" customFormat="1" ht="37.5" customHeight="1">
      <c r="A13" s="156"/>
      <c r="B13" s="103" t="s">
        <v>37</v>
      </c>
      <c r="C13" s="167">
        <v>6</v>
      </c>
      <c r="D13" s="99"/>
      <c r="E13" s="100"/>
      <c r="F13" s="100"/>
      <c r="G13" s="100"/>
      <c r="H13" s="100"/>
      <c r="I13" s="100"/>
      <c r="J13" s="100"/>
      <c r="K13" s="100"/>
      <c r="L13" s="100"/>
      <c r="M13" s="101"/>
      <c r="N13" s="94">
        <f t="shared" si="0"/>
        <v>0</v>
      </c>
      <c r="O13" s="102" t="str">
        <f>CONCATENATE(IF(D13&gt;D10," * Element 6 "&amp;$D$6&amp;" "&amp;$D$7&amp;" is more than Element 3"&amp;CHAR(10),""),IF(E13&gt;E10," * Element 6 "&amp;$D$6&amp;" "&amp;$E$7&amp;" is more than Element 3"&amp;CHAR(10),""),IF(F13&gt;F10," * Element 6 "&amp;$F$6&amp;" "&amp;$F$7&amp;" is more than Element 3"&amp;CHAR(10),""),IF(G13&gt;G10," * Element 6 "&amp;$F$6&amp;" "&amp;$G$7&amp;" is more than Element 3"&amp;CHAR(10),""),IF(H13&gt;H10," * Element 6 "&amp;$H$6&amp;" "&amp;$H$7&amp;" is more than Element 3"&amp;CHAR(10),""),IF(I13&gt;I10," * Element 6 "&amp;$H$6&amp;" "&amp;$I$7&amp;" is more than Element 3"&amp;CHAR(10),""),IF(J13&gt;J10," * Element 6 "&amp;$J$6&amp;" "&amp;$J$7&amp;" is more than Element 3"&amp;CHAR(10),""),IF(K13&gt;K10," * Element 6 "&amp;$J$6&amp;" "&amp;$K$7&amp;" is more than Element 3"&amp;CHAR(10),""),IF(L13&gt;L10," * Element 6 "&amp;$L$6&amp;" "&amp;$L$7&amp;" is more than Element 3"&amp;CHAR(10),""),IF(M13&gt;M10," * Element 6 "&amp;$L$6&amp;" "&amp;$M$7&amp;" is more than Element 3"&amp;CHAR(10),""))</f>
        <v/>
      </c>
      <c r="P13" s="96"/>
      <c r="Q13" s="86"/>
      <c r="R13" s="97"/>
      <c r="S13" s="88">
        <v>31</v>
      </c>
      <c r="T13" s="98" t="s">
        <v>63</v>
      </c>
      <c r="U13" s="98" t="s">
        <v>70</v>
      </c>
    </row>
    <row r="14" spans="1:22" s="3" customFormat="1" ht="39.75" customHeight="1">
      <c r="A14" s="156"/>
      <c r="B14" s="90" t="s">
        <v>38</v>
      </c>
      <c r="C14" s="167">
        <v>7</v>
      </c>
      <c r="D14" s="91"/>
      <c r="E14" s="92"/>
      <c r="F14" s="92"/>
      <c r="G14" s="92"/>
      <c r="H14" s="92"/>
      <c r="I14" s="92"/>
      <c r="J14" s="92"/>
      <c r="K14" s="92"/>
      <c r="L14" s="92"/>
      <c r="M14" s="93"/>
      <c r="N14" s="94">
        <f t="shared" si="0"/>
        <v>0</v>
      </c>
      <c r="O14" s="84" t="str">
        <f>CONCATENATE(IF(D14&gt;D11," * Element 7 "&amp;$D$6&amp;" "&amp;$D$7&amp;" is more than Element 4"&amp;CHAR(10),""),IF(E14&gt;E11," * Element 7 "&amp;$D$6&amp;" "&amp;$E$7&amp;" is more than Element 4"&amp;CHAR(10),""),IF(F14&gt;F11," * Element 7 "&amp;$F$6&amp;" "&amp;$F$7&amp;" is more than Element 4"&amp;CHAR(10),""),IF(G14&gt;G11," * Element 7 "&amp;$F$6&amp;" "&amp;$G$7&amp;" is more than Element 4"&amp;CHAR(10),""),IF(H14&gt;H11," * Element 7 "&amp;$H$6&amp;" "&amp;$H$7&amp;" is more than Element 4"&amp;CHAR(10),""),IF(I14&gt;I11," * Element 7 "&amp;$H$6&amp;" "&amp;$I$7&amp;" is more than Element 4"&amp;CHAR(10),""),IF(J14&gt;J11," * Element 7 "&amp;$J$6&amp;" "&amp;$J$7&amp;" is more than Element 4"&amp;CHAR(10),""),IF(K14&gt;K11," * Element 7 "&amp;$J$6&amp;" "&amp;$K$7&amp;" is more than Element 4"&amp;CHAR(10),""),IF(L14&gt;L11," * Element 7 "&amp;$L$6&amp;" "&amp;$L$7&amp;" is more than Element 4"&amp;CHAR(10),""),IF(M14&gt;M11," * Element 7 "&amp;$L$6&amp;" "&amp;$M$7&amp;" is more than Element 4"&amp;CHAR(10),""))</f>
        <v/>
      </c>
      <c r="P14" s="96"/>
      <c r="Q14" s="86"/>
      <c r="R14" s="97"/>
      <c r="S14" s="88">
        <v>29</v>
      </c>
      <c r="T14" s="98" t="s">
        <v>65</v>
      </c>
      <c r="U14" s="98" t="s">
        <v>71</v>
      </c>
    </row>
    <row r="15" spans="1:22" s="3" customFormat="1" ht="27" thickBot="1">
      <c r="A15" s="157"/>
      <c r="B15" s="104" t="s">
        <v>39</v>
      </c>
      <c r="C15" s="168">
        <v>8</v>
      </c>
      <c r="D15" s="105"/>
      <c r="E15" s="106"/>
      <c r="F15" s="106"/>
      <c r="G15" s="106"/>
      <c r="H15" s="106"/>
      <c r="I15" s="106"/>
      <c r="J15" s="106"/>
      <c r="K15" s="106"/>
      <c r="L15" s="106"/>
      <c r="M15" s="107"/>
      <c r="N15" s="108">
        <f t="shared" si="0"/>
        <v>0</v>
      </c>
      <c r="O15" s="95" t="str">
        <f>CONCATENATE(IF(D15&gt;D12," * Element 8 "&amp;$D$6&amp;" "&amp;$D$7&amp;" is more than Element 5"&amp;CHAR(10),""),IF(E15&gt;E12," * Element 8 "&amp;$D$6&amp;" "&amp;$E$7&amp;" is more than Element 5"&amp;CHAR(10),""),IF(F15&gt;F12," * Element 8 "&amp;$F$6&amp;" "&amp;$F$7&amp;" is more than Element 5"&amp;CHAR(10),""),IF(G15&gt;G12," * Element 8 "&amp;$F$6&amp;" "&amp;$G$7&amp;" is more than Element 5"&amp;CHAR(10),""),IF(H15&gt;H12," * Element 8 "&amp;$H$6&amp;" "&amp;$H$7&amp;" is more than Element 5"&amp;CHAR(10),""),IF(I15&gt;I12," * Element 8 "&amp;$H$6&amp;" "&amp;$I$7&amp;" is more than Element 5"&amp;CHAR(10),""),IF(J15&gt;J12," * Element 8 "&amp;$J$6&amp;" "&amp;$J$7&amp;" is more than Element 5"&amp;CHAR(10),""),IF(K15&gt;K12," * Element 8 "&amp;$J$6&amp;" "&amp;$K$7&amp;" is more than Element 5"&amp;CHAR(10),""),IF(L15&gt;L12," * Element 8 "&amp;$L$6&amp;" "&amp;$L$7&amp;" is more than Element 5"&amp;CHAR(10),""),IF(M15&gt;M12," * Element 8 "&amp;$L$6&amp;" "&amp;$M$7&amp;" is more than Element 5"&amp;CHAR(10),""))</f>
        <v/>
      </c>
      <c r="P15" s="96"/>
      <c r="Q15" s="86"/>
      <c r="R15" s="97"/>
      <c r="S15" s="88">
        <v>30</v>
      </c>
      <c r="T15" s="98" t="s">
        <v>67</v>
      </c>
      <c r="U15" s="98" t="s">
        <v>72</v>
      </c>
    </row>
    <row r="16" spans="1:22" s="3" customFormat="1" ht="34.35" customHeight="1" thickBot="1">
      <c r="A16" s="109" t="s">
        <v>90</v>
      </c>
      <c r="B16" s="110"/>
      <c r="C16" s="111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0"/>
      <c r="O16" s="113"/>
      <c r="P16" s="96"/>
      <c r="Q16" s="114"/>
      <c r="R16" s="97"/>
      <c r="S16" s="88">
        <v>18</v>
      </c>
      <c r="T16" s="98" t="s">
        <v>69</v>
      </c>
      <c r="U16" s="98" t="s">
        <v>73</v>
      </c>
    </row>
    <row r="17" spans="1:22" s="3" customFormat="1" ht="34.35" customHeight="1">
      <c r="A17" s="155" t="s">
        <v>59</v>
      </c>
      <c r="B17" s="79" t="s">
        <v>40</v>
      </c>
      <c r="C17" s="166">
        <v>9</v>
      </c>
      <c r="D17" s="115"/>
      <c r="E17" s="116"/>
      <c r="F17" s="116"/>
      <c r="G17" s="116"/>
      <c r="H17" s="116"/>
      <c r="I17" s="116"/>
      <c r="J17" s="116"/>
      <c r="K17" s="116"/>
      <c r="L17" s="116"/>
      <c r="M17" s="117"/>
      <c r="N17" s="118">
        <f t="shared" ref="N17:N19" si="1">SUM(D17:M17)</f>
        <v>0</v>
      </c>
      <c r="O17" s="119" t="str">
        <f>CONCATENATE(IF(D17&gt;D9," * Element 9 "&amp;$D$6&amp;" "&amp;$D$7&amp;" is more than Element 2"&amp;CHAR(10),""),IF(E17&gt;E9," * Element 9 "&amp;$D$6&amp;" "&amp;$E$7&amp;" is more than Element 2"&amp;CHAR(10),""),IF(F17&gt;F9," * Element 9 "&amp;$F$6&amp;" "&amp;$F$7&amp;" is more than Element 2"&amp;CHAR(10),""),IF(G17&gt;G9," * Element 9 "&amp;$F$6&amp;" "&amp;$G$7&amp;" is more than Element 2"&amp;CHAR(10),""),IF(H17&gt;H9," * Element 9 "&amp;$H$6&amp;" "&amp;$H$7&amp;" is more than Element 2"&amp;CHAR(10),""),IF(I17&gt;I9," * Element 9 "&amp;$H$6&amp;" "&amp;$I$7&amp;" is more than Element 2"&amp;CHAR(10),""),IF(J17&gt;J9," * Element 9 "&amp;$J$6&amp;" "&amp;$J$7&amp;" is more than Element 2"&amp;CHAR(10),""),IF(K17&gt;K9," * Element 9 "&amp;$J$6&amp;" "&amp;$K$7&amp;" is more than Element 2"&amp;CHAR(10),""),IF(L17&gt;L9," * Element 9 "&amp;$L$6&amp;" "&amp;$L$7&amp;" is more than Element 2"&amp;CHAR(10),""),IF(M17&gt;M9," * Element 9 "&amp;$L$6&amp;" "&amp;$M$7&amp;" is more than Element 2"&amp;CHAR(10),""))</f>
        <v/>
      </c>
      <c r="P17" s="96"/>
      <c r="Q17" s="86"/>
      <c r="R17" s="97"/>
      <c r="S17" s="88">
        <v>31</v>
      </c>
      <c r="T17" s="98" t="s">
        <v>70</v>
      </c>
      <c r="U17" s="98" t="s">
        <v>62</v>
      </c>
    </row>
    <row r="18" spans="1:22" s="3" customFormat="1" ht="34.35" customHeight="1">
      <c r="A18" s="156"/>
      <c r="B18" s="90" t="s">
        <v>41</v>
      </c>
      <c r="C18" s="167">
        <v>10</v>
      </c>
      <c r="D18" s="91"/>
      <c r="E18" s="92"/>
      <c r="F18" s="92"/>
      <c r="G18" s="92"/>
      <c r="H18" s="92"/>
      <c r="I18" s="92"/>
      <c r="J18" s="92"/>
      <c r="K18" s="92"/>
      <c r="L18" s="92"/>
      <c r="M18" s="93"/>
      <c r="N18" s="118">
        <f t="shared" si="1"/>
        <v>0</v>
      </c>
      <c r="O18" s="120" t="str">
        <f>CONCATENATE(IF(D18&gt;D17," * Element 10 "&amp;$D$6&amp;" "&amp;$D$7&amp;" is more than Element 9"&amp;CHAR(10),""),IF(E18&gt;E17," * Element 10 "&amp;$D$6&amp;" "&amp;$E$7&amp;" is more than Element 9"&amp;CHAR(10),""),IF(F18&gt;F17," * Element 10 "&amp;$F$6&amp;" "&amp;$F$7&amp;" is more than Element 9"&amp;CHAR(10),""),IF(G18&gt;G17," * Element 10 "&amp;$F$6&amp;" "&amp;$G$7&amp;" is more than Element 9"&amp;CHAR(10),""),IF(H18&gt;H17," * Element 10 "&amp;$H$6&amp;" "&amp;$H$7&amp;" is more than Element 9"&amp;CHAR(10),""),IF(I18&gt;I17," * Element 10 "&amp;$H$6&amp;" "&amp;$I$7&amp;" is more than Element 9"&amp;CHAR(10),""),IF(J18&gt;J17," * Element 10 "&amp;$J$6&amp;" "&amp;$J$7&amp;" is more than Element 9"&amp;CHAR(10),""),IF(K18&gt;K17," * Element 10 "&amp;$J$6&amp;" "&amp;$K$7&amp;" is more than Element 9"&amp;CHAR(10),""),IF(L18&gt;L17," * Element 10 "&amp;$L$6&amp;" "&amp;$L$7&amp;" is more than Element 9"&amp;CHAR(10),""),IF(M18&gt;M17," * Element 10 "&amp;$L$6&amp;" "&amp;$M$7&amp;" is more than Element 9"&amp;CHAR(10),""))</f>
        <v/>
      </c>
      <c r="P18" s="96"/>
      <c r="Q18" s="86"/>
      <c r="R18" s="97"/>
      <c r="S18" s="88">
        <v>29</v>
      </c>
      <c r="T18" s="98" t="s">
        <v>71</v>
      </c>
      <c r="U18" s="98" t="s">
        <v>64</v>
      </c>
    </row>
    <row r="19" spans="1:22" s="3" customFormat="1" ht="26.65" customHeight="1">
      <c r="A19" s="156"/>
      <c r="B19" s="90" t="s">
        <v>42</v>
      </c>
      <c r="C19" s="167">
        <v>11</v>
      </c>
      <c r="D19" s="91"/>
      <c r="E19" s="92"/>
      <c r="F19" s="92"/>
      <c r="G19" s="92"/>
      <c r="H19" s="92"/>
      <c r="I19" s="92"/>
      <c r="J19" s="92"/>
      <c r="K19" s="92"/>
      <c r="L19" s="92"/>
      <c r="M19" s="93"/>
      <c r="N19" s="118">
        <f t="shared" si="1"/>
        <v>0</v>
      </c>
      <c r="O19" s="121" t="str">
        <f>CONCATENATE(IF(D19&gt;D18," * Element 11 "&amp;$D$6&amp;" "&amp;$D$7&amp;" is more than Element 10"&amp;CHAR(10),""),IF(E19&gt;E18," * Element 11 "&amp;$D$6&amp;" "&amp;$E$7&amp;" is more than Element 10"&amp;CHAR(10),""),IF(F19&gt;F18," * Element 11 "&amp;$F$6&amp;" "&amp;$F$7&amp;" is more than Element 10"&amp;CHAR(10),""),IF(G19&gt;G18," * Element 11 "&amp;$F$6&amp;" "&amp;$G$7&amp;" is more than Element 10"&amp;CHAR(10),""),IF(H19&gt;H18," * Element 11 "&amp;$H$6&amp;" "&amp;$H$7&amp;" is more than Element 10"&amp;CHAR(10),""),IF(I19&gt;I18," * Element 11 "&amp;$H$6&amp;" "&amp;$I$7&amp;" is more than Element 10"&amp;CHAR(10),""),IF(J19&gt;J18," * Element 11 "&amp;$J$6&amp;" "&amp;$J$7&amp;" is more than Element 10"&amp;CHAR(10),""),IF(K19&gt;K18," * Element 11 "&amp;$J$6&amp;" "&amp;$K$7&amp;" is more than Element 10"&amp;CHAR(10),""),IF(L19&gt;L18," * Element 11 "&amp;$L$6&amp;" "&amp;$L$7&amp;" is more than Element 10"&amp;CHAR(10),""),IF(M19&gt;M18," * Element 11 "&amp;$L$6&amp;" "&amp;$M$7&amp;" is more than Element 10"&amp;CHAR(10),""))</f>
        <v/>
      </c>
      <c r="P19" s="96"/>
      <c r="Q19" s="86"/>
      <c r="R19" s="97"/>
      <c r="S19" s="88">
        <v>30</v>
      </c>
      <c r="T19" s="98" t="s">
        <v>72</v>
      </c>
      <c r="U19" s="98" t="s">
        <v>66</v>
      </c>
    </row>
    <row r="20" spans="1:22" s="3" customFormat="1" ht="34.35" customHeight="1" thickBot="1">
      <c r="A20" s="156"/>
      <c r="B20" s="90" t="s">
        <v>43</v>
      </c>
      <c r="C20" s="167" t="s">
        <v>47</v>
      </c>
      <c r="D20" s="122"/>
      <c r="E20" s="123"/>
      <c r="F20" s="123"/>
      <c r="G20" s="123"/>
      <c r="H20" s="123"/>
      <c r="I20" s="123"/>
      <c r="J20" s="123"/>
      <c r="K20" s="123"/>
      <c r="L20" s="123"/>
      <c r="M20" s="124"/>
      <c r="N20" s="118">
        <f t="shared" ref="N20:N26" si="2">SUM(D20:M20)</f>
        <v>0</v>
      </c>
      <c r="O20" s="119" t="str">
        <f>CONCATENATE(IF(D20&gt;D19," * Element 12a "&amp;$D$6&amp;" "&amp;$D$7&amp;" is more than Element 11"&amp;CHAR(10),""),IF(E20&gt;E19," * Element 12a "&amp;$D$6&amp;" "&amp;$E$7&amp;" is more than Element 11"&amp;CHAR(10),""),IF(F20&gt;F19," * Element 12a "&amp;$F$6&amp;" "&amp;$F$7&amp;" is more than Element 11"&amp;CHAR(10),""),IF(G20&gt;G19," * Element 12a "&amp;$F$6&amp;" "&amp;$G$7&amp;" is more than Element 11"&amp;CHAR(10),""),IF(H20&gt;H19," * Element 12a "&amp;$H$6&amp;" "&amp;$H$7&amp;" is more than Element 11"&amp;CHAR(10),""),IF(I20&gt;I19," * Element 12a "&amp;$H$6&amp;" "&amp;$I$7&amp;" is more than Element 11"&amp;CHAR(10),""),IF(J20&gt;J19," * Element 12a "&amp;$J$6&amp;" "&amp;$J$7&amp;" is more than Element 11"&amp;CHAR(10),""),IF(K20&gt;K19," * Element 12a "&amp;$J$6&amp;" "&amp;$K$7&amp;" is more than Element 11"&amp;CHAR(10),""),IF(L20&gt;L19," * Element 12a "&amp;$L$6&amp;" "&amp;$L$7&amp;" is more than Element 11"&amp;CHAR(10),""),IF(M20&gt;M19," * Element 12a "&amp;$L$6&amp;" "&amp;$M$7&amp;" is more than Element 11"&amp;CHAR(10),""))</f>
        <v/>
      </c>
      <c r="P20" s="96"/>
      <c r="Q20" s="86"/>
      <c r="R20" s="97"/>
      <c r="S20" s="88">
        <v>31</v>
      </c>
      <c r="T20" s="98" t="s">
        <v>73</v>
      </c>
      <c r="U20" s="98" t="s">
        <v>68</v>
      </c>
    </row>
    <row r="21" spans="1:22" s="3" customFormat="1" ht="34.35" customHeight="1">
      <c r="A21" s="156"/>
      <c r="B21" s="90" t="s">
        <v>44</v>
      </c>
      <c r="C21" s="169" t="s">
        <v>48</v>
      </c>
      <c r="D21" s="125"/>
      <c r="E21" s="81"/>
      <c r="F21" s="81"/>
      <c r="G21" s="81"/>
      <c r="H21" s="81"/>
      <c r="I21" s="81"/>
      <c r="J21" s="81"/>
      <c r="K21" s="81"/>
      <c r="L21" s="81"/>
      <c r="M21" s="82"/>
      <c r="N21" s="94">
        <f t="shared" si="2"/>
        <v>0</v>
      </c>
      <c r="O21" s="120" t="str">
        <f>CONCATENATE(IF(D21&gt;D20," * Element 12b "&amp;$D$6&amp;" "&amp;$D$7&amp;" is more than Element 12a"&amp;CHAR(10),""),IF(E21&gt;E20," * Element 12b "&amp;$D$6&amp;" "&amp;$E$7&amp;" is more than Element 12a"&amp;CHAR(10),""),IF(F21&gt;F20," * Element 12b "&amp;$F$6&amp;" "&amp;$F$7&amp;" is more than Element 12a"&amp;CHAR(10),""),IF(G21&gt;G20," * Element 12b "&amp;$F$6&amp;" "&amp;$G$7&amp;" is more than Element 12a"&amp;CHAR(10),""),IF(H21&gt;H20," * Element 12b "&amp;$H$6&amp;" "&amp;$H$7&amp;" is more than Element 12a"&amp;CHAR(10),""),IF(I21&gt;I20," * Element 12b "&amp;$H$6&amp;" "&amp;$I$7&amp;" is more than Element 12a"&amp;CHAR(10),""),IF(J21&gt;J20," * Element 12b "&amp;$J$6&amp;" "&amp;$J$7&amp;" is more than Element 12a"&amp;CHAR(10),""),IF(K21&gt;K20," * Element 12b "&amp;$J$6&amp;" "&amp;$K$7&amp;" is more than Element 12a"&amp;CHAR(10),""),IF(L21&gt;L20," * Element 12b "&amp;$L$6&amp;" "&amp;$L$7&amp;" is more than Element 12a"&amp;CHAR(10),""),IF(M21&gt;M20," * Element 12b "&amp;$L$6&amp;" "&amp;$M$7&amp;" is more than Element 12a"&amp;CHAR(10),""))</f>
        <v/>
      </c>
      <c r="P21" s="96"/>
      <c r="Q21" s="86"/>
      <c r="R21" s="97"/>
      <c r="S21" s="88">
        <v>29</v>
      </c>
      <c r="T21" s="126"/>
      <c r="U21" s="127"/>
    </row>
    <row r="22" spans="1:22" s="3" customFormat="1" ht="26.65" customHeight="1">
      <c r="A22" s="156"/>
      <c r="B22" s="90" t="s">
        <v>45</v>
      </c>
      <c r="C22" s="169" t="s">
        <v>49</v>
      </c>
      <c r="D22" s="128"/>
      <c r="E22" s="92"/>
      <c r="F22" s="92"/>
      <c r="G22" s="92"/>
      <c r="H22" s="92"/>
      <c r="I22" s="92"/>
      <c r="J22" s="92"/>
      <c r="K22" s="92"/>
      <c r="L22" s="92"/>
      <c r="M22" s="93"/>
      <c r="N22" s="118">
        <f t="shared" si="2"/>
        <v>0</v>
      </c>
      <c r="O22" s="121" t="str">
        <f>CONCATENATE(IF(D22&gt;D21," * Element 12c "&amp;$D$6&amp;" "&amp;$D$7&amp;" is more than Element 12b"&amp;CHAR(10),""),IF(E22&gt;E21," * Element 12c "&amp;$D$6&amp;" "&amp;$E$7&amp;" is more than Element 12b"&amp;CHAR(10),""),IF(F22&gt;F21," * Element 12c "&amp;$F$6&amp;" "&amp;$F$7&amp;" is more than Element 12b"&amp;CHAR(10),""),IF(G22&gt;G21," * Element 12c "&amp;$F$6&amp;" "&amp;$G$7&amp;" is more than Element 12b"&amp;CHAR(10),""),IF(H22&gt;H21," * Element 12c "&amp;$H$6&amp;" "&amp;$H$7&amp;" is more than Element 12b"&amp;CHAR(10),""),IF(I22&gt;I21," * Element 12c "&amp;$H$6&amp;" "&amp;$I$7&amp;" is more than Element 12b"&amp;CHAR(10),""),IF(J22&gt;J21," * Element 12c "&amp;$J$6&amp;" "&amp;$J$7&amp;" is more than Element 12b"&amp;CHAR(10),""),IF(K22&gt;K21," * Element 12c "&amp;$J$6&amp;" "&amp;$K$7&amp;" is more than Element 12b"&amp;CHAR(10),""),IF(L22&gt;L21," * Element 12c "&amp;$L$6&amp;" "&amp;$L$7&amp;" is more than Element 12b"&amp;CHAR(10),""),IF(M22&gt;M21," * Element 12c "&amp;$L$6&amp;" "&amp;$M$7&amp;" is more than Element 12b"&amp;CHAR(10),""))</f>
        <v/>
      </c>
      <c r="P22" s="96"/>
      <c r="Q22" s="86"/>
      <c r="R22" s="97"/>
      <c r="S22" s="88">
        <v>30</v>
      </c>
      <c r="T22" s="126"/>
      <c r="U22" s="127"/>
    </row>
    <row r="23" spans="1:22" s="3" customFormat="1" ht="27" thickBot="1">
      <c r="A23" s="156"/>
      <c r="B23" s="129" t="s">
        <v>95</v>
      </c>
      <c r="C23" s="169" t="s">
        <v>50</v>
      </c>
      <c r="D23" s="130"/>
      <c r="E23" s="131"/>
      <c r="F23" s="131"/>
      <c r="G23" s="131"/>
      <c r="H23" s="131"/>
      <c r="I23" s="131"/>
      <c r="J23" s="131"/>
      <c r="K23" s="131"/>
      <c r="L23" s="131"/>
      <c r="M23" s="132"/>
      <c r="N23" s="133">
        <f t="shared" si="2"/>
        <v>0</v>
      </c>
      <c r="O23" s="119" t="str">
        <f>CONCATENATE(IF(D23&gt;D21," * Element 12d "&amp;$D$6&amp;" "&amp;$D$7&amp;" is more than Element 12b"&amp;CHAR(10),""),IF(E23&gt;E21," * Element 12d "&amp;$D$6&amp;" "&amp;$E$7&amp;" is more than Element 12b"&amp;CHAR(10),""),IF(F23&gt;F21," * Element 12d "&amp;$F$6&amp;" "&amp;$F$7&amp;" is more than Element 12b"&amp;CHAR(10),""),IF(G23&gt;G21," * Element 12d "&amp;$F$6&amp;" "&amp;$G$7&amp;" is more than Element 12b"&amp;CHAR(10),""),IF(H23&gt;H21," * Element 12d "&amp;$H$6&amp;" "&amp;$H$7&amp;" is more than Element 12b"&amp;CHAR(10),""),IF(I23&gt;I21," * Element 12d "&amp;$H$6&amp;" "&amp;$I$7&amp;" is more than Element 12b"&amp;CHAR(10),""),IF(J23&gt;J21," * Element 12d "&amp;$J$6&amp;" "&amp;$J$7&amp;" is more than Element 12b"&amp;CHAR(10),""),IF(K23&gt;K21," * Element 12d "&amp;$J$6&amp;" "&amp;$K$7&amp;" is more than Element 12b"&amp;CHAR(10),""),IF(L23&gt;L21," * Element 12d "&amp;$L$6&amp;" "&amp;$L$7&amp;" is more than Element 12b"&amp;CHAR(10),""),IF(M23&gt;M21," * Element 12d "&amp;$L$6&amp;" "&amp;$M$7&amp;" is more than Element 12b"&amp;CHAR(10),""))</f>
        <v/>
      </c>
      <c r="P23" s="96"/>
      <c r="Q23" s="86"/>
      <c r="R23" s="97"/>
      <c r="S23" s="88">
        <v>31</v>
      </c>
      <c r="T23" s="126"/>
      <c r="U23" s="127"/>
    </row>
    <row r="24" spans="1:22" s="3" customFormat="1" ht="31.5">
      <c r="A24" s="156"/>
      <c r="B24" s="134" t="s">
        <v>91</v>
      </c>
      <c r="C24" s="167" t="s">
        <v>51</v>
      </c>
      <c r="D24" s="135"/>
      <c r="E24" s="136"/>
      <c r="F24" s="136"/>
      <c r="G24" s="136"/>
      <c r="H24" s="136"/>
      <c r="I24" s="136"/>
      <c r="J24" s="136"/>
      <c r="K24" s="136"/>
      <c r="L24" s="136"/>
      <c r="M24" s="136"/>
      <c r="N24" s="83">
        <f t="shared" si="2"/>
        <v>0</v>
      </c>
      <c r="O24" s="120" t="str">
        <f>CONCATENATE(IF(D24&gt;D23," * Element 12e "&amp;$D$6&amp;" "&amp;$D$7&amp;" is more than Element 12d"&amp;CHAR(10),""),IF(E24&gt;E23," * Element 12e "&amp;$D$6&amp;" "&amp;$E$7&amp;" is more than Element 12d"&amp;CHAR(10),""),IF(F24&gt;F23," * Element 12e "&amp;$F$6&amp;" "&amp;$F$7&amp;" is more than Element 12d"&amp;CHAR(10),""),IF(G24&gt;G23," * Element 12e "&amp;$F$6&amp;" "&amp;$G$7&amp;" is more than Element 12d"&amp;CHAR(10),""),IF(H24&gt;H23," * Element 12e "&amp;$H$6&amp;" "&amp;$H$7&amp;" is more than Element 12d"&amp;CHAR(10),""),IF(I24&gt;I23," * Element 12e "&amp;$H$6&amp;" "&amp;$I$7&amp;" is more than Element 12d"&amp;CHAR(10),""),IF(J24&gt;J23," * Element 12e "&amp;$J$6&amp;" "&amp;$J$7&amp;" is more than Element 12d"&amp;CHAR(10),""),IF(K24&gt;K23," * Element 12e "&amp;$J$6&amp;" "&amp;$K$7&amp;" is more than Element 12d"&amp;CHAR(10),""),IF(L24&gt;L23," * Element 12e "&amp;$L$6&amp;" "&amp;$L$7&amp;" is more than Element 12d"&amp;CHAR(10),""),IF(M24&gt;M23," * Element 12e "&amp;$L$6&amp;" "&amp;$M$7&amp;" is more than Element 12d"&amp;CHAR(10),""))</f>
        <v/>
      </c>
      <c r="P24" s="96"/>
      <c r="Q24" s="86"/>
      <c r="R24" s="97"/>
      <c r="S24" s="88">
        <v>29</v>
      </c>
      <c r="T24" s="126"/>
      <c r="U24" s="127"/>
    </row>
    <row r="25" spans="1:22" s="3" customFormat="1" ht="26.65" customHeight="1">
      <c r="A25" s="156"/>
      <c r="B25" s="103" t="s">
        <v>92</v>
      </c>
      <c r="C25" s="167" t="s">
        <v>52</v>
      </c>
      <c r="D25" s="91"/>
      <c r="E25" s="92"/>
      <c r="F25" s="92"/>
      <c r="G25" s="92"/>
      <c r="H25" s="92"/>
      <c r="I25" s="92"/>
      <c r="J25" s="92"/>
      <c r="K25" s="92"/>
      <c r="L25" s="92"/>
      <c r="M25" s="92"/>
      <c r="N25" s="118">
        <f t="shared" si="2"/>
        <v>0</v>
      </c>
      <c r="O25" s="121" t="str">
        <f>CONCATENATE(IF(D25&gt;D23," * Element 12f "&amp;$D$6&amp;" "&amp;$D$7&amp;" is more than Element 12d"&amp;CHAR(10),""),IF(E25&gt;E23," * Element 12f "&amp;$D$6&amp;" "&amp;$E$7&amp;" is more than Element 12d"&amp;CHAR(10),""),IF(F25&gt;F23," * Element 12f "&amp;$F$6&amp;" "&amp;$F$7&amp;" is more than Element 12d"&amp;CHAR(10),""),IF(G25&gt;G23," * Element 12f "&amp;$F$6&amp;" "&amp;$G$7&amp;" is more than Element 12d"&amp;CHAR(10),""),IF(H25&gt;H23," * Element 12f "&amp;$H$6&amp;" "&amp;$H$7&amp;" is more than Element 12d"&amp;CHAR(10),""),IF(I25&gt;I23," * Element 12f "&amp;$H$6&amp;" "&amp;$I$7&amp;" is more than Element 12d"&amp;CHAR(10),""),IF(J25&gt;J23," * Element 12f "&amp;$J$6&amp;" "&amp;$J$7&amp;" is more than Element 12d"&amp;CHAR(10),""),IF(K25&gt;K23," * Element 12f "&amp;$J$6&amp;" "&amp;$K$7&amp;" is more than Element 12d"&amp;CHAR(10),""),IF(L25&gt;L23," * Element 12f "&amp;$L$6&amp;" "&amp;$L$7&amp;" is more than Element 12d"&amp;CHAR(10),""),IF(M25&gt;M23," * Element 12f "&amp;$L$6&amp;" "&amp;$M$7&amp;" is more than Element 12d"&amp;CHAR(10),""))</f>
        <v/>
      </c>
      <c r="P25" s="96"/>
      <c r="Q25" s="86"/>
      <c r="R25" s="97"/>
      <c r="S25" s="88">
        <v>30</v>
      </c>
      <c r="T25" s="126"/>
      <c r="U25" s="127"/>
    </row>
    <row r="26" spans="1:22" s="3" customFormat="1" ht="34.35" customHeight="1" thickBot="1">
      <c r="A26" s="157"/>
      <c r="B26" s="137" t="s">
        <v>93</v>
      </c>
      <c r="C26" s="168" t="s">
        <v>53</v>
      </c>
      <c r="D26" s="138"/>
      <c r="E26" s="131"/>
      <c r="F26" s="131"/>
      <c r="G26" s="131"/>
      <c r="H26" s="131"/>
      <c r="I26" s="131"/>
      <c r="J26" s="131"/>
      <c r="K26" s="131"/>
      <c r="L26" s="131"/>
      <c r="M26" s="131"/>
      <c r="N26" s="139">
        <f t="shared" si="2"/>
        <v>0</v>
      </c>
      <c r="O26" s="140" t="str">
        <f>CONCATENATE(IF(D26&gt;D23," * Element 12g "&amp;$D$6&amp;" "&amp;$D$7&amp;" is more than Element 12d"&amp;CHAR(10),""),IF(E26&gt;E23," * Element 12g "&amp;$D$6&amp;" "&amp;$E$7&amp;" is more than Element 12d"&amp;CHAR(10),""),IF(F26&gt;F23," * Element 12g "&amp;$F$6&amp;" "&amp;$F$7&amp;" is more than Element 12d"&amp;CHAR(10),""),IF(G26&gt;G23," * Element 12g "&amp;$F$6&amp;" "&amp;$G$7&amp;" is more than Element 12d"&amp;CHAR(10),""),IF(H26&gt;H23," * Element 12g "&amp;$H$6&amp;" "&amp;$H$7&amp;" is more than Element 12d"&amp;CHAR(10),""),IF(I26&gt;I23," * Element 12g "&amp;$H$6&amp;" "&amp;$I$7&amp;" is more than Element 12d"&amp;CHAR(10),""),IF(J26&gt;J23," * Element 12g "&amp;$J$6&amp;" "&amp;$J$7&amp;" is more than Element 12d"&amp;CHAR(10),""),IF(K26&gt;K23," * Element 12g "&amp;$J$6&amp;" "&amp;$K$7&amp;" is more than Element 12d"&amp;CHAR(10),""),IF(L26&gt;L23," * Element 12g "&amp;$L$6&amp;" "&amp;$L$7&amp;" is more than Element 12d"&amp;CHAR(10),""),IF(M26&gt;M23," * Element 12g "&amp;$L$6&amp;" "&amp;$M$7&amp;" is more than Element 12d"&amp;CHAR(10),""))</f>
        <v/>
      </c>
      <c r="P26" s="141"/>
      <c r="Q26" s="86"/>
      <c r="R26" s="142"/>
      <c r="S26" s="88">
        <v>31</v>
      </c>
      <c r="T26" s="126"/>
      <c r="U26" s="127"/>
    </row>
    <row r="27" spans="1:22" ht="34.35" customHeight="1" thickBot="1">
      <c r="A27" s="143" t="s">
        <v>19</v>
      </c>
      <c r="B27" s="144"/>
      <c r="C27" s="65"/>
      <c r="D27" s="145"/>
      <c r="E27" s="145"/>
      <c r="F27" s="146"/>
      <c r="G27" s="146"/>
      <c r="H27" s="145"/>
      <c r="I27" s="146"/>
      <c r="J27" s="146"/>
      <c r="K27" s="145"/>
      <c r="L27" s="146"/>
      <c r="M27" s="145"/>
      <c r="N27" s="145"/>
      <c r="O27" s="145"/>
      <c r="P27" s="145"/>
      <c r="Q27" s="147"/>
      <c r="R27" s="148"/>
      <c r="S27" s="145"/>
      <c r="T27" s="145"/>
      <c r="U27" s="149"/>
    </row>
    <row r="29" spans="1:22" ht="34.35" customHeight="1" thickBot="1">
      <c r="A29" s="16"/>
      <c r="B29" s="7"/>
      <c r="E29" s="2"/>
      <c r="F29" s="2"/>
      <c r="G29" s="2"/>
      <c r="H29" s="2"/>
      <c r="I29" s="2"/>
      <c r="J29" s="2"/>
    </row>
    <row r="30" spans="1:22" s="15" customFormat="1" ht="34.35" customHeight="1" thickBot="1">
      <c r="A30" s="186" t="s">
        <v>25</v>
      </c>
      <c r="B30" s="187"/>
      <c r="C30" s="187"/>
      <c r="D30" s="187"/>
      <c r="E30" s="187"/>
      <c r="F30" s="187"/>
      <c r="G30" s="187"/>
      <c r="H30" s="187"/>
      <c r="I30" s="187"/>
      <c r="J30" s="187"/>
      <c r="K30" s="39"/>
      <c r="L30" s="39"/>
      <c r="M30" s="39"/>
      <c r="N30" s="39"/>
      <c r="O30" s="39"/>
      <c r="P30" s="39"/>
      <c r="Q30" s="39"/>
      <c r="R30" s="39"/>
      <c r="S30" s="39"/>
      <c r="T30" s="40"/>
      <c r="U30" s="14"/>
      <c r="V30" s="14"/>
    </row>
    <row r="31" spans="1:22" ht="34.35" customHeight="1">
      <c r="A31" s="188" t="str">
        <f>CONCATENATE(P8)</f>
        <v/>
      </c>
      <c r="B31" s="189"/>
      <c r="C31" s="189"/>
      <c r="D31" s="189"/>
      <c r="E31" s="189"/>
      <c r="F31" s="189"/>
      <c r="G31" s="189"/>
      <c r="H31" s="189"/>
      <c r="I31" s="189"/>
      <c r="J31" s="189"/>
      <c r="K31" s="41"/>
      <c r="L31" s="41"/>
      <c r="M31" s="41"/>
      <c r="N31" s="41"/>
      <c r="O31" s="41"/>
      <c r="P31" s="41"/>
      <c r="Q31" s="41"/>
      <c r="R31" s="41"/>
      <c r="S31" s="41"/>
      <c r="T31" s="42"/>
    </row>
    <row r="32" spans="1:22" ht="34.35" customHeight="1">
      <c r="A32" s="190"/>
      <c r="B32" s="191"/>
      <c r="C32" s="191"/>
      <c r="D32" s="191"/>
      <c r="E32" s="191"/>
      <c r="F32" s="191"/>
      <c r="G32" s="191"/>
      <c r="H32" s="191"/>
      <c r="I32" s="191"/>
      <c r="J32" s="191"/>
      <c r="K32" s="43"/>
      <c r="L32" s="43"/>
      <c r="M32" s="43"/>
      <c r="N32" s="43"/>
      <c r="O32" s="43"/>
      <c r="P32" s="43"/>
      <c r="Q32" s="43"/>
      <c r="R32" s="43"/>
      <c r="S32" s="43"/>
      <c r="T32" s="44"/>
    </row>
    <row r="33" spans="1:20" ht="34.35" customHeight="1">
      <c r="A33" s="190"/>
      <c r="B33" s="191"/>
      <c r="C33" s="191"/>
      <c r="D33" s="191"/>
      <c r="E33" s="191"/>
      <c r="F33" s="191"/>
      <c r="G33" s="191"/>
      <c r="H33" s="191"/>
      <c r="I33" s="191"/>
      <c r="J33" s="191"/>
      <c r="K33" s="43"/>
      <c r="L33" s="43"/>
      <c r="M33" s="43"/>
      <c r="N33" s="43"/>
      <c r="O33" s="43"/>
      <c r="P33" s="43"/>
      <c r="Q33" s="43"/>
      <c r="R33" s="43"/>
      <c r="S33" s="43"/>
      <c r="T33" s="44"/>
    </row>
    <row r="34" spans="1:20" ht="34.35" customHeight="1">
      <c r="A34" s="190"/>
      <c r="B34" s="191"/>
      <c r="C34" s="191"/>
      <c r="D34" s="191"/>
      <c r="E34" s="191"/>
      <c r="F34" s="191"/>
      <c r="G34" s="191"/>
      <c r="H34" s="191"/>
      <c r="I34" s="191"/>
      <c r="J34" s="191"/>
      <c r="K34" s="43"/>
      <c r="L34" s="43"/>
      <c r="M34" s="43"/>
      <c r="N34" s="43"/>
      <c r="O34" s="43"/>
      <c r="P34" s="43"/>
      <c r="Q34" s="43"/>
      <c r="R34" s="43"/>
      <c r="S34" s="43"/>
      <c r="T34" s="44"/>
    </row>
    <row r="35" spans="1:20" ht="34.35" customHeight="1">
      <c r="A35" s="190"/>
      <c r="B35" s="191"/>
      <c r="C35" s="191"/>
      <c r="D35" s="191"/>
      <c r="E35" s="191"/>
      <c r="F35" s="191"/>
      <c r="G35" s="191"/>
      <c r="H35" s="191"/>
      <c r="I35" s="191"/>
      <c r="J35" s="191"/>
      <c r="K35" s="43"/>
      <c r="L35" s="43"/>
      <c r="M35" s="43"/>
      <c r="N35" s="43"/>
      <c r="O35" s="43"/>
      <c r="P35" s="43"/>
      <c r="Q35" s="43"/>
      <c r="R35" s="43"/>
      <c r="S35" s="43"/>
      <c r="T35" s="44"/>
    </row>
    <row r="36" spans="1:20" ht="34.35" customHeight="1">
      <c r="A36" s="190"/>
      <c r="B36" s="191"/>
      <c r="C36" s="191"/>
      <c r="D36" s="191"/>
      <c r="E36" s="191"/>
      <c r="F36" s="191"/>
      <c r="G36" s="191"/>
      <c r="H36" s="191"/>
      <c r="I36" s="191"/>
      <c r="J36" s="191"/>
      <c r="K36" s="43"/>
      <c r="L36" s="43"/>
      <c r="M36" s="43"/>
      <c r="N36" s="43"/>
      <c r="O36" s="43"/>
      <c r="P36" s="43"/>
      <c r="Q36" s="43"/>
      <c r="R36" s="43"/>
      <c r="S36" s="43"/>
      <c r="T36" s="44"/>
    </row>
    <row r="37" spans="1:20" ht="34.35" customHeight="1">
      <c r="A37" s="190"/>
      <c r="B37" s="191"/>
      <c r="C37" s="191"/>
      <c r="D37" s="191"/>
      <c r="E37" s="191"/>
      <c r="F37" s="191"/>
      <c r="G37" s="191"/>
      <c r="H37" s="191"/>
      <c r="I37" s="191"/>
      <c r="J37" s="191"/>
      <c r="K37" s="43"/>
      <c r="L37" s="43"/>
      <c r="M37" s="43"/>
      <c r="N37" s="43"/>
      <c r="O37" s="43"/>
      <c r="P37" s="43"/>
      <c r="Q37" s="43"/>
      <c r="R37" s="43"/>
      <c r="S37" s="43"/>
      <c r="T37" s="44"/>
    </row>
    <row r="38" spans="1:20" ht="34.35" customHeight="1">
      <c r="A38" s="190"/>
      <c r="B38" s="191"/>
      <c r="C38" s="191"/>
      <c r="D38" s="191"/>
      <c r="E38" s="191"/>
      <c r="F38" s="191"/>
      <c r="G38" s="191"/>
      <c r="H38" s="191"/>
      <c r="I38" s="191"/>
      <c r="J38" s="191"/>
      <c r="K38" s="43"/>
      <c r="L38" s="43"/>
      <c r="M38" s="43"/>
      <c r="N38" s="43"/>
      <c r="O38" s="43"/>
      <c r="P38" s="43"/>
      <c r="Q38" s="43"/>
      <c r="R38" s="43"/>
      <c r="S38" s="43"/>
      <c r="T38" s="44"/>
    </row>
    <row r="39" spans="1:20" ht="34.35" customHeight="1">
      <c r="A39" s="190"/>
      <c r="B39" s="191"/>
      <c r="C39" s="191"/>
      <c r="D39" s="191"/>
      <c r="E39" s="191"/>
      <c r="F39" s="191"/>
      <c r="G39" s="191"/>
      <c r="H39" s="191"/>
      <c r="I39" s="191"/>
      <c r="J39" s="191"/>
      <c r="K39" s="43"/>
      <c r="L39" s="43"/>
      <c r="M39" s="43"/>
      <c r="N39" s="43"/>
      <c r="O39" s="43"/>
      <c r="P39" s="43"/>
      <c r="Q39" s="43"/>
      <c r="R39" s="43"/>
      <c r="S39" s="43"/>
      <c r="T39" s="44"/>
    </row>
    <row r="40" spans="1:20" ht="34.35" customHeight="1">
      <c r="A40" s="190"/>
      <c r="B40" s="191"/>
      <c r="C40" s="191"/>
      <c r="D40" s="191"/>
      <c r="E40" s="191"/>
      <c r="F40" s="191"/>
      <c r="G40" s="191"/>
      <c r="H40" s="191"/>
      <c r="I40" s="191"/>
      <c r="J40" s="191"/>
      <c r="K40" s="43"/>
      <c r="L40" s="43"/>
      <c r="M40" s="43"/>
      <c r="N40" s="43"/>
      <c r="O40" s="43"/>
      <c r="P40" s="43"/>
      <c r="Q40" s="43"/>
      <c r="R40" s="43"/>
      <c r="S40" s="43"/>
      <c r="T40" s="44"/>
    </row>
    <row r="41" spans="1:20" ht="34.35" customHeight="1">
      <c r="A41" s="190"/>
      <c r="B41" s="191"/>
      <c r="C41" s="191"/>
      <c r="D41" s="191"/>
      <c r="E41" s="191"/>
      <c r="F41" s="191"/>
      <c r="G41" s="191"/>
      <c r="H41" s="191"/>
      <c r="I41" s="191"/>
      <c r="J41" s="191"/>
      <c r="K41" s="43"/>
      <c r="L41" s="43"/>
      <c r="M41" s="43"/>
      <c r="N41" s="43"/>
      <c r="O41" s="43"/>
      <c r="P41" s="43"/>
      <c r="Q41" s="43"/>
      <c r="R41" s="43"/>
      <c r="S41" s="43"/>
      <c r="T41" s="44"/>
    </row>
    <row r="42" spans="1:20" ht="34.35" customHeight="1">
      <c r="A42" s="190"/>
      <c r="B42" s="191"/>
      <c r="C42" s="191"/>
      <c r="D42" s="191"/>
      <c r="E42" s="191"/>
      <c r="F42" s="191"/>
      <c r="G42" s="191"/>
      <c r="H42" s="191"/>
      <c r="I42" s="191"/>
      <c r="J42" s="191"/>
      <c r="K42" s="43"/>
      <c r="L42" s="43"/>
      <c r="M42" s="43"/>
      <c r="N42" s="43"/>
      <c r="O42" s="43"/>
      <c r="P42" s="43"/>
      <c r="Q42" s="43"/>
      <c r="R42" s="43"/>
      <c r="S42" s="43"/>
      <c r="T42" s="44"/>
    </row>
    <row r="43" spans="1:20" ht="34.35" customHeight="1">
      <c r="A43" s="190"/>
      <c r="B43" s="191"/>
      <c r="C43" s="191"/>
      <c r="D43" s="191"/>
      <c r="E43" s="191"/>
      <c r="F43" s="191"/>
      <c r="G43" s="191"/>
      <c r="H43" s="191"/>
      <c r="I43" s="191"/>
      <c r="J43" s="191"/>
      <c r="K43" s="43"/>
      <c r="L43" s="43"/>
      <c r="M43" s="43"/>
      <c r="N43" s="43"/>
      <c r="O43" s="43"/>
      <c r="P43" s="43"/>
      <c r="Q43" s="43"/>
      <c r="R43" s="43"/>
      <c r="S43" s="43"/>
      <c r="T43" s="44"/>
    </row>
    <row r="44" spans="1:20" ht="34.35" customHeight="1">
      <c r="A44" s="190"/>
      <c r="B44" s="191"/>
      <c r="C44" s="191"/>
      <c r="D44" s="191"/>
      <c r="E44" s="191"/>
      <c r="F44" s="191"/>
      <c r="G44" s="191"/>
      <c r="H44" s="191"/>
      <c r="I44" s="191"/>
      <c r="J44" s="191"/>
      <c r="K44" s="43"/>
      <c r="L44" s="43"/>
      <c r="M44" s="43"/>
      <c r="N44" s="43"/>
      <c r="O44" s="43"/>
      <c r="P44" s="43"/>
      <c r="Q44" s="43"/>
      <c r="R44" s="43"/>
      <c r="S44" s="43"/>
      <c r="T44" s="44"/>
    </row>
    <row r="45" spans="1:20" ht="34.35" customHeight="1">
      <c r="A45" s="190"/>
      <c r="B45" s="191"/>
      <c r="C45" s="191"/>
      <c r="D45" s="191"/>
      <c r="E45" s="191"/>
      <c r="F45" s="191"/>
      <c r="G45" s="191"/>
      <c r="H45" s="191"/>
      <c r="I45" s="191"/>
      <c r="J45" s="191"/>
      <c r="K45" s="43"/>
      <c r="L45" s="43"/>
      <c r="M45" s="43"/>
      <c r="N45" s="43"/>
      <c r="O45" s="43"/>
      <c r="P45" s="43"/>
      <c r="Q45" s="43"/>
      <c r="R45" s="43"/>
      <c r="S45" s="43"/>
      <c r="T45" s="44"/>
    </row>
    <row r="46" spans="1:20" ht="34.35" customHeight="1">
      <c r="A46" s="190"/>
      <c r="B46" s="191"/>
      <c r="C46" s="191"/>
      <c r="D46" s="191"/>
      <c r="E46" s="191"/>
      <c r="F46" s="191"/>
      <c r="G46" s="191"/>
      <c r="H46" s="191"/>
      <c r="I46" s="191"/>
      <c r="J46" s="191"/>
      <c r="K46" s="43"/>
      <c r="L46" s="43"/>
      <c r="M46" s="43"/>
      <c r="N46" s="43"/>
      <c r="O46" s="43"/>
      <c r="P46" s="43"/>
      <c r="Q46" s="43"/>
      <c r="R46" s="43"/>
      <c r="S46" s="43"/>
      <c r="T46" s="44"/>
    </row>
    <row r="47" spans="1:20" ht="34.35" customHeight="1">
      <c r="A47" s="190"/>
      <c r="B47" s="191"/>
      <c r="C47" s="191"/>
      <c r="D47" s="191"/>
      <c r="E47" s="191"/>
      <c r="F47" s="191"/>
      <c r="G47" s="191"/>
      <c r="H47" s="191"/>
      <c r="I47" s="191"/>
      <c r="J47" s="191"/>
      <c r="K47" s="43"/>
      <c r="L47" s="43"/>
      <c r="M47" s="43"/>
      <c r="N47" s="43"/>
      <c r="O47" s="43"/>
      <c r="P47" s="43"/>
      <c r="Q47" s="43"/>
      <c r="R47" s="43"/>
      <c r="S47" s="43"/>
      <c r="T47" s="44"/>
    </row>
    <row r="48" spans="1:20" ht="34.35" customHeight="1">
      <c r="A48" s="190"/>
      <c r="B48" s="191"/>
      <c r="C48" s="191"/>
      <c r="D48" s="191"/>
      <c r="E48" s="191"/>
      <c r="F48" s="191"/>
      <c r="G48" s="191"/>
      <c r="H48" s="191"/>
      <c r="I48" s="191"/>
      <c r="J48" s="191"/>
      <c r="K48" s="43"/>
      <c r="L48" s="43"/>
      <c r="M48" s="43"/>
      <c r="N48" s="43"/>
      <c r="O48" s="43"/>
      <c r="P48" s="43"/>
      <c r="Q48" s="43"/>
      <c r="R48" s="43"/>
      <c r="S48" s="43"/>
      <c r="T48" s="44"/>
    </row>
    <row r="49" spans="1:22" ht="34.35" customHeight="1">
      <c r="A49" s="190"/>
      <c r="B49" s="191"/>
      <c r="C49" s="191"/>
      <c r="D49" s="191"/>
      <c r="E49" s="191"/>
      <c r="F49" s="191"/>
      <c r="G49" s="191"/>
      <c r="H49" s="191"/>
      <c r="I49" s="191"/>
      <c r="J49" s="191"/>
      <c r="K49" s="43"/>
      <c r="L49" s="43"/>
      <c r="M49" s="43"/>
      <c r="N49" s="43"/>
      <c r="O49" s="43"/>
      <c r="P49" s="43"/>
      <c r="Q49" s="43"/>
      <c r="R49" s="43"/>
      <c r="S49" s="43"/>
      <c r="T49" s="44"/>
    </row>
    <row r="50" spans="1:22" ht="34.35" customHeight="1">
      <c r="A50" s="190"/>
      <c r="B50" s="191"/>
      <c r="C50" s="191"/>
      <c r="D50" s="191"/>
      <c r="E50" s="191"/>
      <c r="F50" s="191"/>
      <c r="G50" s="191"/>
      <c r="H50" s="191"/>
      <c r="I50" s="191"/>
      <c r="J50" s="191"/>
      <c r="K50" s="43"/>
      <c r="L50" s="43"/>
      <c r="M50" s="43"/>
      <c r="N50" s="43"/>
      <c r="O50" s="43"/>
      <c r="P50" s="43"/>
      <c r="Q50" s="43"/>
      <c r="R50" s="43"/>
      <c r="S50" s="43"/>
      <c r="T50" s="44"/>
    </row>
    <row r="51" spans="1:22" ht="34.35" customHeight="1" thickBot="1">
      <c r="A51" s="192"/>
      <c r="B51" s="193"/>
      <c r="C51" s="193"/>
      <c r="D51" s="193"/>
      <c r="E51" s="193"/>
      <c r="F51" s="193"/>
      <c r="G51" s="193"/>
      <c r="H51" s="193"/>
      <c r="I51" s="193"/>
      <c r="J51" s="193"/>
      <c r="K51" s="45"/>
      <c r="L51" s="45"/>
      <c r="M51" s="45"/>
      <c r="N51" s="45"/>
      <c r="O51" s="45"/>
      <c r="P51" s="45"/>
      <c r="Q51" s="45"/>
      <c r="R51" s="45"/>
      <c r="S51" s="45"/>
      <c r="T51" s="46"/>
    </row>
    <row r="52" spans="1:22" s="13" customFormat="1" ht="34.35" customHeight="1" thickBot="1">
      <c r="A52" s="59" t="s">
        <v>24</v>
      </c>
      <c r="B52" s="60"/>
      <c r="C52" s="60"/>
      <c r="D52" s="60"/>
      <c r="E52" s="60"/>
      <c r="F52" s="60"/>
      <c r="G52" s="60"/>
      <c r="H52" s="60"/>
      <c r="I52" s="60"/>
      <c r="J52" s="60"/>
      <c r="K52" s="61"/>
      <c r="L52" s="61"/>
      <c r="M52" s="61"/>
      <c r="N52" s="61"/>
      <c r="O52" s="61"/>
      <c r="P52" s="61"/>
      <c r="Q52" s="61"/>
      <c r="R52" s="61"/>
      <c r="S52" s="61"/>
      <c r="T52" s="62"/>
      <c r="U52" s="12"/>
      <c r="V52" s="12"/>
    </row>
    <row r="53" spans="1:22" ht="34.35" customHeight="1">
      <c r="A53" s="47" t="str">
        <f>CONCATENATE(,R8)</f>
        <v/>
      </c>
      <c r="B53" s="48"/>
      <c r="C53" s="48"/>
      <c r="D53" s="48"/>
      <c r="E53" s="48"/>
      <c r="F53" s="48"/>
      <c r="G53" s="48"/>
      <c r="H53" s="48"/>
      <c r="I53" s="48"/>
      <c r="J53" s="48"/>
      <c r="K53" s="53"/>
      <c r="L53" s="53"/>
      <c r="M53" s="53"/>
      <c r="N53" s="53"/>
      <c r="O53" s="53"/>
      <c r="P53" s="53"/>
      <c r="Q53" s="53"/>
      <c r="R53" s="53"/>
      <c r="S53" s="53"/>
      <c r="T53" s="54"/>
    </row>
    <row r="54" spans="1:22" ht="34.35" customHeight="1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5"/>
      <c r="L54" s="55"/>
      <c r="M54" s="55"/>
      <c r="N54" s="55"/>
      <c r="O54" s="55"/>
      <c r="P54" s="55"/>
      <c r="Q54" s="55"/>
      <c r="R54" s="55"/>
      <c r="S54" s="55"/>
      <c r="T54" s="56"/>
    </row>
    <row r="55" spans="1:22" ht="34.35" customHeight="1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5"/>
      <c r="L55" s="55"/>
      <c r="M55" s="55"/>
      <c r="N55" s="55"/>
      <c r="O55" s="55"/>
      <c r="P55" s="55"/>
      <c r="Q55" s="55"/>
      <c r="R55" s="55"/>
      <c r="S55" s="55"/>
      <c r="T55" s="56"/>
    </row>
    <row r="56" spans="1:22" ht="34.35" customHeight="1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5"/>
      <c r="L56" s="55"/>
      <c r="M56" s="55"/>
      <c r="N56" s="55"/>
      <c r="O56" s="55"/>
      <c r="P56" s="55"/>
      <c r="Q56" s="55"/>
      <c r="R56" s="55"/>
      <c r="S56" s="55"/>
      <c r="T56" s="56"/>
    </row>
    <row r="57" spans="1:22" ht="34.35" customHeight="1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5"/>
      <c r="L57" s="55"/>
      <c r="M57" s="55"/>
      <c r="N57" s="55"/>
      <c r="O57" s="55"/>
      <c r="P57" s="55"/>
      <c r="Q57" s="55"/>
      <c r="R57" s="55"/>
      <c r="S57" s="55"/>
      <c r="T57" s="56"/>
    </row>
    <row r="58" spans="1:22" ht="34.35" customHeight="1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5"/>
      <c r="L58" s="55"/>
      <c r="M58" s="55"/>
      <c r="N58" s="55"/>
      <c r="O58" s="55"/>
      <c r="P58" s="55"/>
      <c r="Q58" s="55"/>
      <c r="R58" s="55"/>
      <c r="S58" s="55"/>
      <c r="T58" s="56"/>
    </row>
    <row r="59" spans="1:22" ht="34.35" customHeight="1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5"/>
      <c r="L59" s="55"/>
      <c r="M59" s="55"/>
      <c r="N59" s="55"/>
      <c r="O59" s="55"/>
      <c r="P59" s="55"/>
      <c r="Q59" s="55"/>
      <c r="R59" s="55"/>
      <c r="S59" s="55"/>
      <c r="T59" s="56"/>
    </row>
    <row r="60" spans="1:22" ht="34.35" customHeight="1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5"/>
      <c r="L60" s="55"/>
      <c r="M60" s="55"/>
      <c r="N60" s="55"/>
      <c r="O60" s="55"/>
      <c r="P60" s="55"/>
      <c r="Q60" s="55"/>
      <c r="R60" s="55"/>
      <c r="S60" s="55"/>
      <c r="T60" s="56"/>
    </row>
    <row r="61" spans="1:22" ht="34.35" customHeight="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5"/>
      <c r="L61" s="55"/>
      <c r="M61" s="55"/>
      <c r="N61" s="55"/>
      <c r="O61" s="55"/>
      <c r="P61" s="55"/>
      <c r="Q61" s="55"/>
      <c r="R61" s="55"/>
      <c r="S61" s="55"/>
      <c r="T61" s="56"/>
    </row>
    <row r="62" spans="1:22" ht="34.35" customHeight="1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5"/>
      <c r="L62" s="55"/>
      <c r="M62" s="55"/>
      <c r="N62" s="55"/>
      <c r="O62" s="55"/>
      <c r="P62" s="55"/>
      <c r="Q62" s="55"/>
      <c r="R62" s="55"/>
      <c r="S62" s="55"/>
      <c r="T62" s="56"/>
    </row>
    <row r="63" spans="1:22" ht="34.35" customHeight="1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5"/>
      <c r="L63" s="55"/>
      <c r="M63" s="55"/>
      <c r="N63" s="55"/>
      <c r="O63" s="55"/>
      <c r="P63" s="55"/>
      <c r="Q63" s="55"/>
      <c r="R63" s="55"/>
      <c r="S63" s="55"/>
      <c r="T63" s="56"/>
    </row>
    <row r="64" spans="1:22" ht="34.35" customHeight="1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5"/>
      <c r="L64" s="55"/>
      <c r="M64" s="55"/>
      <c r="N64" s="55"/>
      <c r="O64" s="55"/>
      <c r="P64" s="55"/>
      <c r="Q64" s="55"/>
      <c r="R64" s="55"/>
      <c r="S64" s="55"/>
      <c r="T64" s="56"/>
    </row>
    <row r="65" spans="1:20" ht="34.35" customHeight="1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5"/>
      <c r="L65" s="55"/>
      <c r="M65" s="55"/>
      <c r="N65" s="55"/>
      <c r="O65" s="55"/>
      <c r="P65" s="55"/>
      <c r="Q65" s="55"/>
      <c r="R65" s="55"/>
      <c r="S65" s="55"/>
      <c r="T65" s="56"/>
    </row>
    <row r="66" spans="1:20" ht="34.35" customHeight="1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5"/>
      <c r="L66" s="55"/>
      <c r="M66" s="55"/>
      <c r="N66" s="55"/>
      <c r="O66" s="55"/>
      <c r="P66" s="55"/>
      <c r="Q66" s="55"/>
      <c r="R66" s="55"/>
      <c r="S66" s="55"/>
      <c r="T66" s="56"/>
    </row>
    <row r="67" spans="1:20" ht="34.35" customHeight="1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5"/>
      <c r="L67" s="55"/>
      <c r="M67" s="55"/>
      <c r="N67" s="55"/>
      <c r="O67" s="55"/>
      <c r="P67" s="55"/>
      <c r="Q67" s="55"/>
      <c r="R67" s="55"/>
      <c r="S67" s="55"/>
      <c r="T67" s="56"/>
    </row>
    <row r="68" spans="1:20" ht="34.35" customHeight="1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5"/>
      <c r="L68" s="55"/>
      <c r="M68" s="55"/>
      <c r="N68" s="55"/>
      <c r="O68" s="55"/>
      <c r="P68" s="55"/>
      <c r="Q68" s="55"/>
      <c r="R68" s="55"/>
      <c r="S68" s="55"/>
      <c r="T68" s="56"/>
    </row>
    <row r="69" spans="1:20" ht="34.35" customHeight="1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5"/>
      <c r="L69" s="55"/>
      <c r="M69" s="55"/>
      <c r="N69" s="55"/>
      <c r="O69" s="55"/>
      <c r="P69" s="55"/>
      <c r="Q69" s="55"/>
      <c r="R69" s="55"/>
      <c r="S69" s="55"/>
      <c r="T69" s="56"/>
    </row>
    <row r="70" spans="1:20" ht="34.35" customHeight="1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5"/>
      <c r="L70" s="55"/>
      <c r="M70" s="55"/>
      <c r="N70" s="55"/>
      <c r="O70" s="55"/>
      <c r="P70" s="55"/>
      <c r="Q70" s="55"/>
      <c r="R70" s="55"/>
      <c r="S70" s="55"/>
      <c r="T70" s="56"/>
    </row>
    <row r="71" spans="1:20" ht="34.35" customHeight="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5"/>
      <c r="L71" s="55"/>
      <c r="M71" s="55"/>
      <c r="N71" s="55"/>
      <c r="O71" s="55"/>
      <c r="P71" s="55"/>
      <c r="Q71" s="55"/>
      <c r="R71" s="55"/>
      <c r="S71" s="55"/>
      <c r="T71" s="56"/>
    </row>
    <row r="72" spans="1:20" ht="34.35" customHeight="1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5"/>
      <c r="L72" s="55"/>
      <c r="M72" s="55"/>
      <c r="N72" s="55"/>
      <c r="O72" s="55"/>
      <c r="P72" s="55"/>
      <c r="Q72" s="55"/>
      <c r="R72" s="55"/>
      <c r="S72" s="55"/>
      <c r="T72" s="56"/>
    </row>
    <row r="73" spans="1:20" ht="34.35" customHeight="1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5"/>
      <c r="L73" s="55"/>
      <c r="M73" s="55"/>
      <c r="N73" s="55"/>
      <c r="O73" s="55"/>
      <c r="P73" s="55"/>
      <c r="Q73" s="55"/>
      <c r="R73" s="55"/>
      <c r="S73" s="55"/>
      <c r="T73" s="56"/>
    </row>
    <row r="74" spans="1:20" ht="34.35" customHeight="1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5"/>
      <c r="L74" s="55"/>
      <c r="M74" s="55"/>
      <c r="N74" s="55"/>
      <c r="O74" s="55"/>
      <c r="P74" s="55"/>
      <c r="Q74" s="55"/>
      <c r="R74" s="55"/>
      <c r="S74" s="55"/>
      <c r="T74" s="56"/>
    </row>
    <row r="75" spans="1:20" ht="34.35" customHeight="1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5"/>
      <c r="L75" s="55"/>
      <c r="M75" s="55"/>
      <c r="N75" s="55"/>
      <c r="O75" s="55"/>
      <c r="P75" s="55"/>
      <c r="Q75" s="55"/>
      <c r="R75" s="55"/>
      <c r="S75" s="55"/>
      <c r="T75" s="56"/>
    </row>
    <row r="76" spans="1:20" ht="34.35" customHeight="1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5"/>
      <c r="L76" s="55"/>
      <c r="M76" s="55"/>
      <c r="N76" s="55"/>
      <c r="O76" s="55"/>
      <c r="P76" s="55"/>
      <c r="Q76" s="55"/>
      <c r="R76" s="55"/>
      <c r="S76" s="55"/>
      <c r="T76" s="56"/>
    </row>
    <row r="77" spans="1:20" ht="34.35" customHeight="1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5"/>
      <c r="L77" s="55"/>
      <c r="M77" s="55"/>
      <c r="N77" s="55"/>
      <c r="O77" s="55"/>
      <c r="P77" s="55"/>
      <c r="Q77" s="55"/>
      <c r="R77" s="55"/>
      <c r="S77" s="55"/>
      <c r="T77" s="56"/>
    </row>
    <row r="78" spans="1:20" ht="34.35" customHeight="1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5"/>
      <c r="L78" s="55"/>
      <c r="M78" s="55"/>
      <c r="N78" s="55"/>
      <c r="O78" s="55"/>
      <c r="P78" s="55"/>
      <c r="Q78" s="55"/>
      <c r="R78" s="55"/>
      <c r="S78" s="55"/>
      <c r="T78" s="56"/>
    </row>
    <row r="79" spans="1:20" ht="34.35" customHeight="1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5"/>
      <c r="L79" s="55"/>
      <c r="M79" s="55"/>
      <c r="N79" s="55"/>
      <c r="O79" s="55"/>
      <c r="P79" s="55"/>
      <c r="Q79" s="55"/>
      <c r="R79" s="55"/>
      <c r="S79" s="55"/>
      <c r="T79" s="56"/>
    </row>
    <row r="80" spans="1:20" ht="34.35" customHeight="1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5"/>
      <c r="L80" s="55"/>
      <c r="M80" s="55"/>
      <c r="N80" s="55"/>
      <c r="O80" s="55"/>
      <c r="P80" s="55"/>
      <c r="Q80" s="55"/>
      <c r="R80" s="55"/>
      <c r="S80" s="55"/>
      <c r="T80" s="56"/>
    </row>
    <row r="81" spans="1:20" ht="34.35" customHeight="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5"/>
      <c r="L81" s="55"/>
      <c r="M81" s="55"/>
      <c r="N81" s="55"/>
      <c r="O81" s="55"/>
      <c r="P81" s="55"/>
      <c r="Q81" s="55"/>
      <c r="R81" s="55"/>
      <c r="S81" s="55"/>
      <c r="T81" s="56"/>
    </row>
    <row r="82" spans="1:20" ht="34.35" customHeight="1" thickBot="1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7"/>
      <c r="L82" s="57"/>
      <c r="M82" s="57"/>
      <c r="N82" s="57"/>
      <c r="O82" s="57"/>
      <c r="P82" s="57"/>
      <c r="Q82" s="57"/>
      <c r="R82" s="57"/>
      <c r="S82" s="57"/>
      <c r="T82" s="58"/>
    </row>
  </sheetData>
  <sheetProtection selectLockedCells="1"/>
  <mergeCells count="37">
    <mergeCell ref="A30:J30"/>
    <mergeCell ref="K30:T30"/>
    <mergeCell ref="K31:T51"/>
    <mergeCell ref="A53:J82"/>
    <mergeCell ref="K53:T82"/>
    <mergeCell ref="A52:J52"/>
    <mergeCell ref="K52:T52"/>
    <mergeCell ref="A31:J51"/>
    <mergeCell ref="O1:P1"/>
    <mergeCell ref="C4:T4"/>
    <mergeCell ref="R6:R7"/>
    <mergeCell ref="A5:T5"/>
    <mergeCell ref="Q1:T1"/>
    <mergeCell ref="A2:Q2"/>
    <mergeCell ref="F6:G6"/>
    <mergeCell ref="B1:C1"/>
    <mergeCell ref="D1:E1"/>
    <mergeCell ref="F1:G1"/>
    <mergeCell ref="A4:B4"/>
    <mergeCell ref="H1:J1"/>
    <mergeCell ref="K1:L1"/>
    <mergeCell ref="L6:M6"/>
    <mergeCell ref="H6:I6"/>
    <mergeCell ref="O6:O7"/>
    <mergeCell ref="C6:C7"/>
    <mergeCell ref="B6:B7"/>
    <mergeCell ref="A6:A7"/>
    <mergeCell ref="P8:P26"/>
    <mergeCell ref="R8:R26"/>
    <mergeCell ref="N6:N7"/>
    <mergeCell ref="J6:K6"/>
    <mergeCell ref="P6:P7"/>
    <mergeCell ref="D6:E6"/>
    <mergeCell ref="Q6:Q7"/>
    <mergeCell ref="A8:A15"/>
    <mergeCell ref="A17:A26"/>
    <mergeCell ref="A16:O16"/>
  </mergeCells>
  <phoneticPr fontId="2" type="noConversion"/>
  <conditionalFormatting sqref="A1">
    <cfRule type="cellIs" dxfId="64" priority="1749" operator="equal">
      <formula>0</formula>
    </cfRule>
  </conditionalFormatting>
  <conditionalFormatting sqref="O9:O10">
    <cfRule type="notContainsBlanks" dxfId="63" priority="116">
      <formula>LEN(TRIM(O9))&gt;0</formula>
    </cfRule>
  </conditionalFormatting>
  <conditionalFormatting sqref="Q8:Q10">
    <cfRule type="notContainsBlanks" dxfId="62" priority="115">
      <formula>LEN(TRIM(Q8))&gt;0</formula>
    </cfRule>
  </conditionalFormatting>
  <conditionalFormatting sqref="P8">
    <cfRule type="notContainsBlanks" dxfId="61" priority="117">
      <formula>LEN(TRIM(P8))&gt;0</formula>
    </cfRule>
  </conditionalFormatting>
  <conditionalFormatting sqref="N8:N15">
    <cfRule type="cellIs" dxfId="60" priority="114" operator="equal">
      <formula>0</formula>
    </cfRule>
  </conditionalFormatting>
  <conditionalFormatting sqref="O12:O13">
    <cfRule type="notContainsBlanks" dxfId="59" priority="105">
      <formula>LEN(TRIM(O12))&gt;0</formula>
    </cfRule>
  </conditionalFormatting>
  <conditionalFormatting sqref="Q11:Q13">
    <cfRule type="notContainsBlanks" dxfId="58" priority="104">
      <formula>LEN(TRIM(Q11))&gt;0</formula>
    </cfRule>
  </conditionalFormatting>
  <conditionalFormatting sqref="P11">
    <cfRule type="notContainsBlanks" dxfId="57" priority="106">
      <formula>LEN(TRIM(P11))&gt;0</formula>
    </cfRule>
  </conditionalFormatting>
  <conditionalFormatting sqref="O15 O17">
    <cfRule type="notContainsBlanks" dxfId="56" priority="94">
      <formula>LEN(TRIM(O15))&gt;0</formula>
    </cfRule>
  </conditionalFormatting>
  <conditionalFormatting sqref="Q14:Q15 Q17">
    <cfRule type="notContainsBlanks" dxfId="55" priority="93">
      <formula>LEN(TRIM(Q14))&gt;0</formula>
    </cfRule>
  </conditionalFormatting>
  <conditionalFormatting sqref="P14">
    <cfRule type="notContainsBlanks" dxfId="54" priority="95">
      <formula>LEN(TRIM(P14))&gt;0</formula>
    </cfRule>
  </conditionalFormatting>
  <conditionalFormatting sqref="O19:O20">
    <cfRule type="notContainsBlanks" dxfId="53" priority="83">
      <formula>LEN(TRIM(O19))&gt;0</formula>
    </cfRule>
  </conditionalFormatting>
  <conditionalFormatting sqref="Q18:Q20">
    <cfRule type="notContainsBlanks" dxfId="52" priority="82">
      <formula>LEN(TRIM(Q18))&gt;0</formula>
    </cfRule>
  </conditionalFormatting>
  <conditionalFormatting sqref="P18">
    <cfRule type="notContainsBlanks" dxfId="51" priority="84">
      <formula>LEN(TRIM(P18))&gt;0</formula>
    </cfRule>
  </conditionalFormatting>
  <conditionalFormatting sqref="N17:N20">
    <cfRule type="cellIs" dxfId="50" priority="80" operator="equal">
      <formula>0</formula>
    </cfRule>
  </conditionalFormatting>
  <conditionalFormatting sqref="O22:O23">
    <cfRule type="notContainsBlanks" dxfId="49" priority="72">
      <formula>LEN(TRIM(O22))&gt;0</formula>
    </cfRule>
  </conditionalFormatting>
  <conditionalFormatting sqref="Q21:Q23">
    <cfRule type="notContainsBlanks" dxfId="48" priority="71">
      <formula>LEN(TRIM(Q21))&gt;0</formula>
    </cfRule>
  </conditionalFormatting>
  <conditionalFormatting sqref="P21">
    <cfRule type="notContainsBlanks" dxfId="47" priority="73">
      <formula>LEN(TRIM(P21))&gt;0</formula>
    </cfRule>
  </conditionalFormatting>
  <conditionalFormatting sqref="N21:N22">
    <cfRule type="cellIs" dxfId="46" priority="70" operator="equal">
      <formula>0</formula>
    </cfRule>
  </conditionalFormatting>
  <conditionalFormatting sqref="N23">
    <cfRule type="cellIs" dxfId="45" priority="69" operator="equal">
      <formula>0</formula>
    </cfRule>
  </conditionalFormatting>
  <conditionalFormatting sqref="O25:O26">
    <cfRule type="notContainsBlanks" dxfId="44" priority="61">
      <formula>LEN(TRIM(O25))&gt;0</formula>
    </cfRule>
  </conditionalFormatting>
  <conditionalFormatting sqref="Q24:Q26">
    <cfRule type="notContainsBlanks" dxfId="43" priority="60">
      <formula>LEN(TRIM(Q24))&gt;0</formula>
    </cfRule>
  </conditionalFormatting>
  <conditionalFormatting sqref="P24">
    <cfRule type="notContainsBlanks" dxfId="42" priority="62">
      <formula>LEN(TRIM(P24))&gt;0</formula>
    </cfRule>
  </conditionalFormatting>
  <conditionalFormatting sqref="N24:N25">
    <cfRule type="cellIs" dxfId="41" priority="59" operator="equal">
      <formula>0</formula>
    </cfRule>
  </conditionalFormatting>
  <conditionalFormatting sqref="N26">
    <cfRule type="cellIs" dxfId="40" priority="58" operator="equal">
      <formula>0</formula>
    </cfRule>
  </conditionalFormatting>
  <conditionalFormatting sqref="D9:M9">
    <cfRule type="expression" dxfId="39" priority="40">
      <formula>D8&gt;D9</formula>
    </cfRule>
  </conditionalFormatting>
  <conditionalFormatting sqref="D8:M8">
    <cfRule type="expression" dxfId="38" priority="39">
      <formula>D8&gt;D9</formula>
    </cfRule>
  </conditionalFormatting>
  <conditionalFormatting sqref="D11:M11">
    <cfRule type="expression" dxfId="37" priority="38">
      <formula>D10&gt;D11</formula>
    </cfRule>
  </conditionalFormatting>
  <conditionalFormatting sqref="D10:M10">
    <cfRule type="expression" dxfId="36" priority="37">
      <formula>D10&gt;D11</formula>
    </cfRule>
  </conditionalFormatting>
  <conditionalFormatting sqref="D11:M11">
    <cfRule type="expression" dxfId="35" priority="36">
      <formula>D11&gt;D9</formula>
    </cfRule>
  </conditionalFormatting>
  <conditionalFormatting sqref="D9:M9">
    <cfRule type="expression" dxfId="34" priority="35">
      <formula>D11&gt;D9</formula>
    </cfRule>
  </conditionalFormatting>
  <conditionalFormatting sqref="D12:M12">
    <cfRule type="expression" dxfId="33" priority="34">
      <formula>D12&gt;D9</formula>
    </cfRule>
  </conditionalFormatting>
  <conditionalFormatting sqref="D9:M9">
    <cfRule type="expression" dxfId="32" priority="33">
      <formula>D12&gt;D9</formula>
    </cfRule>
  </conditionalFormatting>
  <conditionalFormatting sqref="D13:M13">
    <cfRule type="expression" dxfId="31" priority="32">
      <formula>D13&gt;D10</formula>
    </cfRule>
  </conditionalFormatting>
  <conditionalFormatting sqref="D10:M10">
    <cfRule type="expression" dxfId="30" priority="31">
      <formula>D13&gt;D10</formula>
    </cfRule>
  </conditionalFormatting>
  <conditionalFormatting sqref="D14:M14">
    <cfRule type="expression" dxfId="29" priority="30">
      <formula>D14&gt;D11</formula>
    </cfRule>
  </conditionalFormatting>
  <conditionalFormatting sqref="D11:M11">
    <cfRule type="expression" dxfId="28" priority="29">
      <formula>D14&gt;D11</formula>
    </cfRule>
  </conditionalFormatting>
  <conditionalFormatting sqref="D15:M15">
    <cfRule type="expression" dxfId="27" priority="28">
      <formula>D15&gt;D12</formula>
    </cfRule>
  </conditionalFormatting>
  <conditionalFormatting sqref="D12:M12">
    <cfRule type="expression" dxfId="26" priority="27">
      <formula>D15&gt;D12</formula>
    </cfRule>
  </conditionalFormatting>
  <conditionalFormatting sqref="D17:M17">
    <cfRule type="expression" dxfId="25" priority="26">
      <formula>D17&gt;D9</formula>
    </cfRule>
  </conditionalFormatting>
  <conditionalFormatting sqref="D9:M9">
    <cfRule type="expression" dxfId="24" priority="25">
      <formula>D17&gt;D9</formula>
    </cfRule>
  </conditionalFormatting>
  <conditionalFormatting sqref="D18:M18">
    <cfRule type="expression" dxfId="23" priority="24">
      <formula>D18&gt;D17</formula>
    </cfRule>
  </conditionalFormatting>
  <conditionalFormatting sqref="D17:M17">
    <cfRule type="expression" dxfId="22" priority="23">
      <formula>D18&gt;D17</formula>
    </cfRule>
  </conditionalFormatting>
  <conditionalFormatting sqref="D19:M19">
    <cfRule type="expression" dxfId="21" priority="22">
      <formula>D19&gt;D18</formula>
    </cfRule>
  </conditionalFormatting>
  <conditionalFormatting sqref="D18:M18">
    <cfRule type="expression" dxfId="20" priority="21">
      <formula>D19&gt;D18</formula>
    </cfRule>
  </conditionalFormatting>
  <conditionalFormatting sqref="D20:M20">
    <cfRule type="expression" dxfId="19" priority="20">
      <formula>D20&gt;D17</formula>
    </cfRule>
  </conditionalFormatting>
  <conditionalFormatting sqref="D17:M17">
    <cfRule type="expression" dxfId="18" priority="19">
      <formula>D20&gt;D17</formula>
    </cfRule>
  </conditionalFormatting>
  <conditionalFormatting sqref="D21:M21">
    <cfRule type="expression" dxfId="17" priority="18">
      <formula>D21&gt;D17</formula>
    </cfRule>
  </conditionalFormatting>
  <conditionalFormatting sqref="D17:M17">
    <cfRule type="expression" dxfId="16" priority="17">
      <formula>D21&gt;D17</formula>
    </cfRule>
  </conditionalFormatting>
  <conditionalFormatting sqref="D22:M22">
    <cfRule type="expression" dxfId="15" priority="16">
      <formula>D22&gt;D21</formula>
    </cfRule>
  </conditionalFormatting>
  <conditionalFormatting sqref="D21:M21">
    <cfRule type="expression" dxfId="14" priority="15">
      <formula>D22&gt;D21</formula>
    </cfRule>
  </conditionalFormatting>
  <conditionalFormatting sqref="D23:M23">
    <cfRule type="expression" dxfId="13" priority="14">
      <formula>D23&gt;D21</formula>
    </cfRule>
  </conditionalFormatting>
  <conditionalFormatting sqref="D21:M21">
    <cfRule type="expression" dxfId="12" priority="13">
      <formula>D23&gt;D21</formula>
    </cfRule>
  </conditionalFormatting>
  <conditionalFormatting sqref="D24:M24">
    <cfRule type="expression" dxfId="11" priority="12">
      <formula>D24&gt;D23</formula>
    </cfRule>
  </conditionalFormatting>
  <conditionalFormatting sqref="D23:M23">
    <cfRule type="expression" dxfId="10" priority="11">
      <formula>D24&gt;D23</formula>
    </cfRule>
  </conditionalFormatting>
  <conditionalFormatting sqref="D25:M25">
    <cfRule type="expression" dxfId="9" priority="10">
      <formula>D25&gt;D23</formula>
    </cfRule>
  </conditionalFormatting>
  <conditionalFormatting sqref="D23:M23">
    <cfRule type="expression" dxfId="8" priority="9">
      <formula>D25&gt;D23</formula>
    </cfRule>
  </conditionalFormatting>
  <conditionalFormatting sqref="D26:M26">
    <cfRule type="expression" dxfId="7" priority="8">
      <formula>D26&gt;D23</formula>
    </cfRule>
  </conditionalFormatting>
  <conditionalFormatting sqref="D23:M23">
    <cfRule type="expression" dxfId="6" priority="7">
      <formula>D26&gt;D23</formula>
    </cfRule>
  </conditionalFormatting>
  <conditionalFormatting sqref="D26:M26">
    <cfRule type="expression" dxfId="5" priority="6">
      <formula>(D26+D25)&lt;&gt;D24</formula>
    </cfRule>
  </conditionalFormatting>
  <conditionalFormatting sqref="D25:M25">
    <cfRule type="expression" dxfId="4" priority="5">
      <formula>(D26+D25)&lt;&gt;D24</formula>
    </cfRule>
  </conditionalFormatting>
  <conditionalFormatting sqref="D24:M24">
    <cfRule type="expression" dxfId="3" priority="4">
      <formula>(D26+D25)&lt;&gt;D24</formula>
    </cfRule>
  </conditionalFormatting>
  <conditionalFormatting sqref="D23:M23">
    <cfRule type="expression" dxfId="2" priority="3">
      <formula>(D23+D22)&lt;&gt;D21</formula>
    </cfRule>
  </conditionalFormatting>
  <conditionalFormatting sqref="D22:M22">
    <cfRule type="expression" dxfId="1" priority="2">
      <formula>(D23+D22)&lt;&gt;D21</formula>
    </cfRule>
  </conditionalFormatting>
  <conditionalFormatting sqref="D21:M21">
    <cfRule type="expression" dxfId="0" priority="1">
      <formula>(D23+D22)&lt;&gt;D21</formula>
    </cfRule>
  </conditionalFormatting>
  <dataValidations count="1">
    <dataValidation type="whole" allowBlank="1" showInputMessage="1" showErrorMessage="1" errorTitle="Non-Numeric or abnormal value" error="Enter Numbers only between 0 and 99999" sqref="D8:M15 D17:M26">
      <formula1>0</formula1>
      <formula2>99999</formula2>
    </dataValidation>
  </dataValidations>
  <pageMargins left="0.511811023622047" right="7.8740157480315001E-2" top="0.196850393700787" bottom="0.196850393700787" header="0.2" footer="0.118110236220472"/>
  <pageSetup scale="32" fitToHeight="0" orientation="portrait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757ECA-E322-4B4F-A80B-F429838D8BF7}">
  <ds:schemaRefs>
    <ds:schemaRef ds:uri="http://purl.org/dc/terms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ed6e237-7a44-4d6d-bfbc-e270d277b5ad"/>
    <ds:schemaRef ds:uri="dac3fa0a-9923-49c3-b4ba-df6390fa58e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331761-FFFE-4F11-AA2E-B35F1517E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27D016-ED29-4335-8911-6427F4BFA8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Feb</vt:lpstr>
      <vt:lpstr>Feb!Print_Area</vt:lpstr>
      <vt:lpstr>Feb!Print_Titles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Njoka</dc:creator>
  <cp:lastModifiedBy>Developers</cp:lastModifiedBy>
  <cp:lastPrinted>2020-06-04T19:13:43Z</cp:lastPrinted>
  <dcterms:created xsi:type="dcterms:W3CDTF">2018-10-31T09:45:26Z</dcterms:created>
  <dcterms:modified xsi:type="dcterms:W3CDTF">2021-08-31T05:39:06Z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97562b29-1870-4619-bda6-f602bd214bc5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  <property fmtid="{D5CDD505-2E9C-101B-9397-08002B2CF9AE}" pid="5" name="MSIP_Label_ea60d57e-af5b-4752-ac57-3e4f28ca11dc_Enabled">
    <vt:lpwstr>true</vt:lpwstr>
  </property>
  <property fmtid="{D5CDD505-2E9C-101B-9397-08002B2CF9AE}" pid="6" name="MSIP_Label_ea60d57e-af5b-4752-ac57-3e4f28ca11dc_SetDate">
    <vt:lpwstr>2021-06-09T07:36:17Z</vt:lpwstr>
  </property>
  <property fmtid="{D5CDD505-2E9C-101B-9397-08002B2CF9AE}" pid="7" name="MSIP_Label_ea60d57e-af5b-4752-ac57-3e4f28ca11dc_Method">
    <vt:lpwstr>Standard</vt:lpwstr>
  </property>
  <property fmtid="{D5CDD505-2E9C-101B-9397-08002B2CF9AE}" pid="8" name="MSIP_Label_ea60d57e-af5b-4752-ac57-3e4f28ca11dc_Name">
    <vt:lpwstr>ea60d57e-af5b-4752-ac57-3e4f28ca11dc</vt:lpwstr>
  </property>
  <property fmtid="{D5CDD505-2E9C-101B-9397-08002B2CF9AE}" pid="9" name="MSIP_Label_ea60d57e-af5b-4752-ac57-3e4f28ca11dc_SiteId">
    <vt:lpwstr>36da45f1-dd2c-4d1f-af13-5abe46b99921</vt:lpwstr>
  </property>
  <property fmtid="{D5CDD505-2E9C-101B-9397-08002B2CF9AE}" pid="10" name="MSIP_Label_ea60d57e-af5b-4752-ac57-3e4f28ca11dc_ActionId">
    <vt:lpwstr>d25a335a-3924-43f9-85d2-d383722864f1</vt:lpwstr>
  </property>
  <property fmtid="{D5CDD505-2E9C-101B-9397-08002B2CF9AE}" pid="11" name="MSIP_Label_ea60d57e-af5b-4752-ac57-3e4f28ca11dc_ContentBits">
    <vt:lpwstr>0</vt:lpwstr>
  </property>
</Properties>
</file>