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6105" yWindow="2655" windowWidth="29040" windowHeight="16440"/>
  </bookViews>
  <sheets>
    <sheet name="NFL" sheetId="1" r:id="rId1"/>
    <sheet name="Strategy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N19" i="1"/>
  <c r="N18" i="1"/>
  <c r="N20" i="1"/>
  <c r="M18" i="1"/>
  <c r="M19" i="1"/>
  <c r="M20" i="1"/>
  <c r="K26" i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G20" i="1"/>
  <c r="G35" i="1"/>
  <c r="G19" i="1"/>
  <c r="G18" i="1"/>
  <c r="N17" i="1" l="1"/>
  <c r="G17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N25" i="1" l="1"/>
  <c r="N26" i="1"/>
  <c r="G16" i="1"/>
  <c r="G15" i="1"/>
  <c r="G14" i="1"/>
  <c r="G13" i="1"/>
  <c r="G12" i="1"/>
  <c r="G11" i="1"/>
  <c r="G10" i="1"/>
  <c r="G9" i="1"/>
  <c r="G8" i="1"/>
  <c r="G4" i="1"/>
  <c r="G5" i="1"/>
  <c r="G7" i="1"/>
  <c r="G6" i="1"/>
  <c r="G3" i="1"/>
  <c r="G2" i="1"/>
  <c r="H35" i="1" s="1"/>
</calcChain>
</file>

<file path=xl/sharedStrings.xml><?xml version="1.0" encoding="utf-8"?>
<sst xmlns="http://schemas.openxmlformats.org/spreadsheetml/2006/main" count="64" uniqueCount="33">
  <si>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</si>
  <si>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</si>
  <si>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</si>
  <si>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</si>
  <si>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</si>
  <si>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</si>
  <si>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</si>
  <si>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</si>
  <si>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</si>
  <si>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</si>
  <si>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</si>
  <si>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</si>
  <si>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</si>
  <si>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</si>
  <si>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</si>
  <si>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</si>
  <si>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</si>
  <si>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</si>
  <si>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</si>
  <si>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</si>
  <si>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</si>
  <si>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</si>
  <si>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</si>
  <si>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</si>
  <si>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</si>
  <si>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</si>
  <si>
    <t xml:space="preserve">$50K </t>
  </si>
  <si>
    <t>Average for DraftKings</t>
  </si>
  <si>
    <t>Average for Yahoo</t>
  </si>
  <si>
    <t>$5 Double up</t>
  </si>
  <si>
    <t>% off Money</t>
  </si>
  <si>
    <t>Yahoo Ave</t>
  </si>
  <si>
    <t>DK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</si>
</sst>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&quot;$&quot;\ #,##0.00;[Red]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6" applyFont="1"/>
    <xf numFmtId="43" fontId="0" fillId="0" borderId="0" xfId="13" applyFont="1"/>
    <xf numFmtId="43" fontId="0" fillId="0" borderId="0" xfId="0" applyNumberFormat="1"/>
    <xf numFmtId="0" fontId="4" fillId="0" borderId="0" xfId="0" applyFont="1"/>
    <xf numFmtId="164" fontId="4" fillId="0" borderId="0" xfId="1" applyNumberFormat="1" applyFont="1"/>
    <xf numFmtId="9" fontId="4" fillId="0" borderId="0" xfId="6" applyFont="1"/>
  </cellXfs>
  <cellStyles count="14">
    <cellStyle name="Comma" xfId="13" builtinId="3"/>
    <cellStyle name="Currency" xfId="1" builtinId="4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13" sqref="O13"/>
    </sheetView>
  </sheetViews>
  <sheetFormatPr defaultColWidth="11" defaultRowHeight="15" x14ac:dyDescent="0.25"/>
  <cols>
    <col min="7" max="7" width="11" style="3"/>
    <col min="11" max="11" width="11" style="6"/>
  </cols>
  <sheetData>
    <row r="1" spans="1:14" s="9" customFormat="1" x14ac:dyDescent="0.25">
      <c r="A1" s="9" t="s">
        <v>0</v>
      </c>
      <c r="B1" s="9" t="s">
        <v>20</v>
      </c>
      <c r="C1" s="9" t="s">
        <v>1</v>
      </c>
      <c r="D1" s="9" t="s">
        <v>3</v>
      </c>
      <c r="E1" s="9" t="s">
        <v>2</v>
      </c>
      <c r="F1" s="9" t="s">
        <v>6</v>
      </c>
      <c r="G1" s="10" t="s">
        <v>4</v>
      </c>
      <c r="H1" s="9" t="s">
        <v>19</v>
      </c>
      <c r="I1" s="9" t="s">
        <v>18</v>
      </c>
      <c r="K1" s="11" t="s">
        <v>30</v>
      </c>
      <c r="M1" s="9" t="s">
        <v>27</v>
      </c>
      <c r="N1" s="9" t="s">
        <v>28</v>
      </c>
    </row>
    <row r="2" spans="1:14" x14ac:dyDescent="0.25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  <c r="K2" s="6">
        <f>IF(G2&lt;0,H2/I2,"")</f>
        <v>0.81530249110320285</v>
      </c>
      <c r="M2" s="7" t="str">
        <f>IF(B2="DraftKings",I2,"")</f>
        <v/>
      </c>
      <c r="N2" s="7">
        <f>IF(B2="Yahoo",I2,"")</f>
        <v>112.4</v>
      </c>
    </row>
    <row r="3" spans="1:14" x14ac:dyDescent="0.25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  <c r="K3" s="6" t="str">
        <f t="shared" ref="K3:K20" si="1">IF(G3&lt;0,H3/I3,"")</f>
        <v/>
      </c>
      <c r="M3" s="7" t="str">
        <f t="shared" ref="M3:M20" si="2">IF(B3="DraftKings",I3,"")</f>
        <v/>
      </c>
      <c r="N3" s="7">
        <f t="shared" ref="N3:N20" si="3">IF(B3="Yahoo",I3,"")</f>
        <v>121.04</v>
      </c>
    </row>
    <row r="4" spans="1:14" x14ac:dyDescent="0.25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  <c r="K4" s="6" t="str">
        <f t="shared" si="1"/>
        <v/>
      </c>
      <c r="M4" s="7">
        <f t="shared" si="2"/>
        <v>130.27000000000001</v>
      </c>
      <c r="N4" s="7" t="str">
        <f t="shared" si="3"/>
        <v/>
      </c>
    </row>
    <row r="5" spans="1:14" x14ac:dyDescent="0.25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  <c r="K5" s="6">
        <f t="shared" si="1"/>
        <v>0.92285253703845849</v>
      </c>
      <c r="M5" s="7">
        <f t="shared" si="2"/>
        <v>130.27000000000001</v>
      </c>
      <c r="N5" s="7" t="str">
        <f t="shared" si="3"/>
        <v/>
      </c>
    </row>
    <row r="6" spans="1:14" x14ac:dyDescent="0.25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 t="shared" ref="G6:G20" si="4">F6-E6</f>
        <v>4</v>
      </c>
      <c r="H6">
        <v>109.5</v>
      </c>
      <c r="I6">
        <v>99.37</v>
      </c>
      <c r="K6" s="6" t="str">
        <f t="shared" si="1"/>
        <v/>
      </c>
      <c r="M6" s="7" t="str">
        <f t="shared" si="2"/>
        <v/>
      </c>
      <c r="N6" s="7">
        <f t="shared" si="3"/>
        <v>99.37</v>
      </c>
    </row>
    <row r="7" spans="1:14" x14ac:dyDescent="0.25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 t="shared" si="4"/>
        <v>-5</v>
      </c>
      <c r="H7">
        <v>83.6</v>
      </c>
      <c r="I7">
        <v>97.91</v>
      </c>
      <c r="K7" s="6">
        <f t="shared" si="1"/>
        <v>0.85384536819528134</v>
      </c>
      <c r="M7" s="7" t="str">
        <f t="shared" si="2"/>
        <v/>
      </c>
      <c r="N7" s="7">
        <f t="shared" si="3"/>
        <v>97.91</v>
      </c>
    </row>
    <row r="8" spans="1:14" x14ac:dyDescent="0.25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 t="shared" si="4"/>
        <v>4</v>
      </c>
      <c r="H8">
        <v>156.18</v>
      </c>
      <c r="I8">
        <v>139.85</v>
      </c>
      <c r="K8" s="6" t="str">
        <f t="shared" si="1"/>
        <v/>
      </c>
      <c r="M8" s="7" t="str">
        <f t="shared" si="2"/>
        <v/>
      </c>
      <c r="N8" s="7">
        <f t="shared" si="3"/>
        <v>139.85</v>
      </c>
    </row>
    <row r="9" spans="1:14" x14ac:dyDescent="0.25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 t="shared" si="4"/>
        <v>5</v>
      </c>
      <c r="H9">
        <v>176.32</v>
      </c>
      <c r="I9">
        <v>176.32</v>
      </c>
      <c r="K9" s="6" t="str">
        <f t="shared" si="1"/>
        <v/>
      </c>
      <c r="M9" s="7">
        <f t="shared" si="2"/>
        <v>176.32</v>
      </c>
      <c r="N9" s="7" t="str">
        <f t="shared" si="3"/>
        <v/>
      </c>
    </row>
    <row r="10" spans="1:14" x14ac:dyDescent="0.25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 t="shared" si="4"/>
        <v>-5</v>
      </c>
      <c r="H10" s="7">
        <v>165.34</v>
      </c>
      <c r="I10">
        <v>168.23</v>
      </c>
      <c r="K10" s="6">
        <f t="shared" si="1"/>
        <v>0.98282113772811042</v>
      </c>
      <c r="M10" s="7">
        <f t="shared" si="2"/>
        <v>168.23</v>
      </c>
      <c r="N10" s="7" t="str">
        <f t="shared" si="3"/>
        <v/>
      </c>
    </row>
    <row r="11" spans="1:14" x14ac:dyDescent="0.25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 t="shared" si="4"/>
        <v>0</v>
      </c>
      <c r="H11" s="7">
        <v>132.72</v>
      </c>
      <c r="I11">
        <v>138.22</v>
      </c>
      <c r="K11" s="6" t="str">
        <f t="shared" si="1"/>
        <v/>
      </c>
      <c r="M11" s="7" t="str">
        <f t="shared" si="2"/>
        <v/>
      </c>
      <c r="N11" s="7" t="str">
        <f t="shared" si="3"/>
        <v/>
      </c>
    </row>
    <row r="12" spans="1:14" x14ac:dyDescent="0.25">
      <c r="A12" s="1">
        <v>42281</v>
      </c>
      <c r="B12" t="s">
        <v>22</v>
      </c>
      <c r="C12" t="s">
        <v>23</v>
      </c>
      <c r="D12">
        <v>340</v>
      </c>
      <c r="E12" s="2">
        <v>5</v>
      </c>
      <c r="F12" s="5">
        <v>10</v>
      </c>
      <c r="G12" s="3">
        <f t="shared" si="4"/>
        <v>5</v>
      </c>
      <c r="H12" s="7">
        <v>134.04</v>
      </c>
      <c r="I12">
        <v>128.27000000000001</v>
      </c>
      <c r="K12" s="6" t="str">
        <f t="shared" si="1"/>
        <v/>
      </c>
      <c r="M12" s="7">
        <f t="shared" si="2"/>
        <v>128.27000000000001</v>
      </c>
      <c r="N12" s="7" t="str">
        <f t="shared" si="3"/>
        <v/>
      </c>
    </row>
    <row r="13" spans="1:14" x14ac:dyDescent="0.25">
      <c r="A13" s="1">
        <v>42281</v>
      </c>
      <c r="B13" t="s">
        <v>22</v>
      </c>
      <c r="C13" t="s">
        <v>23</v>
      </c>
      <c r="D13">
        <v>17025</v>
      </c>
      <c r="E13" s="2">
        <v>5</v>
      </c>
      <c r="F13" s="5">
        <v>10</v>
      </c>
      <c r="G13" s="3">
        <f t="shared" si="4"/>
        <v>5</v>
      </c>
      <c r="H13" s="7">
        <v>127.56</v>
      </c>
      <c r="I13">
        <v>125.95</v>
      </c>
      <c r="K13" s="6" t="str">
        <f t="shared" si="1"/>
        <v/>
      </c>
      <c r="M13" s="7">
        <f t="shared" si="2"/>
        <v>125.95</v>
      </c>
      <c r="N13" s="7" t="str">
        <f t="shared" si="3"/>
        <v/>
      </c>
    </row>
    <row r="14" spans="1:14" x14ac:dyDescent="0.25">
      <c r="A14" s="1">
        <v>42281</v>
      </c>
      <c r="B14" t="s">
        <v>21</v>
      </c>
      <c r="C14" t="s">
        <v>5</v>
      </c>
      <c r="D14">
        <v>100</v>
      </c>
      <c r="E14" s="2">
        <v>1</v>
      </c>
      <c r="F14" s="5">
        <v>1.8</v>
      </c>
      <c r="G14" s="3">
        <f t="shared" si="4"/>
        <v>0.8</v>
      </c>
      <c r="H14" s="7">
        <v>106.76</v>
      </c>
      <c r="I14">
        <v>102.49</v>
      </c>
      <c r="K14" s="6" t="str">
        <f t="shared" si="1"/>
        <v/>
      </c>
      <c r="M14" s="7" t="str">
        <f t="shared" si="2"/>
        <v/>
      </c>
      <c r="N14" s="7">
        <f t="shared" si="3"/>
        <v>102.49</v>
      </c>
    </row>
    <row r="15" spans="1:14" x14ac:dyDescent="0.25">
      <c r="A15" s="1">
        <v>42281</v>
      </c>
      <c r="B15" t="s">
        <v>21</v>
      </c>
      <c r="C15" t="s">
        <v>5</v>
      </c>
      <c r="D15">
        <v>100</v>
      </c>
      <c r="E15" s="2">
        <v>5</v>
      </c>
      <c r="F15" s="5">
        <v>9</v>
      </c>
      <c r="G15" s="3">
        <f t="shared" si="4"/>
        <v>4</v>
      </c>
      <c r="H15" s="7">
        <v>108.04</v>
      </c>
      <c r="I15">
        <v>94.21</v>
      </c>
      <c r="K15" s="6" t="str">
        <f t="shared" si="1"/>
        <v/>
      </c>
      <c r="M15" s="7" t="str">
        <f t="shared" si="2"/>
        <v/>
      </c>
      <c r="N15" s="7">
        <f t="shared" si="3"/>
        <v>94.21</v>
      </c>
    </row>
    <row r="16" spans="1:14" x14ac:dyDescent="0.25">
      <c r="A16" s="1">
        <v>42281</v>
      </c>
      <c r="B16" t="s">
        <v>21</v>
      </c>
      <c r="C16" t="s">
        <v>26</v>
      </c>
      <c r="D16">
        <v>56818</v>
      </c>
      <c r="E16" s="2">
        <v>1</v>
      </c>
      <c r="F16" s="5">
        <v>0</v>
      </c>
      <c r="G16" s="3">
        <f t="shared" si="4"/>
        <v>-1</v>
      </c>
      <c r="H16" s="7">
        <v>95.66</v>
      </c>
      <c r="I16">
        <v>107.89</v>
      </c>
      <c r="K16" s="6">
        <f t="shared" si="1"/>
        <v>0.88664380387431641</v>
      </c>
      <c r="M16" s="7" t="str">
        <f t="shared" si="2"/>
        <v/>
      </c>
      <c r="N16" s="7">
        <f t="shared" si="3"/>
        <v>107.89</v>
      </c>
    </row>
    <row r="17" spans="1:14" x14ac:dyDescent="0.25">
      <c r="A17" s="1">
        <v>42288</v>
      </c>
      <c r="B17" t="s">
        <v>22</v>
      </c>
      <c r="C17" t="s">
        <v>29</v>
      </c>
      <c r="D17">
        <v>4500</v>
      </c>
      <c r="E17" s="2">
        <v>5</v>
      </c>
      <c r="F17" s="5">
        <v>0</v>
      </c>
      <c r="G17" s="3">
        <f t="shared" si="4"/>
        <v>-5</v>
      </c>
      <c r="H17" s="7">
        <v>130.16</v>
      </c>
      <c r="I17">
        <v>142.77000000000001</v>
      </c>
      <c r="K17" s="6">
        <f t="shared" si="1"/>
        <v>0.9116761224346851</v>
      </c>
      <c r="M17" s="7">
        <f>IF(B17="DraftKings",I17,"")</f>
        <v>142.77000000000001</v>
      </c>
      <c r="N17" s="7" t="str">
        <f t="shared" si="3"/>
        <v/>
      </c>
    </row>
    <row r="18" spans="1:14" x14ac:dyDescent="0.25">
      <c r="A18" s="1">
        <v>42288</v>
      </c>
      <c r="B18" t="s">
        <v>22</v>
      </c>
      <c r="C18" t="s">
        <v>29</v>
      </c>
      <c r="D18">
        <v>22700</v>
      </c>
      <c r="E18" s="2">
        <v>5</v>
      </c>
      <c r="F18" s="5">
        <v>0</v>
      </c>
      <c r="G18" s="3">
        <f t="shared" si="4"/>
        <v>-5</v>
      </c>
      <c r="H18" s="7">
        <v>121.82</v>
      </c>
      <c r="I18">
        <v>149.19999999999999</v>
      </c>
      <c r="K18" s="6">
        <f t="shared" si="1"/>
        <v>0.81648793565683653</v>
      </c>
      <c r="M18" s="7">
        <f t="shared" si="2"/>
        <v>149.19999999999999</v>
      </c>
      <c r="N18" s="7" t="str">
        <f t="shared" si="3"/>
        <v/>
      </c>
    </row>
    <row r="19" spans="1:14" x14ac:dyDescent="0.25">
      <c r="A19" s="1">
        <v>42288</v>
      </c>
      <c r="B19" t="s">
        <v>21</v>
      </c>
      <c r="C19" t="s">
        <v>5</v>
      </c>
      <c r="D19">
        <v>100</v>
      </c>
      <c r="E19" s="2">
        <v>2</v>
      </c>
      <c r="F19" s="5">
        <v>3.6</v>
      </c>
      <c r="G19" s="3">
        <f t="shared" si="4"/>
        <v>1.6</v>
      </c>
      <c r="H19" s="7">
        <v>121.56</v>
      </c>
      <c r="I19">
        <v>120.63</v>
      </c>
      <c r="K19" s="6" t="str">
        <f t="shared" si="1"/>
        <v/>
      </c>
      <c r="M19" s="7" t="str">
        <f t="shared" si="2"/>
        <v/>
      </c>
      <c r="N19" s="7">
        <f>IF(B19="Yahoo",I19,"")</f>
        <v>120.63</v>
      </c>
    </row>
    <row r="20" spans="1:14" x14ac:dyDescent="0.25">
      <c r="A20" s="1">
        <v>42288</v>
      </c>
      <c r="B20" t="s">
        <v>21</v>
      </c>
      <c r="C20" t="s">
        <v>5</v>
      </c>
      <c r="D20">
        <v>100</v>
      </c>
      <c r="E20" s="2">
        <v>5</v>
      </c>
      <c r="F20" s="5">
        <v>0</v>
      </c>
      <c r="G20" s="3">
        <f t="shared" si="4"/>
        <v>-5</v>
      </c>
      <c r="H20" s="7">
        <v>115.8</v>
      </c>
      <c r="I20">
        <v>120.63</v>
      </c>
      <c r="K20" s="6">
        <f t="shared" si="1"/>
        <v>0.95996020890325795</v>
      </c>
      <c r="M20" s="7" t="str">
        <f t="shared" si="2"/>
        <v/>
      </c>
      <c r="N20" s="7">
        <f t="shared" si="3"/>
        <v>120.63</v>
      </c>
    </row>
    <row r="21" spans="1:14" x14ac:dyDescent="0.25">
      <c r="A21" s="1"/>
      <c r="E21" s="2"/>
      <c r="F21" s="5"/>
      <c r="H21" s="7"/>
      <c r="M21" s="7"/>
      <c r="N21" s="7"/>
    </row>
    <row r="22" spans="1:14" x14ac:dyDescent="0.25">
      <c r="A22" s="1"/>
      <c r="E22" s="2"/>
      <c r="F22" s="5"/>
      <c r="H22" s="7"/>
      <c r="M22" s="7"/>
      <c r="N22" s="7"/>
    </row>
    <row r="23" spans="1:14" x14ac:dyDescent="0.25">
      <c r="A23" s="1"/>
      <c r="E23" s="2"/>
      <c r="F23" s="5"/>
      <c r="H23" s="7"/>
      <c r="M23" s="7"/>
      <c r="N23" s="7"/>
    </row>
    <row r="24" spans="1:14" x14ac:dyDescent="0.25">
      <c r="H24" s="7"/>
    </row>
    <row r="25" spans="1:14" x14ac:dyDescent="0.25">
      <c r="H25" s="7"/>
      <c r="J25" t="s">
        <v>31</v>
      </c>
      <c r="K25" s="6">
        <f>AVERAGE(K2,K7,K16,K20)</f>
        <v>0.87893796801901458</v>
      </c>
      <c r="N25" s="8">
        <f>AVERAGE(N2:N20)</f>
        <v>111.64200000000001</v>
      </c>
    </row>
    <row r="26" spans="1:14" x14ac:dyDescent="0.25">
      <c r="H26" s="7"/>
      <c r="J26" t="s">
        <v>32</v>
      </c>
      <c r="K26" s="6">
        <f>AVERAGE(K5,K10,K17,K18)</f>
        <v>0.9084594332145226</v>
      </c>
      <c r="N26" s="8">
        <f>AVERAGE(M2:M20)</f>
        <v>143.91</v>
      </c>
    </row>
    <row r="27" spans="1:14" x14ac:dyDescent="0.25">
      <c r="H27" s="7"/>
    </row>
    <row r="28" spans="1:14" x14ac:dyDescent="0.25">
      <c r="H28" s="7"/>
    </row>
    <row r="29" spans="1:14" x14ac:dyDescent="0.25">
      <c r="H29" s="7"/>
    </row>
    <row r="30" spans="1:14" x14ac:dyDescent="0.25">
      <c r="H30" s="7"/>
    </row>
    <row r="31" spans="1:14" x14ac:dyDescent="0.25">
      <c r="H31" s="7"/>
    </row>
    <row r="35" spans="7:8" x14ac:dyDescent="0.25">
      <c r="G35" s="3">
        <f>SUM(G2:G20)</f>
        <v>2.4000000000000004</v>
      </c>
      <c r="H35" s="6">
        <f>G35/SUM(E:E)</f>
        <v>3.0379746835443044E-2</v>
      </c>
    </row>
  </sheetData>
  <pageMargins left="0.7" right="0.7" top="0.75" bottom="0.75" header="0.3" footer="0.3"/>
  <pageSetup orientation="portrait" r:id="rId1"/>
  <ignoredErrors>
    <ignoredError sqref="H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H24" sqref="H24"/>
    </sheetView>
  </sheetViews>
  <sheetFormatPr defaultColWidth="8.8554687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25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2015-10-13T17:13:58Z</dcterms:modified>
</cp:coreProperties>
</file>