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TAM\Desktop\CPGE\TIPE 2024\"/>
    </mc:Choice>
  </mc:AlternateContent>
  <xr:revisionPtr revIDLastSave="0" documentId="13_ncr:1_{DCAD7B79-094E-4581-B385-6052561381D0}" xr6:coauthVersionLast="47" xr6:coauthVersionMax="47" xr10:uidLastSave="{00000000-0000-0000-0000-000000000000}"/>
  <bookViews>
    <workbookView xWindow="-108" yWindow="-108" windowWidth="23256" windowHeight="14016" xr2:uid="{A08246FC-3221-4A59-92F1-FCCC7071413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K47" i="1"/>
  <c r="K48" i="1"/>
  <c r="K49" i="1"/>
  <c r="K50" i="1"/>
  <c r="K51" i="1"/>
  <c r="K52" i="1"/>
  <c r="K53" i="1"/>
  <c r="K54" i="1"/>
  <c r="K45" i="1"/>
  <c r="L46" i="1"/>
  <c r="L47" i="1"/>
  <c r="L48" i="1"/>
  <c r="L49" i="1"/>
  <c r="L50" i="1"/>
  <c r="L51" i="1"/>
  <c r="L52" i="1"/>
  <c r="L53" i="1"/>
  <c r="L54" i="1"/>
  <c r="L45" i="1"/>
  <c r="E46" i="1"/>
  <c r="E47" i="1"/>
  <c r="E48" i="1"/>
  <c r="E49" i="1"/>
  <c r="E50" i="1"/>
  <c r="E51" i="1"/>
  <c r="E52" i="1"/>
  <c r="E53" i="1"/>
  <c r="E54" i="1"/>
  <c r="E45" i="1"/>
  <c r="H51" i="1"/>
  <c r="C9" i="1"/>
  <c r="D9" i="1" s="1"/>
  <c r="F9" i="1" s="1"/>
  <c r="C3" i="1"/>
  <c r="D3" i="1" s="1"/>
  <c r="C6" i="1"/>
  <c r="D6" i="1" s="1"/>
  <c r="C11" i="1"/>
  <c r="C8" i="1"/>
  <c r="D8" i="1" s="1"/>
  <c r="C5" i="1"/>
  <c r="D5" i="1" s="1"/>
  <c r="C2" i="1"/>
  <c r="D2" i="1" s="1"/>
  <c r="C4" i="1"/>
  <c r="D4" i="1" s="1"/>
  <c r="C7" i="1"/>
  <c r="D7" i="1" s="1"/>
  <c r="C10" i="1"/>
  <c r="D10" i="1" l="1"/>
  <c r="F10" i="1" s="1"/>
  <c r="F6" i="1"/>
  <c r="F4" i="1"/>
  <c r="D11" i="1"/>
  <c r="F11" i="1" s="1"/>
  <c r="F5" i="1"/>
  <c r="F2" i="1"/>
  <c r="F7" i="1"/>
  <c r="F3" i="1"/>
  <c r="F8" i="1"/>
</calcChain>
</file>

<file path=xl/sharedStrings.xml><?xml version="1.0" encoding="utf-8"?>
<sst xmlns="http://schemas.openxmlformats.org/spreadsheetml/2006/main" count="45" uniqueCount="37">
  <si>
    <t>Voies/Alveole</t>
  </si>
  <si>
    <t>3     6</t>
  </si>
  <si>
    <t>3     3</t>
  </si>
  <si>
    <t>1     8</t>
  </si>
  <si>
    <t xml:space="preserve">1     5 </t>
  </si>
  <si>
    <t>1     2</t>
  </si>
  <si>
    <t>1     1</t>
  </si>
  <si>
    <t>2     4</t>
  </si>
  <si>
    <t>2     7</t>
  </si>
  <si>
    <t>4     10</t>
  </si>
  <si>
    <t>3     9</t>
  </si>
  <si>
    <t>Course (mm)</t>
  </si>
  <si>
    <t>Duree (s)</t>
  </si>
  <si>
    <t>Duree + cad</t>
  </si>
  <si>
    <t>cadence</t>
  </si>
  <si>
    <t>Position X0 (mm)</t>
  </si>
  <si>
    <t>Position Y0 (mm)</t>
  </si>
  <si>
    <t xml:space="preserve"> </t>
  </si>
  <si>
    <t>Angle associe ( )</t>
  </si>
  <si>
    <t xml:space="preserve">Variation lineaire </t>
  </si>
  <si>
    <t xml:space="preserve">Variation angulaire </t>
  </si>
  <si>
    <t>DL 8-5</t>
  </si>
  <si>
    <t>DL 5-9</t>
  </si>
  <si>
    <t>DL 9-10</t>
  </si>
  <si>
    <t>DL 10-6</t>
  </si>
  <si>
    <t>DL 6-3</t>
  </si>
  <si>
    <t>DL 3-1</t>
  </si>
  <si>
    <t>DL 1-2</t>
  </si>
  <si>
    <t>DL 2-4</t>
  </si>
  <si>
    <t>DL 4-7</t>
  </si>
  <si>
    <t>DL 7-8</t>
  </si>
  <si>
    <t>Duree adaptation lineaire</t>
  </si>
  <si>
    <t>Duree adaptation angulaire</t>
  </si>
  <si>
    <t>deltaL 3-1</t>
  </si>
  <si>
    <t>deltaL 1-2</t>
  </si>
  <si>
    <t xml:space="preserve">Longueur associe </t>
  </si>
  <si>
    <t>numero alveole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</si>
</sst>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3"/>
      <c:rotY val="17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Duree + cad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contourW="12700" prstMaterial="metal"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>
                <a:outerShdw blurRad="50800" dist="50800" dir="5400000" sx="157000" sy="157000" algn="ctr" rotWithShape="0">
                  <a:srgbClr val="000000">
                    <a:alpha val="0"/>
                  </a:srgbClr>
                </a:outerShdw>
              </a:effectLst>
            </c:spPr>
            <c:txPr>
              <a:bodyPr rot="0" spcFirstLastPara="1" vertOverflow="ellipsis" vert="horz" wrap="square" lIns="144000" tIns="72000" rIns="108000" bIns="3600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Feuil1!$F$2:$F$11</c:f>
              <c:numCache>
                <c:formatCode>General</c:formatCode>
                <c:ptCount val="10"/>
                <c:pt idx="0">
                  <c:v>7.5839999999999996</c:v>
                </c:pt>
                <c:pt idx="1">
                  <c:v>5.056</c:v>
                </c:pt>
                <c:pt idx="2">
                  <c:v>8.0560000000000009</c:v>
                </c:pt>
                <c:pt idx="3">
                  <c:v>13.222</c:v>
                </c:pt>
                <c:pt idx="4">
                  <c:v>2.528</c:v>
                </c:pt>
                <c:pt idx="5">
                  <c:v>5.5280000000000005</c:v>
                </c:pt>
                <c:pt idx="6">
                  <c:v>15.75</c:v>
                </c:pt>
                <c:pt idx="7">
                  <c:v>1</c:v>
                </c:pt>
                <c:pt idx="8">
                  <c:v>3</c:v>
                </c:pt>
                <c:pt idx="9">
                  <c:v>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C-48E7-B7CB-A693B51DCD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114"/>
        <c:shape val="box"/>
        <c:axId val="904145583"/>
        <c:axId val="904128303"/>
        <c:axId val="0"/>
      </c:bar3DChart>
      <c:catAx>
        <c:axId val="90414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LES</a:t>
                </a:r>
                <a:r>
                  <a:rPr lang="fr-FR" sz="1050" b="1" baseline="0"/>
                  <a:t> ALVEOLES</a:t>
                </a:r>
                <a:endParaRPr lang="fr-FR" sz="105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128303"/>
        <c:crosses val="autoZero"/>
        <c:auto val="1"/>
        <c:lblAlgn val="ctr"/>
        <c:lblOffset val="100"/>
        <c:noMultiLvlLbl val="0"/>
      </c:catAx>
      <c:valAx>
        <c:axId val="9041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Duree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alpha val="97000"/>
              </a:schemeClr>
            </a:solidFill>
          </a:ln>
          <a:effectLst>
            <a:glow rad="38100">
              <a:schemeClr val="bg2">
                <a:lumMod val="50000"/>
                <a:alpha val="31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145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alpha val="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91440</xdr:rowOff>
    </xdr:from>
    <xdr:to>
      <xdr:col>9</xdr:col>
      <xdr:colOff>518160</xdr:colOff>
      <xdr:row>36</xdr:row>
      <xdr:rowOff>175260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C08D14-0D4C-0657-1626-397CE4C9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73CF64-9948-4259-BDEB-B102B8B9C869}">
  <we:reference id="wa200005502" version="1.0.0.11" store="fr-FR" storeType="OMEX"/>
  <we:alternateReferences>
    <we:reference id="wa200005502" version="1.0.0.11" store="wa200005502" storeType="OMEX"/>
  </we:alternateReferences>
  <we:properties>
    <we:property name="docId" value="&quot;YPamK1d1Iueb3V5uKtLqb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6538-2B92-4B3C-8E23-370C27FF76B5}">
  <dimension ref="A1:AI54"/>
  <sheetViews>
    <sheetView tabSelected="1" topLeftCell="G37" zoomScale="149" zoomScaleNormal="85" workbookViewId="0">
      <selection activeCell="M39" sqref="M39"/>
    </sheetView>
  </sheetViews>
  <sheetFormatPr baseColWidth="10" defaultRowHeight="14.4" x14ac:dyDescent="0.3"/>
  <cols>
    <col min="1" max="1" width="3.109375" style="1" customWidth="1"/>
    <col min="2" max="2" width="21.33203125" style="1" customWidth="1"/>
    <col min="3" max="3" width="28.33203125" style="1" customWidth="1"/>
    <col min="4" max="4" width="25.44140625" style="1" customWidth="1"/>
    <col min="5" max="5" width="21.109375" style="1" customWidth="1"/>
    <col min="6" max="6" width="21" style="1" customWidth="1"/>
    <col min="7" max="7" width="17.44140625" style="1" customWidth="1"/>
    <col min="8" max="8" width="19" style="1" customWidth="1"/>
    <col min="9" max="9" width="16.77734375" style="1" customWidth="1"/>
    <col min="10" max="10" width="18" style="1" customWidth="1"/>
    <col min="11" max="11" width="31.88671875" style="1" customWidth="1"/>
    <col min="12" max="12" width="17.44140625" style="1" customWidth="1"/>
    <col min="13" max="13" width="28.77734375" style="1" customWidth="1"/>
    <col min="14" max="14" width="24.6640625" style="1" customWidth="1"/>
    <col min="15" max="15" width="19.88671875" style="1" customWidth="1"/>
    <col min="16" max="16" width="18.6640625" style="1" customWidth="1"/>
    <col min="17" max="17" width="28.88671875" style="1" customWidth="1"/>
    <col min="18" max="18" width="21.88671875" style="1" customWidth="1"/>
    <col min="19" max="19" width="25" style="1" customWidth="1"/>
    <col min="20" max="20" width="13.21875" style="1" bestFit="1" customWidth="1"/>
    <col min="21" max="21" width="11.5546875" style="1"/>
    <col min="22" max="22" width="11.6640625" style="1" bestFit="1" customWidth="1"/>
    <col min="23" max="23" width="24" style="1" customWidth="1"/>
    <col min="24" max="24" width="27.88671875" style="1" customWidth="1"/>
    <col min="25" max="25" width="17" style="1" customWidth="1"/>
    <col min="26" max="26" width="11.5546875" style="1"/>
    <col min="27" max="27" width="7.21875" style="1" customWidth="1"/>
    <col min="28" max="30" width="11.5546875" style="1"/>
    <col min="31" max="31" width="27.88671875" style="1" customWidth="1"/>
    <col min="32" max="32" width="25.5546875" style="1" customWidth="1"/>
    <col min="33" max="16384" width="11.5546875" style="1"/>
  </cols>
  <sheetData>
    <row r="1" spans="1:35" ht="15" thickBot="1" x14ac:dyDescent="0.35">
      <c r="A1" s="2"/>
      <c r="B1" s="2" t="s">
        <v>0</v>
      </c>
      <c r="C1" s="2" t="s">
        <v>11</v>
      </c>
      <c r="D1" s="2" t="s">
        <v>12</v>
      </c>
      <c r="E1" s="1" t="s">
        <v>14</v>
      </c>
      <c r="F1" s="1" t="s">
        <v>13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35" ht="15" thickBot="1" x14ac:dyDescent="0.35">
      <c r="A2" s="2">
        <v>1</v>
      </c>
      <c r="B2" s="3" t="s">
        <v>6</v>
      </c>
      <c r="C2" s="2">
        <f>250+200+3*264</f>
        <v>1242</v>
      </c>
      <c r="D2" s="2">
        <f>C2/(0.5*1000) + 0.1</f>
        <v>2.5840000000000001</v>
      </c>
      <c r="E2" s="1">
        <v>5</v>
      </c>
      <c r="F2" s="1">
        <f>D2+E2</f>
        <v>7.5839999999999996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35" ht="15" thickBot="1" x14ac:dyDescent="0.35">
      <c r="A3" s="2">
        <v>2</v>
      </c>
      <c r="B3" s="3" t="s">
        <v>5</v>
      </c>
      <c r="C3" s="2">
        <f>250+200+2*264</f>
        <v>978</v>
      </c>
      <c r="D3" s="2">
        <f t="shared" ref="D3:D8" si="0">C3/(0.5*1000) + 0.1</f>
        <v>2.056</v>
      </c>
      <c r="E3" s="1">
        <v>3</v>
      </c>
      <c r="F3" s="1">
        <f t="shared" ref="F3" si="1">D3+E3</f>
        <v>5.056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35" ht="15" thickBot="1" x14ac:dyDescent="0.35">
      <c r="A4" s="2">
        <v>3</v>
      </c>
      <c r="B4" s="3" t="s">
        <v>2</v>
      </c>
      <c r="C4" s="2">
        <f>250+200+2*264</f>
        <v>978</v>
      </c>
      <c r="D4" s="2">
        <f t="shared" si="0"/>
        <v>2.056</v>
      </c>
      <c r="E4" s="1">
        <v>6</v>
      </c>
      <c r="F4" s="1">
        <f>D4+E4</f>
        <v>8.0560000000000009</v>
      </c>
      <c r="J4" s="1" t="s">
        <v>17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" thickBot="1" x14ac:dyDescent="0.35">
      <c r="A5" s="2">
        <v>4</v>
      </c>
      <c r="B5" s="3" t="s">
        <v>7</v>
      </c>
      <c r="C5" s="2">
        <f>250+200+409+354+7*264</f>
        <v>3061</v>
      </c>
      <c r="D5" s="2">
        <f t="shared" si="0"/>
        <v>6.2219999999999995</v>
      </c>
      <c r="E5" s="1">
        <v>7</v>
      </c>
      <c r="F5" s="1">
        <f>D5+E5</f>
        <v>13.222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" thickBot="1" x14ac:dyDescent="0.35">
      <c r="A6" s="2">
        <v>5</v>
      </c>
      <c r="B6" s="3" t="s">
        <v>4</v>
      </c>
      <c r="C6" s="2">
        <f>250+200+264</f>
        <v>714</v>
      </c>
      <c r="D6" s="2">
        <f t="shared" si="0"/>
        <v>1.528</v>
      </c>
      <c r="E6" s="1">
        <v>1</v>
      </c>
      <c r="F6" s="1">
        <f>D6+E6</f>
        <v>2.528</v>
      </c>
    </row>
    <row r="7" spans="1:35" ht="15" thickBot="1" x14ac:dyDescent="0.35">
      <c r="A7" s="2">
        <v>6</v>
      </c>
      <c r="B7" s="3" t="s">
        <v>1</v>
      </c>
      <c r="C7" s="2">
        <f>250+200+264</f>
        <v>714</v>
      </c>
      <c r="D7" s="2">
        <f t="shared" si="0"/>
        <v>1.528</v>
      </c>
      <c r="E7" s="1">
        <v>4</v>
      </c>
      <c r="F7" s="1">
        <f>D7+E7</f>
        <v>5.5280000000000005</v>
      </c>
    </row>
    <row r="8" spans="1:35" ht="15" thickBot="1" x14ac:dyDescent="0.35">
      <c r="A8" s="2">
        <v>7</v>
      </c>
      <c r="B8" s="3" t="s">
        <v>8</v>
      </c>
      <c r="C8" s="2">
        <f>250+200+409+354+8*264</f>
        <v>3325</v>
      </c>
      <c r="D8" s="2">
        <f t="shared" si="0"/>
        <v>6.75</v>
      </c>
      <c r="E8" s="1">
        <v>9</v>
      </c>
      <c r="F8" s="1">
        <f t="shared" ref="F8" si="2">D8+E8</f>
        <v>15.75</v>
      </c>
    </row>
    <row r="9" spans="1:35" ht="15" thickBot="1" x14ac:dyDescent="0.35">
      <c r="A9" s="2">
        <v>8</v>
      </c>
      <c r="B9" s="3" t="s">
        <v>3</v>
      </c>
      <c r="C9" s="2">
        <f>250+200</f>
        <v>450</v>
      </c>
      <c r="D9" s="2">
        <f t="shared" ref="D9" si="3">C9/(0.5*1000) + 0.1</f>
        <v>1</v>
      </c>
      <c r="E9" s="1">
        <v>0</v>
      </c>
      <c r="F9" s="1">
        <f>D9+E9</f>
        <v>1</v>
      </c>
    </row>
    <row r="10" spans="1:35" ht="15" thickBot="1" x14ac:dyDescent="0.35">
      <c r="A10" s="2">
        <v>9</v>
      </c>
      <c r="B10" s="3" t="s">
        <v>10</v>
      </c>
      <c r="C10" s="2">
        <f>250+200</f>
        <v>450</v>
      </c>
      <c r="D10" s="2">
        <f>C10/(0.5*1000) + 0.1</f>
        <v>1</v>
      </c>
      <c r="E10" s="1">
        <v>2</v>
      </c>
      <c r="F10" s="1">
        <f>D10+E10</f>
        <v>3</v>
      </c>
    </row>
    <row r="11" spans="1:35" ht="15" thickBot="1" x14ac:dyDescent="0.35">
      <c r="A11" s="2">
        <v>10</v>
      </c>
      <c r="B11" s="3" t="s">
        <v>9</v>
      </c>
      <c r="C11" s="2">
        <f>250+200+409+354+8*264</f>
        <v>3325</v>
      </c>
      <c r="D11" s="2">
        <f>C11/(0.5*1000) + 0.1</f>
        <v>6.75</v>
      </c>
      <c r="E11" s="1">
        <v>8</v>
      </c>
      <c r="F11" s="1">
        <f>D11+E11</f>
        <v>14.75</v>
      </c>
    </row>
    <row r="42" spans="2:12" ht="15" thickBot="1" x14ac:dyDescent="0.35"/>
    <row r="43" spans="2:12" ht="15" thickBot="1" x14ac:dyDescent="0.35">
      <c r="B43" s="5" t="s">
        <v>36</v>
      </c>
      <c r="C43" s="5" t="s">
        <v>15</v>
      </c>
      <c r="D43" s="5" t="s">
        <v>16</v>
      </c>
      <c r="E43" s="5" t="s">
        <v>35</v>
      </c>
      <c r="F43" s="5" t="s">
        <v>18</v>
      </c>
      <c r="G43" s="5" t="s">
        <v>19</v>
      </c>
      <c r="H43" s="5"/>
      <c r="I43" s="5" t="s">
        <v>20</v>
      </c>
      <c r="J43" s="5"/>
      <c r="K43" s="5" t="s">
        <v>31</v>
      </c>
      <c r="L43" s="5" t="s">
        <v>32</v>
      </c>
    </row>
    <row r="44" spans="2:12" ht="15" thickBot="1" x14ac:dyDescent="0.3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2:12" ht="15" thickBot="1" x14ac:dyDescent="0.35">
      <c r="B45" s="5">
        <v>1</v>
      </c>
      <c r="C45" s="5">
        <v>1920</v>
      </c>
      <c r="D45" s="5">
        <v>0</v>
      </c>
      <c r="E45" s="5">
        <f>SQRT(C45^2 + D45^2)</f>
        <v>1920</v>
      </c>
      <c r="F45" s="5">
        <v>0</v>
      </c>
      <c r="G45" s="5" t="s">
        <v>33</v>
      </c>
      <c r="H45" s="5">
        <v>256.97000000000003</v>
      </c>
      <c r="I45" s="5" t="s">
        <v>26</v>
      </c>
      <c r="J45" s="5">
        <v>-5.26</v>
      </c>
      <c r="K45" s="5">
        <f>ABS(H45)/394</f>
        <v>0.65220812182741128</v>
      </c>
      <c r="L45" s="5">
        <f>(ABS(J45)*(3.14/180))/0.27</f>
        <v>0.33984362139917695</v>
      </c>
    </row>
    <row r="46" spans="2:12" ht="15" thickBot="1" x14ac:dyDescent="0.35">
      <c r="B46" s="5">
        <v>2</v>
      </c>
      <c r="C46" s="5">
        <v>1656.04</v>
      </c>
      <c r="D46" s="5">
        <v>-152.4</v>
      </c>
      <c r="E46" s="5">
        <f t="shared" ref="E46:E54" si="4">SQRT(C46^2 + D46^2)</f>
        <v>1663.0376548954025</v>
      </c>
      <c r="F46" s="5">
        <v>-5.26</v>
      </c>
      <c r="G46" s="5" t="s">
        <v>34</v>
      </c>
      <c r="H46" s="5">
        <v>-256.97000000000003</v>
      </c>
      <c r="I46" s="5" t="s">
        <v>27</v>
      </c>
      <c r="J46" s="5">
        <v>-5.26</v>
      </c>
      <c r="K46" s="5">
        <f t="shared" ref="K46:K54" si="5">ABS(H46)/394</f>
        <v>0.65220812182741128</v>
      </c>
      <c r="L46" s="5">
        <f t="shared" ref="L46:L54" si="6">(ABS(J46)*(3.14/180))/0.27</f>
        <v>0.33984362139917695</v>
      </c>
    </row>
    <row r="47" spans="2:12" ht="15" thickBot="1" x14ac:dyDescent="0.35">
      <c r="B47" s="5">
        <v>4</v>
      </c>
      <c r="C47" s="5">
        <v>1392.07</v>
      </c>
      <c r="D47" s="5">
        <v>-304.8</v>
      </c>
      <c r="E47" s="5">
        <f t="shared" si="4"/>
        <v>1425.0480430146906</v>
      </c>
      <c r="F47" s="5">
        <v>-12.35</v>
      </c>
      <c r="G47" s="5" t="s">
        <v>28</v>
      </c>
      <c r="H47" s="5">
        <v>-237.98</v>
      </c>
      <c r="I47" s="5" t="s">
        <v>28</v>
      </c>
      <c r="J47" s="5">
        <v>-7.09</v>
      </c>
      <c r="K47" s="5">
        <f t="shared" si="5"/>
        <v>0.60401015228426391</v>
      </c>
      <c r="L47" s="5">
        <f t="shared" si="6"/>
        <v>0.4580781893004115</v>
      </c>
    </row>
    <row r="48" spans="2:12" ht="15" thickBot="1" x14ac:dyDescent="0.35">
      <c r="B48" s="5">
        <v>7</v>
      </c>
      <c r="C48" s="5">
        <v>1128.1099999999999</v>
      </c>
      <c r="D48" s="5">
        <v>-457.2</v>
      </c>
      <c r="E48" s="5">
        <f t="shared" si="4"/>
        <v>1217.236218693808</v>
      </c>
      <c r="F48" s="5">
        <v>-22.06</v>
      </c>
      <c r="G48" s="5" t="s">
        <v>29</v>
      </c>
      <c r="H48" s="5">
        <v>-207.82</v>
      </c>
      <c r="I48" s="5" t="s">
        <v>29</v>
      </c>
      <c r="J48" s="5">
        <v>-9.7100000000000009</v>
      </c>
      <c r="K48" s="5">
        <f t="shared" si="5"/>
        <v>0.52746192893401012</v>
      </c>
      <c r="L48" s="5">
        <f t="shared" si="6"/>
        <v>0.62735390946502068</v>
      </c>
    </row>
    <row r="49" spans="2:12" ht="15" thickBot="1" x14ac:dyDescent="0.35">
      <c r="B49" s="5">
        <v>8</v>
      </c>
      <c r="C49" s="5">
        <v>1128.1099999999999</v>
      </c>
      <c r="D49" s="5">
        <v>-152.4</v>
      </c>
      <c r="E49" s="5">
        <f t="shared" si="4"/>
        <v>1138.3575589857519</v>
      </c>
      <c r="F49" s="5">
        <v>-7.69</v>
      </c>
      <c r="G49" s="5" t="s">
        <v>30</v>
      </c>
      <c r="H49" s="5">
        <v>-78.88</v>
      </c>
      <c r="I49" s="5" t="s">
        <v>30</v>
      </c>
      <c r="J49" s="5">
        <v>14.37</v>
      </c>
      <c r="K49" s="5">
        <f t="shared" si="5"/>
        <v>0.20020304568527916</v>
      </c>
      <c r="L49" s="5">
        <f t="shared" si="6"/>
        <v>0.92843209876543198</v>
      </c>
    </row>
    <row r="50" spans="2:12" ht="15" thickBot="1" x14ac:dyDescent="0.35">
      <c r="B50" s="5">
        <v>5</v>
      </c>
      <c r="C50" s="5">
        <v>1392.07</v>
      </c>
      <c r="D50" s="5">
        <v>0</v>
      </c>
      <c r="E50" s="5">
        <f t="shared" si="4"/>
        <v>1392.07</v>
      </c>
      <c r="F50" s="5">
        <v>0</v>
      </c>
      <c r="G50" s="5" t="s">
        <v>21</v>
      </c>
      <c r="H50" s="5">
        <v>253.72</v>
      </c>
      <c r="I50" s="5" t="s">
        <v>21</v>
      </c>
      <c r="J50" s="5">
        <v>7.69</v>
      </c>
      <c r="K50" s="5">
        <f t="shared" si="5"/>
        <v>0.64395939086294418</v>
      </c>
      <c r="L50" s="5">
        <f t="shared" si="6"/>
        <v>0.49684362139917704</v>
      </c>
    </row>
    <row r="51" spans="2:12" ht="15" thickBot="1" x14ac:dyDescent="0.35">
      <c r="B51" s="5">
        <v>9</v>
      </c>
      <c r="C51" s="5">
        <v>1128.1099999999999</v>
      </c>
      <c r="D51" s="5">
        <v>152.4</v>
      </c>
      <c r="E51" s="5">
        <f t="shared" si="4"/>
        <v>1138.3575589857519</v>
      </c>
      <c r="F51" s="5">
        <v>7.69</v>
      </c>
      <c r="G51" s="5" t="s">
        <v>22</v>
      </c>
      <c r="H51" s="5">
        <f>-H50</f>
        <v>-253.72</v>
      </c>
      <c r="I51" s="5" t="s">
        <v>22</v>
      </c>
      <c r="J51" s="5">
        <v>7.69</v>
      </c>
      <c r="K51" s="5">
        <f t="shared" si="5"/>
        <v>0.64395939086294418</v>
      </c>
      <c r="L51" s="5">
        <f t="shared" si="6"/>
        <v>0.49684362139917704</v>
      </c>
    </row>
    <row r="52" spans="2:12" ht="15" thickBot="1" x14ac:dyDescent="0.35">
      <c r="B52" s="5">
        <v>10</v>
      </c>
      <c r="C52" s="5">
        <v>1128.1099999999999</v>
      </c>
      <c r="D52" s="5">
        <v>457.2</v>
      </c>
      <c r="E52" s="5">
        <f t="shared" si="4"/>
        <v>1217.236218693808</v>
      </c>
      <c r="F52" s="5">
        <v>22.06</v>
      </c>
      <c r="G52" s="5" t="s">
        <v>23</v>
      </c>
      <c r="H52" s="5">
        <v>78.88</v>
      </c>
      <c r="I52" s="5" t="s">
        <v>23</v>
      </c>
      <c r="J52" s="5">
        <v>14.37</v>
      </c>
      <c r="K52" s="5">
        <f t="shared" si="5"/>
        <v>0.20020304568527916</v>
      </c>
      <c r="L52" s="5">
        <f t="shared" si="6"/>
        <v>0.92843209876543198</v>
      </c>
    </row>
    <row r="53" spans="2:12" ht="15" thickBot="1" x14ac:dyDescent="0.35">
      <c r="B53" s="5">
        <v>6</v>
      </c>
      <c r="C53" s="5">
        <v>1392.07</v>
      </c>
      <c r="D53" s="5">
        <v>304.8</v>
      </c>
      <c r="E53" s="5">
        <f t="shared" si="4"/>
        <v>1425.0480430146906</v>
      </c>
      <c r="F53" s="5">
        <v>12.35</v>
      </c>
      <c r="G53" s="5" t="s">
        <v>24</v>
      </c>
      <c r="H53" s="5">
        <v>207.82</v>
      </c>
      <c r="I53" s="5" t="s">
        <v>24</v>
      </c>
      <c r="J53" s="5">
        <v>-9.7100000000000009</v>
      </c>
      <c r="K53" s="5">
        <f t="shared" si="5"/>
        <v>0.52746192893401012</v>
      </c>
      <c r="L53" s="5">
        <f t="shared" si="6"/>
        <v>0.62735390946502068</v>
      </c>
    </row>
    <row r="54" spans="2:12" ht="15" thickBot="1" x14ac:dyDescent="0.35">
      <c r="B54" s="5">
        <v>3</v>
      </c>
      <c r="C54" s="5">
        <v>1656.04</v>
      </c>
      <c r="D54" s="5">
        <v>152.4</v>
      </c>
      <c r="E54" s="5">
        <f t="shared" si="4"/>
        <v>1663.0376548954025</v>
      </c>
      <c r="F54" s="5">
        <v>5.26</v>
      </c>
      <c r="G54" s="5" t="s">
        <v>25</v>
      </c>
      <c r="H54" s="5">
        <v>237.98</v>
      </c>
      <c r="I54" s="5" t="s">
        <v>25</v>
      </c>
      <c r="J54" s="5">
        <v>-7.09</v>
      </c>
      <c r="K54" s="5">
        <f t="shared" si="5"/>
        <v>0.60401015228426391</v>
      </c>
      <c r="L54" s="5">
        <f t="shared" si="6"/>
        <v>0.4580781893004115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Haitam Khamali</dc:creator>
  <cp:lastModifiedBy>Haitam Khamali</cp:lastModifiedBy>
  <dcterms:created xsi:type="dcterms:W3CDTF">2023-05-19T14:12:01Z</dcterms:created>
  <dcterms:modified xsi:type="dcterms:W3CDTF">2023-12-03T18:57:24Z</dcterms:modified>
</cp:coreProperties>
</file>