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carbomaxcolombia.sharepoint.com/sites/DATAANALYTICS/Shared Documents/PYTHON/Mixture Optimization Model/"/>
    </mc:Choice>
  </mc:AlternateContent>
  <xr:revisionPtr revIDLastSave="1099" documentId="8_{D5DF238F-2EB7-4859-9950-1565283B5E6E}" xr6:coauthVersionLast="47" xr6:coauthVersionMax="47" xr10:uidLastSave="{3F15C552-6ED8-486F-AD59-21913CDD3399}"/>
  <bookViews>
    <workbookView xWindow="-110" yWindow="-110" windowWidth="25820" windowHeight="15620" xr2:uid="{F3D3622A-7F2C-4264-A995-C36FF626FD42}"/>
  </bookViews>
  <sheets>
    <sheet name="INDUMAX" sheetId="1" r:id="rId1"/>
    <sheet name="DATOS MAESTROS" sheetId="2" state="hidden" r:id="rId2"/>
    <sheet name="CALIDAD CONTRACTUAL" sheetId="8" r:id="rId3"/>
    <sheet name="CONSOLIDADO_COQUE" sheetId="5" state="hidden" r:id="rId4"/>
    <sheet name="LISTAS" sheetId="4" state="hidden" r:id="rId5"/>
  </sheets>
  <definedNames>
    <definedName name="_xlnm._FilterDatabase" localSheetId="2" hidden="1">'CALIDAD CONTRACTUAL'!$B$2:$I$83</definedName>
    <definedName name="_xlnm._FilterDatabase" localSheetId="0" hidden="1">INDUMAX!$A$2:$M$2</definedName>
    <definedName name="DatosExternos_1" localSheetId="3" hidden="1">CONSOLIDADO_COQUE!$A$1:$I$526</definedName>
    <definedName name="DatosExternos_2" localSheetId="1" hidden="1">'DATOS MAESTROS'!$A$1:$G$1475</definedName>
  </definedName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OQUE_83f92db7-324d-46b3-98ee-bde600d6113e" name="COQUE" connection="Consulta - COQUE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3" i="8" l="1"/>
  <c r="J82" i="8"/>
  <c r="C82" i="8"/>
  <c r="J81" i="8"/>
  <c r="C81" i="8"/>
  <c r="J80" i="8"/>
  <c r="C80" i="8"/>
  <c r="J79" i="8"/>
  <c r="C79" i="8"/>
  <c r="J78" i="8"/>
  <c r="C78" i="8"/>
  <c r="J77" i="8"/>
  <c r="C77" i="8"/>
  <c r="J76" i="8"/>
  <c r="C76" i="8"/>
  <c r="J75" i="8"/>
  <c r="C75" i="8"/>
  <c r="J74" i="8"/>
  <c r="C74" i="8"/>
  <c r="J73" i="8"/>
  <c r="C73" i="8"/>
  <c r="J72" i="8"/>
  <c r="C72" i="8"/>
  <c r="J71" i="8"/>
  <c r="C71" i="8"/>
  <c r="J70" i="8"/>
  <c r="C70" i="8"/>
  <c r="J69" i="8"/>
  <c r="C69" i="8"/>
  <c r="J68" i="8"/>
  <c r="C68" i="8"/>
  <c r="J67" i="8"/>
  <c r="C67" i="8"/>
  <c r="J66" i="8"/>
  <c r="C66" i="8"/>
  <c r="J65" i="8"/>
  <c r="C65" i="8"/>
  <c r="J64" i="8"/>
  <c r="C64" i="8"/>
  <c r="J63" i="8"/>
  <c r="C63" i="8"/>
  <c r="J62" i="8"/>
  <c r="C62" i="8"/>
  <c r="J61" i="8"/>
  <c r="C61" i="8"/>
  <c r="J60" i="8"/>
  <c r="C60" i="8"/>
  <c r="J59" i="8"/>
  <c r="C59" i="8"/>
  <c r="J58" i="8"/>
  <c r="C58" i="8"/>
  <c r="J57" i="8"/>
  <c r="C57" i="8"/>
  <c r="J56" i="8"/>
  <c r="C56" i="8"/>
  <c r="J55" i="8"/>
  <c r="C55" i="8"/>
  <c r="J54" i="8"/>
  <c r="C54" i="8"/>
  <c r="J53" i="8"/>
  <c r="C53" i="8"/>
  <c r="J52" i="8"/>
  <c r="C52" i="8"/>
  <c r="J51" i="8"/>
  <c r="C51" i="8"/>
  <c r="J50" i="8"/>
  <c r="C50" i="8"/>
  <c r="J49" i="8"/>
  <c r="C49" i="8"/>
  <c r="J48" i="8"/>
  <c r="C48" i="8"/>
  <c r="J47" i="8"/>
  <c r="C47" i="8"/>
  <c r="J46" i="8"/>
  <c r="C46" i="8"/>
  <c r="J45" i="8"/>
  <c r="C45" i="8"/>
  <c r="J44" i="8"/>
  <c r="C44" i="8"/>
  <c r="J43" i="8"/>
  <c r="C43" i="8"/>
  <c r="J42" i="8"/>
  <c r="C42" i="8"/>
  <c r="J41" i="8"/>
  <c r="C41" i="8"/>
  <c r="J40" i="8"/>
  <c r="C40" i="8"/>
  <c r="J39" i="8"/>
  <c r="C39" i="8"/>
  <c r="J38" i="8"/>
  <c r="C38" i="8"/>
  <c r="J37" i="8"/>
  <c r="C37" i="8"/>
  <c r="J36" i="8"/>
  <c r="C36" i="8"/>
  <c r="J35" i="8"/>
  <c r="C35" i="8"/>
  <c r="J34" i="8"/>
  <c r="C34" i="8"/>
  <c r="J33" i="8"/>
  <c r="C33" i="8"/>
  <c r="J32" i="8"/>
  <c r="C32" i="8"/>
  <c r="J31" i="8"/>
  <c r="C31" i="8"/>
  <c r="J30" i="8"/>
  <c r="C30" i="8"/>
  <c r="J29" i="8"/>
  <c r="C29" i="8"/>
  <c r="J28" i="8"/>
  <c r="C28" i="8"/>
  <c r="J27" i="8"/>
  <c r="C27" i="8"/>
  <c r="J26" i="8"/>
  <c r="C26" i="8"/>
  <c r="J25" i="8"/>
  <c r="C25" i="8"/>
  <c r="J24" i="8"/>
  <c r="C24" i="8"/>
  <c r="J23" i="8"/>
  <c r="C23" i="8"/>
  <c r="J22" i="8"/>
  <c r="C22" i="8"/>
  <c r="J21" i="8"/>
  <c r="C21" i="8"/>
  <c r="J20" i="8"/>
  <c r="C20" i="8"/>
  <c r="J19" i="8"/>
  <c r="C19" i="8"/>
  <c r="J18" i="8"/>
  <c r="C18" i="8"/>
  <c r="J17" i="8"/>
  <c r="C17" i="8"/>
  <c r="J16" i="8"/>
  <c r="C16" i="8"/>
  <c r="J15" i="8"/>
  <c r="C15" i="8"/>
  <c r="J14" i="8"/>
  <c r="C14" i="8"/>
  <c r="J13" i="8"/>
  <c r="C13" i="8"/>
  <c r="J12" i="8"/>
  <c r="C12" i="8"/>
  <c r="J11" i="8"/>
  <c r="C11" i="8"/>
  <c r="J10" i="8"/>
  <c r="C10" i="8"/>
  <c r="J9" i="8"/>
  <c r="C9" i="8"/>
  <c r="J8" i="8"/>
  <c r="C8" i="8"/>
  <c r="J7" i="8"/>
  <c r="C7" i="8"/>
  <c r="J6" i="8"/>
  <c r="C6" i="8"/>
  <c r="J5" i="8"/>
  <c r="C5" i="8"/>
  <c r="J4" i="8"/>
  <c r="C4" i="8"/>
  <c r="J3" i="8"/>
  <c r="C3" i="8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3" i="1"/>
  <c r="O1000" i="2" l="1" a="1"/>
  <c r="O1000" i="2" s="1"/>
  <c r="O391" i="2" a="1"/>
  <c r="O391" i="2" s="1"/>
  <c r="O392" i="2" a="1"/>
  <c r="O392" i="2" s="1"/>
  <c r="O393" i="2" a="1"/>
  <c r="O393" i="2" s="1"/>
  <c r="O394" i="2" a="1"/>
  <c r="O394" i="2" s="1"/>
  <c r="O395" i="2" a="1"/>
  <c r="O395" i="2" s="1"/>
  <c r="O396" i="2" a="1"/>
  <c r="O396" i="2" s="1"/>
  <c r="O397" i="2" a="1"/>
  <c r="O397" i="2" s="1"/>
  <c r="O398" i="2" a="1"/>
  <c r="O398" i="2" s="1"/>
  <c r="O399" i="2" a="1"/>
  <c r="O399" i="2" s="1"/>
  <c r="O400" i="2" a="1"/>
  <c r="O400" i="2" s="1"/>
  <c r="O401" i="2" a="1"/>
  <c r="O401" i="2" s="1"/>
  <c r="O402" i="2" a="1"/>
  <c r="O402" i="2" s="1"/>
  <c r="O403" i="2" a="1"/>
  <c r="O403" i="2" s="1"/>
  <c r="O404" i="2" a="1"/>
  <c r="O404" i="2" s="1"/>
  <c r="O405" i="2" a="1"/>
  <c r="O405" i="2" s="1"/>
  <c r="O406" i="2" a="1"/>
  <c r="O406" i="2" s="1"/>
  <c r="O407" i="2" a="1"/>
  <c r="O407" i="2" s="1"/>
  <c r="O408" i="2" a="1"/>
  <c r="O408" i="2" s="1"/>
  <c r="O409" i="2" a="1"/>
  <c r="O409" i="2" s="1"/>
  <c r="O410" i="2" a="1"/>
  <c r="O410" i="2" s="1"/>
  <c r="O411" i="2" a="1"/>
  <c r="O411" i="2" s="1"/>
  <c r="O412" i="2" a="1"/>
  <c r="O412" i="2" s="1"/>
  <c r="O413" i="2" a="1"/>
  <c r="O413" i="2" s="1"/>
  <c r="O414" i="2" a="1"/>
  <c r="O414" i="2" s="1"/>
  <c r="O415" i="2" a="1"/>
  <c r="O415" i="2" s="1"/>
  <c r="O416" i="2" a="1"/>
  <c r="O416" i="2" s="1"/>
  <c r="O417" i="2" a="1"/>
  <c r="O417" i="2" s="1"/>
  <c r="O418" i="2" a="1"/>
  <c r="O418" i="2" s="1"/>
  <c r="O419" i="2" a="1"/>
  <c r="O419" i="2" s="1"/>
  <c r="O420" i="2" a="1"/>
  <c r="O420" i="2" s="1"/>
  <c r="O421" i="2" a="1"/>
  <c r="O421" i="2" s="1"/>
  <c r="O422" i="2" a="1"/>
  <c r="O422" i="2" s="1"/>
  <c r="O423" i="2" a="1"/>
  <c r="O423" i="2" s="1"/>
  <c r="O424" i="2" a="1"/>
  <c r="O424" i="2" s="1"/>
  <c r="O425" i="2" a="1"/>
  <c r="O425" i="2" s="1"/>
  <c r="O426" i="2" a="1"/>
  <c r="O426" i="2" s="1"/>
  <c r="O427" i="2" a="1"/>
  <c r="O427" i="2" s="1"/>
  <c r="O428" i="2" a="1"/>
  <c r="O428" i="2" s="1"/>
  <c r="O429" i="2" a="1"/>
  <c r="O429" i="2" s="1"/>
  <c r="O430" i="2" a="1"/>
  <c r="O430" i="2" s="1"/>
  <c r="O431" i="2" a="1"/>
  <c r="O431" i="2" s="1"/>
  <c r="O432" i="2" a="1"/>
  <c r="O432" i="2" s="1"/>
  <c r="O433" i="2" a="1"/>
  <c r="O433" i="2" s="1"/>
  <c r="O434" i="2" a="1"/>
  <c r="O434" i="2" s="1"/>
  <c r="O435" i="2" a="1"/>
  <c r="O435" i="2" s="1"/>
  <c r="O436" i="2" a="1"/>
  <c r="O436" i="2" s="1"/>
  <c r="O437" i="2" a="1"/>
  <c r="O437" i="2" s="1"/>
  <c r="O438" i="2" a="1"/>
  <c r="O438" i="2" s="1"/>
  <c r="O439" i="2" a="1"/>
  <c r="O439" i="2" s="1"/>
  <c r="O440" i="2" a="1"/>
  <c r="O440" i="2" s="1"/>
  <c r="O441" i="2" a="1"/>
  <c r="O441" i="2" s="1"/>
  <c r="O442" i="2" a="1"/>
  <c r="O442" i="2" s="1"/>
  <c r="O443" i="2" a="1"/>
  <c r="O443" i="2" s="1"/>
  <c r="O444" i="2" a="1"/>
  <c r="O444" i="2" s="1"/>
  <c r="O445" i="2" a="1"/>
  <c r="O445" i="2" s="1"/>
  <c r="O446" i="2" a="1"/>
  <c r="O446" i="2" s="1"/>
  <c r="O447" i="2" a="1"/>
  <c r="O447" i="2" s="1"/>
  <c r="O448" i="2" a="1"/>
  <c r="O448" i="2" s="1"/>
  <c r="O449" i="2" a="1"/>
  <c r="O449" i="2" s="1"/>
  <c r="O450" i="2" a="1"/>
  <c r="O450" i="2" s="1"/>
  <c r="O451" i="2" a="1"/>
  <c r="O451" i="2" s="1"/>
  <c r="O452" i="2" a="1"/>
  <c r="O452" i="2" s="1"/>
  <c r="O453" i="2" a="1"/>
  <c r="O453" i="2" s="1"/>
  <c r="O454" i="2" a="1"/>
  <c r="O454" i="2" s="1"/>
  <c r="O455" i="2" a="1"/>
  <c r="O455" i="2" s="1"/>
  <c r="O456" i="2" a="1"/>
  <c r="O456" i="2" s="1"/>
  <c r="O457" i="2" a="1"/>
  <c r="O457" i="2" s="1"/>
  <c r="O458" i="2" a="1"/>
  <c r="O458" i="2" s="1"/>
  <c r="O459" i="2" a="1"/>
  <c r="O459" i="2" s="1"/>
  <c r="O460" i="2" a="1"/>
  <c r="O460" i="2" s="1"/>
  <c r="O461" i="2" a="1"/>
  <c r="O461" i="2" s="1"/>
  <c r="O462" i="2" a="1"/>
  <c r="O462" i="2" s="1"/>
  <c r="O463" i="2" a="1"/>
  <c r="O463" i="2" s="1"/>
  <c r="O464" i="2" a="1"/>
  <c r="O464" i="2" s="1"/>
  <c r="O465" i="2" a="1"/>
  <c r="O465" i="2" s="1"/>
  <c r="O466" i="2" a="1"/>
  <c r="O466" i="2" s="1"/>
  <c r="O467" i="2" a="1"/>
  <c r="O467" i="2" s="1"/>
  <c r="O468" i="2" a="1"/>
  <c r="O468" i="2" s="1"/>
  <c r="O469" i="2" a="1"/>
  <c r="O469" i="2" s="1"/>
  <c r="O470" i="2" a="1"/>
  <c r="O470" i="2" s="1"/>
  <c r="O471" i="2" a="1"/>
  <c r="O471" i="2" s="1"/>
  <c r="O472" i="2" a="1"/>
  <c r="O472" i="2" s="1"/>
  <c r="O473" i="2" a="1"/>
  <c r="O473" i="2" s="1"/>
  <c r="O474" i="2" a="1"/>
  <c r="O474" i="2" s="1"/>
  <c r="O475" i="2" a="1"/>
  <c r="O475" i="2" s="1"/>
  <c r="O476" i="2" a="1"/>
  <c r="O476" i="2" s="1"/>
  <c r="O477" i="2" a="1"/>
  <c r="O477" i="2" s="1"/>
  <c r="O478" i="2" a="1"/>
  <c r="O478" i="2" s="1"/>
  <c r="O479" i="2" a="1"/>
  <c r="O479" i="2" s="1"/>
  <c r="O480" i="2" a="1"/>
  <c r="O480" i="2" s="1"/>
  <c r="O481" i="2" a="1"/>
  <c r="O481" i="2" s="1"/>
  <c r="O482" i="2" a="1"/>
  <c r="O482" i="2" s="1"/>
  <c r="O483" i="2" a="1"/>
  <c r="O483" i="2" s="1"/>
  <c r="O484" i="2" a="1"/>
  <c r="O484" i="2" s="1"/>
  <c r="O485" i="2" a="1"/>
  <c r="O485" i="2" s="1"/>
  <c r="O486" i="2" a="1"/>
  <c r="O486" i="2" s="1"/>
  <c r="O487" i="2" a="1"/>
  <c r="O487" i="2" s="1"/>
  <c r="O488" i="2" a="1"/>
  <c r="O488" i="2" s="1"/>
  <c r="O489" i="2" a="1"/>
  <c r="O489" i="2" s="1"/>
  <c r="O490" i="2" a="1"/>
  <c r="O490" i="2" s="1"/>
  <c r="O491" i="2" a="1"/>
  <c r="O491" i="2" s="1"/>
  <c r="O492" i="2" a="1"/>
  <c r="O492" i="2" s="1"/>
  <c r="O493" i="2" a="1"/>
  <c r="O493" i="2" s="1"/>
  <c r="O494" i="2" a="1"/>
  <c r="O494" i="2" s="1"/>
  <c r="O495" i="2" a="1"/>
  <c r="O495" i="2" s="1"/>
  <c r="O496" i="2" a="1"/>
  <c r="O496" i="2" s="1"/>
  <c r="O497" i="2" a="1"/>
  <c r="O497" i="2" s="1"/>
  <c r="O498" i="2" a="1"/>
  <c r="O498" i="2" s="1"/>
  <c r="O499" i="2" a="1"/>
  <c r="O499" i="2" s="1"/>
  <c r="O500" i="2" a="1"/>
  <c r="O500" i="2" s="1"/>
  <c r="O501" i="2" a="1"/>
  <c r="O501" i="2" s="1"/>
  <c r="O502" i="2" a="1"/>
  <c r="O502" i="2" s="1"/>
  <c r="O503" i="2" a="1"/>
  <c r="O503" i="2" s="1"/>
  <c r="O504" i="2" a="1"/>
  <c r="O504" i="2" s="1"/>
  <c r="O505" i="2" a="1"/>
  <c r="O505" i="2" s="1"/>
  <c r="O506" i="2" a="1"/>
  <c r="O506" i="2" s="1"/>
  <c r="O507" i="2" a="1"/>
  <c r="O507" i="2" s="1"/>
  <c r="O508" i="2" a="1"/>
  <c r="O508" i="2" s="1"/>
  <c r="O509" i="2" a="1"/>
  <c r="O509" i="2" s="1"/>
  <c r="O510" i="2" a="1"/>
  <c r="O510" i="2" s="1"/>
  <c r="O511" i="2" a="1"/>
  <c r="O511" i="2" s="1"/>
  <c r="O512" i="2" a="1"/>
  <c r="O512" i="2" s="1"/>
  <c r="O513" i="2" a="1"/>
  <c r="O513" i="2" s="1"/>
  <c r="O514" i="2" a="1"/>
  <c r="O514" i="2" s="1"/>
  <c r="O515" i="2" a="1"/>
  <c r="O515" i="2" s="1"/>
  <c r="O516" i="2" a="1"/>
  <c r="O516" i="2" s="1"/>
  <c r="O517" i="2" a="1"/>
  <c r="O517" i="2" s="1"/>
  <c r="O518" i="2" a="1"/>
  <c r="O518" i="2" s="1"/>
  <c r="O519" i="2" a="1"/>
  <c r="O519" i="2" s="1"/>
  <c r="O520" i="2" a="1"/>
  <c r="O520" i="2" s="1"/>
  <c r="O521" i="2" a="1"/>
  <c r="O521" i="2" s="1"/>
  <c r="O522" i="2" a="1"/>
  <c r="O522" i="2" s="1"/>
  <c r="O523" i="2" a="1"/>
  <c r="O523" i="2" s="1"/>
  <c r="O524" i="2" a="1"/>
  <c r="O524" i="2" s="1"/>
  <c r="O525" i="2" a="1"/>
  <c r="O525" i="2" s="1"/>
  <c r="O526" i="2" a="1"/>
  <c r="O526" i="2" s="1"/>
  <c r="O527" i="2" a="1"/>
  <c r="O527" i="2" s="1"/>
  <c r="O528" i="2" a="1"/>
  <c r="O528" i="2" s="1"/>
  <c r="O529" i="2" a="1"/>
  <c r="O529" i="2" s="1"/>
  <c r="O530" i="2" a="1"/>
  <c r="O530" i="2" s="1"/>
  <c r="O531" i="2" a="1"/>
  <c r="O531" i="2" s="1"/>
  <c r="O532" i="2" a="1"/>
  <c r="O532" i="2" s="1"/>
  <c r="O533" i="2" a="1"/>
  <c r="O533" i="2" s="1"/>
  <c r="O534" i="2" a="1"/>
  <c r="O534" i="2" s="1"/>
  <c r="O535" i="2" a="1"/>
  <c r="O535" i="2" s="1"/>
  <c r="O536" i="2" a="1"/>
  <c r="O536" i="2" s="1"/>
  <c r="O537" i="2" a="1"/>
  <c r="O537" i="2" s="1"/>
  <c r="O538" i="2" a="1"/>
  <c r="O538" i="2" s="1"/>
  <c r="O539" i="2" a="1"/>
  <c r="O539" i="2" s="1"/>
  <c r="O540" i="2" a="1"/>
  <c r="O540" i="2" s="1"/>
  <c r="O541" i="2" a="1"/>
  <c r="O541" i="2" s="1"/>
  <c r="O542" i="2" a="1"/>
  <c r="O542" i="2" s="1"/>
  <c r="O543" i="2" a="1"/>
  <c r="O543" i="2" s="1"/>
  <c r="O544" i="2" a="1"/>
  <c r="O544" i="2" s="1"/>
  <c r="O545" i="2" a="1"/>
  <c r="O545" i="2" s="1"/>
  <c r="O546" i="2" a="1"/>
  <c r="O546" i="2" s="1"/>
  <c r="O547" i="2" a="1"/>
  <c r="O547" i="2" s="1"/>
  <c r="O548" i="2" a="1"/>
  <c r="O548" i="2" s="1"/>
  <c r="O549" i="2" a="1"/>
  <c r="O549" i="2" s="1"/>
  <c r="O550" i="2" a="1"/>
  <c r="O550" i="2" s="1"/>
  <c r="O551" i="2" a="1"/>
  <c r="O551" i="2" s="1"/>
  <c r="O552" i="2" a="1"/>
  <c r="O552" i="2" s="1"/>
  <c r="O553" i="2" a="1"/>
  <c r="O553" i="2" s="1"/>
  <c r="O554" i="2" a="1"/>
  <c r="O554" i="2" s="1"/>
  <c r="O555" i="2" a="1"/>
  <c r="O555" i="2" s="1"/>
  <c r="O556" i="2" a="1"/>
  <c r="O556" i="2" s="1"/>
  <c r="O557" i="2" a="1"/>
  <c r="O557" i="2" s="1"/>
  <c r="O558" i="2" a="1"/>
  <c r="O558" i="2" s="1"/>
  <c r="O559" i="2" a="1"/>
  <c r="O559" i="2" s="1"/>
  <c r="O560" i="2" a="1"/>
  <c r="O560" i="2" s="1"/>
  <c r="O561" i="2" a="1"/>
  <c r="O561" i="2" s="1"/>
  <c r="O562" i="2" a="1"/>
  <c r="O562" i="2" s="1"/>
  <c r="O563" i="2" a="1"/>
  <c r="O563" i="2" s="1"/>
  <c r="O564" i="2" a="1"/>
  <c r="O564" i="2" s="1"/>
  <c r="O565" i="2" a="1"/>
  <c r="O565" i="2" s="1"/>
  <c r="O566" i="2" a="1"/>
  <c r="O566" i="2" s="1"/>
  <c r="O567" i="2" a="1"/>
  <c r="O567" i="2" s="1"/>
  <c r="O568" i="2" a="1"/>
  <c r="O568" i="2" s="1"/>
  <c r="O569" i="2" a="1"/>
  <c r="O569" i="2" s="1"/>
  <c r="O570" i="2" a="1"/>
  <c r="O570" i="2" s="1"/>
  <c r="O571" i="2" a="1"/>
  <c r="O571" i="2" s="1"/>
  <c r="O572" i="2" a="1"/>
  <c r="O572" i="2" s="1"/>
  <c r="O573" i="2" a="1"/>
  <c r="O573" i="2" s="1"/>
  <c r="O574" i="2" a="1"/>
  <c r="O574" i="2" s="1"/>
  <c r="O575" i="2" a="1"/>
  <c r="O575" i="2" s="1"/>
  <c r="O576" i="2" a="1"/>
  <c r="O576" i="2" s="1"/>
  <c r="O577" i="2" a="1"/>
  <c r="O577" i="2" s="1"/>
  <c r="O578" i="2" a="1"/>
  <c r="O578" i="2" s="1"/>
  <c r="O579" i="2" a="1"/>
  <c r="O579" i="2" s="1"/>
  <c r="O580" i="2" a="1"/>
  <c r="O580" i="2" s="1"/>
  <c r="O581" i="2" a="1"/>
  <c r="O581" i="2" s="1"/>
  <c r="O582" i="2" a="1"/>
  <c r="O582" i="2" s="1"/>
  <c r="O583" i="2" a="1"/>
  <c r="O583" i="2" s="1"/>
  <c r="O584" i="2" a="1"/>
  <c r="O584" i="2" s="1"/>
  <c r="O585" i="2" a="1"/>
  <c r="O585" i="2" s="1"/>
  <c r="O586" i="2" a="1"/>
  <c r="O586" i="2" s="1"/>
  <c r="O587" i="2" a="1"/>
  <c r="O587" i="2" s="1"/>
  <c r="O588" i="2" a="1"/>
  <c r="O588" i="2" s="1"/>
  <c r="O589" i="2" a="1"/>
  <c r="O589" i="2" s="1"/>
  <c r="O590" i="2" a="1"/>
  <c r="O590" i="2" s="1"/>
  <c r="O591" i="2" a="1"/>
  <c r="O591" i="2" s="1"/>
  <c r="O592" i="2" a="1"/>
  <c r="O592" i="2" s="1"/>
  <c r="O593" i="2" a="1"/>
  <c r="O593" i="2" s="1"/>
  <c r="O594" i="2" a="1"/>
  <c r="O594" i="2" s="1"/>
  <c r="O595" i="2" a="1"/>
  <c r="O595" i="2" s="1"/>
  <c r="O596" i="2" a="1"/>
  <c r="O596" i="2" s="1"/>
  <c r="O597" i="2" a="1"/>
  <c r="O597" i="2" s="1"/>
  <c r="O598" i="2" a="1"/>
  <c r="O598" i="2" s="1"/>
  <c r="O599" i="2" a="1"/>
  <c r="O599" i="2" s="1"/>
  <c r="O600" i="2" a="1"/>
  <c r="O600" i="2" s="1"/>
  <c r="O601" i="2" a="1"/>
  <c r="O601" i="2" s="1"/>
  <c r="O602" i="2" a="1"/>
  <c r="O602" i="2" s="1"/>
  <c r="O603" i="2" a="1"/>
  <c r="O603" i="2" s="1"/>
  <c r="O604" i="2" a="1"/>
  <c r="O604" i="2" s="1"/>
  <c r="O605" i="2" a="1"/>
  <c r="O605" i="2" s="1"/>
  <c r="O606" i="2" a="1"/>
  <c r="O606" i="2" s="1"/>
  <c r="O607" i="2" a="1"/>
  <c r="O607" i="2" s="1"/>
  <c r="O608" i="2" a="1"/>
  <c r="O608" i="2" s="1"/>
  <c r="O609" i="2" a="1"/>
  <c r="O609" i="2" s="1"/>
  <c r="O610" i="2" a="1"/>
  <c r="O610" i="2" s="1"/>
  <c r="O611" i="2" a="1"/>
  <c r="O611" i="2" s="1"/>
  <c r="O612" i="2" a="1"/>
  <c r="O612" i="2" s="1"/>
  <c r="O613" i="2" a="1"/>
  <c r="O613" i="2" s="1"/>
  <c r="O614" i="2" a="1"/>
  <c r="O614" i="2" s="1"/>
  <c r="O615" i="2" a="1"/>
  <c r="O615" i="2" s="1"/>
  <c r="O616" i="2" a="1"/>
  <c r="O616" i="2" s="1"/>
  <c r="O617" i="2" a="1"/>
  <c r="O617" i="2" s="1"/>
  <c r="O618" i="2" a="1"/>
  <c r="O618" i="2" s="1"/>
  <c r="O619" i="2" a="1"/>
  <c r="O619" i="2" s="1"/>
  <c r="O620" i="2" a="1"/>
  <c r="O620" i="2" s="1"/>
  <c r="O621" i="2" a="1"/>
  <c r="O621" i="2" s="1"/>
  <c r="O622" i="2" a="1"/>
  <c r="O622" i="2" s="1"/>
  <c r="O623" i="2" a="1"/>
  <c r="O623" i="2" s="1"/>
  <c r="O624" i="2" a="1"/>
  <c r="O624" i="2" s="1"/>
  <c r="O625" i="2" a="1"/>
  <c r="O625" i="2" s="1"/>
  <c r="O626" i="2" a="1"/>
  <c r="O626" i="2" s="1"/>
  <c r="O627" i="2" a="1"/>
  <c r="O627" i="2" s="1"/>
  <c r="O628" i="2" a="1"/>
  <c r="O628" i="2" s="1"/>
  <c r="O629" i="2" a="1"/>
  <c r="O629" i="2" s="1"/>
  <c r="O630" i="2" a="1"/>
  <c r="O630" i="2" s="1"/>
  <c r="O631" i="2" a="1"/>
  <c r="O631" i="2" s="1"/>
  <c r="O632" i="2" a="1"/>
  <c r="O632" i="2" s="1"/>
  <c r="O633" i="2" a="1"/>
  <c r="O633" i="2" s="1"/>
  <c r="O634" i="2" a="1"/>
  <c r="O634" i="2" s="1"/>
  <c r="O635" i="2" a="1"/>
  <c r="O635" i="2" s="1"/>
  <c r="O636" i="2" a="1"/>
  <c r="O636" i="2" s="1"/>
  <c r="O637" i="2" a="1"/>
  <c r="O637" i="2" s="1"/>
  <c r="O638" i="2" a="1"/>
  <c r="O638" i="2" s="1"/>
  <c r="O639" i="2" a="1"/>
  <c r="O639" i="2" s="1"/>
  <c r="O640" i="2" a="1"/>
  <c r="O640" i="2" s="1"/>
  <c r="O641" i="2" a="1"/>
  <c r="O641" i="2" s="1"/>
  <c r="O642" i="2" a="1"/>
  <c r="O642" i="2" s="1"/>
  <c r="O643" i="2" a="1"/>
  <c r="O643" i="2" s="1"/>
  <c r="O644" i="2" a="1"/>
  <c r="O644" i="2" s="1"/>
  <c r="O645" i="2" a="1"/>
  <c r="O645" i="2" s="1"/>
  <c r="O646" i="2" a="1"/>
  <c r="O646" i="2" s="1"/>
  <c r="O647" i="2" a="1"/>
  <c r="O647" i="2" s="1"/>
  <c r="O648" i="2" a="1"/>
  <c r="O648" i="2" s="1"/>
  <c r="O649" i="2" a="1"/>
  <c r="O649" i="2" s="1"/>
  <c r="O650" i="2" a="1"/>
  <c r="O650" i="2" s="1"/>
  <c r="O651" i="2" a="1"/>
  <c r="O651" i="2" s="1"/>
  <c r="O652" i="2" a="1"/>
  <c r="O652" i="2" s="1"/>
  <c r="O653" i="2" a="1"/>
  <c r="O653" i="2" s="1"/>
  <c r="O654" i="2" a="1"/>
  <c r="O654" i="2" s="1"/>
  <c r="O655" i="2" a="1"/>
  <c r="O655" i="2" s="1"/>
  <c r="O656" i="2" a="1"/>
  <c r="O656" i="2" s="1"/>
  <c r="O657" i="2" a="1"/>
  <c r="O657" i="2" s="1"/>
  <c r="O658" i="2" a="1"/>
  <c r="O658" i="2" s="1"/>
  <c r="O659" i="2" a="1"/>
  <c r="O659" i="2" s="1"/>
  <c r="O660" i="2" a="1"/>
  <c r="O660" i="2" s="1"/>
  <c r="O661" i="2" a="1"/>
  <c r="O661" i="2" s="1"/>
  <c r="O662" i="2" a="1"/>
  <c r="O662" i="2" s="1"/>
  <c r="O663" i="2" a="1"/>
  <c r="O663" i="2" s="1"/>
  <c r="O664" i="2" a="1"/>
  <c r="O664" i="2" s="1"/>
  <c r="O665" i="2" a="1"/>
  <c r="O665" i="2" s="1"/>
  <c r="O666" i="2" a="1"/>
  <c r="O666" i="2" s="1"/>
  <c r="O667" i="2" a="1"/>
  <c r="O667" i="2" s="1"/>
  <c r="O668" i="2" a="1"/>
  <c r="O668" i="2" s="1"/>
  <c r="O669" i="2" a="1"/>
  <c r="O669" i="2" s="1"/>
  <c r="O670" i="2" a="1"/>
  <c r="O670" i="2" s="1"/>
  <c r="O671" i="2" a="1"/>
  <c r="O671" i="2" s="1"/>
  <c r="O672" i="2" a="1"/>
  <c r="O672" i="2" s="1"/>
  <c r="O673" i="2" a="1"/>
  <c r="O673" i="2" s="1"/>
  <c r="O674" i="2" a="1"/>
  <c r="O674" i="2" s="1"/>
  <c r="O675" i="2" a="1"/>
  <c r="O675" i="2" s="1"/>
  <c r="O676" i="2" a="1"/>
  <c r="O676" i="2" s="1"/>
  <c r="O677" i="2" a="1"/>
  <c r="O677" i="2" s="1"/>
  <c r="O678" i="2" a="1"/>
  <c r="O678" i="2" s="1"/>
  <c r="O679" i="2" a="1"/>
  <c r="O679" i="2" s="1"/>
  <c r="O680" i="2" a="1"/>
  <c r="O680" i="2" s="1"/>
  <c r="O681" i="2" a="1"/>
  <c r="O681" i="2" s="1"/>
  <c r="O682" i="2" a="1"/>
  <c r="O682" i="2" s="1"/>
  <c r="O683" i="2" a="1"/>
  <c r="O683" i="2" s="1"/>
  <c r="O684" i="2" a="1"/>
  <c r="O684" i="2" s="1"/>
  <c r="O685" i="2" a="1"/>
  <c r="O685" i="2" s="1"/>
  <c r="O686" i="2" a="1"/>
  <c r="O686" i="2" s="1"/>
  <c r="O687" i="2" a="1"/>
  <c r="O687" i="2" s="1"/>
  <c r="O688" i="2" a="1"/>
  <c r="O688" i="2" s="1"/>
  <c r="O689" i="2" a="1"/>
  <c r="O689" i="2" s="1"/>
  <c r="O690" i="2" a="1"/>
  <c r="O690" i="2" s="1"/>
  <c r="O691" i="2" a="1"/>
  <c r="O691" i="2" s="1"/>
  <c r="O692" i="2" a="1"/>
  <c r="O692" i="2" s="1"/>
  <c r="O693" i="2" a="1"/>
  <c r="O693" i="2" s="1"/>
  <c r="O694" i="2" a="1"/>
  <c r="O694" i="2" s="1"/>
  <c r="O695" i="2" a="1"/>
  <c r="O695" i="2" s="1"/>
  <c r="O696" i="2" a="1"/>
  <c r="O696" i="2" s="1"/>
  <c r="O697" i="2" a="1"/>
  <c r="O697" i="2" s="1"/>
  <c r="O698" i="2" a="1"/>
  <c r="O698" i="2" s="1"/>
  <c r="O699" i="2" a="1"/>
  <c r="O699" i="2" s="1"/>
  <c r="O700" i="2" a="1"/>
  <c r="O700" i="2" s="1"/>
  <c r="O701" i="2" a="1"/>
  <c r="O701" i="2" s="1"/>
  <c r="O702" i="2" a="1"/>
  <c r="O702" i="2" s="1"/>
  <c r="O703" i="2" a="1"/>
  <c r="O703" i="2" s="1"/>
  <c r="O704" i="2" a="1"/>
  <c r="O704" i="2" s="1"/>
  <c r="O705" i="2" a="1"/>
  <c r="O705" i="2" s="1"/>
  <c r="O706" i="2" a="1"/>
  <c r="O706" i="2" s="1"/>
  <c r="O707" i="2" a="1"/>
  <c r="O707" i="2" s="1"/>
  <c r="O708" i="2" a="1"/>
  <c r="O708" i="2" s="1"/>
  <c r="O709" i="2" a="1"/>
  <c r="O709" i="2" s="1"/>
  <c r="O710" i="2" a="1"/>
  <c r="O710" i="2" s="1"/>
  <c r="O711" i="2" a="1"/>
  <c r="O711" i="2" s="1"/>
  <c r="O712" i="2" a="1"/>
  <c r="O712" i="2" s="1"/>
  <c r="O713" i="2" a="1"/>
  <c r="O713" i="2" s="1"/>
  <c r="O714" i="2" a="1"/>
  <c r="O714" i="2" s="1"/>
  <c r="O715" i="2" a="1"/>
  <c r="O715" i="2" s="1"/>
  <c r="O716" i="2" a="1"/>
  <c r="O716" i="2" s="1"/>
  <c r="O717" i="2" a="1"/>
  <c r="O717" i="2" s="1"/>
  <c r="O718" i="2" a="1"/>
  <c r="O718" i="2" s="1"/>
  <c r="O719" i="2" a="1"/>
  <c r="O719" i="2" s="1"/>
  <c r="O720" i="2" a="1"/>
  <c r="O720" i="2" s="1"/>
  <c r="O721" i="2" a="1"/>
  <c r="O721" i="2" s="1"/>
  <c r="O722" i="2" a="1"/>
  <c r="O722" i="2" s="1"/>
  <c r="O723" i="2" a="1"/>
  <c r="O723" i="2" s="1"/>
  <c r="O724" i="2" a="1"/>
  <c r="O724" i="2" s="1"/>
  <c r="O725" i="2" a="1"/>
  <c r="O725" i="2" s="1"/>
  <c r="O726" i="2" a="1"/>
  <c r="O726" i="2" s="1"/>
  <c r="O727" i="2" a="1"/>
  <c r="O727" i="2" s="1"/>
  <c r="O728" i="2" a="1"/>
  <c r="O728" i="2" s="1"/>
  <c r="O729" i="2" a="1"/>
  <c r="O729" i="2" s="1"/>
  <c r="O730" i="2" a="1"/>
  <c r="O730" i="2" s="1"/>
  <c r="O731" i="2" a="1"/>
  <c r="O731" i="2" s="1"/>
  <c r="O732" i="2" a="1"/>
  <c r="O732" i="2" s="1"/>
  <c r="O733" i="2" a="1"/>
  <c r="O733" i="2" s="1"/>
  <c r="O734" i="2" a="1"/>
  <c r="O734" i="2" s="1"/>
  <c r="O735" i="2" a="1"/>
  <c r="O735" i="2" s="1"/>
  <c r="O736" i="2" a="1"/>
  <c r="O736" i="2" s="1"/>
  <c r="O737" i="2" a="1"/>
  <c r="O737" i="2" s="1"/>
  <c r="O738" i="2" a="1"/>
  <c r="O738" i="2" s="1"/>
  <c r="O739" i="2" a="1"/>
  <c r="O739" i="2" s="1"/>
  <c r="O740" i="2" a="1"/>
  <c r="O740" i="2" s="1"/>
  <c r="O741" i="2" a="1"/>
  <c r="O741" i="2" s="1"/>
  <c r="O742" i="2" a="1"/>
  <c r="O742" i="2" s="1"/>
  <c r="O743" i="2" a="1"/>
  <c r="O743" i="2" s="1"/>
  <c r="O744" i="2" a="1"/>
  <c r="O744" i="2" s="1"/>
  <c r="O745" i="2" a="1"/>
  <c r="O745" i="2" s="1"/>
  <c r="O746" i="2" a="1"/>
  <c r="O746" i="2" s="1"/>
  <c r="O747" i="2" a="1"/>
  <c r="O747" i="2" s="1"/>
  <c r="O748" i="2" a="1"/>
  <c r="O748" i="2" s="1"/>
  <c r="O749" i="2" a="1"/>
  <c r="O749" i="2" s="1"/>
  <c r="O750" i="2" a="1"/>
  <c r="O750" i="2" s="1"/>
  <c r="O751" i="2" a="1"/>
  <c r="O751" i="2" s="1"/>
  <c r="O752" i="2" a="1"/>
  <c r="O752" i="2" s="1"/>
  <c r="O753" i="2" a="1"/>
  <c r="O753" i="2" s="1"/>
  <c r="O754" i="2" a="1"/>
  <c r="O754" i="2" s="1"/>
  <c r="O755" i="2" a="1"/>
  <c r="O755" i="2" s="1"/>
  <c r="O756" i="2" a="1"/>
  <c r="O756" i="2" s="1"/>
  <c r="O757" i="2" a="1"/>
  <c r="O757" i="2" s="1"/>
  <c r="O758" i="2" a="1"/>
  <c r="O758" i="2" s="1"/>
  <c r="O759" i="2" a="1"/>
  <c r="O759" i="2" s="1"/>
  <c r="O760" i="2" a="1"/>
  <c r="O760" i="2" s="1"/>
  <c r="O761" i="2" a="1"/>
  <c r="O761" i="2" s="1"/>
  <c r="O762" i="2" a="1"/>
  <c r="O762" i="2" s="1"/>
  <c r="O763" i="2" a="1"/>
  <c r="O763" i="2" s="1"/>
  <c r="O764" i="2" a="1"/>
  <c r="O764" i="2" s="1"/>
  <c r="O765" i="2" a="1"/>
  <c r="O765" i="2" s="1"/>
  <c r="O766" i="2" a="1"/>
  <c r="O766" i="2" s="1"/>
  <c r="O767" i="2" a="1"/>
  <c r="O767" i="2" s="1"/>
  <c r="O768" i="2" a="1"/>
  <c r="O768" i="2" s="1"/>
  <c r="O769" i="2" a="1"/>
  <c r="O769" i="2" s="1"/>
  <c r="O770" i="2" a="1"/>
  <c r="O770" i="2" s="1"/>
  <c r="O771" i="2" a="1"/>
  <c r="O771" i="2" s="1"/>
  <c r="O772" i="2" a="1"/>
  <c r="O772" i="2" s="1"/>
  <c r="O773" i="2" a="1"/>
  <c r="O773" i="2" s="1"/>
  <c r="O774" i="2" a="1"/>
  <c r="O774" i="2" s="1"/>
  <c r="O775" i="2" a="1"/>
  <c r="O775" i="2" s="1"/>
  <c r="O776" i="2" a="1"/>
  <c r="O776" i="2" s="1"/>
  <c r="O777" i="2" a="1"/>
  <c r="O777" i="2" s="1"/>
  <c r="O778" i="2" a="1"/>
  <c r="O778" i="2" s="1"/>
  <c r="O779" i="2" a="1"/>
  <c r="O779" i="2" s="1"/>
  <c r="O780" i="2" a="1"/>
  <c r="O780" i="2" s="1"/>
  <c r="O781" i="2" a="1"/>
  <c r="O781" i="2" s="1"/>
  <c r="O782" i="2" a="1"/>
  <c r="O782" i="2" s="1"/>
  <c r="O783" i="2" a="1"/>
  <c r="O783" i="2" s="1"/>
  <c r="O784" i="2" a="1"/>
  <c r="O784" i="2" s="1"/>
  <c r="O785" i="2" a="1"/>
  <c r="O785" i="2" s="1"/>
  <c r="O786" i="2" a="1"/>
  <c r="O786" i="2" s="1"/>
  <c r="O787" i="2" a="1"/>
  <c r="O787" i="2" s="1"/>
  <c r="O788" i="2" a="1"/>
  <c r="O788" i="2" s="1"/>
  <c r="O789" i="2" a="1"/>
  <c r="O789" i="2" s="1"/>
  <c r="O790" i="2" a="1"/>
  <c r="O790" i="2" s="1"/>
  <c r="O791" i="2" a="1"/>
  <c r="O791" i="2" s="1"/>
  <c r="O792" i="2" a="1"/>
  <c r="O792" i="2" s="1"/>
  <c r="O793" i="2" a="1"/>
  <c r="O793" i="2" s="1"/>
  <c r="O794" i="2" a="1"/>
  <c r="O794" i="2" s="1"/>
  <c r="O795" i="2" a="1"/>
  <c r="O795" i="2" s="1"/>
  <c r="O796" i="2" a="1"/>
  <c r="O796" i="2" s="1"/>
  <c r="O797" i="2" a="1"/>
  <c r="O797" i="2" s="1"/>
  <c r="O798" i="2" a="1"/>
  <c r="O798" i="2" s="1"/>
  <c r="O799" i="2" a="1"/>
  <c r="O799" i="2" s="1"/>
  <c r="O800" i="2" a="1"/>
  <c r="O800" i="2" s="1"/>
  <c r="O801" i="2" a="1"/>
  <c r="O801" i="2" s="1"/>
  <c r="O802" i="2" a="1"/>
  <c r="O802" i="2" s="1"/>
  <c r="O803" i="2" a="1"/>
  <c r="O803" i="2" s="1"/>
  <c r="O804" i="2" a="1"/>
  <c r="O804" i="2" s="1"/>
  <c r="O805" i="2" a="1"/>
  <c r="O805" i="2" s="1"/>
  <c r="O806" i="2" a="1"/>
  <c r="O806" i="2" s="1"/>
  <c r="O807" i="2" a="1"/>
  <c r="O807" i="2" s="1"/>
  <c r="O808" i="2" a="1"/>
  <c r="O808" i="2" s="1"/>
  <c r="O809" i="2" a="1"/>
  <c r="O809" i="2" s="1"/>
  <c r="O810" i="2" a="1"/>
  <c r="O810" i="2" s="1"/>
  <c r="O811" i="2" a="1"/>
  <c r="O811" i="2" s="1"/>
  <c r="O812" i="2" a="1"/>
  <c r="O812" i="2" s="1"/>
  <c r="O813" i="2" a="1"/>
  <c r="O813" i="2" s="1"/>
  <c r="O814" i="2" a="1"/>
  <c r="O814" i="2" s="1"/>
  <c r="O815" i="2" a="1"/>
  <c r="O815" i="2" s="1"/>
  <c r="O816" i="2" a="1"/>
  <c r="O816" i="2" s="1"/>
  <c r="O817" i="2" a="1"/>
  <c r="O817" i="2" s="1"/>
  <c r="O818" i="2" a="1"/>
  <c r="O818" i="2" s="1"/>
  <c r="O819" i="2" a="1"/>
  <c r="O819" i="2" s="1"/>
  <c r="O820" i="2" a="1"/>
  <c r="O820" i="2" s="1"/>
  <c r="O821" i="2" a="1"/>
  <c r="O821" i="2" s="1"/>
  <c r="O822" i="2" a="1"/>
  <c r="O822" i="2" s="1"/>
  <c r="O823" i="2" a="1"/>
  <c r="O823" i="2" s="1"/>
  <c r="O824" i="2" a="1"/>
  <c r="O824" i="2" s="1"/>
  <c r="O825" i="2" a="1"/>
  <c r="O825" i="2" s="1"/>
  <c r="O826" i="2" a="1"/>
  <c r="O826" i="2" s="1"/>
  <c r="O827" i="2" a="1"/>
  <c r="O827" i="2" s="1"/>
  <c r="O828" i="2" a="1"/>
  <c r="O828" i="2" s="1"/>
  <c r="O829" i="2" a="1"/>
  <c r="O829" i="2" s="1"/>
  <c r="O830" i="2" a="1"/>
  <c r="O830" i="2" s="1"/>
  <c r="O831" i="2" a="1"/>
  <c r="O831" i="2" s="1"/>
  <c r="O832" i="2" a="1"/>
  <c r="O832" i="2" s="1"/>
  <c r="O833" i="2" a="1"/>
  <c r="O833" i="2" s="1"/>
  <c r="O834" i="2" a="1"/>
  <c r="O834" i="2" s="1"/>
  <c r="O835" i="2" a="1"/>
  <c r="O835" i="2" s="1"/>
  <c r="O836" i="2" a="1"/>
  <c r="O836" i="2" s="1"/>
  <c r="O837" i="2" a="1"/>
  <c r="O837" i="2" s="1"/>
  <c r="O838" i="2" a="1"/>
  <c r="O838" i="2" s="1"/>
  <c r="O839" i="2" a="1"/>
  <c r="O839" i="2" s="1"/>
  <c r="O840" i="2" a="1"/>
  <c r="O840" i="2" s="1"/>
  <c r="O841" i="2" a="1"/>
  <c r="O841" i="2" s="1"/>
  <c r="O842" i="2" a="1"/>
  <c r="O842" i="2" s="1"/>
  <c r="O843" i="2" a="1"/>
  <c r="O843" i="2" s="1"/>
  <c r="O844" i="2" a="1"/>
  <c r="O844" i="2" s="1"/>
  <c r="O845" i="2" a="1"/>
  <c r="O845" i="2" s="1"/>
  <c r="O846" i="2" a="1"/>
  <c r="O846" i="2" s="1"/>
  <c r="O847" i="2" a="1"/>
  <c r="O847" i="2" s="1"/>
  <c r="O848" i="2" a="1"/>
  <c r="O848" i="2" s="1"/>
  <c r="O849" i="2" a="1"/>
  <c r="O849" i="2" s="1"/>
  <c r="O850" i="2" a="1"/>
  <c r="O850" i="2" s="1"/>
  <c r="O851" i="2" a="1"/>
  <c r="O851" i="2" s="1"/>
  <c r="O852" i="2" a="1"/>
  <c r="O852" i="2" s="1"/>
  <c r="O853" i="2" a="1"/>
  <c r="O853" i="2" s="1"/>
  <c r="O854" i="2" a="1"/>
  <c r="O854" i="2" s="1"/>
  <c r="O855" i="2" a="1"/>
  <c r="O855" i="2" s="1"/>
  <c r="O856" i="2" a="1"/>
  <c r="O856" i="2" s="1"/>
  <c r="O857" i="2" a="1"/>
  <c r="O857" i="2" s="1"/>
  <c r="O858" i="2" a="1"/>
  <c r="O858" i="2" s="1"/>
  <c r="O859" i="2" a="1"/>
  <c r="O859" i="2" s="1"/>
  <c r="O860" i="2" a="1"/>
  <c r="O860" i="2" s="1"/>
  <c r="O861" i="2" a="1"/>
  <c r="O861" i="2" s="1"/>
  <c r="O862" i="2" a="1"/>
  <c r="O862" i="2" s="1"/>
  <c r="O863" i="2" a="1"/>
  <c r="O863" i="2" s="1"/>
  <c r="O864" i="2" a="1"/>
  <c r="O864" i="2" s="1"/>
  <c r="O865" i="2" a="1"/>
  <c r="O865" i="2" s="1"/>
  <c r="O866" i="2" a="1"/>
  <c r="O866" i="2" s="1"/>
  <c r="O867" i="2" a="1"/>
  <c r="O867" i="2" s="1"/>
  <c r="O868" i="2" a="1"/>
  <c r="O868" i="2" s="1"/>
  <c r="O869" i="2" a="1"/>
  <c r="O869" i="2" s="1"/>
  <c r="O870" i="2" a="1"/>
  <c r="O870" i="2" s="1"/>
  <c r="O871" i="2" a="1"/>
  <c r="O871" i="2" s="1"/>
  <c r="O872" i="2" a="1"/>
  <c r="O872" i="2" s="1"/>
  <c r="O873" i="2" a="1"/>
  <c r="O873" i="2" s="1"/>
  <c r="O874" i="2" a="1"/>
  <c r="O874" i="2" s="1"/>
  <c r="O875" i="2" a="1"/>
  <c r="O875" i="2" s="1"/>
  <c r="O876" i="2" a="1"/>
  <c r="O876" i="2" s="1"/>
  <c r="O877" i="2" a="1"/>
  <c r="O877" i="2" s="1"/>
  <c r="O878" i="2" a="1"/>
  <c r="O878" i="2" s="1"/>
  <c r="O879" i="2" a="1"/>
  <c r="O879" i="2" s="1"/>
  <c r="O880" i="2" a="1"/>
  <c r="O880" i="2" s="1"/>
  <c r="O881" i="2" a="1"/>
  <c r="O881" i="2" s="1"/>
  <c r="O882" i="2" a="1"/>
  <c r="O882" i="2" s="1"/>
  <c r="O883" i="2" a="1"/>
  <c r="O883" i="2" s="1"/>
  <c r="O884" i="2" a="1"/>
  <c r="O884" i="2" s="1"/>
  <c r="O885" i="2" a="1"/>
  <c r="O885" i="2" s="1"/>
  <c r="O886" i="2" a="1"/>
  <c r="O886" i="2" s="1"/>
  <c r="O887" i="2" a="1"/>
  <c r="O887" i="2" s="1"/>
  <c r="O888" i="2" a="1"/>
  <c r="O888" i="2" s="1"/>
  <c r="O889" i="2" a="1"/>
  <c r="O889" i="2" s="1"/>
  <c r="O890" i="2" a="1"/>
  <c r="O890" i="2" s="1"/>
  <c r="O891" i="2" a="1"/>
  <c r="O891" i="2" s="1"/>
  <c r="O892" i="2" a="1"/>
  <c r="O892" i="2" s="1"/>
  <c r="O893" i="2" a="1"/>
  <c r="O893" i="2" s="1"/>
  <c r="O894" i="2" a="1"/>
  <c r="O894" i="2" s="1"/>
  <c r="O895" i="2" a="1"/>
  <c r="O895" i="2" s="1"/>
  <c r="O896" i="2" a="1"/>
  <c r="O896" i="2" s="1"/>
  <c r="O897" i="2" a="1"/>
  <c r="O897" i="2" s="1"/>
  <c r="O898" i="2" a="1"/>
  <c r="O898" i="2" s="1"/>
  <c r="O899" i="2" a="1"/>
  <c r="O899" i="2" s="1"/>
  <c r="O900" i="2" a="1"/>
  <c r="O900" i="2" s="1"/>
  <c r="O901" i="2" a="1"/>
  <c r="O901" i="2" s="1"/>
  <c r="O902" i="2" a="1"/>
  <c r="O902" i="2" s="1"/>
  <c r="O903" i="2" a="1"/>
  <c r="O903" i="2" s="1"/>
  <c r="O904" i="2" a="1"/>
  <c r="O904" i="2" s="1"/>
  <c r="O905" i="2" a="1"/>
  <c r="O905" i="2" s="1"/>
  <c r="O906" i="2" a="1"/>
  <c r="O906" i="2" s="1"/>
  <c r="O907" i="2" a="1"/>
  <c r="O907" i="2" s="1"/>
  <c r="O908" i="2" a="1"/>
  <c r="O908" i="2" s="1"/>
  <c r="O909" i="2" a="1"/>
  <c r="O909" i="2" s="1"/>
  <c r="O910" i="2" a="1"/>
  <c r="O910" i="2" s="1"/>
  <c r="O911" i="2" a="1"/>
  <c r="O911" i="2" s="1"/>
  <c r="O912" i="2" a="1"/>
  <c r="O912" i="2" s="1"/>
  <c r="O913" i="2" a="1"/>
  <c r="O913" i="2" s="1"/>
  <c r="O914" i="2" a="1"/>
  <c r="O914" i="2" s="1"/>
  <c r="O915" i="2" a="1"/>
  <c r="O915" i="2" s="1"/>
  <c r="O916" i="2" a="1"/>
  <c r="O916" i="2" s="1"/>
  <c r="O917" i="2" a="1"/>
  <c r="O917" i="2" s="1"/>
  <c r="O918" i="2" a="1"/>
  <c r="O918" i="2" s="1"/>
  <c r="O919" i="2" a="1"/>
  <c r="O919" i="2" s="1"/>
  <c r="O920" i="2" a="1"/>
  <c r="O920" i="2" s="1"/>
  <c r="O921" i="2" a="1"/>
  <c r="O921" i="2" s="1"/>
  <c r="O922" i="2" a="1"/>
  <c r="O922" i="2" s="1"/>
  <c r="O923" i="2" a="1"/>
  <c r="O923" i="2" s="1"/>
  <c r="O924" i="2" a="1"/>
  <c r="O924" i="2" s="1"/>
  <c r="O925" i="2" a="1"/>
  <c r="O925" i="2" s="1"/>
  <c r="O926" i="2" a="1"/>
  <c r="O926" i="2" s="1"/>
  <c r="O927" i="2" a="1"/>
  <c r="O927" i="2" s="1"/>
  <c r="O928" i="2" a="1"/>
  <c r="O928" i="2" s="1"/>
  <c r="O929" i="2" a="1"/>
  <c r="O929" i="2" s="1"/>
  <c r="O930" i="2" a="1"/>
  <c r="O930" i="2" s="1"/>
  <c r="O931" i="2" a="1"/>
  <c r="O931" i="2" s="1"/>
  <c r="O932" i="2" a="1"/>
  <c r="O932" i="2" s="1"/>
  <c r="O933" i="2" a="1"/>
  <c r="O933" i="2" s="1"/>
  <c r="O934" i="2" a="1"/>
  <c r="O934" i="2" s="1"/>
  <c r="O935" i="2" a="1"/>
  <c r="O935" i="2" s="1"/>
  <c r="O936" i="2" a="1"/>
  <c r="O936" i="2" s="1"/>
  <c r="O937" i="2" a="1"/>
  <c r="O937" i="2" s="1"/>
  <c r="O938" i="2" a="1"/>
  <c r="O938" i="2" s="1"/>
  <c r="O939" i="2" a="1"/>
  <c r="O939" i="2" s="1"/>
  <c r="O940" i="2" a="1"/>
  <c r="O940" i="2" s="1"/>
  <c r="O941" i="2" a="1"/>
  <c r="O941" i="2" s="1"/>
  <c r="O942" i="2" a="1"/>
  <c r="O942" i="2" s="1"/>
  <c r="O943" i="2" a="1"/>
  <c r="O943" i="2" s="1"/>
  <c r="O944" i="2" a="1"/>
  <c r="O944" i="2" s="1"/>
  <c r="O945" i="2" a="1"/>
  <c r="O945" i="2" s="1"/>
  <c r="O946" i="2" a="1"/>
  <c r="O946" i="2" s="1"/>
  <c r="O947" i="2" a="1"/>
  <c r="O947" i="2" s="1"/>
  <c r="O948" i="2" a="1"/>
  <c r="O948" i="2" s="1"/>
  <c r="O949" i="2" a="1"/>
  <c r="O949" i="2" s="1"/>
  <c r="O950" i="2" a="1"/>
  <c r="O950" i="2" s="1"/>
  <c r="O951" i="2" a="1"/>
  <c r="O951" i="2" s="1"/>
  <c r="O952" i="2" a="1"/>
  <c r="O952" i="2" s="1"/>
  <c r="O953" i="2" a="1"/>
  <c r="O953" i="2" s="1"/>
  <c r="O954" i="2" a="1"/>
  <c r="O954" i="2" s="1"/>
  <c r="O955" i="2" a="1"/>
  <c r="O955" i="2" s="1"/>
  <c r="O956" i="2" a="1"/>
  <c r="O956" i="2" s="1"/>
  <c r="O957" i="2" a="1"/>
  <c r="O957" i="2" s="1"/>
  <c r="O958" i="2" a="1"/>
  <c r="O958" i="2" s="1"/>
  <c r="O959" i="2" a="1"/>
  <c r="O959" i="2" s="1"/>
  <c r="O960" i="2" a="1"/>
  <c r="O960" i="2" s="1"/>
  <c r="O961" i="2" a="1"/>
  <c r="O961" i="2" s="1"/>
  <c r="O962" i="2" a="1"/>
  <c r="O962" i="2" s="1"/>
  <c r="O963" i="2" a="1"/>
  <c r="O963" i="2" s="1"/>
  <c r="O964" i="2" a="1"/>
  <c r="O964" i="2" s="1"/>
  <c r="O965" i="2" a="1"/>
  <c r="O965" i="2" s="1"/>
  <c r="O966" i="2" a="1"/>
  <c r="O966" i="2" s="1"/>
  <c r="O967" i="2" a="1"/>
  <c r="O967" i="2" s="1"/>
  <c r="O968" i="2" a="1"/>
  <c r="O968" i="2" s="1"/>
  <c r="O969" i="2" a="1"/>
  <c r="O969" i="2" s="1"/>
  <c r="O970" i="2" a="1"/>
  <c r="O970" i="2" s="1"/>
  <c r="O971" i="2" a="1"/>
  <c r="O971" i="2" s="1"/>
  <c r="O972" i="2" a="1"/>
  <c r="O972" i="2" s="1"/>
  <c r="O973" i="2" a="1"/>
  <c r="O973" i="2" s="1"/>
  <c r="O974" i="2" a="1"/>
  <c r="O974" i="2" s="1"/>
  <c r="O975" i="2" a="1"/>
  <c r="O975" i="2" s="1"/>
  <c r="O976" i="2" a="1"/>
  <c r="O976" i="2" s="1"/>
  <c r="O977" i="2" a="1"/>
  <c r="O977" i="2" s="1"/>
  <c r="O978" i="2" a="1"/>
  <c r="O978" i="2" s="1"/>
  <c r="O979" i="2" a="1"/>
  <c r="O979" i="2" s="1"/>
  <c r="O980" i="2" a="1"/>
  <c r="O980" i="2" s="1"/>
  <c r="O981" i="2" a="1"/>
  <c r="O981" i="2" s="1"/>
  <c r="O982" i="2" a="1"/>
  <c r="O982" i="2" s="1"/>
  <c r="O983" i="2" a="1"/>
  <c r="O983" i="2" s="1"/>
  <c r="O984" i="2" a="1"/>
  <c r="O984" i="2" s="1"/>
  <c r="O985" i="2" a="1"/>
  <c r="O985" i="2" s="1"/>
  <c r="O986" i="2" a="1"/>
  <c r="O986" i="2" s="1"/>
  <c r="O987" i="2" a="1"/>
  <c r="O987" i="2" s="1"/>
  <c r="O988" i="2" a="1"/>
  <c r="O988" i="2" s="1"/>
  <c r="O989" i="2" a="1"/>
  <c r="O989" i="2" s="1"/>
  <c r="O990" i="2" a="1"/>
  <c r="O990" i="2" s="1"/>
  <c r="O991" i="2" a="1"/>
  <c r="O991" i="2" s="1"/>
  <c r="O992" i="2" a="1"/>
  <c r="O992" i="2" s="1"/>
  <c r="O993" i="2" a="1"/>
  <c r="O993" i="2" s="1"/>
  <c r="O994" i="2" a="1"/>
  <c r="O994" i="2" s="1"/>
  <c r="O995" i="2" a="1"/>
  <c r="O995" i="2" s="1"/>
  <c r="O996" i="2" a="1"/>
  <c r="O996" i="2" s="1"/>
  <c r="O997" i="2" a="1"/>
  <c r="O997" i="2" s="1"/>
  <c r="O998" i="2" a="1"/>
  <c r="O998" i="2" s="1"/>
  <c r="O999" i="2" a="1"/>
  <c r="O999" i="2" s="1"/>
  <c r="C5" i="1" l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4" i="1"/>
  <c r="C3" i="1"/>
  <c r="N2" i="2" a="1"/>
  <c r="L80" i="1" l="1"/>
  <c r="H80" i="1"/>
  <c r="I80" i="1"/>
  <c r="J80" i="1"/>
  <c r="K80" i="1"/>
  <c r="H79" i="1"/>
  <c r="I79" i="1"/>
  <c r="J79" i="1"/>
  <c r="K79" i="1"/>
  <c r="L79" i="1"/>
  <c r="L64" i="1"/>
  <c r="H64" i="1"/>
  <c r="I64" i="1"/>
  <c r="J64" i="1"/>
  <c r="K64" i="1"/>
  <c r="K81" i="1"/>
  <c r="J81" i="1"/>
  <c r="I81" i="1"/>
  <c r="H81" i="1"/>
  <c r="L81" i="1"/>
  <c r="H63" i="1"/>
  <c r="I63" i="1"/>
  <c r="J63" i="1"/>
  <c r="K63" i="1"/>
  <c r="L63" i="1"/>
  <c r="H47" i="1"/>
  <c r="I47" i="1"/>
  <c r="J47" i="1"/>
  <c r="K47" i="1"/>
  <c r="L47" i="1"/>
  <c r="H65" i="1"/>
  <c r="K65" i="1"/>
  <c r="I65" i="1"/>
  <c r="J65" i="1"/>
  <c r="L65" i="1"/>
  <c r="J11" i="1"/>
  <c r="K11" i="1"/>
  <c r="L11" i="1"/>
  <c r="H11" i="1"/>
  <c r="I11" i="1"/>
  <c r="L27" i="1"/>
  <c r="I27" i="1"/>
  <c r="H27" i="1"/>
  <c r="J27" i="1"/>
  <c r="K27" i="1"/>
  <c r="H12" i="1"/>
  <c r="I12" i="1"/>
  <c r="J12" i="1"/>
  <c r="K12" i="1"/>
  <c r="L12" i="1"/>
  <c r="L43" i="1"/>
  <c r="I43" i="1"/>
  <c r="H43" i="1"/>
  <c r="J43" i="1"/>
  <c r="K43" i="1"/>
  <c r="L75" i="1"/>
  <c r="I75" i="1"/>
  <c r="H75" i="1"/>
  <c r="J75" i="1"/>
  <c r="K75" i="1"/>
  <c r="K72" i="1"/>
  <c r="H72" i="1"/>
  <c r="L72" i="1"/>
  <c r="I72" i="1"/>
  <c r="J72" i="1"/>
  <c r="L59" i="1"/>
  <c r="I59" i="1"/>
  <c r="H59" i="1"/>
  <c r="J59" i="1"/>
  <c r="K59" i="1"/>
  <c r="J69" i="1"/>
  <c r="K69" i="1"/>
  <c r="L69" i="1"/>
  <c r="H69" i="1"/>
  <c r="I69" i="1"/>
  <c r="J53" i="1"/>
  <c r="K53" i="1"/>
  <c r="L53" i="1"/>
  <c r="H53" i="1"/>
  <c r="I53" i="1"/>
  <c r="J37" i="1"/>
  <c r="K37" i="1"/>
  <c r="L37" i="1"/>
  <c r="H37" i="1"/>
  <c r="I37" i="1"/>
  <c r="J21" i="1"/>
  <c r="K21" i="1"/>
  <c r="L21" i="1"/>
  <c r="H21" i="1"/>
  <c r="I21" i="1"/>
  <c r="I20" i="1"/>
  <c r="L20" i="1"/>
  <c r="J20" i="1"/>
  <c r="K20" i="1"/>
  <c r="H20" i="1"/>
  <c r="J78" i="1"/>
  <c r="H78" i="1"/>
  <c r="I78" i="1"/>
  <c r="K78" i="1"/>
  <c r="L78" i="1"/>
  <c r="J62" i="1"/>
  <c r="H62" i="1"/>
  <c r="I62" i="1"/>
  <c r="K62" i="1"/>
  <c r="L62" i="1"/>
  <c r="J46" i="1"/>
  <c r="H46" i="1"/>
  <c r="I46" i="1"/>
  <c r="K46" i="1"/>
  <c r="L46" i="1"/>
  <c r="J30" i="1"/>
  <c r="H30" i="1"/>
  <c r="I30" i="1"/>
  <c r="K30" i="1"/>
  <c r="L30" i="1"/>
  <c r="K14" i="1"/>
  <c r="L14" i="1"/>
  <c r="H14" i="1"/>
  <c r="I14" i="1"/>
  <c r="J14" i="1"/>
  <c r="K77" i="1"/>
  <c r="L77" i="1"/>
  <c r="H77" i="1"/>
  <c r="I77" i="1"/>
  <c r="J77" i="1"/>
  <c r="K61" i="1"/>
  <c r="H61" i="1"/>
  <c r="I61" i="1"/>
  <c r="J61" i="1"/>
  <c r="L61" i="1"/>
  <c r="K45" i="1"/>
  <c r="L45" i="1"/>
  <c r="H45" i="1"/>
  <c r="I45" i="1"/>
  <c r="J45" i="1"/>
  <c r="L29" i="1"/>
  <c r="H29" i="1"/>
  <c r="I29" i="1"/>
  <c r="J29" i="1"/>
  <c r="K29" i="1"/>
  <c r="I13" i="1"/>
  <c r="J13" i="1"/>
  <c r="L13" i="1"/>
  <c r="K13" i="1"/>
  <c r="H13" i="1"/>
  <c r="H76" i="1"/>
  <c r="I76" i="1"/>
  <c r="J76" i="1"/>
  <c r="K76" i="1"/>
  <c r="L76" i="1"/>
  <c r="H60" i="1"/>
  <c r="I60" i="1"/>
  <c r="J60" i="1"/>
  <c r="K60" i="1"/>
  <c r="L60" i="1"/>
  <c r="H44" i="1"/>
  <c r="I44" i="1"/>
  <c r="J44" i="1"/>
  <c r="K44" i="1"/>
  <c r="L44" i="1"/>
  <c r="H28" i="1"/>
  <c r="I28" i="1"/>
  <c r="J28" i="1"/>
  <c r="K28" i="1"/>
  <c r="L28" i="1"/>
  <c r="K3" i="1"/>
  <c r="J3" i="1"/>
  <c r="L3" i="1"/>
  <c r="H3" i="1"/>
  <c r="I3" i="1"/>
  <c r="H68" i="1"/>
  <c r="L68" i="1"/>
  <c r="J68" i="1"/>
  <c r="K68" i="1"/>
  <c r="I68" i="1"/>
  <c r="H52" i="1"/>
  <c r="I52" i="1"/>
  <c r="L52" i="1"/>
  <c r="J52" i="1"/>
  <c r="K52" i="1"/>
  <c r="H36" i="1"/>
  <c r="I36" i="1"/>
  <c r="L36" i="1"/>
  <c r="J36" i="1"/>
  <c r="K36" i="1"/>
  <c r="H4" i="1"/>
  <c r="I4" i="1"/>
  <c r="J4" i="1"/>
  <c r="K4" i="1"/>
  <c r="L4" i="1"/>
  <c r="H67" i="1"/>
  <c r="I67" i="1"/>
  <c r="J67" i="1"/>
  <c r="K67" i="1"/>
  <c r="L67" i="1"/>
  <c r="H51" i="1"/>
  <c r="I51" i="1"/>
  <c r="J51" i="1"/>
  <c r="K51" i="1"/>
  <c r="L51" i="1"/>
  <c r="H35" i="1"/>
  <c r="I35" i="1"/>
  <c r="J35" i="1"/>
  <c r="K35" i="1"/>
  <c r="L35" i="1"/>
  <c r="H19" i="1"/>
  <c r="I19" i="1"/>
  <c r="J19" i="1"/>
  <c r="K19" i="1"/>
  <c r="L19" i="1"/>
  <c r="J74" i="1"/>
  <c r="K74" i="1"/>
  <c r="H74" i="1"/>
  <c r="L74" i="1"/>
  <c r="I74" i="1"/>
  <c r="J58" i="1"/>
  <c r="K58" i="1"/>
  <c r="L58" i="1"/>
  <c r="H58" i="1"/>
  <c r="I58" i="1"/>
  <c r="J42" i="1"/>
  <c r="K42" i="1"/>
  <c r="H42" i="1"/>
  <c r="L42" i="1"/>
  <c r="I42" i="1"/>
  <c r="K26" i="1"/>
  <c r="L26" i="1"/>
  <c r="H26" i="1"/>
  <c r="I26" i="1"/>
  <c r="J26" i="1"/>
  <c r="H10" i="1"/>
  <c r="L10" i="1"/>
  <c r="I10" i="1"/>
  <c r="J10" i="1"/>
  <c r="K10" i="1"/>
  <c r="H73" i="1"/>
  <c r="I73" i="1"/>
  <c r="J73" i="1"/>
  <c r="K73" i="1"/>
  <c r="L73" i="1"/>
  <c r="H57" i="1"/>
  <c r="I57" i="1"/>
  <c r="J57" i="1"/>
  <c r="K57" i="1"/>
  <c r="L57" i="1"/>
  <c r="H41" i="1"/>
  <c r="I41" i="1"/>
  <c r="J41" i="1"/>
  <c r="K41" i="1"/>
  <c r="L41" i="1"/>
  <c r="H25" i="1"/>
  <c r="I25" i="1"/>
  <c r="J25" i="1"/>
  <c r="K25" i="1"/>
  <c r="L25" i="1"/>
  <c r="H9" i="1"/>
  <c r="I9" i="1"/>
  <c r="J9" i="1"/>
  <c r="K9" i="1"/>
  <c r="L9" i="1"/>
  <c r="K56" i="1"/>
  <c r="L56" i="1"/>
  <c r="H56" i="1"/>
  <c r="I56" i="1"/>
  <c r="J56" i="1"/>
  <c r="K40" i="1"/>
  <c r="H40" i="1"/>
  <c r="L40" i="1"/>
  <c r="I40" i="1"/>
  <c r="J40" i="1"/>
  <c r="K24" i="1"/>
  <c r="H24" i="1"/>
  <c r="L24" i="1"/>
  <c r="I24" i="1"/>
  <c r="J24" i="1"/>
  <c r="K8" i="1"/>
  <c r="L8" i="1"/>
  <c r="H8" i="1"/>
  <c r="I8" i="1"/>
  <c r="J8" i="1"/>
  <c r="I71" i="1"/>
  <c r="J71" i="1"/>
  <c r="K71" i="1"/>
  <c r="L71" i="1"/>
  <c r="H71" i="1"/>
  <c r="I39" i="1"/>
  <c r="K39" i="1"/>
  <c r="L39" i="1"/>
  <c r="H39" i="1"/>
  <c r="J39" i="1"/>
  <c r="I23" i="1"/>
  <c r="J23" i="1"/>
  <c r="K23" i="1"/>
  <c r="L23" i="1"/>
  <c r="H23" i="1"/>
  <c r="H7" i="1"/>
  <c r="I7" i="1"/>
  <c r="J7" i="1"/>
  <c r="K7" i="1"/>
  <c r="L7" i="1"/>
  <c r="I55" i="1"/>
  <c r="J55" i="1"/>
  <c r="K55" i="1"/>
  <c r="L55" i="1"/>
  <c r="H55" i="1"/>
  <c r="H70" i="1"/>
  <c r="I70" i="1"/>
  <c r="J70" i="1"/>
  <c r="K70" i="1"/>
  <c r="L70" i="1"/>
  <c r="H54" i="1"/>
  <c r="I54" i="1"/>
  <c r="J54" i="1"/>
  <c r="K54" i="1"/>
  <c r="L54" i="1"/>
  <c r="H38" i="1"/>
  <c r="I38" i="1"/>
  <c r="J38" i="1"/>
  <c r="K38" i="1"/>
  <c r="L38" i="1"/>
  <c r="H22" i="1"/>
  <c r="I22" i="1"/>
  <c r="J22" i="1"/>
  <c r="K22" i="1"/>
  <c r="L22" i="1"/>
  <c r="L6" i="1"/>
  <c r="I6" i="1"/>
  <c r="H6" i="1"/>
  <c r="J6" i="1"/>
  <c r="K6" i="1"/>
  <c r="J5" i="1"/>
  <c r="L5" i="1"/>
  <c r="H5" i="1"/>
  <c r="I5" i="1"/>
  <c r="K5" i="1"/>
  <c r="I82" i="1"/>
  <c r="J82" i="1"/>
  <c r="K82" i="1"/>
  <c r="L82" i="1"/>
  <c r="H82" i="1"/>
  <c r="I66" i="1"/>
  <c r="J66" i="1"/>
  <c r="K66" i="1"/>
  <c r="L66" i="1"/>
  <c r="H66" i="1"/>
  <c r="I50" i="1"/>
  <c r="J50" i="1"/>
  <c r="K50" i="1"/>
  <c r="L50" i="1"/>
  <c r="H50" i="1"/>
  <c r="I34" i="1"/>
  <c r="J34" i="1"/>
  <c r="K34" i="1"/>
  <c r="L34" i="1"/>
  <c r="H34" i="1"/>
  <c r="I18" i="1"/>
  <c r="J18" i="1"/>
  <c r="K18" i="1"/>
  <c r="L18" i="1"/>
  <c r="H18" i="1"/>
  <c r="H49" i="1"/>
  <c r="K49" i="1"/>
  <c r="I49" i="1"/>
  <c r="J49" i="1"/>
  <c r="L49" i="1"/>
  <c r="H33" i="1"/>
  <c r="K33" i="1"/>
  <c r="I33" i="1"/>
  <c r="J33" i="1"/>
  <c r="L33" i="1"/>
  <c r="H17" i="1"/>
  <c r="K17" i="1"/>
  <c r="I17" i="1"/>
  <c r="J17" i="1"/>
  <c r="L17" i="1"/>
  <c r="L48" i="1"/>
  <c r="H48" i="1"/>
  <c r="I48" i="1"/>
  <c r="J48" i="1"/>
  <c r="K48" i="1"/>
  <c r="L32" i="1"/>
  <c r="H32" i="1"/>
  <c r="I32" i="1"/>
  <c r="J32" i="1"/>
  <c r="K32" i="1"/>
  <c r="H16" i="1"/>
  <c r="I16" i="1"/>
  <c r="J16" i="1"/>
  <c r="K16" i="1"/>
  <c r="L16" i="1"/>
  <c r="H31" i="1"/>
  <c r="I31" i="1"/>
  <c r="J31" i="1"/>
  <c r="K31" i="1"/>
  <c r="L31" i="1"/>
  <c r="H15" i="1"/>
  <c r="I15" i="1"/>
  <c r="J15" i="1"/>
  <c r="K15" i="1"/>
  <c r="L15" i="1"/>
  <c r="N2" i="2"/>
  <c r="O17" i="2" a="1"/>
  <c r="O17" i="2" s="1"/>
  <c r="O33" i="2" a="1"/>
  <c r="O33" i="2" s="1"/>
  <c r="O49" i="2" a="1"/>
  <c r="O49" i="2" s="1"/>
  <c r="O65" i="2" a="1"/>
  <c r="O65" i="2" s="1"/>
  <c r="O81" i="2" a="1"/>
  <c r="O81" i="2" s="1"/>
  <c r="O97" i="2" a="1"/>
  <c r="O97" i="2" s="1"/>
  <c r="O113" i="2" a="1"/>
  <c r="O113" i="2" s="1"/>
  <c r="O129" i="2" a="1"/>
  <c r="O129" i="2" s="1"/>
  <c r="O144" i="2" a="1"/>
  <c r="O144" i="2" s="1"/>
  <c r="O160" i="2" a="1"/>
  <c r="O160" i="2" s="1"/>
  <c r="O175" i="2" a="1"/>
  <c r="O175" i="2" s="1"/>
  <c r="O191" i="2" a="1"/>
  <c r="O191" i="2" s="1"/>
  <c r="O206" i="2" a="1"/>
  <c r="O206" i="2" s="1"/>
  <c r="O220" i="2" a="1"/>
  <c r="O220" i="2" s="1"/>
  <c r="O236" i="2" a="1"/>
  <c r="O236" i="2" s="1"/>
  <c r="O252" i="2" a="1"/>
  <c r="O252" i="2" s="1"/>
  <c r="O267" i="2" a="1"/>
  <c r="O267" i="2" s="1"/>
  <c r="O283" i="2" a="1"/>
  <c r="O283" i="2" s="1"/>
  <c r="O299" i="2" a="1"/>
  <c r="O299" i="2" s="1"/>
  <c r="O315" i="2" a="1"/>
  <c r="O315" i="2" s="1"/>
  <c r="O330" i="2" a="1"/>
  <c r="O330" i="2" s="1"/>
  <c r="O345" i="2" a="1"/>
  <c r="O345" i="2" s="1"/>
  <c r="O360" i="2" a="1"/>
  <c r="O360" i="2" s="1"/>
  <c r="O376" i="2" a="1"/>
  <c r="O376" i="2" s="1"/>
  <c r="O378" i="2" a="1"/>
  <c r="O378" i="2" s="1"/>
  <c r="O379" i="2" a="1"/>
  <c r="O379" i="2" s="1"/>
  <c r="O266" i="2" a="1"/>
  <c r="O266" i="2" s="1"/>
  <c r="O3" i="2" a="1"/>
  <c r="O3" i="2" s="1"/>
  <c r="O18" i="2" a="1"/>
  <c r="O18" i="2" s="1"/>
  <c r="O34" i="2" a="1"/>
  <c r="O34" i="2" s="1"/>
  <c r="O50" i="2" a="1"/>
  <c r="O50" i="2" s="1"/>
  <c r="O66" i="2" a="1"/>
  <c r="O66" i="2" s="1"/>
  <c r="O82" i="2" a="1"/>
  <c r="O82" i="2" s="1"/>
  <c r="O98" i="2" a="1"/>
  <c r="O98" i="2" s="1"/>
  <c r="O114" i="2" a="1"/>
  <c r="O114" i="2" s="1"/>
  <c r="O130" i="2" a="1"/>
  <c r="O130" i="2" s="1"/>
  <c r="O145" i="2" a="1"/>
  <c r="O145" i="2" s="1"/>
  <c r="O161" i="2" a="1"/>
  <c r="O161" i="2" s="1"/>
  <c r="O176" i="2" a="1"/>
  <c r="O176" i="2" s="1"/>
  <c r="O192" i="2" a="1"/>
  <c r="O192" i="2" s="1"/>
  <c r="O207" i="2" a="1"/>
  <c r="O207" i="2" s="1"/>
  <c r="O221" i="2" a="1"/>
  <c r="O221" i="2" s="1"/>
  <c r="O237" i="2" a="1"/>
  <c r="O237" i="2" s="1"/>
  <c r="O253" i="2" a="1"/>
  <c r="O253" i="2" s="1"/>
  <c r="O268" i="2" a="1"/>
  <c r="O268" i="2" s="1"/>
  <c r="O284" i="2" a="1"/>
  <c r="O284" i="2" s="1"/>
  <c r="O300" i="2" a="1"/>
  <c r="O300" i="2" s="1"/>
  <c r="O316" i="2" a="1"/>
  <c r="O316" i="2" s="1"/>
  <c r="O331" i="2" a="1"/>
  <c r="O331" i="2" s="1"/>
  <c r="O346" i="2" a="1"/>
  <c r="O346" i="2" s="1"/>
  <c r="O361" i="2" a="1"/>
  <c r="O361" i="2" s="1"/>
  <c r="O377" i="2" a="1"/>
  <c r="O377" i="2" s="1"/>
  <c r="O363" i="2" a="1"/>
  <c r="O363" i="2" s="1"/>
  <c r="O205" i="2" a="1"/>
  <c r="O205" i="2" s="1"/>
  <c r="O4" i="2" a="1"/>
  <c r="O4" i="2" s="1"/>
  <c r="O19" i="2" a="1"/>
  <c r="O19" i="2" s="1"/>
  <c r="O35" i="2" a="1"/>
  <c r="O35" i="2" s="1"/>
  <c r="O51" i="2" a="1"/>
  <c r="O51" i="2" s="1"/>
  <c r="O67" i="2" a="1"/>
  <c r="O67" i="2" s="1"/>
  <c r="O83" i="2" a="1"/>
  <c r="O83" i="2" s="1"/>
  <c r="O99" i="2" a="1"/>
  <c r="O99" i="2" s="1"/>
  <c r="O115" i="2" a="1"/>
  <c r="O115" i="2" s="1"/>
  <c r="O146" i="2" a="1"/>
  <c r="O146" i="2" s="1"/>
  <c r="O162" i="2" a="1"/>
  <c r="O162" i="2" s="1"/>
  <c r="O177" i="2" a="1"/>
  <c r="O177" i="2" s="1"/>
  <c r="O193" i="2" a="1"/>
  <c r="O193" i="2" s="1"/>
  <c r="O208" i="2" a="1"/>
  <c r="O208" i="2" s="1"/>
  <c r="O222" i="2" a="1"/>
  <c r="O222" i="2" s="1"/>
  <c r="O238" i="2" a="1"/>
  <c r="O238" i="2" s="1"/>
  <c r="O254" i="2" a="1"/>
  <c r="O254" i="2" s="1"/>
  <c r="O269" i="2" a="1"/>
  <c r="O269" i="2" s="1"/>
  <c r="O285" i="2" a="1"/>
  <c r="O285" i="2" s="1"/>
  <c r="O301" i="2" a="1"/>
  <c r="O301" i="2" s="1"/>
  <c r="O317" i="2" a="1"/>
  <c r="O317" i="2" s="1"/>
  <c r="O332" i="2" a="1"/>
  <c r="O332" i="2" s="1"/>
  <c r="O362" i="2" a="1"/>
  <c r="O362" i="2" s="1"/>
  <c r="O96" i="2" a="1"/>
  <c r="O96" i="2" s="1"/>
  <c r="O344" i="2" a="1"/>
  <c r="O344" i="2" s="1"/>
  <c r="O5" i="2" a="1"/>
  <c r="O5" i="2" s="1"/>
  <c r="O20" i="2" a="1"/>
  <c r="O20" i="2" s="1"/>
  <c r="O36" i="2" a="1"/>
  <c r="O36" i="2" s="1"/>
  <c r="O52" i="2" a="1"/>
  <c r="O52" i="2" s="1"/>
  <c r="O68" i="2" a="1"/>
  <c r="O68" i="2" s="1"/>
  <c r="O84" i="2" a="1"/>
  <c r="O84" i="2" s="1"/>
  <c r="O100" i="2" a="1"/>
  <c r="O100" i="2" s="1"/>
  <c r="O116" i="2" a="1"/>
  <c r="O116" i="2" s="1"/>
  <c r="O131" i="2" a="1"/>
  <c r="O131" i="2" s="1"/>
  <c r="O147" i="2" a="1"/>
  <c r="O147" i="2" s="1"/>
  <c r="O163" i="2" a="1"/>
  <c r="O163" i="2" s="1"/>
  <c r="O178" i="2" a="1"/>
  <c r="O178" i="2" s="1"/>
  <c r="O194" i="2" a="1"/>
  <c r="O194" i="2" s="1"/>
  <c r="O209" i="2" a="1"/>
  <c r="O209" i="2" s="1"/>
  <c r="O223" i="2" a="1"/>
  <c r="O223" i="2" s="1"/>
  <c r="O239" i="2" a="1"/>
  <c r="O239" i="2" s="1"/>
  <c r="O255" i="2" a="1"/>
  <c r="O255" i="2" s="1"/>
  <c r="O270" i="2" a="1"/>
  <c r="O270" i="2" s="1"/>
  <c r="O286" i="2" a="1"/>
  <c r="O286" i="2" s="1"/>
  <c r="O302" i="2" a="1"/>
  <c r="O302" i="2" s="1"/>
  <c r="O318" i="2" a="1"/>
  <c r="O318" i="2" s="1"/>
  <c r="O333" i="2" a="1"/>
  <c r="O333" i="2" s="1"/>
  <c r="O347" i="2" a="1"/>
  <c r="O347" i="2" s="1"/>
  <c r="O251" i="2" a="1"/>
  <c r="O251" i="2" s="1"/>
  <c r="O6" i="2" a="1"/>
  <c r="O6" i="2" s="1"/>
  <c r="O21" i="2" a="1"/>
  <c r="O21" i="2" s="1"/>
  <c r="O37" i="2" a="1"/>
  <c r="O37" i="2" s="1"/>
  <c r="O53" i="2" a="1"/>
  <c r="O53" i="2" s="1"/>
  <c r="O69" i="2" a="1"/>
  <c r="O69" i="2" s="1"/>
  <c r="O85" i="2" a="1"/>
  <c r="O85" i="2" s="1"/>
  <c r="O101" i="2" a="1"/>
  <c r="O101" i="2" s="1"/>
  <c r="O117" i="2" a="1"/>
  <c r="O117" i="2" s="1"/>
  <c r="O132" i="2" a="1"/>
  <c r="O132" i="2" s="1"/>
  <c r="O148" i="2" a="1"/>
  <c r="O148" i="2" s="1"/>
  <c r="O164" i="2" a="1"/>
  <c r="O164" i="2" s="1"/>
  <c r="O179" i="2" a="1"/>
  <c r="O179" i="2" s="1"/>
  <c r="O210" i="2" a="1"/>
  <c r="O210" i="2" s="1"/>
  <c r="O224" i="2" a="1"/>
  <c r="O224" i="2" s="1"/>
  <c r="O240" i="2" a="1"/>
  <c r="O240" i="2" s="1"/>
  <c r="O256" i="2" a="1"/>
  <c r="O256" i="2" s="1"/>
  <c r="O271" i="2" a="1"/>
  <c r="O271" i="2" s="1"/>
  <c r="O287" i="2" a="1"/>
  <c r="O287" i="2" s="1"/>
  <c r="O303" i="2" a="1"/>
  <c r="O303" i="2" s="1"/>
  <c r="O319" i="2" a="1"/>
  <c r="O319" i="2" s="1"/>
  <c r="O334" i="2" a="1"/>
  <c r="O334" i="2" s="1"/>
  <c r="O348" i="2" a="1"/>
  <c r="O348" i="2" s="1"/>
  <c r="O364" i="2" a="1"/>
  <c r="O364" i="2" s="1"/>
  <c r="O380" i="2" a="1"/>
  <c r="O380" i="2" s="1"/>
  <c r="O369" i="2" a="1"/>
  <c r="O369" i="2" s="1"/>
  <c r="O372" i="2" a="1"/>
  <c r="O372" i="2" s="1"/>
  <c r="O174" i="2" a="1"/>
  <c r="O174" i="2" s="1"/>
  <c r="O7" i="2" a="1"/>
  <c r="O7" i="2" s="1"/>
  <c r="O22" i="2" a="1"/>
  <c r="O22" i="2" s="1"/>
  <c r="O38" i="2" a="1"/>
  <c r="O38" i="2" s="1"/>
  <c r="O54" i="2" a="1"/>
  <c r="O54" i="2" s="1"/>
  <c r="O70" i="2" a="1"/>
  <c r="O70" i="2" s="1"/>
  <c r="O86" i="2" a="1"/>
  <c r="O86" i="2" s="1"/>
  <c r="O102" i="2" a="1"/>
  <c r="O102" i="2" s="1"/>
  <c r="O118" i="2" a="1"/>
  <c r="O118" i="2" s="1"/>
  <c r="O133" i="2" a="1"/>
  <c r="O133" i="2" s="1"/>
  <c r="O149" i="2" a="1"/>
  <c r="O149" i="2" s="1"/>
  <c r="O165" i="2" a="1"/>
  <c r="O165" i="2" s="1"/>
  <c r="O180" i="2" a="1"/>
  <c r="O180" i="2" s="1"/>
  <c r="O195" i="2" a="1"/>
  <c r="O195" i="2" s="1"/>
  <c r="O225" i="2" a="1"/>
  <c r="O225" i="2" s="1"/>
  <c r="O241" i="2" a="1"/>
  <c r="O241" i="2" s="1"/>
  <c r="O257" i="2" a="1"/>
  <c r="O257" i="2" s="1"/>
  <c r="O272" i="2" a="1"/>
  <c r="O272" i="2" s="1"/>
  <c r="O288" i="2" a="1"/>
  <c r="O288" i="2" s="1"/>
  <c r="O304" i="2" a="1"/>
  <c r="O304" i="2" s="1"/>
  <c r="O320" i="2" a="1"/>
  <c r="O320" i="2" s="1"/>
  <c r="O335" i="2" a="1"/>
  <c r="O335" i="2" s="1"/>
  <c r="O349" i="2" a="1"/>
  <c r="O349" i="2" s="1"/>
  <c r="O365" i="2" a="1"/>
  <c r="O365" i="2" s="1"/>
  <c r="O381" i="2" a="1"/>
  <c r="O381" i="2" s="1"/>
  <c r="O385" i="2" a="1"/>
  <c r="O385" i="2" s="1"/>
  <c r="O16" i="2" a="1"/>
  <c r="O16" i="2" s="1"/>
  <c r="O314" i="2" a="1"/>
  <c r="O314" i="2" s="1"/>
  <c r="O8" i="2" a="1"/>
  <c r="O8" i="2" s="1"/>
  <c r="O23" i="2" a="1"/>
  <c r="O23" i="2" s="1"/>
  <c r="O39" i="2" a="1"/>
  <c r="O39" i="2" s="1"/>
  <c r="O55" i="2" a="1"/>
  <c r="O55" i="2" s="1"/>
  <c r="O71" i="2" a="1"/>
  <c r="O71" i="2" s="1"/>
  <c r="O87" i="2" a="1"/>
  <c r="O87" i="2" s="1"/>
  <c r="O103" i="2" a="1"/>
  <c r="O103" i="2" s="1"/>
  <c r="O119" i="2" a="1"/>
  <c r="O119" i="2" s="1"/>
  <c r="O134" i="2" a="1"/>
  <c r="O134" i="2" s="1"/>
  <c r="O150" i="2" a="1"/>
  <c r="O150" i="2" s="1"/>
  <c r="O166" i="2" a="1"/>
  <c r="O166" i="2" s="1"/>
  <c r="O181" i="2" a="1"/>
  <c r="O181" i="2" s="1"/>
  <c r="O196" i="2" a="1"/>
  <c r="O196" i="2" s="1"/>
  <c r="O211" i="2" a="1"/>
  <c r="O211" i="2" s="1"/>
  <c r="O226" i="2" a="1"/>
  <c r="O226" i="2" s="1"/>
  <c r="O242" i="2" a="1"/>
  <c r="O242" i="2" s="1"/>
  <c r="O258" i="2" a="1"/>
  <c r="O258" i="2" s="1"/>
  <c r="O273" i="2" a="1"/>
  <c r="O273" i="2" s="1"/>
  <c r="O289" i="2" a="1"/>
  <c r="O289" i="2" s="1"/>
  <c r="O305" i="2" a="1"/>
  <c r="O305" i="2" s="1"/>
  <c r="O321" i="2" a="1"/>
  <c r="O321" i="2" s="1"/>
  <c r="O336" i="2" a="1"/>
  <c r="O336" i="2" s="1"/>
  <c r="O350" i="2" a="1"/>
  <c r="O350" i="2" s="1"/>
  <c r="O366" i="2" a="1"/>
  <c r="O366" i="2" s="1"/>
  <c r="O382" i="2" a="1"/>
  <c r="O382" i="2" s="1"/>
  <c r="O387" i="2" a="1"/>
  <c r="O387" i="2" s="1"/>
  <c r="O64" i="2" a="1"/>
  <c r="O64" i="2" s="1"/>
  <c r="O298" i="2" a="1"/>
  <c r="O298" i="2" s="1"/>
  <c r="O9" i="2" a="1"/>
  <c r="O9" i="2" s="1"/>
  <c r="O24" i="2" a="1"/>
  <c r="O24" i="2" s="1"/>
  <c r="O40" i="2" a="1"/>
  <c r="O40" i="2" s="1"/>
  <c r="O56" i="2" a="1"/>
  <c r="O56" i="2" s="1"/>
  <c r="O72" i="2" a="1"/>
  <c r="O72" i="2" s="1"/>
  <c r="O88" i="2" a="1"/>
  <c r="O88" i="2" s="1"/>
  <c r="O104" i="2" a="1"/>
  <c r="O104" i="2" s="1"/>
  <c r="O120" i="2" a="1"/>
  <c r="O120" i="2" s="1"/>
  <c r="O135" i="2" a="1"/>
  <c r="O135" i="2" s="1"/>
  <c r="O151" i="2" a="1"/>
  <c r="O151" i="2" s="1"/>
  <c r="O167" i="2" a="1"/>
  <c r="O167" i="2" s="1"/>
  <c r="O182" i="2" a="1"/>
  <c r="O182" i="2" s="1"/>
  <c r="O197" i="2" a="1"/>
  <c r="O197" i="2" s="1"/>
  <c r="O212" i="2" a="1"/>
  <c r="O212" i="2" s="1"/>
  <c r="O227" i="2" a="1"/>
  <c r="O227" i="2" s="1"/>
  <c r="O243" i="2" a="1"/>
  <c r="O243" i="2" s="1"/>
  <c r="O274" i="2" a="1"/>
  <c r="O274" i="2" s="1"/>
  <c r="O290" i="2" a="1"/>
  <c r="O290" i="2" s="1"/>
  <c r="O306" i="2" a="1"/>
  <c r="O306" i="2" s="1"/>
  <c r="O322" i="2" a="1"/>
  <c r="O322" i="2" s="1"/>
  <c r="O337" i="2" a="1"/>
  <c r="O337" i="2" s="1"/>
  <c r="O351" i="2" a="1"/>
  <c r="O351" i="2" s="1"/>
  <c r="O367" i="2" a="1"/>
  <c r="O367" i="2" s="1"/>
  <c r="O383" i="2" a="1"/>
  <c r="O383" i="2" s="1"/>
  <c r="O353" i="2" a="1"/>
  <c r="O353" i="2" s="1"/>
  <c r="O356" i="2" a="1"/>
  <c r="O356" i="2" s="1"/>
  <c r="O159" i="2" a="1"/>
  <c r="O159" i="2" s="1"/>
  <c r="O10" i="2" a="1"/>
  <c r="O10" i="2" s="1"/>
  <c r="O25" i="2" a="1"/>
  <c r="O25" i="2" s="1"/>
  <c r="O41" i="2" a="1"/>
  <c r="O41" i="2" s="1"/>
  <c r="O57" i="2" a="1"/>
  <c r="O57" i="2" s="1"/>
  <c r="O73" i="2" a="1"/>
  <c r="O73" i="2" s="1"/>
  <c r="O89" i="2" a="1"/>
  <c r="O89" i="2" s="1"/>
  <c r="O105" i="2" a="1"/>
  <c r="O105" i="2" s="1"/>
  <c r="O121" i="2" a="1"/>
  <c r="O121" i="2" s="1"/>
  <c r="O136" i="2" a="1"/>
  <c r="O136" i="2" s="1"/>
  <c r="O152" i="2" a="1"/>
  <c r="O152" i="2" s="1"/>
  <c r="O168" i="2" a="1"/>
  <c r="O168" i="2" s="1"/>
  <c r="O183" i="2" a="1"/>
  <c r="O183" i="2" s="1"/>
  <c r="O198" i="2" a="1"/>
  <c r="O198" i="2" s="1"/>
  <c r="O213" i="2" a="1"/>
  <c r="O213" i="2" s="1"/>
  <c r="O228" i="2" a="1"/>
  <c r="O228" i="2" s="1"/>
  <c r="O244" i="2" a="1"/>
  <c r="O244" i="2" s="1"/>
  <c r="O259" i="2" a="1"/>
  <c r="O259" i="2" s="1"/>
  <c r="O275" i="2" a="1"/>
  <c r="O275" i="2" s="1"/>
  <c r="O291" i="2" a="1"/>
  <c r="O291" i="2" s="1"/>
  <c r="O307" i="2" a="1"/>
  <c r="O307" i="2" s="1"/>
  <c r="O338" i="2" a="1"/>
  <c r="O338" i="2" s="1"/>
  <c r="O352" i="2" a="1"/>
  <c r="O352" i="2" s="1"/>
  <c r="O368" i="2" a="1"/>
  <c r="O368" i="2" s="1"/>
  <c r="O384" i="2" a="1"/>
  <c r="O384" i="2" s="1"/>
  <c r="O326" i="2" a="1"/>
  <c r="O326" i="2" s="1"/>
  <c r="O80" i="2" a="1"/>
  <c r="O80" i="2" s="1"/>
  <c r="O219" i="2" a="1"/>
  <c r="O219" i="2" s="1"/>
  <c r="O375" i="2" a="1"/>
  <c r="O375" i="2" s="1"/>
  <c r="O26" i="2" a="1"/>
  <c r="O26" i="2" s="1"/>
  <c r="O42" i="2" a="1"/>
  <c r="O42" i="2" s="1"/>
  <c r="O58" i="2" a="1"/>
  <c r="O58" i="2" s="1"/>
  <c r="O74" i="2" a="1"/>
  <c r="O74" i="2" s="1"/>
  <c r="O90" i="2" a="1"/>
  <c r="O90" i="2" s="1"/>
  <c r="O106" i="2" a="1"/>
  <c r="O106" i="2" s="1"/>
  <c r="O122" i="2" a="1"/>
  <c r="O122" i="2" s="1"/>
  <c r="O137" i="2" a="1"/>
  <c r="O137" i="2" s="1"/>
  <c r="O153" i="2" a="1"/>
  <c r="O153" i="2" s="1"/>
  <c r="O169" i="2" a="1"/>
  <c r="O169" i="2" s="1"/>
  <c r="O184" i="2" a="1"/>
  <c r="O184" i="2" s="1"/>
  <c r="O199" i="2" a="1"/>
  <c r="O199" i="2" s="1"/>
  <c r="O214" i="2" a="1"/>
  <c r="O214" i="2" s="1"/>
  <c r="O229" i="2" a="1"/>
  <c r="O229" i="2" s="1"/>
  <c r="O245" i="2" a="1"/>
  <c r="O245" i="2" s="1"/>
  <c r="O260" i="2" a="1"/>
  <c r="O260" i="2" s="1"/>
  <c r="O276" i="2" a="1"/>
  <c r="O276" i="2" s="1"/>
  <c r="O292" i="2" a="1"/>
  <c r="O292" i="2" s="1"/>
  <c r="O308" i="2" a="1"/>
  <c r="O308" i="2" s="1"/>
  <c r="O323" i="2" a="1"/>
  <c r="O323" i="2" s="1"/>
  <c r="O388" i="2" a="1"/>
  <c r="O388" i="2" s="1"/>
  <c r="O190" i="2" a="1"/>
  <c r="O190" i="2" s="1"/>
  <c r="O11" i="2" a="1"/>
  <c r="O11" i="2" s="1"/>
  <c r="O27" i="2" a="1"/>
  <c r="O27" i="2" s="1"/>
  <c r="O43" i="2" a="1"/>
  <c r="O43" i="2" s="1"/>
  <c r="O59" i="2" a="1"/>
  <c r="O59" i="2" s="1"/>
  <c r="O75" i="2" a="1"/>
  <c r="O75" i="2" s="1"/>
  <c r="O91" i="2" a="1"/>
  <c r="O91" i="2" s="1"/>
  <c r="O107" i="2" a="1"/>
  <c r="O107" i="2" s="1"/>
  <c r="O123" i="2" a="1"/>
  <c r="O123" i="2" s="1"/>
  <c r="O138" i="2" a="1"/>
  <c r="O138" i="2" s="1"/>
  <c r="O154" i="2" a="1"/>
  <c r="O154" i="2" s="1"/>
  <c r="O170" i="2" a="1"/>
  <c r="O170" i="2" s="1"/>
  <c r="O185" i="2" a="1"/>
  <c r="O185" i="2" s="1"/>
  <c r="O200" i="2" a="1"/>
  <c r="O200" i="2" s="1"/>
  <c r="O215" i="2" a="1"/>
  <c r="O215" i="2" s="1"/>
  <c r="O230" i="2" a="1"/>
  <c r="O230" i="2" s="1"/>
  <c r="O246" i="2" a="1"/>
  <c r="O246" i="2" s="1"/>
  <c r="O261" i="2" a="1"/>
  <c r="O261" i="2" s="1"/>
  <c r="O277" i="2" a="1"/>
  <c r="O277" i="2" s="1"/>
  <c r="O293" i="2" a="1"/>
  <c r="O293" i="2" s="1"/>
  <c r="O309" i="2" a="1"/>
  <c r="O309" i="2" s="1"/>
  <c r="O324" i="2" a="1"/>
  <c r="O324" i="2" s="1"/>
  <c r="O339" i="2" a="1"/>
  <c r="O339" i="2" s="1"/>
  <c r="O354" i="2" a="1"/>
  <c r="O354" i="2" s="1"/>
  <c r="O370" i="2" a="1"/>
  <c r="O370" i="2" s="1"/>
  <c r="O386" i="2" a="1"/>
  <c r="O386" i="2" s="1"/>
  <c r="O355" i="2" a="1"/>
  <c r="O355" i="2" s="1"/>
  <c r="O32" i="2" a="1"/>
  <c r="O32" i="2" s="1"/>
  <c r="O235" i="2" a="1"/>
  <c r="O235" i="2" s="1"/>
  <c r="O12" i="2" a="1"/>
  <c r="O12" i="2" s="1"/>
  <c r="O28" i="2" a="1"/>
  <c r="O28" i="2" s="1"/>
  <c r="O44" i="2" a="1"/>
  <c r="O44" i="2" s="1"/>
  <c r="O60" i="2" a="1"/>
  <c r="O60" i="2" s="1"/>
  <c r="O76" i="2" a="1"/>
  <c r="O76" i="2" s="1"/>
  <c r="O92" i="2" a="1"/>
  <c r="O92" i="2" s="1"/>
  <c r="O108" i="2" a="1"/>
  <c r="O108" i="2" s="1"/>
  <c r="O124" i="2" a="1"/>
  <c r="O124" i="2" s="1"/>
  <c r="O139" i="2" a="1"/>
  <c r="O139" i="2" s="1"/>
  <c r="O155" i="2" a="1"/>
  <c r="O155" i="2" s="1"/>
  <c r="O186" i="2" a="1"/>
  <c r="O186" i="2" s="1"/>
  <c r="O201" i="2" a="1"/>
  <c r="O201" i="2" s="1"/>
  <c r="O216" i="2" a="1"/>
  <c r="O216" i="2" s="1"/>
  <c r="O231" i="2" a="1"/>
  <c r="O231" i="2" s="1"/>
  <c r="O247" i="2" a="1"/>
  <c r="O247" i="2" s="1"/>
  <c r="O262" i="2" a="1"/>
  <c r="O262" i="2" s="1"/>
  <c r="O278" i="2" a="1"/>
  <c r="O278" i="2" s="1"/>
  <c r="O294" i="2" a="1"/>
  <c r="O294" i="2" s="1"/>
  <c r="O310" i="2" a="1"/>
  <c r="O310" i="2" s="1"/>
  <c r="O325" i="2" a="1"/>
  <c r="O325" i="2" s="1"/>
  <c r="O340" i="2" a="1"/>
  <c r="O340" i="2" s="1"/>
  <c r="O371" i="2" a="1"/>
  <c r="O371" i="2" s="1"/>
  <c r="O112" i="2" a="1"/>
  <c r="O112" i="2" s="1"/>
  <c r="O329" i="2" a="1"/>
  <c r="O329" i="2" s="1"/>
  <c r="O13" i="2" a="1"/>
  <c r="O13" i="2" s="1"/>
  <c r="O29" i="2" a="1"/>
  <c r="O29" i="2" s="1"/>
  <c r="O45" i="2" a="1"/>
  <c r="O45" i="2" s="1"/>
  <c r="O61" i="2" a="1"/>
  <c r="O61" i="2" s="1"/>
  <c r="O77" i="2" a="1"/>
  <c r="O77" i="2" s="1"/>
  <c r="O93" i="2" a="1"/>
  <c r="O93" i="2" s="1"/>
  <c r="O109" i="2" a="1"/>
  <c r="O109" i="2" s="1"/>
  <c r="O125" i="2" a="1"/>
  <c r="O125" i="2" s="1"/>
  <c r="O140" i="2" a="1"/>
  <c r="O140" i="2" s="1"/>
  <c r="O156" i="2" a="1"/>
  <c r="O156" i="2" s="1"/>
  <c r="O171" i="2" a="1"/>
  <c r="O171" i="2" s="1"/>
  <c r="O187" i="2" a="1"/>
  <c r="O187" i="2" s="1"/>
  <c r="O202" i="2" a="1"/>
  <c r="O202" i="2" s="1"/>
  <c r="O217" i="2" a="1"/>
  <c r="O217" i="2" s="1"/>
  <c r="O232" i="2" a="1"/>
  <c r="O232" i="2" s="1"/>
  <c r="O248" i="2" a="1"/>
  <c r="O248" i="2" s="1"/>
  <c r="O263" i="2" a="1"/>
  <c r="O263" i="2" s="1"/>
  <c r="O279" i="2" a="1"/>
  <c r="O279" i="2" s="1"/>
  <c r="O295" i="2" a="1"/>
  <c r="O295" i="2" s="1"/>
  <c r="O311" i="2" a="1"/>
  <c r="O311" i="2" s="1"/>
  <c r="O341" i="2" a="1"/>
  <c r="O341" i="2" s="1"/>
  <c r="O128" i="2" a="1"/>
  <c r="O128" i="2" s="1"/>
  <c r="O359" i="2" a="1"/>
  <c r="O359" i="2" s="1"/>
  <c r="O14" i="2" a="1"/>
  <c r="O14" i="2" s="1"/>
  <c r="O30" i="2" a="1"/>
  <c r="O30" i="2" s="1"/>
  <c r="O46" i="2" a="1"/>
  <c r="O46" i="2" s="1"/>
  <c r="O62" i="2" a="1"/>
  <c r="O62" i="2" s="1"/>
  <c r="O78" i="2" a="1"/>
  <c r="O78" i="2" s="1"/>
  <c r="O94" i="2" a="1"/>
  <c r="O94" i="2" s="1"/>
  <c r="O110" i="2" a="1"/>
  <c r="O110" i="2" s="1"/>
  <c r="O126" i="2" a="1"/>
  <c r="O126" i="2" s="1"/>
  <c r="O141" i="2" a="1"/>
  <c r="O141" i="2" s="1"/>
  <c r="O157" i="2" a="1"/>
  <c r="O157" i="2" s="1"/>
  <c r="O172" i="2" a="1"/>
  <c r="O172" i="2" s="1"/>
  <c r="O188" i="2" a="1"/>
  <c r="O188" i="2" s="1"/>
  <c r="O203" i="2" a="1"/>
  <c r="O203" i="2" s="1"/>
  <c r="O218" i="2" a="1"/>
  <c r="O218" i="2" s="1"/>
  <c r="O233" i="2" a="1"/>
  <c r="O233" i="2" s="1"/>
  <c r="O249" i="2" a="1"/>
  <c r="O249" i="2" s="1"/>
  <c r="O264" i="2" a="1"/>
  <c r="O264" i="2" s="1"/>
  <c r="O280" i="2" a="1"/>
  <c r="O280" i="2" s="1"/>
  <c r="O296" i="2" a="1"/>
  <c r="O296" i="2" s="1"/>
  <c r="O312" i="2" a="1"/>
  <c r="O312" i="2" s="1"/>
  <c r="O327" i="2" a="1"/>
  <c r="O327" i="2" s="1"/>
  <c r="O342" i="2" a="1"/>
  <c r="O342" i="2" s="1"/>
  <c r="O357" i="2" a="1"/>
  <c r="O357" i="2" s="1"/>
  <c r="O373" i="2" a="1"/>
  <c r="O373" i="2" s="1"/>
  <c r="O389" i="2" a="1"/>
  <c r="O389" i="2" s="1"/>
  <c r="O374" i="2" a="1"/>
  <c r="O374" i="2" s="1"/>
  <c r="O143" i="2" a="1"/>
  <c r="O143" i="2" s="1"/>
  <c r="O15" i="2" a="1"/>
  <c r="O15" i="2" s="1"/>
  <c r="O31" i="2" a="1"/>
  <c r="O31" i="2" s="1"/>
  <c r="O47" i="2" a="1"/>
  <c r="O47" i="2" s="1"/>
  <c r="O63" i="2" a="1"/>
  <c r="O63" i="2" s="1"/>
  <c r="O79" i="2" a="1"/>
  <c r="O79" i="2" s="1"/>
  <c r="O95" i="2" a="1"/>
  <c r="O95" i="2" s="1"/>
  <c r="O111" i="2" a="1"/>
  <c r="O111" i="2" s="1"/>
  <c r="O127" i="2" a="1"/>
  <c r="O127" i="2" s="1"/>
  <c r="O142" i="2" a="1"/>
  <c r="O142" i="2" s="1"/>
  <c r="O158" i="2" a="1"/>
  <c r="O158" i="2" s="1"/>
  <c r="O173" i="2" a="1"/>
  <c r="O173" i="2" s="1"/>
  <c r="O189" i="2" a="1"/>
  <c r="O189" i="2" s="1"/>
  <c r="O204" i="2" a="1"/>
  <c r="O204" i="2" s="1"/>
  <c r="O234" i="2" a="1"/>
  <c r="O234" i="2" s="1"/>
  <c r="O250" i="2" a="1"/>
  <c r="O250" i="2" s="1"/>
  <c r="O265" i="2" a="1"/>
  <c r="O265" i="2" s="1"/>
  <c r="O281" i="2" a="1"/>
  <c r="O281" i="2" s="1"/>
  <c r="O297" i="2" a="1"/>
  <c r="O297" i="2" s="1"/>
  <c r="O313" i="2" a="1"/>
  <c r="O313" i="2" s="1"/>
  <c r="O328" i="2" a="1"/>
  <c r="O328" i="2" s="1"/>
  <c r="O343" i="2" a="1"/>
  <c r="O343" i="2" s="1"/>
  <c r="O358" i="2" a="1"/>
  <c r="O358" i="2" s="1"/>
  <c r="O390" i="2" a="1"/>
  <c r="O390" i="2" s="1"/>
  <c r="O48" i="2" a="1"/>
  <c r="O48" i="2" s="1"/>
  <c r="O282" i="2" a="1"/>
  <c r="O282" i="2" s="1"/>
  <c r="O2" i="2" l="1" a="1"/>
  <c r="O2" i="2" s="1"/>
  <c r="M973" i="8" a="1"/>
  <c r="AA807" i="1" a="1"/>
  <c r="AA995" i="1" a="1"/>
  <c r="M679" i="8" a="1"/>
  <c r="AA775" i="1" a="1"/>
  <c r="M388" i="8" a="1"/>
  <c r="AA652" i="1" a="1"/>
  <c r="AA977" i="1" a="1"/>
  <c r="AA677" i="1" a="1"/>
  <c r="AA372" i="1" a="1"/>
  <c r="AA857" i="1" a="1"/>
  <c r="AA582" i="1" a="1"/>
  <c r="AA350" i="1" a="1"/>
  <c r="AA839" i="1" a="1"/>
  <c r="AA518" i="1" a="1"/>
  <c r="M835" i="8" a="1"/>
  <c r="M470" i="8" a="1"/>
  <c r="M222" i="8" a="1"/>
  <c r="M143" i="8" a="1"/>
  <c r="AA67" i="1" a="1"/>
  <c r="M696" i="8" a="1"/>
  <c r="M413" i="8" a="1"/>
  <c r="AA994" i="1" a="1"/>
  <c r="AA702" i="1" a="1"/>
  <c r="AA475" i="1" a="1"/>
  <c r="AA770" i="1" a="1"/>
  <c r="AA464" i="1" a="1"/>
  <c r="AA957" i="1" a="1"/>
  <c r="AA673" i="1" a="1"/>
  <c r="AA727" i="1" a="1"/>
  <c r="AA360" i="1" a="1"/>
  <c r="M472" i="8" a="1"/>
  <c r="M882" i="8" a="1"/>
  <c r="M957" i="8" a="1"/>
  <c r="M722" i="8" a="1"/>
  <c r="M386" i="8" a="1"/>
  <c r="M51" i="8" a="1"/>
  <c r="AA559" i="1" a="1"/>
  <c r="AA810" i="1" a="1"/>
  <c r="M609" i="8" a="1"/>
  <c r="M245" i="8" a="1"/>
  <c r="M362" i="8" a="1"/>
  <c r="M606" i="8" a="1"/>
  <c r="M274" i="8" a="1"/>
  <c r="M551" i="8" a="1"/>
  <c r="AA221" i="1" a="1"/>
  <c r="AA855" i="1" a="1"/>
  <c r="AA314" i="1" a="1"/>
  <c r="AA569" i="1" a="1"/>
  <c r="AA811" i="1" a="1"/>
  <c r="AA78" i="1" a="1"/>
  <c r="M939" i="8" a="1"/>
  <c r="M497" i="8" a="1"/>
  <c r="M614" i="8" a="1"/>
  <c r="AA944" i="1" a="1"/>
  <c r="M552" i="8" a="1"/>
  <c r="AA469" i="1" a="1"/>
  <c r="AA556" i="1" a="1"/>
  <c r="M80" i="8" a="1"/>
  <c r="AA439" i="1" a="1"/>
  <c r="M40" i="8" a="1"/>
  <c r="AA949" i="1" a="1"/>
  <c r="M511" i="8" a="1"/>
  <c r="M435" i="8" a="1"/>
  <c r="AA65" i="1" a="1"/>
  <c r="M405" i="8" a="1"/>
  <c r="M513" i="8" a="1"/>
  <c r="AA180" i="1" a="1"/>
  <c r="AA514" i="1" a="1"/>
  <c r="AA162" i="1" a="1"/>
  <c r="M820" i="8" a="1"/>
  <c r="M208" i="8" a="1"/>
  <c r="M572" i="8" a="1"/>
  <c r="M999" i="8" a="1"/>
  <c r="M44" i="8" a="1"/>
  <c r="AA848" i="1" a="1"/>
  <c r="AA669" i="1" a="1"/>
  <c r="AA621" i="1" a="1"/>
  <c r="AA598" i="1" a="1"/>
  <c r="AA676" i="1" a="1"/>
  <c r="M766" i="8" a="1"/>
  <c r="AA463" i="1" a="1"/>
  <c r="AA740" i="1" a="1"/>
  <c r="M149" i="8" a="1"/>
  <c r="AA965" i="1" a="1"/>
  <c r="AA808" i="1" a="1"/>
  <c r="M218" i="8" a="1"/>
  <c r="M855" i="8" a="1"/>
  <c r="M158" i="8" a="1"/>
  <c r="AA869" i="1" a="1"/>
  <c r="M235" i="8" a="1"/>
  <c r="M741" i="8" a="1"/>
  <c r="AA696" i="1" a="1"/>
  <c r="AA999" i="1" a="1"/>
  <c r="AA627" i="1" a="1"/>
  <c r="AA277" i="1" a="1"/>
  <c r="AA644" i="1" a="1"/>
  <c r="M548" i="8" a="1"/>
  <c r="AA131" i="1" a="1"/>
  <c r="AA739" i="1" a="1"/>
  <c r="M981" i="8" a="1"/>
  <c r="AA801" i="1" a="1"/>
  <c r="AA322" i="1" a="1"/>
  <c r="M168" i="8" a="1"/>
  <c r="AA778" i="1" a="1"/>
  <c r="AA256" i="1" a="1"/>
  <c r="M340" i="8" a="1"/>
  <c r="AA530" i="1" a="1"/>
  <c r="M673" i="8" a="1"/>
  <c r="AA393" i="1" a="1"/>
  <c r="M93" i="8" a="1"/>
  <c r="M630" i="8" a="1"/>
  <c r="M380" i="8" a="1"/>
  <c r="AA681" i="1" a="1"/>
  <c r="AA690" i="1" a="1"/>
  <c r="M598" i="8" a="1"/>
  <c r="M713" i="8" a="1"/>
  <c r="AA235" i="1" a="1"/>
  <c r="AA680" i="1" a="1"/>
  <c r="AA425" i="1" a="1"/>
  <c r="AA908" i="1" a="1"/>
  <c r="M699" i="8" a="1"/>
  <c r="AA215" i="1" a="1"/>
  <c r="M429" i="8" a="1"/>
  <c r="AA958" i="1" a="1"/>
  <c r="M794" i="8" a="1"/>
  <c r="M637" i="8" a="1"/>
  <c r="AA541" i="1" a="1"/>
  <c r="M897" i="8" a="1"/>
  <c r="AA265" i="1" a="1"/>
  <c r="AA423" i="1" a="1"/>
  <c r="M109" i="8" a="1"/>
  <c r="AA319" i="1" a="1"/>
  <c r="M355" i="8" a="1"/>
  <c r="M342" i="8" a="1"/>
  <c r="AA951" i="1" a="1"/>
  <c r="AA634" i="1" a="1"/>
  <c r="AA361" i="1" a="1"/>
  <c r="AA831" i="1" a="1"/>
  <c r="AA571" i="1" a="1"/>
  <c r="AA336" i="1" a="1"/>
  <c r="AA822" i="1" a="1"/>
  <c r="AA507" i="1" a="1"/>
  <c r="AA498" i="1" a="1"/>
  <c r="M959" i="8" a="1"/>
  <c r="M231" i="8" a="1"/>
  <c r="M611" i="8" a="1"/>
  <c r="M929" i="8" a="1"/>
  <c r="AA116" i="1" a="1"/>
  <c r="M170" i="8" a="1"/>
  <c r="M140" i="8" a="1"/>
  <c r="AA786" i="1" a="1"/>
  <c r="AA526" i="1" a="1"/>
  <c r="AA205" i="1" a="1"/>
  <c r="AA751" i="1" a="1"/>
  <c r="AA483" i="1" a="1"/>
  <c r="AA947" i="1" a="1"/>
  <c r="AA640" i="1" a="1"/>
  <c r="AA367" i="1" a="1"/>
  <c r="AA488" i="1" a="1"/>
  <c r="AA917" i="1" a="1"/>
  <c r="M681" i="8" a="1"/>
  <c r="M462" i="8" a="1"/>
  <c r="M303" i="8" a="1"/>
  <c r="M624" i="8" a="1"/>
  <c r="AA293" i="1" a="1"/>
  <c r="AA276" i="1" a="1"/>
  <c r="AA996" i="1" a="1"/>
  <c r="AA706" i="1" a="1"/>
  <c r="AA427" i="1" a="1"/>
  <c r="AA714" i="1" a="1"/>
  <c r="AA416" i="1" a="1"/>
  <c r="AA918" i="1" a="1"/>
  <c r="AA625" i="1" a="1"/>
  <c r="AA362" i="1" a="1"/>
  <c r="AA358" i="1" a="1"/>
  <c r="AA900" i="1" a="1"/>
  <c r="M100" i="8" a="1"/>
  <c r="M848" i="8" a="1"/>
  <c r="AA390" i="1" a="1"/>
  <c r="M337" i="8" a="1"/>
  <c r="AA553" i="1" a="1"/>
  <c r="AA287" i="1" a="1"/>
  <c r="AA49" i="1" a="1"/>
  <c r="AA16" i="1" a="1"/>
  <c r="AA904" i="1" a="1"/>
  <c r="AA776" i="1" a="1"/>
  <c r="AA620" i="1" a="1"/>
  <c r="AA364" i="1" a="1"/>
  <c r="AA26" i="1" a="1"/>
  <c r="AA245" i="1" a="1"/>
  <c r="AA490" i="1" a="1"/>
  <c r="AA726" i="1" a="1"/>
  <c r="M646" i="8" a="1"/>
  <c r="M484" i="8" a="1"/>
  <c r="AA398" i="1" a="1"/>
  <c r="M154" i="8" a="1"/>
  <c r="M850" i="8" a="1"/>
  <c r="M244" i="8" a="1"/>
  <c r="M25" i="8" a="1"/>
  <c r="M295" i="8" a="1"/>
  <c r="M56" i="8" a="1"/>
  <c r="M35" i="8" a="1"/>
  <c r="M299" i="8" a="1"/>
  <c r="M264" i="8" a="1"/>
  <c r="M232" i="8" a="1"/>
  <c r="M463" i="8" a="1"/>
  <c r="AA61" i="1" a="1"/>
  <c r="AA945" i="1" a="1"/>
  <c r="AA873" i="1" a="1"/>
  <c r="AA793" i="1" a="1"/>
  <c r="AA385" i="1" a="1"/>
  <c r="M554" i="8" a="1"/>
  <c r="AA494" i="1" a="1"/>
  <c r="M471" i="8" a="1"/>
  <c r="M956" i="8" a="1"/>
  <c r="M854" i="8" a="1"/>
  <c r="M974" i="8" a="1"/>
  <c r="M60" i="8" a="1"/>
  <c r="M353" i="8" a="1"/>
  <c r="M626" i="8" a="1"/>
  <c r="M822" i="8" a="1"/>
  <c r="M944" i="8" a="1"/>
  <c r="M10" i="8" a="1"/>
  <c r="AA155" i="1" a="1"/>
  <c r="AA847" i="1" a="1"/>
  <c r="AA920" i="1" a="1"/>
  <c r="AA1000" i="1" a="1"/>
  <c r="M509" i="8" a="1"/>
  <c r="AA199" i="1" a="1"/>
  <c r="M332" i="8" a="1"/>
  <c r="M880" i="8" a="1"/>
  <c r="M812" i="8" a="1"/>
  <c r="M779" i="8" a="1"/>
  <c r="M287" i="8" a="1"/>
  <c r="M576" i="8" a="1"/>
  <c r="M916" i="8" a="1"/>
  <c r="M279" i="8" a="1"/>
  <c r="M549" i="8" a="1"/>
  <c r="M63" i="8" a="1"/>
  <c r="M124" i="8" a="1"/>
  <c r="AA830" i="1" a="1"/>
  <c r="M634" i="8" a="1"/>
  <c r="M890" i="8" a="1"/>
  <c r="M36" i="8" a="1"/>
  <c r="M198" i="8" a="1"/>
  <c r="AA493" i="1" a="1"/>
  <c r="M942" i="8" a="1"/>
  <c r="M951" i="8" a="1"/>
  <c r="M943" i="8" a="1"/>
  <c r="M178" i="8" a="1"/>
  <c r="M306" i="8" a="1"/>
  <c r="M544" i="8" a="1"/>
  <c r="M800" i="8" a="1"/>
  <c r="M809" i="8" a="1"/>
  <c r="M492" i="8" a="1"/>
  <c r="M579" i="8" a="1"/>
  <c r="AA298" i="1" a="1"/>
  <c r="M795" i="8" a="1"/>
  <c r="M486" i="8" a="1"/>
  <c r="AA554" i="1" a="1"/>
  <c r="M777" i="8" a="1"/>
  <c r="M491" i="8" a="1"/>
  <c r="AA624" i="1" a="1"/>
  <c r="AA337" i="1" a="1"/>
  <c r="AA814" i="1" a="1"/>
  <c r="AA560" i="1" a="1"/>
  <c r="AA323" i="1" a="1"/>
  <c r="AA805" i="1" a="1"/>
  <c r="AA476" i="1" a="1"/>
  <c r="AA975" i="1" a="1"/>
  <c r="M966" i="8" a="1"/>
  <c r="M931" i="8" a="1"/>
  <c r="AA286" i="1" a="1"/>
  <c r="M886" i="8" a="1"/>
  <c r="M946" i="8" a="1"/>
  <c r="AA216" i="1" a="1"/>
  <c r="M455" i="8" a="1"/>
  <c r="M301" i="8" a="1"/>
  <c r="AA515" i="1" a="1"/>
  <c r="AA915" i="1" a="1"/>
  <c r="AA734" i="1" a="1"/>
  <c r="AA462" i="1" a="1"/>
  <c r="AA930" i="1" a="1"/>
  <c r="AA618" i="1" a="1"/>
  <c r="AA356" i="1" a="1"/>
  <c r="AA861" i="1" a="1"/>
  <c r="AA934" i="1" a="1"/>
  <c r="M985" i="8" a="1"/>
  <c r="AA871" i="1" a="1"/>
  <c r="M467" i="8" a="1"/>
  <c r="M899" i="8" a="1"/>
  <c r="M397" i="8" a="1"/>
  <c r="M633" i="8" a="1"/>
  <c r="AA15" i="1" a="1"/>
  <c r="AA689" i="1" a="1"/>
  <c r="AA396" i="1" a="1"/>
  <c r="AA697" i="1" a="1"/>
  <c r="AA406" i="1" a="1"/>
  <c r="AA901" i="1" a="1"/>
  <c r="AA615" i="1" a="1"/>
  <c r="AA338" i="1" a="1"/>
  <c r="AA108" i="1" a="1"/>
  <c r="AA769" i="1" a="1"/>
  <c r="AA222" i="1" a="1"/>
  <c r="AA302" i="1" a="1"/>
  <c r="AA21" i="1" a="1"/>
  <c r="M803" i="8" a="1"/>
  <c r="M667" i="8" a="1"/>
  <c r="AA449" i="1" a="1"/>
  <c r="M225" i="8" a="1"/>
  <c r="AA207" i="1" a="1"/>
  <c r="AA896" i="1" a="1"/>
  <c r="AA768" i="1" a="1"/>
  <c r="AA600" i="1" a="1"/>
  <c r="AA344" i="1" a="1"/>
  <c r="AA255" i="1" a="1"/>
  <c r="AA234" i="1" a="1"/>
  <c r="AA163" i="1" a="1"/>
  <c r="AA846" i="1" a="1"/>
  <c r="AA212" i="1" a="1"/>
  <c r="AA346" i="1" a="1"/>
  <c r="M499" i="8" a="1"/>
  <c r="AA417" i="1" a="1"/>
  <c r="M327" i="8" a="1"/>
  <c r="M288" i="8" a="1"/>
  <c r="M167" i="8" a="1"/>
  <c r="M23" i="8" a="1"/>
  <c r="M469" i="8" a="1"/>
  <c r="M506" i="8" a="1"/>
  <c r="M379" i="8" a="1"/>
  <c r="M291" i="8" a="1"/>
  <c r="M87" i="8" a="1"/>
  <c r="AA4" i="1" a="1"/>
  <c r="M729" i="8" a="1"/>
  <c r="AA851" i="1" a="1"/>
  <c r="AA935" i="1" a="1"/>
  <c r="AA303" i="1" a="1"/>
  <c r="AA744" i="1" a="1"/>
  <c r="AA443" i="1" a="1"/>
  <c r="AA601" i="1" a="1"/>
  <c r="M837" i="8" a="1"/>
  <c r="M919" i="8" a="1"/>
  <c r="M529" i="8" a="1"/>
  <c r="M423" i="8" a="1"/>
  <c r="AA370" i="1" a="1"/>
  <c r="AA149" i="1" a="1"/>
  <c r="M706" i="8" a="1"/>
  <c r="M798" i="8" a="1"/>
  <c r="AA551" i="1" a="1"/>
  <c r="AA717" i="1" a="1"/>
  <c r="M902" i="8" a="1"/>
  <c r="AA98" i="1" a="1"/>
  <c r="M294" i="8" a="1"/>
  <c r="M575" i="8" a="1"/>
  <c r="M889" i="8" a="1"/>
  <c r="AA363" i="1" a="1"/>
  <c r="AA378" i="1" a="1"/>
  <c r="M155" i="8" a="1"/>
  <c r="AA911" i="1" a="1"/>
  <c r="AA197" i="1" a="1"/>
  <c r="AA238" i="1" a="1"/>
  <c r="M753" i="8" a="1"/>
  <c r="AA816" i="1" a="1"/>
  <c r="M128" i="8" a="1"/>
  <c r="AA773" i="1" a="1"/>
  <c r="AA115" i="1" a="1"/>
  <c r="M437" i="8" a="1"/>
  <c r="AA979" i="1" a="1"/>
  <c r="AA876" i="1" a="1"/>
  <c r="AA124" i="1" a="1"/>
  <c r="AA374" i="1" a="1"/>
  <c r="AA239" i="1" a="1"/>
  <c r="AA366" i="1" a="1"/>
  <c r="AA90" i="1" a="1"/>
  <c r="M871" i="8" a="1"/>
  <c r="M366" i="8" a="1"/>
  <c r="M73" i="8" a="1"/>
  <c r="M64" i="8" a="1"/>
  <c r="M370" i="8" a="1"/>
  <c r="M3" i="8" a="1"/>
  <c r="M335" i="8" a="1"/>
  <c r="M593" i="8" a="1"/>
  <c r="M502" i="8" a="1"/>
  <c r="AA937" i="1" a="1"/>
  <c r="AA316" i="1" a="1"/>
  <c r="M334" i="8" a="1"/>
  <c r="AA95" i="1" a="1"/>
  <c r="AA35" i="1" a="1"/>
  <c r="M772" i="8" a="1"/>
  <c r="AA882" i="1" a="1"/>
  <c r="AA538" i="1" a="1"/>
  <c r="AA251" i="1" a="1"/>
  <c r="AA762" i="1" a="1"/>
  <c r="AA506" i="1" a="1"/>
  <c r="AA838" i="1" a="1"/>
  <c r="AA815" i="1" a="1"/>
  <c r="M571" i="8" a="1"/>
  <c r="M507" i="8" a="1"/>
  <c r="M875" i="8" a="1"/>
  <c r="M493" i="8" a="1"/>
  <c r="AA756" i="1" a="1"/>
  <c r="AA451" i="1" a="1"/>
  <c r="AA824" i="1" a="1"/>
  <c r="AA610" i="1" a="1"/>
  <c r="AA611" i="1" a="1"/>
  <c r="M84" i="8" a="1"/>
  <c r="AA300" i="1" a="1"/>
  <c r="AA504" i="1" a="1"/>
  <c r="M814" i="8" a="1"/>
  <c r="AA503" i="1" a="1"/>
  <c r="M651" i="8" a="1"/>
  <c r="M754" i="8" a="1"/>
  <c r="M305" i="8" a="1"/>
  <c r="M34" i="8" a="1"/>
  <c r="AA730" i="1" a="1"/>
  <c r="AA622" i="1" a="1"/>
  <c r="M317" i="8" a="1"/>
  <c r="AA542" i="1" a="1"/>
  <c r="M534" i="8" a="1"/>
  <c r="M263" i="8" a="1"/>
  <c r="AA225" i="1" a="1"/>
  <c r="AA309" i="1" a="1"/>
  <c r="AA543" i="1" a="1"/>
  <c r="AA223" i="1" a="1"/>
  <c r="M756" i="8" a="1"/>
  <c r="M74" i="8" a="1"/>
  <c r="AA754" i="1" a="1"/>
  <c r="AA549" i="1" a="1"/>
  <c r="M647" i="8" a="1"/>
  <c r="M20" i="8" a="1"/>
  <c r="AA637" i="1" a="1"/>
  <c r="M885" i="8" a="1"/>
  <c r="AA632" i="1" a="1"/>
  <c r="AA113" i="1" a="1"/>
  <c r="M654" i="8" a="1"/>
  <c r="M963" i="8" a="1"/>
  <c r="M179" i="8" a="1"/>
  <c r="AA647" i="1" a="1"/>
  <c r="AA932" i="1" a="1"/>
  <c r="AA407" i="1" a="1"/>
  <c r="M316" i="8" a="1"/>
  <c r="AA204" i="1" a="1"/>
  <c r="M697" i="8" a="1"/>
  <c r="M727" i="8" a="1"/>
  <c r="M384" i="8" a="1"/>
  <c r="M983" i="8" a="1"/>
  <c r="M395" i="8" a="1"/>
  <c r="AA468" i="1" a="1"/>
  <c r="M151" i="8" a="1"/>
  <c r="M715" i="8" a="1"/>
  <c r="M580" i="8" a="1"/>
  <c r="M202" i="8" a="1"/>
  <c r="AA101" i="1" a="1"/>
  <c r="M678" i="8" a="1"/>
  <c r="AA278" i="1" a="1"/>
  <c r="M879" i="8" a="1"/>
  <c r="M403" i="8" a="1"/>
  <c r="AA683" i="1" a="1"/>
  <c r="AA679" i="1" a="1"/>
  <c r="AA126" i="1" a="1"/>
  <c r="M162" i="8" a="1"/>
  <c r="M224" i="8" a="1"/>
  <c r="M186" i="8" a="1"/>
  <c r="M432" i="8" a="1"/>
  <c r="AA220" i="1" a="1"/>
  <c r="M135" i="8" a="1"/>
  <c r="M417" i="8" a="1"/>
  <c r="M190" i="8" a="1"/>
  <c r="M314" i="8" a="1"/>
  <c r="M804" i="8" a="1"/>
  <c r="AA30" i="1" a="1"/>
  <c r="M541" i="8" a="1"/>
  <c r="M771" i="8" a="1"/>
  <c r="M481" i="8" a="1"/>
  <c r="AA415" i="1" a="1"/>
  <c r="AA828" i="1" a="1"/>
  <c r="M523" i="8" a="1"/>
  <c r="M543" i="8" a="1"/>
  <c r="M336" i="8" a="1"/>
  <c r="AA988" i="1" a="1"/>
  <c r="AA321" i="1" a="1"/>
  <c r="AA28" i="1" a="1"/>
  <c r="AA959" i="1" a="1"/>
  <c r="AA392" i="1" a="1"/>
  <c r="AA868" i="1" a="1"/>
  <c r="AA659" i="1" a="1"/>
  <c r="AA244" i="1" a="1"/>
  <c r="M569" i="8" a="1"/>
  <c r="AA841" i="1" a="1"/>
  <c r="AA573" i="1" a="1"/>
  <c r="AA226" i="1" a="1"/>
  <c r="AA721" i="1" a="1"/>
  <c r="AA435" i="1" a="1"/>
  <c r="AA891" i="1" a="1"/>
  <c r="AA602" i="1" a="1"/>
  <c r="AA382" i="1" a="1"/>
  <c r="M927" i="8" a="1"/>
  <c r="AA307" i="1" a="1"/>
  <c r="AA94" i="1" a="1"/>
  <c r="M628" i="8" a="1"/>
  <c r="M91" i="8" a="1"/>
  <c r="M570" i="8" a="1"/>
  <c r="AA328" i="1" a="1"/>
  <c r="AA219" i="1" a="1"/>
  <c r="AA745" i="1" a="1"/>
  <c r="AA496" i="1" a="1"/>
  <c r="AA804" i="1" a="1"/>
  <c r="AA517" i="1" a="1"/>
  <c r="AA991" i="1" a="1"/>
  <c r="AA798" i="1" a="1"/>
  <c r="M933" i="8" a="1"/>
  <c r="M666" i="8" a="1"/>
  <c r="AA450" i="1" a="1"/>
  <c r="M199" i="8" a="1"/>
  <c r="M425" i="8" a="1"/>
  <c r="AA187" i="1" a="1"/>
  <c r="M254" i="8" a="1"/>
  <c r="AA626" i="1" a="1"/>
  <c r="AA795" i="1" a="1"/>
  <c r="M530" i="8" a="1"/>
  <c r="AA377" i="1" a="1"/>
  <c r="AA38" i="1" a="1"/>
  <c r="AA315" i="1" a="1"/>
  <c r="AA249" i="1" a="1"/>
  <c r="M526" i="8" a="1"/>
  <c r="M962" i="8" a="1"/>
  <c r="AA310" i="1" a="1"/>
  <c r="M433" i="8" a="1"/>
  <c r="AA473" i="1" a="1"/>
  <c r="AA909" i="1" a="1"/>
  <c r="M831" i="8" a="1"/>
  <c r="M180" i="8" a="1"/>
  <c r="AA291" i="1" a="1"/>
  <c r="AA429" i="1" a="1"/>
  <c r="M201" i="8" a="1"/>
  <c r="AA266" i="1" a="1"/>
  <c r="M562" i="8" a="1"/>
  <c r="M675" i="8" a="1"/>
  <c r="M212" i="8" a="1"/>
  <c r="AA748" i="1" a="1"/>
  <c r="AA907" i="1" a="1"/>
  <c r="AA617" i="1" a="1"/>
  <c r="M972" i="8" a="1"/>
  <c r="M674" i="8" a="1"/>
  <c r="AA460" i="1" a="1"/>
  <c r="AA784" i="1" a="1"/>
  <c r="AA658" i="1" a="1"/>
  <c r="M436" i="8" a="1"/>
  <c r="AA83" i="1" a="1"/>
  <c r="M289" i="8" a="1"/>
  <c r="M805" i="8" a="1"/>
  <c r="M75" i="8" a="1"/>
  <c r="M125" i="8" a="1"/>
  <c r="AA984" i="1" a="1"/>
  <c r="M735" i="8" a="1"/>
  <c r="AA931" i="1" a="1"/>
  <c r="M430" i="8" a="1"/>
  <c r="M932" i="8" a="1"/>
  <c r="AA166" i="1" a="1"/>
  <c r="AA324" i="1" a="1"/>
  <c r="AA656" i="1" a="1"/>
  <c r="M478" i="8" a="1"/>
  <c r="M356" i="8" a="1"/>
  <c r="M195" i="8" a="1"/>
  <c r="M627" i="8" a="1"/>
  <c r="AA401" i="1" a="1"/>
  <c r="AA410" i="1" a="1"/>
  <c r="M134" i="8" a="1"/>
  <c r="M30" i="8" a="1"/>
  <c r="M458" i="8" a="1"/>
  <c r="M59" i="8" a="1"/>
  <c r="AA288" i="1" a="1"/>
  <c r="M354" i="8" a="1"/>
  <c r="M782" i="8" a="1"/>
  <c r="AA862" i="1" a="1"/>
  <c r="M392" i="8" a="1"/>
  <c r="AA284" i="1" a="1"/>
  <c r="AA224" i="1" a="1"/>
  <c r="M409" i="8" a="1"/>
  <c r="M808" i="8" a="1"/>
  <c r="M980" i="8" a="1"/>
  <c r="M465" i="8" a="1"/>
  <c r="AA788" i="1" a="1"/>
  <c r="AA703" i="1" a="1"/>
  <c r="M82" i="8" a="1"/>
  <c r="M385" i="8" a="1"/>
  <c r="M453" i="8" a="1"/>
  <c r="M965" i="8" a="1"/>
  <c r="AA540" i="1" a="1"/>
  <c r="AA705" i="1" a="1"/>
  <c r="M665" i="8" a="1"/>
  <c r="M586" i="8" a="1"/>
  <c r="AA191" i="1" a="1"/>
  <c r="AA247" i="1" a="1"/>
  <c r="AA665" i="1" a="1"/>
  <c r="M214" i="8" a="1"/>
  <c r="AA836" i="1" a="1"/>
  <c r="AA242" i="1" a="1"/>
  <c r="AA34" i="1" a="1"/>
  <c r="M85" i="8" a="1"/>
  <c r="AA52" i="1" a="1"/>
  <c r="M694" i="8" a="1"/>
  <c r="AA970" i="1" a="1"/>
  <c r="AA695" i="1" a="1"/>
  <c r="AA404" i="1" a="1"/>
  <c r="AA874" i="1" a="1"/>
  <c r="AA592" i="1" a="1"/>
  <c r="AA371" i="1" a="1"/>
  <c r="AA865" i="1" a="1"/>
  <c r="AA528" i="1" a="1"/>
  <c r="M884" i="8" a="1"/>
  <c r="M347" i="8" a="1"/>
  <c r="M348" i="8" a="1"/>
  <c r="M298" i="8" a="1"/>
  <c r="AA470" i="1" a="1"/>
  <c r="M704" i="8" a="1"/>
  <c r="M861" i="8" a="1"/>
  <c r="AA927" i="1" a="1"/>
  <c r="AA719" i="1" a="1"/>
  <c r="AA486" i="1" a="1"/>
  <c r="AA787" i="1" a="1"/>
  <c r="AA474" i="1" a="1"/>
  <c r="AA974" i="1" a="1"/>
  <c r="AA781" i="1" a="1"/>
  <c r="M827" i="8" a="1"/>
  <c r="M98" i="8" a="1"/>
  <c r="AA325" i="1" a="1"/>
  <c r="M792" i="8" a="1"/>
  <c r="M701" i="8" a="1"/>
  <c r="M324" i="8" a="1"/>
  <c r="AA524" i="1" a="1"/>
  <c r="AA752" i="1" a="1"/>
  <c r="AA633" i="1" a="1"/>
  <c r="M421" i="8" a="1"/>
  <c r="AA246" i="1" a="1"/>
  <c r="M136" i="8" a="1"/>
  <c r="AA724" i="1" a="1"/>
  <c r="M652" i="8" a="1"/>
  <c r="M712" i="8" a="1"/>
  <c r="AA833" i="1" a="1"/>
  <c r="M71" i="8" a="1"/>
  <c r="M31" i="8" a="1"/>
  <c r="AA657" i="1" a="1"/>
  <c r="AA914" i="1" a="1"/>
  <c r="M642" i="8" a="1"/>
  <c r="AA607" i="1" a="1"/>
  <c r="AA581" i="1" a="1"/>
  <c r="AA668" i="1" a="1"/>
  <c r="M251" i="8" a="1"/>
  <c r="AA585" i="1" a="1"/>
  <c r="AA437" i="1" a="1"/>
  <c r="M870" i="8" a="1"/>
  <c r="M937" i="8" a="1"/>
  <c r="M438" i="8" a="1"/>
  <c r="AA381" i="1" a="1"/>
  <c r="AA125" i="1" a="1"/>
  <c r="AA100" i="1" a="1"/>
  <c r="M877" i="8" a="1"/>
  <c r="AA24" i="1" a="1"/>
  <c r="AA535" i="1" a="1"/>
  <c r="AA123" i="1" a="1"/>
  <c r="M283" i="8" a="1"/>
  <c r="AA812" i="1" a="1"/>
  <c r="M599" i="8" a="1"/>
  <c r="M464" i="8" a="1"/>
  <c r="M610" i="8" a="1"/>
  <c r="M377" i="8" a="1"/>
  <c r="M515" i="8" a="1"/>
  <c r="M765" i="8" a="1"/>
  <c r="AA327" i="1" a="1"/>
  <c r="AA802" i="1" a="1"/>
  <c r="M326" i="8" a="1"/>
  <c r="AA117" i="1" a="1"/>
  <c r="AA941" i="1" a="1"/>
  <c r="AA283" i="1" a="1"/>
  <c r="AA870" i="1" a="1"/>
  <c r="M45" i="8" a="1"/>
  <c r="AA992" i="1" a="1"/>
  <c r="M818" i="8" a="1"/>
  <c r="AA343" i="1" a="1"/>
  <c r="M936" i="8" a="1"/>
  <c r="M424" i="8" a="1"/>
  <c r="M166" i="8" a="1"/>
  <c r="AA241" i="1" a="1"/>
  <c r="M852" i="8" a="1"/>
  <c r="M838" i="8" a="1"/>
  <c r="M801" i="8" a="1"/>
  <c r="M917" i="8" a="1"/>
  <c r="AA229" i="1" a="1"/>
  <c r="M422" i="8" a="1"/>
  <c r="M841" i="8" a="1"/>
  <c r="AA570" i="1" a="1"/>
  <c r="AA671" i="1" a="1"/>
  <c r="AA716" i="1" a="1"/>
  <c r="M115" i="8" a="1"/>
  <c r="AA763" i="1" a="1"/>
  <c r="M219" i="8" a="1"/>
  <c r="AA341" i="1" a="1"/>
  <c r="M767" i="8" a="1"/>
  <c r="AA413" i="1" a="1"/>
  <c r="M996" i="8" a="1"/>
  <c r="M536" i="8" a="1"/>
  <c r="AA758" i="1" a="1"/>
  <c r="M446" i="8" a="1"/>
  <c r="M241" i="8" a="1"/>
  <c r="M806" i="8" a="1"/>
  <c r="AA87" i="1" a="1"/>
  <c r="M710" i="8" a="1"/>
  <c r="M750" i="8" a="1"/>
  <c r="M439" i="8" a="1"/>
  <c r="AA800" i="1" a="1"/>
  <c r="M282" i="8" a="1"/>
  <c r="AA299" i="1" a="1"/>
  <c r="AA442" i="1" a="1"/>
  <c r="M594" i="8" a="1"/>
  <c r="M418" i="8" a="1"/>
  <c r="M483" i="8" a="1"/>
  <c r="AA539" i="1" a="1"/>
  <c r="AA345" i="1" a="1"/>
  <c r="M503" i="8" a="1"/>
  <c r="M412" i="8" a="1"/>
  <c r="M964" i="8" a="1"/>
  <c r="AA728" i="1" a="1"/>
  <c r="AA44" i="1" a="1"/>
  <c r="AA458" i="1" a="1"/>
  <c r="M416" i="8" a="1"/>
  <c r="M183" i="8" a="1"/>
  <c r="AA686" i="1" a="1"/>
  <c r="AA525" i="1" a="1"/>
  <c r="AA29" i="1" a="1"/>
  <c r="AA818" i="1" a="1"/>
  <c r="M698" i="8" a="1"/>
  <c r="AA599" i="1" a="1"/>
  <c r="M945" i="8" a="1"/>
  <c r="AA151" i="1" a="1"/>
  <c r="AA922" i="1" a="1"/>
  <c r="M851" i="8" a="1"/>
  <c r="AA79" i="1" a="1"/>
  <c r="AA47" i="1" a="1"/>
  <c r="M660" i="8" a="1"/>
  <c r="M561" i="8" a="1"/>
  <c r="AA580" i="1" a="1"/>
  <c r="AA355" i="1" a="1"/>
  <c r="AA636" i="1" a="1"/>
  <c r="AA168" i="1" a="1"/>
  <c r="AA179" i="1" a="1"/>
  <c r="AA682" i="1" a="1"/>
  <c r="M857" i="8" a="1"/>
  <c r="AA206" i="1" a="1"/>
  <c r="AA409" i="1" a="1"/>
  <c r="AA45" i="1" a="1"/>
  <c r="M653" i="8" a="1"/>
  <c r="AA169" i="1" a="1"/>
  <c r="M840" i="8" a="1"/>
  <c r="M559" i="8" a="1"/>
  <c r="M702" i="8" a="1"/>
  <c r="M428" i="8" a="1"/>
  <c r="M18" i="8" a="1"/>
  <c r="AA827" i="1" a="1"/>
  <c r="AA972" i="1" a="1"/>
  <c r="AA93" i="1" a="1"/>
  <c r="M259" i="8" a="1"/>
  <c r="M357" i="8" a="1"/>
  <c r="AA685" i="1" a="1"/>
  <c r="AA201" i="1" a="1"/>
  <c r="AA306" i="1" a="1"/>
  <c r="AA237" i="1" a="1"/>
  <c r="M990" i="8" a="1"/>
  <c r="AA359" i="1" a="1"/>
  <c r="AA565" i="1" a="1"/>
  <c r="M615" i="8" a="1"/>
  <c r="AA386" i="1" a="1"/>
  <c r="M76" i="8" a="1"/>
  <c r="AA899" i="1" a="1"/>
  <c r="AA532" i="1" a="1"/>
  <c r="M693" i="8" a="1"/>
  <c r="M517" i="8" a="1"/>
  <c r="AA707" i="1" a="1"/>
  <c r="AA37" i="1" a="1"/>
  <c r="AA983" i="1" a="1"/>
  <c r="AA737" i="1" a="1"/>
  <c r="M740" i="8" a="1"/>
  <c r="M107" i="8" a="1"/>
  <c r="M711" i="8" a="1"/>
  <c r="AA612" i="1" a="1"/>
  <c r="AA596" i="1" a="1"/>
  <c r="M737" i="8" a="1"/>
  <c r="AA963" i="1" a="1"/>
  <c r="AA198" i="1" a="1"/>
  <c r="M148" i="8" a="1"/>
  <c r="AA777" i="1" a="1"/>
  <c r="M444" i="8" a="1"/>
  <c r="M993" i="8" a="1"/>
  <c r="AA448" i="1" a="1"/>
  <c r="AA834" i="1" a="1"/>
  <c r="AA25" i="1" a="1"/>
  <c r="AA825" i="1" a="1"/>
  <c r="AA173" i="1" a="1"/>
  <c r="AA537" i="1" a="1"/>
  <c r="M891" i="8" a="1"/>
  <c r="M788" i="8" a="1"/>
  <c r="AA495" i="1" a="1"/>
  <c r="AA43" i="1" a="1"/>
  <c r="AA500" i="1" a="1"/>
  <c r="M689" i="8" a="1"/>
  <c r="M853" i="8" a="1"/>
  <c r="M431" i="8" a="1"/>
  <c r="M96" i="8" a="1"/>
  <c r="M94" i="8" a="1"/>
  <c r="AA790" i="1" a="1"/>
  <c r="M255" i="8" a="1"/>
  <c r="M952" i="8" a="1"/>
  <c r="AA950" i="1" a="1"/>
  <c r="AA913" i="1" a="1"/>
  <c r="M39" i="8" a="1"/>
  <c r="AA667" i="1" a="1"/>
  <c r="M330" i="8" a="1"/>
  <c r="AA782" i="1" a="1"/>
  <c r="AA733" i="1" a="1"/>
  <c r="M537" i="8" a="1"/>
  <c r="AA145" i="1" a="1"/>
  <c r="AA687" i="1" a="1"/>
  <c r="M55" i="8" a="1"/>
  <c r="M707" i="8" a="1"/>
  <c r="M374" i="8" a="1"/>
  <c r="AA465" i="1" a="1"/>
  <c r="AA942" i="1" a="1"/>
  <c r="AA69" i="1" a="1"/>
  <c r="M574" i="8" a="1"/>
  <c r="M286" i="8" a="1"/>
  <c r="AA233" i="1" a="1"/>
  <c r="AA134" i="1" a="1"/>
  <c r="M793" i="8" a="1"/>
  <c r="M487" i="8" a="1"/>
  <c r="AA339" i="1" a="1"/>
  <c r="AA89" i="1" a="1"/>
  <c r="M604" i="8" a="1"/>
  <c r="AA725" i="1" a="1"/>
  <c r="M640" i="8" a="1"/>
  <c r="M333" i="8" a="1"/>
  <c r="AA177" i="1" a="1"/>
  <c r="M688" i="8" a="1"/>
  <c r="AA426" i="1" a="1"/>
  <c r="AA88" i="1" a="1"/>
  <c r="AA92" i="1" a="1"/>
  <c r="M456" i="8" a="1"/>
  <c r="M346" i="8" a="1"/>
  <c r="M127" i="8" a="1"/>
  <c r="AA694" i="1" a="1"/>
  <c r="M57" i="8" a="1"/>
  <c r="M797" i="8" a="1"/>
  <c r="AA76" i="1" a="1"/>
  <c r="AA213" i="1" a="1"/>
  <c r="M445" i="8" a="1"/>
  <c r="AA146" i="1" a="1"/>
  <c r="M684" i="8" a="1"/>
  <c r="AA576" i="1" a="1"/>
  <c r="AA203" i="1" a="1"/>
  <c r="AA454" i="1" a="1"/>
  <c r="AA51" i="1" a="1"/>
  <c r="AA478" i="1" a="1"/>
  <c r="AA335" i="1" a="1"/>
  <c r="M139" i="8" a="1"/>
  <c r="M784" i="8" a="1"/>
  <c r="AA263" i="1" a="1"/>
  <c r="M296" i="8" a="1"/>
  <c r="AA955" i="1" a="1"/>
  <c r="M215" i="8" a="1"/>
  <c r="M240" i="8" a="1"/>
  <c r="M473" i="8" a="1"/>
  <c r="AA120" i="1" a="1"/>
  <c r="M716" i="8" a="1"/>
  <c r="AA531" i="1" a="1"/>
  <c r="AA890" i="1" a="1"/>
  <c r="AA987" i="1" a="1"/>
  <c r="M233" i="8" a="1"/>
  <c r="AA566" i="1" a="1"/>
  <c r="AA741" i="1" a="1"/>
  <c r="AA6" i="1" a="1"/>
  <c r="M723" i="8" a="1"/>
  <c r="AA342" i="1" a="1"/>
  <c r="M742" i="8" a="1"/>
  <c r="M114" i="8" a="1"/>
  <c r="M521" i="8" a="1"/>
  <c r="M915" i="8" a="1"/>
  <c r="AA445" i="1" a="1"/>
  <c r="M147" i="8" a="1"/>
  <c r="M584" i="8" a="1"/>
  <c r="AA72" i="1" a="1"/>
  <c r="M450" i="8" a="1"/>
  <c r="M542" i="8" a="1"/>
  <c r="AA575" i="1" a="1"/>
  <c r="M849" i="8" a="1"/>
  <c r="M968" i="8" a="1"/>
  <c r="M312" i="8" a="1"/>
  <c r="AA7" i="1" a="1"/>
  <c r="AA186" i="1" a="1"/>
  <c r="M721" i="8" a="1"/>
  <c r="AA304" i="1" a="1"/>
  <c r="AA357" i="1" a="1"/>
  <c r="M165" i="8" a="1"/>
  <c r="M200" i="8" a="1"/>
  <c r="M111" i="8" a="1"/>
  <c r="AA352" i="1" a="1"/>
  <c r="AA550" i="1" a="1"/>
  <c r="AA604" i="1" a="1"/>
  <c r="AA912" i="1" a="1"/>
  <c r="M649" i="8" a="1"/>
  <c r="M230" i="8" a="1"/>
  <c r="M595" i="8" a="1"/>
  <c r="AA154" i="1" a="1"/>
  <c r="AA275" i="1" a="1"/>
  <c r="M156" i="8" a="1"/>
  <c r="M524" i="8" a="1"/>
  <c r="AA849" i="1" a="1"/>
  <c r="M123" i="8" a="1"/>
  <c r="M292" i="8" a="1"/>
  <c r="M998" i="8" a="1"/>
  <c r="AA412" i="1" a="1"/>
  <c r="AA402" i="1" a="1"/>
  <c r="M873" i="8" a="1"/>
  <c r="AA757" i="1" a="1"/>
  <c r="M639" i="8" a="1"/>
  <c r="M888" i="8" a="1"/>
  <c r="M188" i="8" a="1"/>
  <c r="M866" i="8" a="1"/>
  <c r="AA210" i="1" a="1"/>
  <c r="M13" i="8" a="1"/>
  <c r="M785" i="8" a="1"/>
  <c r="AA561" i="1" a="1"/>
  <c r="AA202" i="1" a="1"/>
  <c r="AA182" i="1" a="1"/>
  <c r="M404" i="8" a="1"/>
  <c r="M313" i="8" a="1"/>
  <c r="M703" i="8" a="1"/>
  <c r="AA440" i="1" a="1"/>
  <c r="M8" i="8" a="1"/>
  <c r="M277" i="8" a="1"/>
  <c r="M522" i="8" a="1"/>
  <c r="M252" i="8" a="1"/>
  <c r="AA513" i="1" a="1"/>
  <c r="AA729" i="1" a="1"/>
  <c r="AA66" i="1" a="1"/>
  <c r="M528" i="8" a="1"/>
  <c r="M892" i="8" a="1"/>
  <c r="M821" i="8" a="1"/>
  <c r="M621" i="8" a="1"/>
  <c r="M504" i="8" a="1"/>
  <c r="M153" i="8" a="1"/>
  <c r="AA522" i="1" a="1"/>
  <c r="AA886" i="1" a="1"/>
  <c r="M512" i="8" a="1"/>
  <c r="M5" i="8" a="1"/>
  <c r="M460" i="8" a="1"/>
  <c r="M807" i="8" a="1"/>
  <c r="M894" i="8" a="1"/>
  <c r="M321" i="8" a="1"/>
  <c r="AA619" i="1" a="1"/>
  <c r="M539" i="8" a="1"/>
  <c r="AA593" i="1" a="1"/>
  <c r="AA529" i="1" a="1"/>
  <c r="AA489" i="1" a="1"/>
  <c r="M896" i="8" a="1"/>
  <c r="AA142" i="1" a="1"/>
  <c r="AA68" i="1" a="1"/>
  <c r="M260" i="8" a="1"/>
  <c r="AA638" i="1" a="1"/>
  <c r="M988" i="8" a="1"/>
  <c r="AA64" i="1" a="1"/>
  <c r="M7" i="8" a="1"/>
  <c r="AA534" i="1" a="1"/>
  <c r="M387" i="8" a="1"/>
  <c r="AA320" i="1" a="1"/>
  <c r="AA334" i="1" a="1"/>
  <c r="M790" i="8" a="1"/>
  <c r="AA803" i="1" a="1"/>
  <c r="M189" i="8" a="1"/>
  <c r="AA923" i="1" a="1"/>
  <c r="AA261" i="1" a="1"/>
  <c r="M582" i="8" a="1"/>
  <c r="AA708" i="1" a="1"/>
  <c r="M79" i="8" a="1"/>
  <c r="M856" i="8" a="1"/>
  <c r="M163" i="8" a="1"/>
  <c r="M597" i="8" a="1"/>
  <c r="AA881" i="1" a="1"/>
  <c r="M442" i="8" a="1"/>
  <c r="M373" i="8" a="1"/>
  <c r="AA121" i="1" a="1"/>
  <c r="AA228" i="1" a="1"/>
  <c r="M773" i="8" a="1"/>
  <c r="AA472" i="1" a="1"/>
  <c r="M129" i="8" a="1"/>
  <c r="M172" i="8" a="1"/>
  <c r="M828" i="8" a="1"/>
  <c r="AA279" i="1" a="1"/>
  <c r="AA301" i="1" a="1"/>
  <c r="AA643" i="1" a="1"/>
  <c r="M555" i="8" a="1"/>
  <c r="M375" i="8" a="1"/>
  <c r="AA809" i="1" a="1"/>
  <c r="M227" i="8" a="1"/>
  <c r="M217" i="8" a="1"/>
  <c r="AA59" i="1" a="1"/>
  <c r="M900" i="8" a="1"/>
  <c r="M141" i="8" a="1"/>
  <c r="AA208" i="1" a="1"/>
  <c r="M415" i="8" a="1"/>
  <c r="AA735" i="1" a="1"/>
  <c r="M26" i="8" a="1"/>
  <c r="AA630" i="1" a="1"/>
  <c r="M751" i="8" a="1"/>
  <c r="M659" i="8" a="1"/>
  <c r="M955" i="8" a="1"/>
  <c r="M732" i="8" a="1"/>
  <c r="M947" i="8" a="1"/>
  <c r="AA771" i="1" a="1"/>
  <c r="AA456" i="1" a="1"/>
  <c r="M205" i="8" a="1"/>
  <c r="AA533" i="1" a="1"/>
  <c r="M811" i="8" a="1"/>
  <c r="AA422" i="1" a="1"/>
  <c r="M338" i="8" a="1"/>
  <c r="M508" i="8" a="1"/>
  <c r="M719" i="8" a="1"/>
  <c r="M349" i="8" a="1"/>
  <c r="AA939" i="1" a="1"/>
  <c r="M836" i="8" a="1"/>
  <c r="AA137" i="1" a="1"/>
  <c r="AA491" i="1" a="1"/>
  <c r="M367" i="8" a="1"/>
  <c r="AA956" i="1" a="1"/>
  <c r="AA368" i="1" a="1"/>
  <c r="M315" i="8" a="1"/>
  <c r="M103" i="8" a="1"/>
  <c r="AA482" i="1" a="1"/>
  <c r="M700" i="8" a="1"/>
  <c r="AA71" i="1" a="1"/>
  <c r="AA738" i="1" a="1"/>
  <c r="AA993" i="1" a="1"/>
  <c r="M590" i="8" a="1"/>
  <c r="M940" i="8" a="1"/>
  <c r="AA329" i="1" a="1"/>
  <c r="M738" i="8" a="1"/>
  <c r="M256" i="8" a="1"/>
  <c r="AA243" i="1" a="1"/>
  <c r="M293" i="8" a="1"/>
  <c r="AA675" i="1" a="1"/>
  <c r="M670" i="8" a="1"/>
  <c r="M532" i="8" a="1"/>
  <c r="M216" i="8" a="1"/>
  <c r="M971" i="8" a="1"/>
  <c r="AA552" i="1" a="1"/>
  <c r="AA312" i="1" a="1"/>
  <c r="M655" i="8" a="1"/>
  <c r="AA73" i="1" a="1"/>
  <c r="M361" i="8" a="1"/>
  <c r="AA480" i="1" a="1"/>
  <c r="AA933" i="1" a="1"/>
  <c r="M977" i="8" a="1"/>
  <c r="AA217" i="1" a="1"/>
  <c r="M949" i="8" a="1"/>
  <c r="M682" i="8" a="1"/>
  <c r="M15" i="8" a="1"/>
  <c r="M907" i="8" a="1"/>
  <c r="AA832" i="1" a="1"/>
  <c r="AA285" i="1" a="1"/>
  <c r="M991" i="8" a="1"/>
  <c r="AA817" i="1" a="1"/>
  <c r="M677" i="8" a="1"/>
  <c r="AA158" i="1" a="1"/>
  <c r="AA850" i="1" a="1"/>
  <c r="M868" i="8" a="1"/>
  <c r="AA606" i="1" a="1"/>
  <c r="M329" i="8" a="1"/>
  <c r="M934" i="8" a="1"/>
  <c r="M161" i="8" a="1"/>
  <c r="M714" i="8" a="1"/>
  <c r="M358" i="8" a="1"/>
  <c r="M396" i="8" a="1"/>
  <c r="AA227" i="1" a="1"/>
  <c r="AA214" i="1" a="1"/>
  <c r="M408" i="8" a="1"/>
  <c r="M290" i="8" a="1"/>
  <c r="AA144" i="1" a="1"/>
  <c r="AA353" i="1" a="1"/>
  <c r="M730" i="8" a="1"/>
  <c r="M994" i="8" a="1"/>
  <c r="AA574" i="1" a="1"/>
  <c r="AA365" i="1" a="1"/>
  <c r="M411" i="8" a="1"/>
  <c r="M175" i="8" a="1"/>
  <c r="M538" i="8" a="1"/>
  <c r="AA274" i="1" a="1"/>
  <c r="AA421" i="1" a="1"/>
  <c r="M893" i="8" a="1"/>
  <c r="M43" i="8" a="1"/>
  <c r="AA383" i="1" a="1"/>
  <c r="M393" i="8" a="1"/>
  <c r="AA718" i="1" a="1"/>
  <c r="M242" i="8" a="1"/>
  <c r="AA555" i="1" a="1"/>
  <c r="AA567" i="1" a="1"/>
  <c r="M531" i="8" a="1"/>
  <c r="AA56" i="1" a="1"/>
  <c r="M954" i="8" a="1"/>
  <c r="AA405" i="1" a="1"/>
  <c r="M564" i="8" a="1"/>
  <c r="M49" i="8" a="1"/>
  <c r="M920" i="8" a="1"/>
  <c r="AA587" i="1" a="1"/>
  <c r="AA313" i="1" a="1"/>
  <c r="AA966" i="1" a="1"/>
  <c r="M669" i="8" a="1"/>
  <c r="AA978" i="1" a="1"/>
  <c r="AA18" i="1" a="1"/>
  <c r="AA280" i="1" a="1"/>
  <c r="AA660" i="1" a="1"/>
  <c r="M789" i="8" a="1"/>
  <c r="AA545" i="1" a="1"/>
  <c r="M686" i="8" a="1"/>
  <c r="M351" i="8" a="1"/>
  <c r="AA33" i="1" a="1"/>
  <c r="AA58" i="1" a="1"/>
  <c r="AA887" i="1" a="1"/>
  <c r="AA837" i="1" a="1"/>
  <c r="AA649" i="1" a="1"/>
  <c r="M941" i="8" a="1"/>
  <c r="M105" i="8" a="1"/>
  <c r="AA889" i="1" a="1"/>
  <c r="M16" i="8" a="1"/>
  <c r="AA895" i="1" a="1"/>
  <c r="M62" i="8" a="1"/>
  <c r="AA586" i="1" a="1"/>
  <c r="M568" i="8" a="1"/>
  <c r="M12" i="8" a="1"/>
  <c r="M683" i="8" a="1"/>
  <c r="AA39" i="1" a="1"/>
  <c r="AA796" i="1" a="1"/>
  <c r="M550" i="8" a="1"/>
  <c r="M187" i="8" a="1"/>
  <c r="AA260" i="1" a="1"/>
  <c r="M632" i="8" a="1"/>
  <c r="M50" i="8" a="1"/>
  <c r="AA289" i="1" a="1"/>
  <c r="M452" i="8" a="1"/>
  <c r="AA497" i="1" a="1"/>
  <c r="M560" i="8" a="1"/>
  <c r="M278" i="8" a="1"/>
  <c r="AA903" i="1" a="1"/>
  <c r="M58" i="8" a="1"/>
  <c r="M475" i="8" a="1"/>
  <c r="AA165" i="1" a="1"/>
  <c r="M19" i="8" a="1"/>
  <c r="M680" i="8" a="1"/>
  <c r="M243" i="8" a="1"/>
  <c r="AA820" i="1" a="1"/>
  <c r="AA765" i="1" a="1"/>
  <c r="M912" i="8" a="1"/>
  <c r="M120" i="8" a="1"/>
  <c r="M70" i="8" a="1"/>
  <c r="M901" i="8" a="1"/>
  <c r="M631" i="8" a="1"/>
  <c r="M731" i="8" a="1"/>
  <c r="AA326" i="1" a="1"/>
  <c r="M420" i="8" a="1"/>
  <c r="M620" i="8" a="1"/>
  <c r="AA924" i="1" a="1"/>
  <c r="M261" i="8" a="1"/>
  <c r="M24" i="8" a="1"/>
  <c r="M48" i="8" a="1"/>
  <c r="AA905" i="1" a="1"/>
  <c r="M986" i="8" a="1"/>
  <c r="AA936" i="1" a="1"/>
  <c r="AA102" i="1" a="1"/>
  <c r="M110" i="8" a="1"/>
  <c r="M692" i="8" a="1"/>
  <c r="AA910" i="1" a="1"/>
  <c r="M578" i="8" a="1"/>
  <c r="M236" i="8" a="1"/>
  <c r="M77" i="8" a="1"/>
  <c r="AA31" i="1" a="1"/>
  <c r="AA722" i="1" a="1"/>
  <c r="M389" i="8" a="1"/>
  <c r="M958" i="8" a="1"/>
  <c r="AA77" i="1" a="1"/>
  <c r="AA441" i="1" a="1"/>
  <c r="M229" i="8" a="1"/>
  <c r="AA74" i="1" a="1"/>
  <c r="M410" i="8" a="1"/>
  <c r="M739" i="8" a="1"/>
  <c r="AA153" i="1" a="1"/>
  <c r="M494" i="8" a="1"/>
  <c r="M878" i="8" a="1"/>
  <c r="AA62" i="1" a="1"/>
  <c r="AA400" i="1" a="1"/>
  <c r="M695" i="8" a="1"/>
  <c r="M664" i="8" a="1"/>
  <c r="AA157" i="1" a="1"/>
  <c r="M99" i="8" a="1"/>
  <c r="M27" i="8" a="1"/>
  <c r="M796" i="8" a="1"/>
  <c r="M221" i="8" a="1"/>
  <c r="M918" i="8" a="1"/>
  <c r="AA884" i="1" a="1"/>
  <c r="M449" i="8" a="1"/>
  <c r="M266" i="8" a="1"/>
  <c r="M414" i="8" a="1"/>
  <c r="AA75" i="1" a="1"/>
  <c r="AA653" i="1" a="1"/>
  <c r="AA544" i="1" a="1"/>
  <c r="M587" i="8" a="1"/>
  <c r="M6" i="8" a="1"/>
  <c r="AA946" i="1" a="1"/>
  <c r="AA968" i="1" a="1"/>
  <c r="M676" i="8" a="1"/>
  <c r="AA760" i="1" a="1"/>
  <c r="AA572" i="1" a="1"/>
  <c r="M749" i="8" a="1"/>
  <c r="AA894" i="1" a="1"/>
  <c r="M246" i="8" a="1"/>
  <c r="M108" i="8" a="1"/>
  <c r="M746" i="8" a="1"/>
  <c r="M691" i="8" a="1"/>
  <c r="AA952" i="1" a="1"/>
  <c r="M725" i="8" a="1"/>
  <c r="M285" i="8" a="1"/>
  <c r="M171" i="8" a="1"/>
  <c r="M482" i="8" a="1"/>
  <c r="M658" i="8" a="1"/>
  <c r="M903" i="8" a="1"/>
  <c r="AA268" i="1" a="1"/>
  <c r="M501" i="8" a="1"/>
  <c r="AA926" i="1" a="1"/>
  <c r="AA171" i="1" a="1"/>
  <c r="M228" i="8" a="1"/>
  <c r="AA605" i="1" a="1"/>
  <c r="M904" i="8" a="1"/>
  <c r="M644" i="8" a="1"/>
  <c r="M352" i="8" a="1"/>
  <c r="M976" i="8" a="1"/>
  <c r="M935" i="8" a="1"/>
  <c r="AA391" i="1" a="1"/>
  <c r="M268" i="8" a="1"/>
  <c r="M608" i="8" a="1"/>
  <c r="AA397" i="1" a="1"/>
  <c r="M106" i="8" a="1"/>
  <c r="AA654" i="1" a="1"/>
  <c r="M41" i="8" a="1"/>
  <c r="M72" i="8" a="1"/>
  <c r="M718" i="8" a="1"/>
  <c r="M960" i="8" a="1"/>
  <c r="AA424" i="1" a="1"/>
  <c r="AA431" i="1" a="1"/>
  <c r="M992" i="8" a="1"/>
  <c r="AA340" i="1" a="1"/>
  <c r="M29" i="8" a="1"/>
  <c r="AA858" i="1" a="1"/>
  <c r="AA388" i="1" a="1"/>
  <c r="M407" i="8" a="1"/>
  <c r="M969" i="8" a="1"/>
  <c r="AA594" i="1" a="1"/>
  <c r="AA863" i="1" a="1"/>
  <c r="M516" i="8" a="1"/>
  <c r="M928" i="8" a="1"/>
  <c r="M995" i="8" a="1"/>
  <c r="M448" i="8" a="1"/>
  <c r="AA589" i="1" a="1"/>
  <c r="AA819" i="1" a="1"/>
  <c r="AA86" i="1" a="1"/>
  <c r="M112" i="8" a="1"/>
  <c r="AA57" i="1" a="1"/>
  <c r="M371" i="8" a="1"/>
  <c r="AA919" i="1" a="1"/>
  <c r="M304" i="8" a="1"/>
  <c r="AA349" i="1" a="1"/>
  <c r="M762" i="8" a="1"/>
  <c r="AA699" i="1" a="1"/>
  <c r="M657" i="8" a="1"/>
  <c r="AA376" i="1" a="1"/>
  <c r="M485" i="8" a="1"/>
  <c r="AA119" i="1" a="1"/>
  <c r="M883" i="8" a="1"/>
  <c r="M685" i="8" a="1"/>
  <c r="M987" i="8" a="1"/>
  <c r="AA616" i="1" a="1"/>
  <c r="M607" i="8" a="1"/>
  <c r="AA859" i="1" a="1"/>
  <c r="M144" i="8" a="1"/>
  <c r="M197" i="8" a="1"/>
  <c r="AA723" i="1" a="1"/>
  <c r="M629" i="8" a="1"/>
  <c r="AA332" i="1" a="1"/>
  <c r="AA753" i="1" a="1"/>
  <c r="AA84" i="1" a="1"/>
  <c r="AA764" i="1" a="1"/>
  <c r="AA906" i="1" a="1"/>
  <c r="AA104" i="1" a="1"/>
  <c r="M601" i="8" a="1"/>
  <c r="M881" i="8" a="1"/>
  <c r="M257" i="8" a="1"/>
  <c r="AA746" i="1" a="1"/>
  <c r="M146" i="8" a="1"/>
  <c r="M52" i="8" a="1"/>
  <c r="AA691" i="1" a="1"/>
  <c r="M390" i="8" a="1"/>
  <c r="AA499" i="1" a="1"/>
  <c r="M661" i="8" a="1"/>
  <c r="M825" i="8" a="1"/>
  <c r="M394" i="8" a="1"/>
  <c r="M783" i="8" a="1"/>
  <c r="AA105" i="1" a="1"/>
  <c r="M234" i="8" a="1"/>
  <c r="M911" i="8" a="1"/>
  <c r="AA147" i="1" a="1"/>
  <c r="M46" i="8" a="1"/>
  <c r="AA172" i="1" a="1"/>
  <c r="AA351" i="1" a="1"/>
  <c r="M66" i="8" a="1"/>
  <c r="M535" i="8" a="1"/>
  <c r="M33" i="8" a="1"/>
  <c r="AA646" i="1" a="1"/>
  <c r="M671" i="8" a="1"/>
  <c r="M311" i="8" a="1"/>
  <c r="M858" i="8" a="1"/>
  <c r="M602" i="8" a="1"/>
  <c r="AA380" i="1" a="1"/>
  <c r="M663" i="8" a="1"/>
  <c r="M54" i="8" a="1"/>
  <c r="M345" i="8" a="1"/>
  <c r="M865" i="8" a="1"/>
  <c r="AA642" i="1" a="1"/>
  <c r="M758" i="8" a="1"/>
  <c r="AA546" i="1" a="1"/>
  <c r="M824" i="8" a="1"/>
  <c r="AA797" i="1" a="1"/>
  <c r="AA892" i="1" a="1"/>
  <c r="AA112" i="1" a="1"/>
  <c r="AA379" i="1" a="1"/>
  <c r="M192" i="8" a="1"/>
  <c r="M121" i="8" a="1"/>
  <c r="AA854" i="1" a="1"/>
  <c r="M489" i="8" a="1"/>
  <c r="M318" i="8" a="1"/>
  <c r="AA641" i="1" a="1"/>
  <c r="AA175" i="1" a="1"/>
  <c r="M142" i="8" a="1"/>
  <c r="M547" i="8" a="1"/>
  <c r="AA584" i="1" a="1"/>
  <c r="M970" i="8" a="1"/>
  <c r="M302" i="8" a="1"/>
  <c r="M369" i="8" a="1"/>
  <c r="AA864" i="1" a="1"/>
  <c r="M461" i="8" a="1"/>
  <c r="M967" i="8" a="1"/>
  <c r="M364" i="8" a="1"/>
  <c r="M787" i="8" a="1"/>
  <c r="AA96" i="1" a="1"/>
  <c r="M817" i="8" a="1"/>
  <c r="AA916" i="1" a="1"/>
  <c r="AA99" i="1" a="1"/>
  <c r="AA236" i="1" a="1"/>
  <c r="AA578" i="1" a="1"/>
  <c r="AA670" i="1" a="1"/>
  <c r="M546" i="8" a="1"/>
  <c r="M905" i="8" a="1"/>
  <c r="AA964" i="1" a="1"/>
  <c r="M130" i="8" a="1"/>
  <c r="M267" i="8" a="1"/>
  <c r="M887" i="8" a="1"/>
  <c r="M948" i="8" a="1"/>
  <c r="M860" i="8" a="1"/>
  <c r="M280" i="8" a="1"/>
  <c r="M164" i="8" a="1"/>
  <c r="AA159" i="1" a="1"/>
  <c r="M344" i="8" a="1"/>
  <c r="AA20" i="1" a="1"/>
  <c r="M869" i="8" a="1"/>
  <c r="AA712" i="1" a="1"/>
  <c r="AA976" i="1" a="1"/>
  <c r="M799" i="8" a="1"/>
  <c r="M440" i="8" a="1"/>
  <c r="M846" i="8" a="1"/>
  <c r="M744" i="8" a="1"/>
  <c r="AA829" i="1" a="1"/>
  <c r="M922" i="8" a="1"/>
  <c r="AA106" i="1" a="1"/>
  <c r="AA502" i="1" a="1"/>
  <c r="AA960" i="1" a="1"/>
  <c r="AA434" i="1" a="1"/>
  <c r="M383" i="8" a="1"/>
  <c r="M490" i="8" a="1"/>
  <c r="AA110" i="1" a="1"/>
  <c r="M83" i="8" a="1"/>
  <c r="AA826" i="1" a="1"/>
  <c r="M28" i="8" a="1"/>
  <c r="M38" i="8" a="1"/>
  <c r="M196" i="8" a="1"/>
  <c r="AA986" i="1" a="1"/>
  <c r="M690" i="8" a="1"/>
  <c r="AA384" i="1" a="1"/>
  <c r="AA109" i="1" a="1"/>
  <c r="M778" i="8" a="1"/>
  <c r="M150" i="8" a="1"/>
  <c r="AA835" i="1" a="1"/>
  <c r="M207" i="8" a="1"/>
  <c r="AA663" i="1" a="1"/>
  <c r="AA459" i="1" a="1"/>
  <c r="AA645" i="1" a="1"/>
  <c r="AA962" i="1" a="1"/>
  <c r="M206" i="8" a="1"/>
  <c r="M131" i="8" a="1"/>
  <c r="AA711" i="1" a="1"/>
  <c r="AA387" i="1" a="1"/>
  <c r="M726" i="8" a="1"/>
  <c r="M11" i="8" a="1"/>
  <c r="AA348" i="1" a="1"/>
  <c r="AA563" i="1" a="1"/>
  <c r="M761" i="8" a="1"/>
  <c r="M909" i="8" a="1"/>
  <c r="AA548" i="1" a="1"/>
  <c r="M1000" i="8" a="1"/>
  <c r="M68" i="8" a="1"/>
  <c r="AA273" i="1" a="1"/>
  <c r="AA369" i="1" a="1"/>
  <c r="M359" i="8" a="1"/>
  <c r="M253" i="8" a="1"/>
  <c r="M961" i="8" a="1"/>
  <c r="AA879" i="1" a="1"/>
  <c r="AA138" i="1" a="1"/>
  <c r="AA997" i="1" a="1"/>
  <c r="M728" i="8" a="1"/>
  <c r="AA509" i="1" a="1"/>
  <c r="AA211" i="1" a="1"/>
  <c r="AA48" i="1" a="1"/>
  <c r="AA127" i="1" a="1"/>
  <c r="M272" i="8" a="1"/>
  <c r="M92" i="8" a="1"/>
  <c r="AA257" i="1" a="1"/>
  <c r="AA139" i="1" a="1"/>
  <c r="M457" i="8" a="1"/>
  <c r="M950" i="8" a="1"/>
  <c r="AA558" i="1" a="1"/>
  <c r="M203" i="8" a="1"/>
  <c r="AA479" i="1" a="1"/>
  <c r="M363" i="8" a="1"/>
  <c r="AA253" i="1" a="1"/>
  <c r="AA755" i="1" a="1"/>
  <c r="M989" i="8" a="1"/>
  <c r="AA661" i="1" a="1"/>
  <c r="M401" i="8" a="1"/>
  <c r="M830" i="8" a="1"/>
  <c r="AA501" i="1" a="1"/>
  <c r="M126" i="8" a="1"/>
  <c r="AA395" i="1" a="1"/>
  <c r="AA50" i="1" a="1"/>
  <c r="M113" i="8" a="1"/>
  <c r="M816" i="8" a="1"/>
  <c r="AA577" i="1" a="1"/>
  <c r="AA281" i="1" a="1"/>
  <c r="AA938" i="1" a="1"/>
  <c r="AA967" i="1" a="1"/>
  <c r="AA750" i="1" a="1"/>
  <c r="M273" i="8" a="1"/>
  <c r="M898" i="8" a="1"/>
  <c r="AA674" i="1" a="1"/>
  <c r="M734" i="8" a="1"/>
  <c r="AA736" i="1" a="1"/>
  <c r="M565" i="8" a="1"/>
  <c r="AA684" i="1" a="1"/>
  <c r="M791" i="8" a="1"/>
  <c r="M748" i="8" a="1"/>
  <c r="M862" i="8" a="1"/>
  <c r="AA893" i="1" a="1"/>
  <c r="AA693" i="1" a="1"/>
  <c r="AA403" i="1" a="1"/>
  <c r="M102" i="8" a="1"/>
  <c r="AA897" i="1" a="1"/>
  <c r="AA783" i="1" a="1"/>
  <c r="AA821" i="1" a="1"/>
  <c r="AA290" i="1" a="1"/>
  <c r="AA418" i="1" a="1"/>
  <c r="AA969" i="1" a="1"/>
  <c r="M514" i="8" a="1"/>
  <c r="M645" i="8" a="1"/>
  <c r="M872" i="8" a="1"/>
  <c r="M391" i="8" a="1"/>
  <c r="M382" i="8" a="1"/>
  <c r="AA63" i="1" a="1"/>
  <c r="M488" i="8" a="1"/>
  <c r="AA732" i="1" a="1"/>
  <c r="AA880" i="1" a="1"/>
  <c r="AA430" i="1" a="1"/>
  <c r="AA853" i="1" a="1"/>
  <c r="M86" i="8" a="1"/>
  <c r="AA715" i="1" a="1"/>
  <c r="AA767" i="1" a="1"/>
  <c r="AA111" i="1" a="1"/>
  <c r="M908" i="8" a="1"/>
  <c r="AA461" i="1" a="1"/>
  <c r="AA347" i="1" a="1"/>
  <c r="M181" i="8" a="1"/>
  <c r="M832" i="8" a="1"/>
  <c r="AA731" i="1" a="1"/>
  <c r="AA843" i="1" a="1"/>
  <c r="M813" i="8" a="1"/>
  <c r="M650" i="8" a="1"/>
  <c r="M250" i="8" a="1"/>
  <c r="AA635" i="1" a="1"/>
  <c r="AA130" i="1" a="1"/>
  <c r="M510" i="8" a="1"/>
  <c r="M323" i="8" a="1"/>
  <c r="AA579" i="1" a="1"/>
  <c r="M480" i="8" a="1"/>
  <c r="AA164" i="1" a="1"/>
  <c r="M596" i="8" a="1"/>
  <c r="AA588" i="1" a="1"/>
  <c r="M427" i="8" a="1"/>
  <c r="M119" i="8" a="1"/>
  <c r="M173" i="8" a="1"/>
  <c r="M104" i="8" a="1"/>
  <c r="AA943" i="1" a="1"/>
  <c r="M556" i="8" a="1"/>
  <c r="M625" i="8" a="1"/>
  <c r="M759" i="8" a="1"/>
  <c r="M979" i="8" a="1"/>
  <c r="AA885" i="1" a="1"/>
  <c r="AA527" i="1" a="1"/>
  <c r="M616" i="8" a="1"/>
  <c r="M223" i="8" a="1"/>
  <c r="AA318" i="1" a="1"/>
  <c r="AA845" i="1" a="1"/>
  <c r="M157" i="8" a="1"/>
  <c r="AA185" i="1" a="1"/>
  <c r="M834" i="8" a="1"/>
  <c r="M339" i="8" a="1"/>
  <c r="M276" i="8" a="1"/>
  <c r="M184" i="8" a="1"/>
  <c r="M498" i="8" a="1"/>
  <c r="M583" i="8" a="1"/>
  <c r="M930" i="8" a="1"/>
  <c r="AA961" i="1" a="1"/>
  <c r="AA80" i="1" a="1"/>
  <c r="M67" i="8" a="1"/>
  <c r="AA492" i="1" a="1"/>
  <c r="AA466" i="1" a="1"/>
  <c r="AA295" i="1" a="1"/>
  <c r="M160" i="8" a="1"/>
  <c r="M733" i="8" a="1"/>
  <c r="AA662" i="1" a="1"/>
  <c r="AA452" i="1" a="1"/>
  <c r="M592" i="8" a="1"/>
  <c r="M914" i="8" a="1"/>
  <c r="AA710" i="1" a="1"/>
  <c r="AA446" i="1" a="1"/>
  <c r="M770" i="8" a="1"/>
  <c r="M169" i="8" a="1"/>
  <c r="M116" i="8" a="1"/>
  <c r="M745" i="8" a="1"/>
  <c r="M585" i="8" a="1"/>
  <c r="M781" i="8" a="1"/>
  <c r="M308" i="8" a="1"/>
  <c r="AA536" i="1" a="1"/>
  <c r="AA248" i="1" a="1"/>
  <c r="M612" i="8" a="1"/>
  <c r="AA505" i="1" a="1"/>
  <c r="AA230" i="1" a="1"/>
  <c r="M839" i="8" a="1"/>
  <c r="AA160" i="1" a="1"/>
  <c r="AA747" i="1" a="1"/>
  <c r="M984" i="8" a="1"/>
  <c r="AA467" i="1" a="1"/>
  <c r="AA308" i="1" a="1"/>
  <c r="M622" i="8" a="1"/>
  <c r="M210" i="8" a="1"/>
  <c r="AA856" i="1" a="1"/>
  <c r="M736" i="8" a="1"/>
  <c r="M743" i="8" a="1"/>
  <c r="AA209" i="1" a="1"/>
  <c r="AA419" i="1" a="1"/>
  <c r="M829" i="8" a="1"/>
  <c r="AA133" i="1" a="1"/>
  <c r="M826" i="8" a="1"/>
  <c r="M668" i="8" a="1"/>
  <c r="M876" i="8" a="1"/>
  <c r="M605" i="8" a="1"/>
  <c r="AA520" i="1" a="1"/>
  <c r="AA877" i="1" a="1"/>
  <c r="AA389" i="1" a="1"/>
  <c r="AA5" i="1" a="1"/>
  <c r="M705" i="8" a="1"/>
  <c r="M843" i="8" a="1"/>
  <c r="M613" i="8" a="1"/>
  <c r="M755" i="8" a="1"/>
  <c r="AA878" i="1" a="1"/>
  <c r="M271" i="8" a="1"/>
  <c r="AA8" i="1" a="1"/>
  <c r="M419" i="8" a="1"/>
  <c r="AA82" i="1" a="1"/>
  <c r="M443" i="8" a="1"/>
  <c r="AA118" i="1" a="1"/>
  <c r="AA872" i="1" a="1"/>
  <c r="AA982" i="1" a="1"/>
  <c r="M563" i="8" a="1"/>
  <c r="AA240" i="1" a="1"/>
  <c r="AA438" i="1" a="1"/>
  <c r="M474" i="8" a="1"/>
  <c r="AA55" i="1" a="1"/>
  <c r="M573" i="8" a="1"/>
  <c r="AA759" i="1" a="1"/>
  <c r="AA70" i="1" a="1"/>
  <c r="AA779" i="1" a="1"/>
  <c r="AA639" i="1" a="1"/>
  <c r="AA761" i="1" a="1"/>
  <c r="M975" i="8" a="1"/>
  <c r="M921" i="8" a="1"/>
  <c r="AA373" i="1" a="1"/>
  <c r="M619" i="8" a="1"/>
  <c r="AA651" i="1" a="1"/>
  <c r="M913" i="8" a="1"/>
  <c r="AA655" i="1" a="1"/>
  <c r="AA557" i="1" a="1"/>
  <c r="M270" i="8" a="1"/>
  <c r="M864" i="8" a="1"/>
  <c r="AA595" i="1" a="1"/>
  <c r="AA292" i="1" a="1"/>
  <c r="M874" i="8" a="1"/>
  <c r="AA823" i="1" a="1"/>
  <c r="AA453" i="1" a="1"/>
  <c r="M815" i="8" a="1"/>
  <c r="M819" i="8" a="1"/>
  <c r="AA129" i="1" a="1"/>
  <c r="M810" i="8" a="1"/>
  <c r="AA852" i="1" a="1"/>
  <c r="M297" i="8" a="1"/>
  <c r="M17" i="8" a="1"/>
  <c r="M545" i="8" a="1"/>
  <c r="AA23" i="1" a="1"/>
  <c r="M525" i="8" a="1"/>
  <c r="AA27" i="1" a="1"/>
  <c r="M823" i="8" a="1"/>
  <c r="M533" i="8" a="1"/>
  <c r="M381" i="8" a="1"/>
  <c r="AA471" i="1" a="1"/>
  <c r="M558" i="8" a="1"/>
  <c r="AA813" i="1" a="1"/>
  <c r="M672" i="8" a="1"/>
  <c r="AA840" i="1" a="1"/>
  <c r="M635" i="8" a="1"/>
  <c r="AA269" i="1" a="1"/>
  <c r="AA394" i="1" a="1"/>
  <c r="M518" i="8" a="1"/>
  <c r="M953" i="8" a="1"/>
  <c r="AA929" i="1" a="1"/>
  <c r="M406" i="8" a="1"/>
  <c r="AA794" i="1" a="1"/>
  <c r="AA603" i="1" a="1"/>
  <c r="AA791" i="1" a="1"/>
  <c r="M567" i="8" a="1"/>
  <c r="M623" i="8" a="1"/>
  <c r="AA311" i="1" a="1"/>
  <c r="AA485" i="1" a="1"/>
  <c r="M747" i="8" a="1"/>
  <c r="AA648" i="1" a="1"/>
  <c r="AA232" i="1" a="1"/>
  <c r="AA140" i="1" a="1"/>
  <c r="AA985" i="1" a="1"/>
  <c r="AA200" i="1" a="1"/>
  <c r="M641" i="8" a="1"/>
  <c r="AA156" i="1" a="1"/>
  <c r="M802" i="8" a="1"/>
  <c r="M69" i="8" a="1"/>
  <c r="M648" i="8" a="1"/>
  <c r="M399" i="8" a="1"/>
  <c r="AA842" i="1" a="1"/>
  <c r="M209" i="8" a="1"/>
  <c r="AA774" i="1" a="1"/>
  <c r="AA888" i="1" a="1"/>
  <c r="M925" i="8" a="1"/>
  <c r="M833" i="8" a="1"/>
  <c r="AA666" i="1" a="1"/>
  <c r="AA231" i="1" a="1"/>
  <c r="AA167" i="1" a="1"/>
  <c r="M774" i="8" a="1"/>
  <c r="AA510" i="1" a="1"/>
  <c r="AA772" i="1" a="1"/>
  <c r="AA704" i="1" a="1"/>
  <c r="M185" i="8" a="1"/>
  <c r="AA196" i="1" a="1"/>
  <c r="AA664" i="1" a="1"/>
  <c r="AA742" i="1" a="1"/>
  <c r="M101" i="8" a="1"/>
  <c r="AA53" i="1" a="1"/>
  <c r="AA181" i="1" a="1"/>
  <c r="M204" i="8" a="1"/>
  <c r="M636" i="8" a="1"/>
  <c r="AA297" i="1" a="1"/>
  <c r="M768" i="8" a="1"/>
  <c r="M331" i="8" a="1"/>
  <c r="AA447" i="1" a="1"/>
  <c r="AA331" i="1" a="1"/>
  <c r="M275" i="8" a="1"/>
  <c r="M617" i="8" a="1"/>
  <c r="AA188" i="1" a="1"/>
  <c r="AA433" i="1" a="1"/>
  <c r="AA591" i="1" a="1"/>
  <c r="M138" i="8" a="1"/>
  <c r="AA91" i="1" a="1"/>
  <c r="M600" i="8" a="1"/>
  <c r="AA583" i="1" a="1"/>
  <c r="AA650" i="1" a="1"/>
  <c r="AA806" i="1" a="1"/>
  <c r="AA17" i="1" a="1"/>
  <c r="M97" i="8" a="1"/>
  <c r="AA568" i="1" a="1"/>
  <c r="AA174" i="1" a="1"/>
  <c r="AA444" i="1" a="1"/>
  <c r="AA85" i="1" a="1"/>
  <c r="AA484" i="1" a="1"/>
  <c r="AA749" i="1" a="1"/>
  <c r="M368" i="8" a="1"/>
  <c r="M78" i="8" a="1"/>
  <c r="M763" i="8" a="1"/>
  <c r="M307" i="8" a="1"/>
  <c r="AA564" i="1" a="1"/>
  <c r="M309" i="8" a="1"/>
  <c r="M182" i="8" a="1"/>
  <c r="AA928" i="1" a="1"/>
  <c r="AA743" i="1" a="1"/>
  <c r="AA267" i="1" a="1"/>
  <c r="M319" i="8" a="1"/>
  <c r="M434" i="8" a="1"/>
  <c r="M577" i="8" a="1"/>
  <c r="AA408" i="1" a="1"/>
  <c r="M618" i="8" a="1"/>
  <c r="M258" i="8" a="1"/>
  <c r="AA3" i="1" a="1"/>
  <c r="AA218" i="1" a="1"/>
  <c r="M720" i="8" a="1"/>
  <c r="AA980" i="1" a="1"/>
  <c r="AA700" i="1" a="1"/>
  <c r="M924" i="8" a="1"/>
  <c r="M378" i="8" a="1"/>
  <c r="AA766" i="1" a="1"/>
  <c r="AA420" i="1" a="1"/>
  <c r="AA511" i="1" a="1"/>
  <c r="M21" i="8" a="1"/>
  <c r="AA523" i="1" a="1"/>
  <c r="M553" i="8" a="1"/>
  <c r="M982" i="8" a="1"/>
  <c r="AA305" i="1" a="1"/>
  <c r="M372" i="8" a="1"/>
  <c r="M643" i="8" a="1"/>
  <c r="M466" i="8" a="1"/>
  <c r="M300" i="8" a="1"/>
  <c r="M709" i="8" a="1"/>
  <c r="M441" i="8" a="1"/>
  <c r="AA42" i="1" a="1"/>
  <c r="M213" i="8" a="1"/>
  <c r="M325" i="8" a="1"/>
  <c r="M248" i="8" a="1"/>
  <c r="M239" i="8" a="1"/>
  <c r="M895" i="8" a="1"/>
  <c r="AA516" i="1" a="1"/>
  <c r="AA521" i="1" a="1"/>
  <c r="M265" i="8" a="1"/>
  <c r="AA150" i="1" a="1"/>
  <c r="M923" i="8" a="1"/>
  <c r="M520" i="8" a="1"/>
  <c r="AA925" i="1" a="1"/>
  <c r="M343" i="8" a="1"/>
  <c r="M757" i="8" a="1"/>
  <c r="AA250" i="1" a="1"/>
  <c r="AA19" i="1" a="1"/>
  <c r="AA128" i="1" a="1"/>
  <c r="M591" i="8" a="1"/>
  <c r="AA152" i="1" a="1"/>
  <c r="AA547" i="1" a="1"/>
  <c r="M519" i="8" a="1"/>
  <c r="M117" i="8" a="1"/>
  <c r="M14" i="8" a="1"/>
  <c r="AA60" i="1" a="1"/>
  <c r="AA713" i="1" a="1"/>
  <c r="AA46" i="1" a="1"/>
  <c r="AA10" i="1" a="1"/>
  <c r="M90" i="8" a="1"/>
  <c r="AA692" i="1" a="1"/>
  <c r="M262" i="8" a="1"/>
  <c r="AA432" i="1" a="1"/>
  <c r="AA590" i="1" a="1"/>
  <c r="M284" i="8" a="1"/>
  <c r="AA799" i="1" a="1"/>
  <c r="M247" i="8" a="1"/>
  <c r="M708" i="8" a="1"/>
  <c r="AA789" i="1" a="1"/>
  <c r="AA672" i="1" a="1"/>
  <c r="M769" i="8" a="1"/>
  <c r="AA54" i="1" a="1"/>
  <c r="M447" i="8" a="1"/>
  <c r="AA317" i="1" a="1"/>
  <c r="AA9" i="1" a="1"/>
  <c r="AA940" i="1" a="1"/>
  <c r="AA114" i="1" a="1"/>
  <c r="AA883" i="1" a="1"/>
  <c r="M459" i="8" a="1"/>
  <c r="AA597" i="1" a="1"/>
  <c r="M237" i="8" a="1"/>
  <c r="M132" i="8" a="1"/>
  <c r="M557" i="8" a="1"/>
  <c r="M122" i="8" a="1"/>
  <c r="AA272" i="1" a="1"/>
  <c r="AA953" i="1" a="1"/>
  <c r="AA354" i="1" a="1"/>
  <c r="M328" i="8" a="1"/>
  <c r="M220" i="8" a="1"/>
  <c r="M37" i="8" a="1"/>
  <c r="AA148" i="1" a="1"/>
  <c r="M656" i="8" a="1"/>
  <c r="AA629" i="1" a="1"/>
  <c r="AA436" i="1" a="1"/>
  <c r="M249" i="8" a="1"/>
  <c r="M193" i="8" a="1"/>
  <c r="AA132" i="1" a="1"/>
  <c r="AA867" i="1" a="1"/>
  <c r="M211" i="8" a="1"/>
  <c r="M174" i="8" a="1"/>
  <c r="M724" i="8" a="1"/>
  <c r="AA562" i="1" a="1"/>
  <c r="AA688" i="1" a="1"/>
  <c r="M176" i="8" a="1"/>
  <c r="AA141" i="1" a="1"/>
  <c r="M845" i="8" a="1"/>
  <c r="AA614" i="1" a="1"/>
  <c r="AA875" i="1" a="1"/>
  <c r="M159" i="8" a="1"/>
  <c r="M177" i="8" a="1"/>
  <c r="AA720" i="1" a="1"/>
  <c r="AA608" i="1" a="1"/>
  <c r="AA519" i="1" a="1"/>
  <c r="AA948" i="1" a="1"/>
  <c r="M53" i="8" a="1"/>
  <c r="M310" i="8" a="1"/>
  <c r="M863" i="8" a="1"/>
  <c r="M842" i="8" a="1"/>
  <c r="M540" i="8" a="1"/>
  <c r="AA184" i="1" a="1"/>
  <c r="AA136" i="1" a="1"/>
  <c r="M500" i="8" a="1"/>
  <c r="M638" i="8" a="1"/>
  <c r="M479" i="8" a="1"/>
  <c r="M752" i="8" a="1"/>
  <c r="AA455" i="1" a="1"/>
  <c r="AA264" i="1" a="1"/>
  <c r="M477" i="8" a="1"/>
  <c r="AA190" i="1" a="1"/>
  <c r="AA262" i="1" a="1"/>
  <c r="M81" i="8" a="1"/>
  <c r="AA271" i="1" a="1"/>
  <c r="M859" i="8" a="1"/>
  <c r="AA428" i="1" a="1"/>
  <c r="AA792" i="1" a="1"/>
  <c r="M780" i="8" a="1"/>
  <c r="M495" i="8" a="1"/>
  <c r="AA11" i="1" a="1"/>
  <c r="M269" i="8" a="1"/>
  <c r="AA866" i="1" a="1"/>
  <c r="M360" i="8" a="1"/>
  <c r="AA954" i="1" a="1"/>
  <c r="AA258" i="1" a="1"/>
  <c r="AA178" i="1" a="1"/>
  <c r="AA973" i="1" a="1"/>
  <c r="AA698" i="1" a="1"/>
  <c r="AA414" i="1" a="1"/>
  <c r="M496" i="8" a="1"/>
  <c r="M847" i="8" a="1"/>
  <c r="M47" i="8" a="1"/>
  <c r="AA844" i="1" a="1"/>
  <c r="AA989" i="1" a="1"/>
  <c r="AA193" i="1" a="1"/>
  <c r="M191" i="8" a="1"/>
  <c r="M137" i="8" a="1"/>
  <c r="AA487" i="1" a="1"/>
  <c r="M398" i="8" a="1"/>
  <c r="M581" i="8" a="1"/>
  <c r="M32" i="8" a="1"/>
  <c r="M365" i="8" a="1"/>
  <c r="AA375" i="1" a="1"/>
  <c r="AA143" i="1" a="1"/>
  <c r="M341" i="8" a="1"/>
  <c r="M662" i="8" a="1"/>
  <c r="AA508" i="1" a="1"/>
  <c r="AA902" i="1" a="1"/>
  <c r="M9" i="8" a="1"/>
  <c r="AA678" i="1" a="1"/>
  <c r="M65" i="8" a="1"/>
  <c r="AA631" i="1" a="1"/>
  <c r="M926" i="8" a="1"/>
  <c r="AA701" i="1" a="1"/>
  <c r="M400" i="8" a="1"/>
  <c r="M910" i="8" a="1"/>
  <c r="AA170" i="1" a="1"/>
  <c r="M451" i="8" a="1"/>
  <c r="AA192" i="1" a="1"/>
  <c r="M42" i="8" a="1"/>
  <c r="AA270" i="1" a="1"/>
  <c r="AA252" i="1" a="1"/>
  <c r="AA183" i="1" a="1"/>
  <c r="AA998" i="1" a="1"/>
  <c r="AA921" i="1" a="1"/>
  <c r="M226" i="8" a="1"/>
  <c r="M764" i="8" a="1"/>
  <c r="M145" i="8" a="1"/>
  <c r="AA294" i="1" a="1"/>
  <c r="AA135" i="1" a="1"/>
  <c r="AA481" i="1" a="1"/>
  <c r="M194" i="8" a="1"/>
  <c r="M760" i="8" a="1"/>
  <c r="M22" i="8" a="1"/>
  <c r="M402" i="8" a="1"/>
  <c r="AA122" i="1" a="1"/>
  <c r="AA990" i="1" a="1"/>
  <c r="M906" i="8" a="1"/>
  <c r="AA81" i="1" a="1"/>
  <c r="M95" i="8" a="1"/>
  <c r="AA195" i="1" a="1"/>
  <c r="M997" i="8" a="1"/>
  <c r="AA512" i="1" a="1"/>
  <c r="AA189" i="1" a="1"/>
  <c r="AA282" i="1" a="1"/>
  <c r="AA898" i="1" a="1"/>
  <c r="M152" i="8" a="1"/>
  <c r="M426" i="8" a="1"/>
  <c r="M844" i="8" a="1"/>
  <c r="AA780" i="1" a="1"/>
  <c r="AA609" i="1" a="1"/>
  <c r="M322" i="8" a="1"/>
  <c r="AA14" i="1" a="1"/>
  <c r="AA22" i="1" a="1"/>
  <c r="M938" i="8" a="1"/>
  <c r="AA785" i="1" a="1"/>
  <c r="AA103" i="1" a="1"/>
  <c r="M566" i="8" a="1"/>
  <c r="AA36" i="1" a="1"/>
  <c r="AA411" i="1" a="1"/>
  <c r="M468" i="8" a="1"/>
  <c r="AA32" i="1" a="1"/>
  <c r="M454" i="8" a="1"/>
  <c r="M320" i="8" a="1"/>
  <c r="M118" i="8" a="1"/>
  <c r="M978" i="8" a="1"/>
  <c r="M775" i="8" a="1"/>
  <c r="AA981" i="1" a="1"/>
  <c r="AA41" i="1" a="1"/>
  <c r="AA457" i="1" a="1"/>
  <c r="M717" i="8" a="1"/>
  <c r="AA259" i="1" a="1"/>
  <c r="M776" i="8" a="1"/>
  <c r="M589" i="8" a="1"/>
  <c r="AA333" i="1" a="1"/>
  <c r="AA97" i="1" a="1"/>
  <c r="M281" i="8" a="1"/>
  <c r="M505" i="8" a="1"/>
  <c r="AA477" i="1" a="1"/>
  <c r="AA161" i="1" a="1"/>
  <c r="AA330" i="1" a="1"/>
  <c r="M687" i="8" a="1"/>
  <c r="AA254" i="1" a="1"/>
  <c r="M89" i="8" a="1"/>
  <c r="AA13" i="1" a="1"/>
  <c r="M4" i="8" a="1"/>
  <c r="M133" i="8" a="1"/>
  <c r="M238" i="8" a="1"/>
  <c r="AA176" i="1" a="1"/>
  <c r="AA623" i="1" a="1"/>
  <c r="AA971" i="1" a="1"/>
  <c r="AA194" i="1" a="1"/>
  <c r="AA709" i="1" a="1"/>
  <c r="AA296" i="1" a="1"/>
  <c r="AA107" i="1" a="1"/>
  <c r="M867" i="8" a="1"/>
  <c r="AA40" i="1" a="1"/>
  <c r="M61" i="8" a="1"/>
  <c r="AA628" i="1" a="1"/>
  <c r="AA12" i="1" a="1"/>
  <c r="AA613" i="1" a="1"/>
  <c r="M350" i="8" a="1"/>
  <c r="M786" i="8" a="1"/>
  <c r="M588" i="8" a="1"/>
  <c r="M476" i="8" a="1"/>
  <c r="M527" i="8" a="1"/>
  <c r="AA860" i="1" a="1"/>
  <c r="M88" i="8" a="1"/>
  <c r="AA399" i="1" a="1"/>
  <c r="M603" i="8" a="1"/>
  <c r="M376" i="8" a="1"/>
  <c r="M376" i="8" l="1"/>
  <c r="M603" i="8"/>
  <c r="AA399" i="1"/>
  <c r="M88" i="8"/>
  <c r="AA860" i="1"/>
  <c r="M527" i="8"/>
  <c r="M476" i="8"/>
  <c r="M588" i="8"/>
  <c r="M786" i="8"/>
  <c r="M350" i="8"/>
  <c r="AA613" i="1"/>
  <c r="AA12" i="1"/>
  <c r="AA628" i="1"/>
  <c r="M61" i="8"/>
  <c r="AA40" i="1"/>
  <c r="M867" i="8"/>
  <c r="AA107" i="1"/>
  <c r="AA296" i="1"/>
  <c r="AA709" i="1"/>
  <c r="AA194" i="1"/>
  <c r="AA971" i="1"/>
  <c r="AA623" i="1"/>
  <c r="AA176" i="1"/>
  <c r="M238" i="8"/>
  <c r="M133" i="8"/>
  <c r="M4" i="8"/>
  <c r="AA13" i="1"/>
  <c r="M89" i="8"/>
  <c r="AA254" i="1"/>
  <c r="M687" i="8"/>
  <c r="AA330" i="1"/>
  <c r="AA161" i="1"/>
  <c r="AA477" i="1"/>
  <c r="M505" i="8"/>
  <c r="M281" i="8"/>
  <c r="AA97" i="1"/>
  <c r="AA333" i="1"/>
  <c r="M589" i="8"/>
  <c r="M776" i="8"/>
  <c r="AA259" i="1"/>
  <c r="M717" i="8"/>
  <c r="AA457" i="1"/>
  <c r="AA41" i="1"/>
  <c r="AA981" i="1"/>
  <c r="M775" i="8"/>
  <c r="M978" i="8"/>
  <c r="M118" i="8"/>
  <c r="M320" i="8"/>
  <c r="M454" i="8"/>
  <c r="AA32" i="1"/>
  <c r="M468" i="8"/>
  <c r="AA411" i="1"/>
  <c r="AA36" i="1"/>
  <c r="M566" i="8"/>
  <c r="AA103" i="1"/>
  <c r="AA785" i="1"/>
  <c r="M938" i="8"/>
  <c r="AA22" i="1"/>
  <c r="AA14" i="1"/>
  <c r="M322" i="8"/>
  <c r="AA609" i="1"/>
  <c r="AA780" i="1"/>
  <c r="M844" i="8"/>
  <c r="M426" i="8"/>
  <c r="M152" i="8"/>
  <c r="AA898" i="1"/>
  <c r="AA282" i="1"/>
  <c r="AA189" i="1"/>
  <c r="AA512" i="1"/>
  <c r="M997" i="8"/>
  <c r="AA195" i="1"/>
  <c r="M95" i="8"/>
  <c r="AA81" i="1"/>
  <c r="M906" i="8"/>
  <c r="AA990" i="1"/>
  <c r="AA122" i="1"/>
  <c r="M402" i="8"/>
  <c r="M22" i="8"/>
  <c r="M760" i="8"/>
  <c r="M194" i="8"/>
  <c r="AA481" i="1"/>
  <c r="AA135" i="1"/>
  <c r="AA294" i="1"/>
  <c r="M145" i="8"/>
  <c r="M764" i="8"/>
  <c r="M226" i="8"/>
  <c r="AA921" i="1"/>
  <c r="AA998" i="1"/>
  <c r="AA183" i="1"/>
  <c r="AA252" i="1"/>
  <c r="AA270" i="1"/>
  <c r="M42" i="8"/>
  <c r="AA192" i="1"/>
  <c r="M451" i="8"/>
  <c r="AA170" i="1"/>
  <c r="M910" i="8"/>
  <c r="M400" i="8"/>
  <c r="AA701" i="1"/>
  <c r="M926" i="8"/>
  <c r="AA631" i="1"/>
  <c r="M65" i="8"/>
  <c r="AA678" i="1"/>
  <c r="M9" i="8"/>
  <c r="AA902" i="1"/>
  <c r="AA508" i="1"/>
  <c r="M662" i="8"/>
  <c r="M341" i="8"/>
  <c r="AA143" i="1"/>
  <c r="AA375" i="1"/>
  <c r="M365" i="8"/>
  <c r="M32" i="8"/>
  <c r="M581" i="8"/>
  <c r="M398" i="8"/>
  <c r="AA487" i="1"/>
  <c r="M137" i="8"/>
  <c r="M191" i="8"/>
  <c r="AA193" i="1"/>
  <c r="AA989" i="1"/>
  <c r="AA844" i="1"/>
  <c r="M47" i="8"/>
  <c r="M847" i="8"/>
  <c r="M496" i="8"/>
  <c r="AA414" i="1"/>
  <c r="AA698" i="1"/>
  <c r="AA973" i="1"/>
  <c r="AA178" i="1"/>
  <c r="AA258" i="1"/>
  <c r="AA954" i="1"/>
  <c r="M360" i="8"/>
  <c r="AA866" i="1"/>
  <c r="M269" i="8"/>
  <c r="AA11" i="1"/>
  <c r="M495" i="8"/>
  <c r="M780" i="8"/>
  <c r="AA792" i="1"/>
  <c r="AA428" i="1"/>
  <c r="M859" i="8"/>
  <c r="AA271" i="1"/>
  <c r="M81" i="8"/>
  <c r="AA262" i="1"/>
  <c r="AA190" i="1"/>
  <c r="M477" i="8"/>
  <c r="AA264" i="1"/>
  <c r="AA455" i="1"/>
  <c r="M752" i="8"/>
  <c r="M479" i="8"/>
  <c r="M638" i="8"/>
  <c r="M500" i="8"/>
  <c r="AA136" i="1"/>
  <c r="AA184" i="1"/>
  <c r="M540" i="8"/>
  <c r="M842" i="8"/>
  <c r="M863" i="8"/>
  <c r="M310" i="8"/>
  <c r="M53" i="8"/>
  <c r="AA948" i="1"/>
  <c r="AA519" i="1"/>
  <c r="AA608" i="1"/>
  <c r="AA720" i="1"/>
  <c r="M177" i="8"/>
  <c r="M159" i="8"/>
  <c r="AA875" i="1"/>
  <c r="AA614" i="1"/>
  <c r="M845" i="8"/>
  <c r="AA141" i="1"/>
  <c r="M176" i="8"/>
  <c r="AA688" i="1"/>
  <c r="AA562" i="1"/>
  <c r="M724" i="8"/>
  <c r="M174" i="8"/>
  <c r="M211" i="8"/>
  <c r="AA867" i="1"/>
  <c r="AA132" i="1"/>
  <c r="M193" i="8"/>
  <c r="M249" i="8"/>
  <c r="AA436" i="1"/>
  <c r="AA629" i="1"/>
  <c r="M656" i="8"/>
  <c r="AA148" i="1"/>
  <c r="M37" i="8"/>
  <c r="M220" i="8"/>
  <c r="M328" i="8"/>
  <c r="AA354" i="1"/>
  <c r="AA953" i="1"/>
  <c r="AA272" i="1"/>
  <c r="M122" i="8"/>
  <c r="M557" i="8"/>
  <c r="M132" i="8"/>
  <c r="M237" i="8"/>
  <c r="AA597" i="1"/>
  <c r="M459" i="8"/>
  <c r="AA883" i="1"/>
  <c r="AA114" i="1"/>
  <c r="AA940" i="1"/>
  <c r="AA9" i="1"/>
  <c r="AA317" i="1"/>
  <c r="M447" i="8"/>
  <c r="AA54" i="1"/>
  <c r="M769" i="8"/>
  <c r="AA672" i="1"/>
  <c r="AA789" i="1"/>
  <c r="M708" i="8"/>
  <c r="M247" i="8"/>
  <c r="AA799" i="1"/>
  <c r="M284" i="8"/>
  <c r="AA590" i="1"/>
  <c r="AA432" i="1"/>
  <c r="M262" i="8"/>
  <c r="AA692" i="1"/>
  <c r="M90" i="8"/>
  <c r="AA10" i="1"/>
  <c r="AA46" i="1"/>
  <c r="AA713" i="1"/>
  <c r="AA60" i="1"/>
  <c r="M14" i="8"/>
  <c r="M117" i="8"/>
  <c r="M519" i="8"/>
  <c r="AA547" i="1"/>
  <c r="AA152" i="1"/>
  <c r="M591" i="8"/>
  <c r="AA128" i="1"/>
  <c r="AA19" i="1"/>
  <c r="AA250" i="1"/>
  <c r="M757" i="8"/>
  <c r="M343" i="8"/>
  <c r="AA925" i="1"/>
  <c r="M520" i="8"/>
  <c r="M923" i="8"/>
  <c r="AA150" i="1"/>
  <c r="M265" i="8"/>
  <c r="AA521" i="1"/>
  <c r="AA516" i="1"/>
  <c r="M895" i="8"/>
  <c r="M239" i="8"/>
  <c r="M248" i="8"/>
  <c r="M325" i="8"/>
  <c r="M213" i="8"/>
  <c r="AA42" i="1"/>
  <c r="M441" i="8"/>
  <c r="M709" i="8"/>
  <c r="M300" i="8"/>
  <c r="M466" i="8"/>
  <c r="M643" i="8"/>
  <c r="M372" i="8"/>
  <c r="AA305" i="1"/>
  <c r="M982" i="8"/>
  <c r="M553" i="8"/>
  <c r="AA523" i="1"/>
  <c r="M21" i="8"/>
  <c r="AA511" i="1"/>
  <c r="AA420" i="1"/>
  <c r="AA766" i="1"/>
  <c r="M378" i="8"/>
  <c r="M924" i="8"/>
  <c r="AA700" i="1"/>
  <c r="AA980" i="1"/>
  <c r="M720" i="8"/>
  <c r="AA218" i="1"/>
  <c r="AA3" i="1"/>
  <c r="M258" i="8"/>
  <c r="M618" i="8"/>
  <c r="AA408" i="1"/>
  <c r="M577" i="8"/>
  <c r="M434" i="8"/>
  <c r="M319" i="8"/>
  <c r="AA267" i="1"/>
  <c r="AA743" i="1"/>
  <c r="AA928" i="1"/>
  <c r="M182" i="8"/>
  <c r="M309" i="8"/>
  <c r="AA564" i="1"/>
  <c r="M307" i="8"/>
  <c r="M763" i="8"/>
  <c r="M78" i="8"/>
  <c r="M368" i="8"/>
  <c r="AA749" i="1"/>
  <c r="AA484" i="1"/>
  <c r="AA85" i="1"/>
  <c r="AA444" i="1"/>
  <c r="AA174" i="1"/>
  <c r="AA568" i="1"/>
  <c r="M97" i="8"/>
  <c r="AA17" i="1"/>
  <c r="AA806" i="1"/>
  <c r="AA650" i="1"/>
  <c r="AA583" i="1"/>
  <c r="M600" i="8"/>
  <c r="AA91" i="1"/>
  <c r="M138" i="8"/>
  <c r="AA591" i="1"/>
  <c r="AA433" i="1"/>
  <c r="AA188" i="1"/>
  <c r="M617" i="8"/>
  <c r="M275" i="8"/>
  <c r="AA331" i="1"/>
  <c r="AA447" i="1"/>
  <c r="M331" i="8"/>
  <c r="M768" i="8"/>
  <c r="AA297" i="1"/>
  <c r="M636" i="8"/>
  <c r="M204" i="8"/>
  <c r="AA181" i="1"/>
  <c r="AA53" i="1"/>
  <c r="M101" i="8"/>
  <c r="AA742" i="1"/>
  <c r="AA664" i="1"/>
  <c r="AA196" i="1"/>
  <c r="M185" i="8"/>
  <c r="AA704" i="1"/>
  <c r="AA772" i="1"/>
  <c r="AA510" i="1"/>
  <c r="M774" i="8"/>
  <c r="AA167" i="1"/>
  <c r="AA231" i="1"/>
  <c r="AA666" i="1"/>
  <c r="M833" i="8"/>
  <c r="M925" i="8"/>
  <c r="AA888" i="1"/>
  <c r="AA774" i="1"/>
  <c r="M209" i="8"/>
  <c r="AA842" i="1"/>
  <c r="M399" i="8"/>
  <c r="M648" i="8"/>
  <c r="M69" i="8"/>
  <c r="M802" i="8"/>
  <c r="AA156" i="1"/>
  <c r="M641" i="8"/>
  <c r="AA200" i="1"/>
  <c r="AA985" i="1"/>
  <c r="AA140" i="1"/>
  <c r="AA232" i="1"/>
  <c r="AA648" i="1"/>
  <c r="M747" i="8"/>
  <c r="AA485" i="1"/>
  <c r="AA311" i="1"/>
  <c r="M623" i="8"/>
  <c r="M567" i="8"/>
  <c r="AA791" i="1"/>
  <c r="AA603" i="1"/>
  <c r="AA794" i="1"/>
  <c r="M406" i="8"/>
  <c r="AA929" i="1"/>
  <c r="M953" i="8"/>
  <c r="M518" i="8"/>
  <c r="AA394" i="1"/>
  <c r="AA269" i="1"/>
  <c r="M635" i="8"/>
  <c r="AA840" i="1"/>
  <c r="M672" i="8"/>
  <c r="AA813" i="1"/>
  <c r="M558" i="8"/>
  <c r="AA471" i="1"/>
  <c r="M381" i="8"/>
  <c r="M533" i="8"/>
  <c r="M823" i="8"/>
  <c r="AA27" i="1"/>
  <c r="M525" i="8"/>
  <c r="AA23" i="1"/>
  <c r="M545" i="8"/>
  <c r="M17" i="8"/>
  <c r="M297" i="8"/>
  <c r="AA852" i="1"/>
  <c r="M810" i="8"/>
  <c r="AA129" i="1"/>
  <c r="M819" i="8"/>
  <c r="M815" i="8"/>
  <c r="AA453" i="1"/>
  <c r="AA823" i="1"/>
  <c r="M874" i="8"/>
  <c r="AA292" i="1"/>
  <c r="AA595" i="1"/>
  <c r="M864" i="8"/>
  <c r="M270" i="8"/>
  <c r="AA557" i="1"/>
  <c r="AA655" i="1"/>
  <c r="M913" i="8"/>
  <c r="AA651" i="1"/>
  <c r="M619" i="8"/>
  <c r="AA373" i="1"/>
  <c r="M921" i="8"/>
  <c r="M975" i="8"/>
  <c r="AA761" i="1"/>
  <c r="AA639" i="1"/>
  <c r="AA779" i="1"/>
  <c r="AA70" i="1"/>
  <c r="AA759" i="1"/>
  <c r="M573" i="8"/>
  <c r="AA55" i="1"/>
  <c r="M474" i="8"/>
  <c r="AA438" i="1"/>
  <c r="AA240" i="1"/>
  <c r="M563" i="8"/>
  <c r="AA982" i="1"/>
  <c r="AA872" i="1"/>
  <c r="AA118" i="1"/>
  <c r="M443" i="8"/>
  <c r="AA82" i="1"/>
  <c r="M419" i="8"/>
  <c r="AA8" i="1"/>
  <c r="M271" i="8"/>
  <c r="AA878" i="1"/>
  <c r="M755" i="8"/>
  <c r="M613" i="8"/>
  <c r="M843" i="8"/>
  <c r="M705" i="8"/>
  <c r="AA5" i="1"/>
  <c r="AA389" i="1"/>
  <c r="AA877" i="1"/>
  <c r="AA520" i="1"/>
  <c r="M605" i="8"/>
  <c r="M876" i="8"/>
  <c r="M668" i="8"/>
  <c r="M826" i="8"/>
  <c r="AA133" i="1"/>
  <c r="M829" i="8"/>
  <c r="AA419" i="1"/>
  <c r="AA209" i="1"/>
  <c r="M743" i="8"/>
  <c r="M736" i="8"/>
  <c r="AA856" i="1"/>
  <c r="M210" i="8"/>
  <c r="M622" i="8"/>
  <c r="AA308" i="1"/>
  <c r="AA467" i="1"/>
  <c r="M984" i="8"/>
  <c r="AA747" i="1"/>
  <c r="AA160" i="1"/>
  <c r="M839" i="8"/>
  <c r="AA230" i="1"/>
  <c r="AA505" i="1"/>
  <c r="M612" i="8"/>
  <c r="AA248" i="1"/>
  <c r="AA536" i="1"/>
  <c r="M308" i="8"/>
  <c r="M781" i="8"/>
  <c r="M585" i="8"/>
  <c r="M745" i="8"/>
  <c r="M116" i="8"/>
  <c r="M169" i="8"/>
  <c r="M770" i="8"/>
  <c r="AA446" i="1"/>
  <c r="AA710" i="1"/>
  <c r="M914" i="8"/>
  <c r="M592" i="8"/>
  <c r="AA452" i="1"/>
  <c r="AA662" i="1"/>
  <c r="M733" i="8"/>
  <c r="M160" i="8"/>
  <c r="AA295" i="1"/>
  <c r="AA466" i="1"/>
  <c r="AA492" i="1"/>
  <c r="M67" i="8"/>
  <c r="AA80" i="1"/>
  <c r="AA961" i="1"/>
  <c r="M930" i="8"/>
  <c r="M583" i="8"/>
  <c r="M498" i="8"/>
  <c r="M184" i="8"/>
  <c r="M276" i="8"/>
  <c r="M339" i="8"/>
  <c r="M834" i="8"/>
  <c r="AA185" i="1"/>
  <c r="M157" i="8"/>
  <c r="AA845" i="1"/>
  <c r="AA318" i="1"/>
  <c r="M223" i="8"/>
  <c r="M616" i="8"/>
  <c r="AA527" i="1"/>
  <c r="AA885" i="1"/>
  <c r="M979" i="8"/>
  <c r="M759" i="8"/>
  <c r="M625" i="8"/>
  <c r="M556" i="8"/>
  <c r="AA943" i="1"/>
  <c r="M104" i="8"/>
  <c r="M173" i="8"/>
  <c r="M119" i="8"/>
  <c r="M427" i="8"/>
  <c r="AA588" i="1"/>
  <c r="M596" i="8"/>
  <c r="AA164" i="1"/>
  <c r="M480" i="8"/>
  <c r="AA579" i="1"/>
  <c r="M323" i="8"/>
  <c r="M510" i="8"/>
  <c r="AA130" i="1"/>
  <c r="AA635" i="1"/>
  <c r="M250" i="8"/>
  <c r="M650" i="8"/>
  <c r="M813" i="8"/>
  <c r="AA843" i="1"/>
  <c r="AA731" i="1"/>
  <c r="M832" i="8"/>
  <c r="M181" i="8"/>
  <c r="AA347" i="1"/>
  <c r="AA461" i="1"/>
  <c r="M908" i="8"/>
  <c r="AA111" i="1"/>
  <c r="AA767" i="1"/>
  <c r="AA715" i="1"/>
  <c r="M86" i="8"/>
  <c r="AA853" i="1"/>
  <c r="AA430" i="1"/>
  <c r="AA880" i="1"/>
  <c r="AA732" i="1"/>
  <c r="M488" i="8"/>
  <c r="AA63" i="1"/>
  <c r="M382" i="8"/>
  <c r="M391" i="8"/>
  <c r="M872" i="8"/>
  <c r="M645" i="8"/>
  <c r="M514" i="8"/>
  <c r="AA969" i="1"/>
  <c r="AA418" i="1"/>
  <c r="AA290" i="1"/>
  <c r="AA821" i="1"/>
  <c r="AA783" i="1"/>
  <c r="AA897" i="1"/>
  <c r="M102" i="8"/>
  <c r="AA403" i="1"/>
  <c r="AA693" i="1"/>
  <c r="AA893" i="1"/>
  <c r="M862" i="8"/>
  <c r="M748" i="8"/>
  <c r="M791" i="8"/>
  <c r="AA684" i="1"/>
  <c r="M565" i="8"/>
  <c r="AA736" i="1"/>
  <c r="M734" i="8"/>
  <c r="AA674" i="1"/>
  <c r="M898" i="8"/>
  <c r="M273" i="8"/>
  <c r="AA750" i="1"/>
  <c r="AA967" i="1"/>
  <c r="AA938" i="1"/>
  <c r="AA281" i="1"/>
  <c r="AA577" i="1"/>
  <c r="M816" i="8"/>
  <c r="M113" i="8"/>
  <c r="AA50" i="1"/>
  <c r="AA395" i="1"/>
  <c r="M126" i="8"/>
  <c r="AA501" i="1"/>
  <c r="M830" i="8"/>
  <c r="M401" i="8"/>
  <c r="AA661" i="1"/>
  <c r="M989" i="8"/>
  <c r="AA755" i="1"/>
  <c r="AA253" i="1"/>
  <c r="M363" i="8"/>
  <c r="AA479" i="1"/>
  <c r="M203" i="8"/>
  <c r="AA558" i="1"/>
  <c r="M950" i="8"/>
  <c r="M457" i="8"/>
  <c r="AA139" i="1"/>
  <c r="AA257" i="1"/>
  <c r="M92" i="8"/>
  <c r="M272" i="8"/>
  <c r="AA127" i="1"/>
  <c r="AA48" i="1"/>
  <c r="AA211" i="1"/>
  <c r="AA509" i="1"/>
  <c r="M728" i="8"/>
  <c r="AA997" i="1"/>
  <c r="AA138" i="1"/>
  <c r="AA879" i="1"/>
  <c r="M961" i="8"/>
  <c r="M253" i="8"/>
  <c r="M359" i="8"/>
  <c r="AA369" i="1"/>
  <c r="AA273" i="1"/>
  <c r="M68" i="8"/>
  <c r="M1000" i="8"/>
  <c r="AA548" i="1"/>
  <c r="M909" i="8"/>
  <c r="M761" i="8"/>
  <c r="AA563" i="1"/>
  <c r="AA348" i="1"/>
  <c r="M11" i="8"/>
  <c r="M726" i="8"/>
  <c r="AA387" i="1"/>
  <c r="AA711" i="1"/>
  <c r="M131" i="8"/>
  <c r="M206" i="8"/>
  <c r="AA962" i="1"/>
  <c r="AA645" i="1"/>
  <c r="AA459" i="1"/>
  <c r="AA663" i="1"/>
  <c r="M207" i="8"/>
  <c r="AA835" i="1"/>
  <c r="M150" i="8"/>
  <c r="M778" i="8"/>
  <c r="AA109" i="1"/>
  <c r="AA384" i="1"/>
  <c r="M690" i="8"/>
  <c r="AA986" i="1"/>
  <c r="M196" i="8"/>
  <c r="M38" i="8"/>
  <c r="M28" i="8"/>
  <c r="AA826" i="1"/>
  <c r="M83" i="8"/>
  <c r="AA110" i="1"/>
  <c r="M490" i="8"/>
  <c r="M383" i="8"/>
  <c r="AA434" i="1"/>
  <c r="AA960" i="1"/>
  <c r="AA502" i="1"/>
  <c r="AA106" i="1"/>
  <c r="M922" i="8"/>
  <c r="AA829" i="1"/>
  <c r="M744" i="8"/>
  <c r="M846" i="8"/>
  <c r="M440" i="8"/>
  <c r="M799" i="8"/>
  <c r="AA976" i="1"/>
  <c r="AA712" i="1"/>
  <c r="M869" i="8"/>
  <c r="AA20" i="1"/>
  <c r="M344" i="8"/>
  <c r="AA159" i="1"/>
  <c r="M164" i="8"/>
  <c r="M280" i="8"/>
  <c r="M860" i="8"/>
  <c r="M948" i="8"/>
  <c r="M887" i="8"/>
  <c r="M267" i="8"/>
  <c r="M130" i="8"/>
  <c r="AA964" i="1"/>
  <c r="M905" i="8"/>
  <c r="M546" i="8"/>
  <c r="AA670" i="1"/>
  <c r="AA578" i="1"/>
  <c r="AA236" i="1"/>
  <c r="AA99" i="1"/>
  <c r="AA916" i="1"/>
  <c r="M817" i="8"/>
  <c r="AA96" i="1"/>
  <c r="M787" i="8"/>
  <c r="M364" i="8"/>
  <c r="M967" i="8"/>
  <c r="M461" i="8"/>
  <c r="AA864" i="1"/>
  <c r="M369" i="8"/>
  <c r="M302" i="8"/>
  <c r="M970" i="8"/>
  <c r="AA584" i="1"/>
  <c r="M547" i="8"/>
  <c r="M142" i="8"/>
  <c r="AA175" i="1"/>
  <c r="AA641" i="1"/>
  <c r="M318" i="8"/>
  <c r="M489" i="8"/>
  <c r="AA854" i="1"/>
  <c r="M121" i="8"/>
  <c r="M192" i="8"/>
  <c r="AA379" i="1"/>
  <c r="AA112" i="1"/>
  <c r="AA892" i="1"/>
  <c r="AA797" i="1"/>
  <c r="M824" i="8"/>
  <c r="AA546" i="1"/>
  <c r="M758" i="8"/>
  <c r="AA642" i="1"/>
  <c r="M865" i="8"/>
  <c r="M345" i="8"/>
  <c r="M54" i="8"/>
  <c r="M663" i="8"/>
  <c r="AA380" i="1"/>
  <c r="M602" i="8"/>
  <c r="M858" i="8"/>
  <c r="M311" i="8"/>
  <c r="M671" i="8"/>
  <c r="AA646" i="1"/>
  <c r="M33" i="8"/>
  <c r="M535" i="8"/>
  <c r="M66" i="8"/>
  <c r="AA351" i="1"/>
  <c r="AA172" i="1"/>
  <c r="M46" i="8"/>
  <c r="AA147" i="1"/>
  <c r="M911" i="8"/>
  <c r="M234" i="8"/>
  <c r="AA105" i="1"/>
  <c r="M783" i="8"/>
  <c r="M394" i="8"/>
  <c r="M825" i="8"/>
  <c r="M661" i="8"/>
  <c r="AA499" i="1"/>
  <c r="M390" i="8"/>
  <c r="AA691" i="1"/>
  <c r="M52" i="8"/>
  <c r="M146" i="8"/>
  <c r="AA746" i="1"/>
  <c r="M257" i="8"/>
  <c r="M881" i="8"/>
  <c r="M601" i="8"/>
  <c r="AA104" i="1"/>
  <c r="AA906" i="1"/>
  <c r="AA764" i="1"/>
  <c r="AA84" i="1"/>
  <c r="AA753" i="1"/>
  <c r="AA332" i="1"/>
  <c r="M629" i="8"/>
  <c r="AA723" i="1"/>
  <c r="M197" i="8"/>
  <c r="M144" i="8"/>
  <c r="AA859" i="1"/>
  <c r="M607" i="8"/>
  <c r="AA616" i="1"/>
  <c r="M987" i="8"/>
  <c r="M685" i="8"/>
  <c r="M883" i="8"/>
  <c r="AA119" i="1"/>
  <c r="M485" i="8"/>
  <c r="AA376" i="1"/>
  <c r="M657" i="8"/>
  <c r="AA699" i="1"/>
  <c r="M762" i="8"/>
  <c r="AA349" i="1"/>
  <c r="M304" i="8"/>
  <c r="AA919" i="1"/>
  <c r="M371" i="8"/>
  <c r="AA57" i="1"/>
  <c r="M112" i="8"/>
  <c r="AA86" i="1"/>
  <c r="AA819" i="1"/>
  <c r="AA589" i="1"/>
  <c r="M448" i="8"/>
  <c r="M995" i="8"/>
  <c r="M928" i="8"/>
  <c r="M516" i="8"/>
  <c r="AA863" i="1"/>
  <c r="AA594" i="1"/>
  <c r="M969" i="8"/>
  <c r="M407" i="8"/>
  <c r="AA388" i="1"/>
  <c r="AA858" i="1"/>
  <c r="M29" i="8"/>
  <c r="AA340" i="1"/>
  <c r="M992" i="8"/>
  <c r="AA431" i="1"/>
  <c r="AA424" i="1"/>
  <c r="M960" i="8"/>
  <c r="M718" i="8"/>
  <c r="M72" i="8"/>
  <c r="M41" i="8"/>
  <c r="AA654" i="1"/>
  <c r="M106" i="8"/>
  <c r="AA397" i="1"/>
  <c r="M608" i="8"/>
  <c r="M268" i="8"/>
  <c r="AA391" i="1"/>
  <c r="M935" i="8"/>
  <c r="M976" i="8"/>
  <c r="M352" i="8"/>
  <c r="M644" i="8"/>
  <c r="M904" i="8"/>
  <c r="AA605" i="1"/>
  <c r="M228" i="8"/>
  <c r="AA171" i="1"/>
  <c r="AA926" i="1"/>
  <c r="M501" i="8"/>
  <c r="AA268" i="1"/>
  <c r="M903" i="8"/>
  <c r="M658" i="8"/>
  <c r="M482" i="8"/>
  <c r="M171" i="8"/>
  <c r="M285" i="8"/>
  <c r="M725" i="8"/>
  <c r="AA952" i="1"/>
  <c r="M691" i="8"/>
  <c r="M746" i="8"/>
  <c r="M108" i="8"/>
  <c r="M246" i="8"/>
  <c r="AA894" i="1"/>
  <c r="M749" i="8"/>
  <c r="AA572" i="1"/>
  <c r="AA760" i="1"/>
  <c r="M676" i="8"/>
  <c r="AA968" i="1"/>
  <c r="AA946" i="1"/>
  <c r="M6" i="8"/>
  <c r="M587" i="8"/>
  <c r="AA544" i="1"/>
  <c r="AA653" i="1"/>
  <c r="AA75" i="1"/>
  <c r="M414" i="8"/>
  <c r="M266" i="8"/>
  <c r="M449" i="8"/>
  <c r="AA884" i="1"/>
  <c r="M918" i="8"/>
  <c r="M221" i="8"/>
  <c r="M796" i="8"/>
  <c r="M27" i="8"/>
  <c r="M99" i="8"/>
  <c r="AA157" i="1"/>
  <c r="M664" i="8"/>
  <c r="M695" i="8"/>
  <c r="AA400" i="1"/>
  <c r="AA62" i="1"/>
  <c r="M878" i="8"/>
  <c r="M494" i="8"/>
  <c r="AA153" i="1"/>
  <c r="M739" i="8"/>
  <c r="M410" i="8"/>
  <c r="AA74" i="1"/>
  <c r="M229" i="8"/>
  <c r="AA441" i="1"/>
  <c r="AA77" i="1"/>
  <c r="M958" i="8"/>
  <c r="M389" i="8"/>
  <c r="AA722" i="1"/>
  <c r="AA31" i="1"/>
  <c r="M77" i="8"/>
  <c r="M236" i="8"/>
  <c r="M578" i="8"/>
  <c r="AA910" i="1"/>
  <c r="M692" i="8"/>
  <c r="M110" i="8"/>
  <c r="AA102" i="1"/>
  <c r="AA936" i="1"/>
  <c r="M986" i="8"/>
  <c r="AA905" i="1"/>
  <c r="M48" i="8"/>
  <c r="M24" i="8"/>
  <c r="M261" i="8"/>
  <c r="AA924" i="1"/>
  <c r="M620" i="8"/>
  <c r="M420" i="8"/>
  <c r="AA326" i="1"/>
  <c r="M731" i="8"/>
  <c r="M631" i="8"/>
  <c r="M901" i="8"/>
  <c r="M70" i="8"/>
  <c r="M120" i="8"/>
  <c r="M912" i="8"/>
  <c r="AA765" i="1"/>
  <c r="AA820" i="1"/>
  <c r="M243" i="8"/>
  <c r="M680" i="8"/>
  <c r="M19" i="8"/>
  <c r="AA165" i="1"/>
  <c r="M475" i="8"/>
  <c r="M58" i="8"/>
  <c r="AA903" i="1"/>
  <c r="M278" i="8"/>
  <c r="M560" i="8"/>
  <c r="AA497" i="1"/>
  <c r="M452" i="8"/>
  <c r="AA289" i="1"/>
  <c r="M50" i="8"/>
  <c r="M632" i="8"/>
  <c r="AA260" i="1"/>
  <c r="M187" i="8"/>
  <c r="M550" i="8"/>
  <c r="AA796" i="1"/>
  <c r="AA39" i="1"/>
  <c r="M683" i="8"/>
  <c r="M12" i="8"/>
  <c r="M568" i="8"/>
  <c r="AA586" i="1"/>
  <c r="M62" i="8"/>
  <c r="AA895" i="1"/>
  <c r="M16" i="8"/>
  <c r="AA889" i="1"/>
  <c r="M105" i="8"/>
  <c r="M941" i="8"/>
  <c r="AA649" i="1"/>
  <c r="AA837" i="1"/>
  <c r="AA887" i="1"/>
  <c r="AA58" i="1"/>
  <c r="AA33" i="1"/>
  <c r="M351" i="8"/>
  <c r="M686" i="8"/>
  <c r="AA545" i="1"/>
  <c r="M789" i="8"/>
  <c r="AA660" i="1"/>
  <c r="AA280" i="1"/>
  <c r="AA18" i="1"/>
  <c r="AA978" i="1"/>
  <c r="M669" i="8"/>
  <c r="AA966" i="1"/>
  <c r="AA313" i="1"/>
  <c r="AA587" i="1"/>
  <c r="M920" i="8"/>
  <c r="M49" i="8"/>
  <c r="M564" i="8"/>
  <c r="AA405" i="1"/>
  <c r="M954" i="8"/>
  <c r="AA56" i="1"/>
  <c r="M531" i="8"/>
  <c r="AA567" i="1"/>
  <c r="AA555" i="1"/>
  <c r="M242" i="8"/>
  <c r="AA718" i="1"/>
  <c r="M393" i="8"/>
  <c r="AA383" i="1"/>
  <c r="M43" i="8"/>
  <c r="M893" i="8"/>
  <c r="AA421" i="1"/>
  <c r="AA274" i="1"/>
  <c r="M538" i="8"/>
  <c r="M175" i="8"/>
  <c r="M411" i="8"/>
  <c r="AA365" i="1"/>
  <c r="AA574" i="1"/>
  <c r="M994" i="8"/>
  <c r="M730" i="8"/>
  <c r="AA353" i="1"/>
  <c r="AA144" i="1"/>
  <c r="M290" i="8"/>
  <c r="M408" i="8"/>
  <c r="AA214" i="1"/>
  <c r="AA227" i="1"/>
  <c r="M396" i="8"/>
  <c r="M358" i="8"/>
  <c r="M714" i="8"/>
  <c r="M161" i="8"/>
  <c r="M934" i="8"/>
  <c r="M329" i="8"/>
  <c r="AA606" i="1"/>
  <c r="M868" i="8"/>
  <c r="AA850" i="1"/>
  <c r="AA158" i="1"/>
  <c r="M677" i="8"/>
  <c r="AA817" i="1"/>
  <c r="M991" i="8"/>
  <c r="AA285" i="1"/>
  <c r="AA832" i="1"/>
  <c r="M907" i="8"/>
  <c r="M15" i="8"/>
  <c r="M682" i="8"/>
  <c r="M949" i="8"/>
  <c r="AA217" i="1"/>
  <c r="M977" i="8"/>
  <c r="AA933" i="1"/>
  <c r="AA480" i="1"/>
  <c r="M361" i="8"/>
  <c r="AA73" i="1"/>
  <c r="M655" i="8"/>
  <c r="AA312" i="1"/>
  <c r="AA552" i="1"/>
  <c r="M971" i="8"/>
  <c r="M216" i="8"/>
  <c r="M532" i="8"/>
  <c r="M670" i="8"/>
  <c r="AA675" i="1"/>
  <c r="M293" i="8"/>
  <c r="AA243" i="1"/>
  <c r="M256" i="8"/>
  <c r="M738" i="8"/>
  <c r="AA329" i="1"/>
  <c r="M940" i="8"/>
  <c r="M590" i="8"/>
  <c r="AA993" i="1"/>
  <c r="AA738" i="1"/>
  <c r="AA71" i="1"/>
  <c r="M700" i="8"/>
  <c r="AA482" i="1"/>
  <c r="M103" i="8"/>
  <c r="M315" i="8"/>
  <c r="AA368" i="1"/>
  <c r="AA956" i="1"/>
  <c r="M367" i="8"/>
  <c r="AA491" i="1"/>
  <c r="AA137" i="1"/>
  <c r="M836" i="8"/>
  <c r="AA939" i="1"/>
  <c r="M349" i="8"/>
  <c r="M719" i="8"/>
  <c r="M508" i="8"/>
  <c r="M338" i="8"/>
  <c r="AA422" i="1"/>
  <c r="M811" i="8"/>
  <c r="AA533" i="1"/>
  <c r="M205" i="8"/>
  <c r="AA456" i="1"/>
  <c r="AA771" i="1"/>
  <c r="M947" i="8"/>
  <c r="M732" i="8"/>
  <c r="M955" i="8"/>
  <c r="M659" i="8"/>
  <c r="M751" i="8"/>
  <c r="AA630" i="1"/>
  <c r="M26" i="8"/>
  <c r="AA735" i="1"/>
  <c r="M415" i="8"/>
  <c r="AA208" i="1"/>
  <c r="M141" i="8"/>
  <c r="M900" i="8"/>
  <c r="AA59" i="1"/>
  <c r="M217" i="8"/>
  <c r="M227" i="8"/>
  <c r="AA809" i="1"/>
  <c r="M375" i="8"/>
  <c r="M555" i="8"/>
  <c r="AA643" i="1"/>
  <c r="AA301" i="1"/>
  <c r="AA279" i="1"/>
  <c r="M828" i="8"/>
  <c r="M172" i="8"/>
  <c r="M129" i="8"/>
  <c r="AA472" i="1"/>
  <c r="M773" i="8"/>
  <c r="AA228" i="1"/>
  <c r="AA121" i="1"/>
  <c r="M373" i="8"/>
  <c r="M442" i="8"/>
  <c r="AA881" i="1"/>
  <c r="M597" i="8"/>
  <c r="M163" i="8"/>
  <c r="M856" i="8"/>
  <c r="M79" i="8"/>
  <c r="AA708" i="1"/>
  <c r="M582" i="8"/>
  <c r="AA261" i="1"/>
  <c r="AA923" i="1"/>
  <c r="M189" i="8"/>
  <c r="AA803" i="1"/>
  <c r="M790" i="8"/>
  <c r="AA334" i="1"/>
  <c r="AA320" i="1"/>
  <c r="M387" i="8"/>
  <c r="AA534" i="1"/>
  <c r="M7" i="8"/>
  <c r="AA64" i="1"/>
  <c r="M988" i="8"/>
  <c r="AA638" i="1"/>
  <c r="M260" i="8"/>
  <c r="AA68" i="1"/>
  <c r="AA142" i="1"/>
  <c r="M896" i="8"/>
  <c r="AA489" i="1"/>
  <c r="AA529" i="1"/>
  <c r="AA593" i="1"/>
  <c r="M539" i="8"/>
  <c r="AA619" i="1"/>
  <c r="M321" i="8"/>
  <c r="M894" i="8"/>
  <c r="M807" i="8"/>
  <c r="M460" i="8"/>
  <c r="M5" i="8"/>
  <c r="M512" i="8"/>
  <c r="AA886" i="1"/>
  <c r="AA522" i="1"/>
  <c r="M153" i="8"/>
  <c r="M504" i="8"/>
  <c r="M621" i="8"/>
  <c r="M821" i="8"/>
  <c r="M892" i="8"/>
  <c r="M528" i="8"/>
  <c r="AA66" i="1"/>
  <c r="AA729" i="1"/>
  <c r="AA513" i="1"/>
  <c r="M252" i="8"/>
  <c r="M522" i="8"/>
  <c r="M277" i="8"/>
  <c r="M8" i="8"/>
  <c r="AA440" i="1"/>
  <c r="M703" i="8"/>
  <c r="M313" i="8"/>
  <c r="M404" i="8"/>
  <c r="AA182" i="1"/>
  <c r="AA202" i="1"/>
  <c r="AA561" i="1"/>
  <c r="M785" i="8"/>
  <c r="M13" i="8"/>
  <c r="AA210" i="1"/>
  <c r="M866" i="8"/>
  <c r="M188" i="8"/>
  <c r="M888" i="8"/>
  <c r="M639" i="8"/>
  <c r="AA757" i="1"/>
  <c r="M873" i="8"/>
  <c r="AA402" i="1"/>
  <c r="AA412" i="1"/>
  <c r="M998" i="8"/>
  <c r="M292" i="8"/>
  <c r="M123" i="8"/>
  <c r="AA849" i="1"/>
  <c r="M524" i="8"/>
  <c r="M156" i="8"/>
  <c r="AA275" i="1"/>
  <c r="AA154" i="1"/>
  <c r="M595" i="8"/>
  <c r="M230" i="8"/>
  <c r="M649" i="8"/>
  <c r="AA912" i="1"/>
  <c r="AA604" i="1"/>
  <c r="AA550" i="1"/>
  <c r="AA352" i="1"/>
  <c r="M111" i="8"/>
  <c r="M200" i="8"/>
  <c r="M165" i="8"/>
  <c r="AA357" i="1"/>
  <c r="AA304" i="1"/>
  <c r="M721" i="8"/>
  <c r="AA186" i="1"/>
  <c r="AA7" i="1"/>
  <c r="M312" i="8"/>
  <c r="M968" i="8"/>
  <c r="M849" i="8"/>
  <c r="AA575" i="1"/>
  <c r="M542" i="8"/>
  <c r="M450" i="8"/>
  <c r="AA72" i="1"/>
  <c r="M584" i="8"/>
  <c r="M147" i="8"/>
  <c r="AA445" i="1"/>
  <c r="M915" i="8"/>
  <c r="M521" i="8"/>
  <c r="M114" i="8"/>
  <c r="M742" i="8"/>
  <c r="AA342" i="1"/>
  <c r="M723" i="8"/>
  <c r="AA6" i="1"/>
  <c r="AA741" i="1"/>
  <c r="AA566" i="1"/>
  <c r="M233" i="8"/>
  <c r="AA987" i="1"/>
  <c r="AA890" i="1"/>
  <c r="AA531" i="1"/>
  <c r="M716" i="8"/>
  <c r="AA120" i="1"/>
  <c r="M473" i="8"/>
  <c r="M240" i="8"/>
  <c r="M215" i="8"/>
  <c r="AA955" i="1"/>
  <c r="M296" i="8"/>
  <c r="AA263" i="1"/>
  <c r="M784" i="8"/>
  <c r="M139" i="8"/>
  <c r="AA335" i="1"/>
  <c r="AA478" i="1"/>
  <c r="AA51" i="1"/>
  <c r="AA454" i="1"/>
  <c r="AA203" i="1"/>
  <c r="AA576" i="1"/>
  <c r="M684" i="8"/>
  <c r="AA146" i="1"/>
  <c r="M445" i="8"/>
  <c r="AA213" i="1"/>
  <c r="AA76" i="1"/>
  <c r="M797" i="8"/>
  <c r="M57" i="8"/>
  <c r="AA694" i="1"/>
  <c r="M127" i="8"/>
  <c r="M346" i="8"/>
  <c r="M456" i="8"/>
  <c r="AA92" i="1"/>
  <c r="AA88" i="1"/>
  <c r="AA426" i="1"/>
  <c r="M688" i="8"/>
  <c r="AA177" i="1"/>
  <c r="M333" i="8"/>
  <c r="M640" i="8"/>
  <c r="AA725" i="1"/>
  <c r="M604" i="8"/>
  <c r="AA89" i="1"/>
  <c r="AA339" i="1"/>
  <c r="M487" i="8"/>
  <c r="M793" i="8"/>
  <c r="AA134" i="1"/>
  <c r="AA233" i="1"/>
  <c r="M286" i="8"/>
  <c r="M574" i="8"/>
  <c r="AA69" i="1"/>
  <c r="AA942" i="1"/>
  <c r="AA465" i="1"/>
  <c r="M374" i="8"/>
  <c r="M707" i="8"/>
  <c r="M55" i="8"/>
  <c r="AA687" i="1"/>
  <c r="AA145" i="1"/>
  <c r="M537" i="8"/>
  <c r="AA733" i="1"/>
  <c r="AA782" i="1"/>
  <c r="M330" i="8"/>
  <c r="AA667" i="1"/>
  <c r="M39" i="8"/>
  <c r="AA913" i="1"/>
  <c r="AA950" i="1"/>
  <c r="M952" i="8"/>
  <c r="M255" i="8"/>
  <c r="AA790" i="1"/>
  <c r="M94" i="8"/>
  <c r="M96" i="8"/>
  <c r="M431" i="8"/>
  <c r="M853" i="8"/>
  <c r="M689" i="8"/>
  <c r="AA500" i="1"/>
  <c r="AA43" i="1"/>
  <c r="AA495" i="1"/>
  <c r="M788" i="8"/>
  <c r="M891" i="8"/>
  <c r="AA537" i="1"/>
  <c r="AA173" i="1"/>
  <c r="AA825" i="1"/>
  <c r="AA25" i="1"/>
  <c r="AA834" i="1"/>
  <c r="AA448" i="1"/>
  <c r="M993" i="8"/>
  <c r="M444" i="8"/>
  <c r="AA777" i="1"/>
  <c r="M148" i="8"/>
  <c r="AA198" i="1"/>
  <c r="AA963" i="1"/>
  <c r="M737" i="8"/>
  <c r="AA596" i="1"/>
  <c r="AA612" i="1"/>
  <c r="M711" i="8"/>
  <c r="M107" i="8"/>
  <c r="M740" i="8"/>
  <c r="AA737" i="1"/>
  <c r="AA983" i="1"/>
  <c r="AA37" i="1"/>
  <c r="AA707" i="1"/>
  <c r="M517" i="8"/>
  <c r="M693" i="8"/>
  <c r="AA532" i="1"/>
  <c r="AA899" i="1"/>
  <c r="M76" i="8"/>
  <c r="AA386" i="1"/>
  <c r="M615" i="8"/>
  <c r="AA565" i="1"/>
  <c r="AA359" i="1"/>
  <c r="M990" i="8"/>
  <c r="AA237" i="1"/>
  <c r="AA306" i="1"/>
  <c r="AA201" i="1"/>
  <c r="AA685" i="1"/>
  <c r="M357" i="8"/>
  <c r="M259" i="8"/>
  <c r="AA93" i="1"/>
  <c r="AA972" i="1"/>
  <c r="AA827" i="1"/>
  <c r="M18" i="8"/>
  <c r="M428" i="8"/>
  <c r="M702" i="8"/>
  <c r="M559" i="8"/>
  <c r="M840" i="8"/>
  <c r="AA169" i="1"/>
  <c r="M653" i="8"/>
  <c r="AA45" i="1"/>
  <c r="AA409" i="1"/>
  <c r="AA206" i="1"/>
  <c r="M857" i="8"/>
  <c r="AA682" i="1"/>
  <c r="AA179" i="1"/>
  <c r="AA168" i="1"/>
  <c r="AA636" i="1"/>
  <c r="AA355" i="1"/>
  <c r="AA580" i="1"/>
  <c r="M561" i="8"/>
  <c r="M660" i="8"/>
  <c r="AA47" i="1"/>
  <c r="AA79" i="1"/>
  <c r="M851" i="8"/>
  <c r="AA922" i="1"/>
  <c r="AA151" i="1"/>
  <c r="M945" i="8"/>
  <c r="AA599" i="1"/>
  <c r="M698" i="8"/>
  <c r="AA818" i="1"/>
  <c r="AA29" i="1"/>
  <c r="AA525" i="1"/>
  <c r="AA686" i="1"/>
  <c r="M183" i="8"/>
  <c r="M416" i="8"/>
  <c r="AA458" i="1"/>
  <c r="AA44" i="1"/>
  <c r="AA728" i="1"/>
  <c r="M964" i="8"/>
  <c r="M412" i="8"/>
  <c r="M503" i="8"/>
  <c r="AA345" i="1"/>
  <c r="AA539" i="1"/>
  <c r="M483" i="8"/>
  <c r="M418" i="8"/>
  <c r="M594" i="8"/>
  <c r="AA442" i="1"/>
  <c r="AA299" i="1"/>
  <c r="M282" i="8"/>
  <c r="AA800" i="1"/>
  <c r="M439" i="8"/>
  <c r="M750" i="8"/>
  <c r="M710" i="8"/>
  <c r="AA87" i="1"/>
  <c r="M806" i="8"/>
  <c r="M241" i="8"/>
  <c r="M446" i="8"/>
  <c r="AA758" i="1"/>
  <c r="M536" i="8"/>
  <c r="M996" i="8"/>
  <c r="AA413" i="1"/>
  <c r="M767" i="8"/>
  <c r="AA341" i="1"/>
  <c r="M219" i="8"/>
  <c r="AA763" i="1"/>
  <c r="M115" i="8"/>
  <c r="AA716" i="1"/>
  <c r="AA671" i="1"/>
  <c r="AA570" i="1"/>
  <c r="M841" i="8"/>
  <c r="M422" i="8"/>
  <c r="AA229" i="1"/>
  <c r="M917" i="8"/>
  <c r="M801" i="8"/>
  <c r="M838" i="8"/>
  <c r="M852" i="8"/>
  <c r="AA241" i="1"/>
  <c r="M166" i="8"/>
  <c r="M424" i="8"/>
  <c r="M936" i="8"/>
  <c r="AA343" i="1"/>
  <c r="M818" i="8"/>
  <c r="AA992" i="1"/>
  <c r="M45" i="8"/>
  <c r="AA870" i="1"/>
  <c r="AA283" i="1"/>
  <c r="AA941" i="1"/>
  <c r="AA117" i="1"/>
  <c r="M326" i="8"/>
  <c r="AA802" i="1"/>
  <c r="AA327" i="1"/>
  <c r="M765" i="8"/>
  <c r="M515" i="8"/>
  <c r="M377" i="8"/>
  <c r="M610" i="8"/>
  <c r="M464" i="8"/>
  <c r="M599" i="8"/>
  <c r="AA812" i="1"/>
  <c r="M283" i="8"/>
  <c r="AA123" i="1"/>
  <c r="AA535" i="1"/>
  <c r="AA24" i="1"/>
  <c r="M877" i="8"/>
  <c r="AA100" i="1"/>
  <c r="AA125" i="1"/>
  <c r="AA381" i="1"/>
  <c r="M438" i="8"/>
  <c r="M937" i="8"/>
  <c r="M870" i="8"/>
  <c r="AA437" i="1"/>
  <c r="AA585" i="1"/>
  <c r="M251" i="8"/>
  <c r="AA668" i="1"/>
  <c r="AA581" i="1"/>
  <c r="AA607" i="1"/>
  <c r="M642" i="8"/>
  <c r="AA914" i="1"/>
  <c r="AA657" i="1"/>
  <c r="M31" i="8"/>
  <c r="M71" i="8"/>
  <c r="AA833" i="1"/>
  <c r="M712" i="8"/>
  <c r="M652" i="8"/>
  <c r="AA724" i="1"/>
  <c r="M136" i="8"/>
  <c r="AA246" i="1"/>
  <c r="M421" i="8"/>
  <c r="AA633" i="1"/>
  <c r="AA752" i="1"/>
  <c r="AA524" i="1"/>
  <c r="M324" i="8"/>
  <c r="M701" i="8"/>
  <c r="M792" i="8"/>
  <c r="AA325" i="1"/>
  <c r="M98" i="8"/>
  <c r="M827" i="8"/>
  <c r="AA781" i="1"/>
  <c r="AA974" i="1"/>
  <c r="AA474" i="1"/>
  <c r="AA787" i="1"/>
  <c r="AA486" i="1"/>
  <c r="AA719" i="1"/>
  <c r="AA927" i="1"/>
  <c r="M861" i="8"/>
  <c r="M704" i="8"/>
  <c r="AA470" i="1"/>
  <c r="M298" i="8"/>
  <c r="M348" i="8"/>
  <c r="M347" i="8"/>
  <c r="M884" i="8"/>
  <c r="AA528" i="1"/>
  <c r="AA865" i="1"/>
  <c r="AA371" i="1"/>
  <c r="AA592" i="1"/>
  <c r="AA874" i="1"/>
  <c r="AA404" i="1"/>
  <c r="AA695" i="1"/>
  <c r="AA970" i="1"/>
  <c r="M694" i="8"/>
  <c r="AA52" i="1"/>
  <c r="M85" i="8"/>
  <c r="AA34" i="1"/>
  <c r="AA242" i="1"/>
  <c r="AA836" i="1"/>
  <c r="M214" i="8"/>
  <c r="AA665" i="1"/>
  <c r="AA247" i="1"/>
  <c r="AA191" i="1"/>
  <c r="M586" i="8"/>
  <c r="M665" i="8"/>
  <c r="AA705" i="1"/>
  <c r="AA540" i="1"/>
  <c r="M965" i="8"/>
  <c r="M453" i="8"/>
  <c r="M385" i="8"/>
  <c r="M82" i="8"/>
  <c r="AA703" i="1"/>
  <c r="AA788" i="1"/>
  <c r="M465" i="8"/>
  <c r="M980" i="8"/>
  <c r="M808" i="8"/>
  <c r="M409" i="8"/>
  <c r="AA224" i="1"/>
  <c r="AA284" i="1"/>
  <c r="M392" i="8"/>
  <c r="AA862" i="1"/>
  <c r="M782" i="8"/>
  <c r="M354" i="8"/>
  <c r="AA288" i="1"/>
  <c r="M59" i="8"/>
  <c r="M458" i="8"/>
  <c r="M30" i="8"/>
  <c r="M134" i="8"/>
  <c r="AA410" i="1"/>
  <c r="AA401" i="1"/>
  <c r="M627" i="8"/>
  <c r="M195" i="8"/>
  <c r="M356" i="8"/>
  <c r="M478" i="8"/>
  <c r="AA656" i="1"/>
  <c r="AA324" i="1"/>
  <c r="AA166" i="1"/>
  <c r="M932" i="8"/>
  <c r="M430" i="8"/>
  <c r="AA931" i="1"/>
  <c r="M735" i="8"/>
  <c r="AA984" i="1"/>
  <c r="M125" i="8"/>
  <c r="M75" i="8"/>
  <c r="M805" i="8"/>
  <c r="M289" i="8"/>
  <c r="AA83" i="1"/>
  <c r="M436" i="8"/>
  <c r="AA658" i="1"/>
  <c r="AA784" i="1"/>
  <c r="AA460" i="1"/>
  <c r="M674" i="8"/>
  <c r="M972" i="8"/>
  <c r="AA617" i="1"/>
  <c r="AA907" i="1"/>
  <c r="AA748" i="1"/>
  <c r="M212" i="8"/>
  <c r="M675" i="8"/>
  <c r="M562" i="8"/>
  <c r="AA266" i="1"/>
  <c r="M201" i="8"/>
  <c r="AA429" i="1"/>
  <c r="AA291" i="1"/>
  <c r="M180" i="8"/>
  <c r="M831" i="8"/>
  <c r="AA909" i="1"/>
  <c r="AA473" i="1"/>
  <c r="M433" i="8"/>
  <c r="AA310" i="1"/>
  <c r="M962" i="8"/>
  <c r="M526" i="8"/>
  <c r="AA249" i="1"/>
  <c r="AA315" i="1"/>
  <c r="AA38" i="1"/>
  <c r="AA377" i="1"/>
  <c r="M530" i="8"/>
  <c r="AA795" i="1"/>
  <c r="AA626" i="1"/>
  <c r="M254" i="8"/>
  <c r="AA187" i="1"/>
  <c r="M425" i="8"/>
  <c r="M199" i="8"/>
  <c r="AA450" i="1"/>
  <c r="M666" i="8"/>
  <c r="M933" i="8"/>
  <c r="AA798" i="1"/>
  <c r="AA991" i="1"/>
  <c r="AA517" i="1"/>
  <c r="AA804" i="1"/>
  <c r="AA496" i="1"/>
  <c r="AA745" i="1"/>
  <c r="AA219" i="1"/>
  <c r="AA328" i="1"/>
  <c r="M570" i="8"/>
  <c r="M91" i="8"/>
  <c r="M628" i="8"/>
  <c r="AA94" i="1"/>
  <c r="AA307" i="1"/>
  <c r="M927" i="8"/>
  <c r="AA382" i="1"/>
  <c r="AA602" i="1"/>
  <c r="AA891" i="1"/>
  <c r="AA435" i="1"/>
  <c r="AA721" i="1"/>
  <c r="AA226" i="1"/>
  <c r="AA573" i="1"/>
  <c r="AA841" i="1"/>
  <c r="M569" i="8"/>
  <c r="AA244" i="1"/>
  <c r="AA659" i="1"/>
  <c r="AA868" i="1"/>
  <c r="AA392" i="1"/>
  <c r="AA959" i="1"/>
  <c r="AA28" i="1"/>
  <c r="AA321" i="1"/>
  <c r="AA988" i="1"/>
  <c r="M336" i="8"/>
  <c r="M543" i="8"/>
  <c r="M523" i="8"/>
  <c r="AA828" i="1"/>
  <c r="AA415" i="1"/>
  <c r="M481" i="8"/>
  <c r="M771" i="8"/>
  <c r="M541" i="8"/>
  <c r="AA30" i="1"/>
  <c r="M804" i="8"/>
  <c r="M314" i="8"/>
  <c r="M190" i="8"/>
  <c r="M417" i="8"/>
  <c r="M135" i="8"/>
  <c r="AA220" i="1"/>
  <c r="M432" i="8"/>
  <c r="M186" i="8"/>
  <c r="M224" i="8"/>
  <c r="M162" i="8"/>
  <c r="AA126" i="1"/>
  <c r="AA679" i="1"/>
  <c r="AA683" i="1"/>
  <c r="M403" i="8"/>
  <c r="M879" i="8"/>
  <c r="AA278" i="1"/>
  <c r="M678" i="8"/>
  <c r="AA101" i="1"/>
  <c r="M202" i="8"/>
  <c r="M580" i="8"/>
  <c r="M715" i="8"/>
  <c r="M151" i="8"/>
  <c r="AA468" i="1"/>
  <c r="M395" i="8"/>
  <c r="M983" i="8"/>
  <c r="M384" i="8"/>
  <c r="M727" i="8"/>
  <c r="M697" i="8"/>
  <c r="AA204" i="1"/>
  <c r="M316" i="8"/>
  <c r="AA407" i="1"/>
  <c r="AA932" i="1"/>
  <c r="AA647" i="1"/>
  <c r="M179" i="8"/>
  <c r="M963" i="8"/>
  <c r="M654" i="8"/>
  <c r="AA113" i="1"/>
  <c r="AA632" i="1"/>
  <c r="M885" i="8"/>
  <c r="AA637" i="1"/>
  <c r="M20" i="8"/>
  <c r="M647" i="8"/>
  <c r="AA549" i="1"/>
  <c r="AA754" i="1"/>
  <c r="M74" i="8"/>
  <c r="M756" i="8"/>
  <c r="AA223" i="1"/>
  <c r="AA543" i="1"/>
  <c r="AA309" i="1"/>
  <c r="AA225" i="1"/>
  <c r="M263" i="8"/>
  <c r="M534" i="8"/>
  <c r="AA542" i="1"/>
  <c r="M317" i="8"/>
  <c r="AA622" i="1"/>
  <c r="AA730" i="1"/>
  <c r="M34" i="8"/>
  <c r="M305" i="8"/>
  <c r="M754" i="8"/>
  <c r="M651" i="8"/>
  <c r="AA503" i="1"/>
  <c r="M814" i="8"/>
  <c r="AA504" i="1"/>
  <c r="AA300" i="1"/>
  <c r="M84" i="8"/>
  <c r="AA611" i="1"/>
  <c r="AA610" i="1"/>
  <c r="AA824" i="1"/>
  <c r="AA451" i="1"/>
  <c r="AA756" i="1"/>
  <c r="M493" i="8"/>
  <c r="M875" i="8"/>
  <c r="M507" i="8"/>
  <c r="M571" i="8"/>
  <c r="AA815" i="1"/>
  <c r="AA838" i="1"/>
  <c r="AA506" i="1"/>
  <c r="AA762" i="1"/>
  <c r="AA251" i="1"/>
  <c r="AA538" i="1"/>
  <c r="AA882" i="1"/>
  <c r="M772" i="8"/>
  <c r="AA35" i="1"/>
  <c r="AA95" i="1"/>
  <c r="M334" i="8"/>
  <c r="AA316" i="1"/>
  <c r="AA937" i="1"/>
  <c r="M502" i="8"/>
  <c r="M593" i="8"/>
  <c r="M335" i="8"/>
  <c r="M3" i="8"/>
  <c r="M370" i="8"/>
  <c r="M64" i="8"/>
  <c r="M73" i="8"/>
  <c r="M366" i="8"/>
  <c r="M871" i="8"/>
  <c r="AA90" i="1"/>
  <c r="AA366" i="1"/>
  <c r="AA239" i="1"/>
  <c r="AA374" i="1"/>
  <c r="AA124" i="1"/>
  <c r="AA876" i="1"/>
  <c r="AA979" i="1"/>
  <c r="M437" i="8"/>
  <c r="AA115" i="1"/>
  <c r="AA773" i="1"/>
  <c r="M128" i="8"/>
  <c r="AA816" i="1"/>
  <c r="M753" i="8"/>
  <c r="AA238" i="1"/>
  <c r="AA197" i="1"/>
  <c r="AA911" i="1"/>
  <c r="M155" i="8"/>
  <c r="AA378" i="1"/>
  <c r="AA363" i="1"/>
  <c r="M889" i="8"/>
  <c r="M575" i="8"/>
  <c r="M294" i="8"/>
  <c r="AA98" i="1"/>
  <c r="M902" i="8"/>
  <c r="AA717" i="1"/>
  <c r="AA551" i="1"/>
  <c r="M798" i="8"/>
  <c r="M706" i="8"/>
  <c r="AA149" i="1"/>
  <c r="AA370" i="1"/>
  <c r="M423" i="8"/>
  <c r="M529" i="8"/>
  <c r="M919" i="8"/>
  <c r="M837" i="8"/>
  <c r="AA601" i="1"/>
  <c r="AA443" i="1"/>
  <c r="AA744" i="1"/>
  <c r="AA303" i="1"/>
  <c r="AA935" i="1"/>
  <c r="AA851" i="1"/>
  <c r="M729" i="8"/>
  <c r="AA4" i="1"/>
  <c r="M87" i="8"/>
  <c r="M291" i="8"/>
  <c r="M379" i="8"/>
  <c r="M506" i="8"/>
  <c r="M469" i="8"/>
  <c r="M23" i="8"/>
  <c r="M167" i="8"/>
  <c r="M288" i="8"/>
  <c r="M327" i="8"/>
  <c r="AA417" i="1"/>
  <c r="M499" i="8"/>
  <c r="AA346" i="1"/>
  <c r="AA212" i="1"/>
  <c r="AA846" i="1"/>
  <c r="AA163" i="1"/>
  <c r="AA234" i="1"/>
  <c r="AA255" i="1"/>
  <c r="AA344" i="1"/>
  <c r="AA600" i="1"/>
  <c r="AA768" i="1"/>
  <c r="AA896" i="1"/>
  <c r="AA207" i="1"/>
  <c r="M225" i="8"/>
  <c r="AA449" i="1"/>
  <c r="M667" i="8"/>
  <c r="M803" i="8"/>
  <c r="AA21" i="1"/>
  <c r="AA302" i="1"/>
  <c r="AA222" i="1"/>
  <c r="AA769" i="1"/>
  <c r="AA108" i="1"/>
  <c r="AA338" i="1"/>
  <c r="AA615" i="1"/>
  <c r="AA901" i="1"/>
  <c r="AA406" i="1"/>
  <c r="AA697" i="1"/>
  <c r="AA396" i="1"/>
  <c r="AA689" i="1"/>
  <c r="AA15" i="1"/>
  <c r="M633" i="8"/>
  <c r="M397" i="8"/>
  <c r="M899" i="8"/>
  <c r="M467" i="8"/>
  <c r="AA871" i="1"/>
  <c r="M985" i="8"/>
  <c r="AA934" i="1"/>
  <c r="AA861" i="1"/>
  <c r="AA356" i="1"/>
  <c r="AA618" i="1"/>
  <c r="AA930" i="1"/>
  <c r="AA462" i="1"/>
  <c r="AA734" i="1"/>
  <c r="AA915" i="1"/>
  <c r="AA515" i="1"/>
  <c r="M301" i="8"/>
  <c r="M455" i="8"/>
  <c r="AA216" i="1"/>
  <c r="M946" i="8"/>
  <c r="M886" i="8"/>
  <c r="AA286" i="1"/>
  <c r="M931" i="8"/>
  <c r="M966" i="8"/>
  <c r="AA975" i="1"/>
  <c r="AA476" i="1"/>
  <c r="AA805" i="1"/>
  <c r="AA323" i="1"/>
  <c r="AA560" i="1"/>
  <c r="AA814" i="1"/>
  <c r="AA337" i="1"/>
  <c r="AA624" i="1"/>
  <c r="M491" i="8"/>
  <c r="M777" i="8"/>
  <c r="AA554" i="1"/>
  <c r="M486" i="8"/>
  <c r="M795" i="8"/>
  <c r="AA298" i="1"/>
  <c r="M579" i="8"/>
  <c r="M492" i="8"/>
  <c r="M809" i="8"/>
  <c r="M800" i="8"/>
  <c r="M544" i="8"/>
  <c r="M306" i="8"/>
  <c r="M178" i="8"/>
  <c r="M943" i="8"/>
  <c r="M951" i="8"/>
  <c r="M942" i="8"/>
  <c r="AA493" i="1"/>
  <c r="M198" i="8"/>
  <c r="M36" i="8"/>
  <c r="M890" i="8"/>
  <c r="M634" i="8"/>
  <c r="AA830" i="1"/>
  <c r="M124" i="8"/>
  <c r="M63" i="8"/>
  <c r="M549" i="8"/>
  <c r="M279" i="8"/>
  <c r="M916" i="8"/>
  <c r="M576" i="8"/>
  <c r="M287" i="8"/>
  <c r="M779" i="8"/>
  <c r="M812" i="8"/>
  <c r="M880" i="8"/>
  <c r="M332" i="8"/>
  <c r="AA199" i="1"/>
  <c r="M509" i="8"/>
  <c r="AA1000" i="1"/>
  <c r="AA920" i="1"/>
  <c r="AA847" i="1"/>
  <c r="AA155" i="1"/>
  <c r="M10" i="8"/>
  <c r="M944" i="8"/>
  <c r="M822" i="8"/>
  <c r="M626" i="8"/>
  <c r="M353" i="8"/>
  <c r="M60" i="8"/>
  <c r="M974" i="8"/>
  <c r="M854" i="8"/>
  <c r="M956" i="8"/>
  <c r="M471" i="8"/>
  <c r="AA494" i="1"/>
  <c r="M554" i="8"/>
  <c r="AA385" i="1"/>
  <c r="AA793" i="1"/>
  <c r="AA873" i="1"/>
  <c r="AA945" i="1"/>
  <c r="AA61" i="1"/>
  <c r="M463" i="8"/>
  <c r="M232" i="8"/>
  <c r="M264" i="8"/>
  <c r="M299" i="8"/>
  <c r="M35" i="8"/>
  <c r="M56" i="8"/>
  <c r="M295" i="8"/>
  <c r="M25" i="8"/>
  <c r="M244" i="8"/>
  <c r="M850" i="8"/>
  <c r="M154" i="8"/>
  <c r="AA398" i="1"/>
  <c r="M484" i="8"/>
  <c r="M646" i="8"/>
  <c r="AA726" i="1"/>
  <c r="AA490" i="1"/>
  <c r="AA245" i="1"/>
  <c r="AA26" i="1"/>
  <c r="AA364" i="1"/>
  <c r="AA620" i="1"/>
  <c r="AA776" i="1"/>
  <c r="AA904" i="1"/>
  <c r="AA16" i="1"/>
  <c r="AA49" i="1"/>
  <c r="AA287" i="1"/>
  <c r="AA553" i="1"/>
  <c r="M337" i="8"/>
  <c r="AA390" i="1"/>
  <c r="M848" i="8"/>
  <c r="M100" i="8"/>
  <c r="AA900" i="1"/>
  <c r="AA358" i="1"/>
  <c r="AA362" i="1"/>
  <c r="AA625" i="1"/>
  <c r="AA918" i="1"/>
  <c r="AA416" i="1"/>
  <c r="AA714" i="1"/>
  <c r="AA427" i="1"/>
  <c r="AA706" i="1"/>
  <c r="AA996" i="1"/>
  <c r="AA276" i="1"/>
  <c r="AA293" i="1"/>
  <c r="M624" i="8"/>
  <c r="M303" i="8"/>
  <c r="M462" i="8"/>
  <c r="M681" i="8"/>
  <c r="AA917" i="1"/>
  <c r="AA488" i="1"/>
  <c r="AA367" i="1"/>
  <c r="AA640" i="1"/>
  <c r="AA947" i="1"/>
  <c r="AA483" i="1"/>
  <c r="AA751" i="1"/>
  <c r="AA205" i="1"/>
  <c r="AA526" i="1"/>
  <c r="AA786" i="1"/>
  <c r="M140" i="8"/>
  <c r="M170" i="8"/>
  <c r="AA116" i="1"/>
  <c r="M929" i="8"/>
  <c r="M611" i="8"/>
  <c r="M231" i="8"/>
  <c r="M959" i="8"/>
  <c r="AA498" i="1"/>
  <c r="AA507" i="1"/>
  <c r="AA822" i="1"/>
  <c r="AA336" i="1"/>
  <c r="AA571" i="1"/>
  <c r="AA831" i="1"/>
  <c r="AA361" i="1"/>
  <c r="AA634" i="1"/>
  <c r="AA951" i="1"/>
  <c r="M342" i="8"/>
  <c r="M355" i="8"/>
  <c r="AA319" i="1"/>
  <c r="M109" i="8"/>
  <c r="AA423" i="1"/>
  <c r="AA265" i="1"/>
  <c r="M897" i="8"/>
  <c r="AA541" i="1"/>
  <c r="M637" i="8"/>
  <c r="M794" i="8"/>
  <c r="AA958" i="1"/>
  <c r="M429" i="8"/>
  <c r="AA215" i="1"/>
  <c r="M699" i="8"/>
  <c r="AA908" i="1"/>
  <c r="AA425" i="1"/>
  <c r="AA680" i="1"/>
  <c r="AA235" i="1"/>
  <c r="M713" i="8"/>
  <c r="M598" i="8"/>
  <c r="AA690" i="1"/>
  <c r="AA681" i="1"/>
  <c r="M380" i="8"/>
  <c r="M630" i="8"/>
  <c r="M93" i="8"/>
  <c r="AA393" i="1"/>
  <c r="M673" i="8"/>
  <c r="AA530" i="1"/>
  <c r="M340" i="8"/>
  <c r="AA256" i="1"/>
  <c r="AA778" i="1"/>
  <c r="M168" i="8"/>
  <c r="AA322" i="1"/>
  <c r="AA801" i="1"/>
  <c r="M981" i="8"/>
  <c r="AA739" i="1"/>
  <c r="AA131" i="1"/>
  <c r="M548" i="8"/>
  <c r="AA644" i="1"/>
  <c r="AA277" i="1"/>
  <c r="AA627" i="1"/>
  <c r="AA999" i="1"/>
  <c r="AA696" i="1"/>
  <c r="M741" i="8"/>
  <c r="M235" i="8"/>
  <c r="AA869" i="1"/>
  <c r="M158" i="8"/>
  <c r="M855" i="8"/>
  <c r="M218" i="8"/>
  <c r="AA808" i="1"/>
  <c r="AA965" i="1"/>
  <c r="M149" i="8"/>
  <c r="AA740" i="1"/>
  <c r="AA463" i="1"/>
  <c r="M766" i="8"/>
  <c r="AA676" i="1"/>
  <c r="AA598" i="1"/>
  <c r="AA621" i="1"/>
  <c r="AA669" i="1"/>
  <c r="AA848" i="1"/>
  <c r="M44" i="8"/>
  <c r="M999" i="8"/>
  <c r="M572" i="8"/>
  <c r="M208" i="8"/>
  <c r="M820" i="8"/>
  <c r="AA162" i="1"/>
  <c r="AA514" i="1"/>
  <c r="AA180" i="1"/>
  <c r="M513" i="8"/>
  <c r="M405" i="8"/>
  <c r="AA65" i="1"/>
  <c r="M435" i="8"/>
  <c r="M511" i="8"/>
  <c r="AA949" i="1"/>
  <c r="M40" i="8"/>
  <c r="AA439" i="1"/>
  <c r="M80" i="8"/>
  <c r="AA556" i="1"/>
  <c r="AA469" i="1"/>
  <c r="M552" i="8"/>
  <c r="AA944" i="1"/>
  <c r="M614" i="8"/>
  <c r="M497" i="8"/>
  <c r="M939" i="8"/>
  <c r="AA78" i="1"/>
  <c r="AA811" i="1"/>
  <c r="AA569" i="1"/>
  <c r="AA314" i="1"/>
  <c r="AA855" i="1"/>
  <c r="AA221" i="1"/>
  <c r="M551" i="8"/>
  <c r="M274" i="8"/>
  <c r="M606" i="8"/>
  <c r="M362" i="8"/>
  <c r="M245" i="8"/>
  <c r="M609" i="8"/>
  <c r="AA810" i="1"/>
  <c r="AA559" i="1"/>
  <c r="M51" i="8"/>
  <c r="M386" i="8"/>
  <c r="M722" i="8"/>
  <c r="M957" i="8"/>
  <c r="M882" i="8"/>
  <c r="M472" i="8"/>
  <c r="AA360" i="1"/>
  <c r="AA727" i="1"/>
  <c r="AA673" i="1"/>
  <c r="AA957" i="1"/>
  <c r="AA464" i="1"/>
  <c r="AA770" i="1"/>
  <c r="AA475" i="1"/>
  <c r="AA702" i="1"/>
  <c r="AA994" i="1"/>
  <c r="M413" i="8"/>
  <c r="M696" i="8"/>
  <c r="AA67" i="1"/>
  <c r="M143" i="8"/>
  <c r="M222" i="8"/>
  <c r="M470" i="8"/>
  <c r="M835" i="8"/>
  <c r="AA518" i="1"/>
  <c r="AA839" i="1"/>
  <c r="AA350" i="1"/>
  <c r="AA582" i="1"/>
  <c r="AA857" i="1"/>
  <c r="AA372" i="1"/>
  <c r="AA677" i="1"/>
  <c r="AA977" i="1"/>
  <c r="AA652" i="1"/>
  <c r="M388" i="8"/>
  <c r="AA775" i="1"/>
  <c r="M679" i="8"/>
  <c r="AA995" i="1"/>
  <c r="AA807" i="1"/>
  <c r="M973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6740CD-8A63-4F6B-AB11-DD5DFAF9037A}" name="Consulta - COQUE" description="Conexión a la consulta 'COQUE' en el libro." type="100" refreshedVersion="8" minRefreshableVersion="5">
    <extLst>
      <ext xmlns:x15="http://schemas.microsoft.com/office/spreadsheetml/2010/11/main" uri="{DE250136-89BD-433C-8126-D09CA5730AF9}">
        <x15:connection id="1d1b3734-a6ef-4494-a6d5-ddb56fda49ce"/>
      </ext>
    </extLst>
  </connection>
  <connection id="2" xr16:uid="{B02FE632-B33D-4BEA-870C-88FF43FBC27F}" keepAlive="1" name="Consulta - LFA1" description="Conexión a la consulta 'LFA1' en el libro." type="5" refreshedVersion="0" background="1">
    <dbPr connection="Provider=Microsoft.Mashup.OleDb.1;Data Source=$Workbook$;Location=LFA1;Extended Properties=&quot;&quot;" command="SELECT * FROM [LFA1]"/>
  </connection>
  <connection id="3" xr16:uid="{A65BFE18-85C4-4432-852E-B783BC3B2AF7}" keepAlive="1" name="Consulta - PromedioPonderado" description="Conexión a la consulta 'PromedioPonderado' en el libro." type="5" refreshedVersion="0" background="1">
    <dbPr connection="Provider=Microsoft.Mashup.OleDb.1;Data Source=$Workbook$;Location=PromedioPonderado;Extended Properties=&quot;&quot;" command="SELECT * FROM [PromedioPonderado]"/>
  </connection>
  <connection id="4" xr16:uid="{851A1AFB-6487-49BD-B997-490148E4430B}" keepAlive="1" name="Consulta - PROV" description="Conexión a la consulta 'PROV' en el libro." type="5" refreshedVersion="8" background="1" saveData="1">
    <dbPr connection="Provider=Microsoft.Mashup.OleDb.1;Data Source=$Workbook$;Location=PROV;Extended Properties=&quot;&quot;" command="SELECT * FROM [PROV]"/>
  </connection>
  <connection id="5" xr16:uid="{8B4337A1-0891-45B4-9524-7489AF3167DF}" keepAlive="1" name="Consulta - WYT3" description="Conexión a la consulta 'WYT3' en el libro." type="5" refreshedVersion="0" background="1">
    <dbPr connection="Provider=Microsoft.Mashup.OleDb.1;Data Source=$Workbook$;Location=WYT3;Extended Properties=&quot;&quot;" command="SELECT * FROM [WYT3]"/>
  </connection>
  <connection id="6" xr16:uid="{5E2D8218-EF97-4832-BC3A-9AB898B65CE6}" keepAlive="1" name="ModelConnection_DatosExternos_1" description="Modelo de datos" type="5" refreshedVersion="8" minRefreshableVersion="5" saveData="1">
    <dbPr connection="Data Model Connection" command="COQUE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E65EADC8-3133-4764-A29A-2820387490AE}" keepAlive="1" name="ThisWorkbookDataModel" description="Modelo de dat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<sst xmlns="http://schemas.openxmlformats.org/spreadsheetml/2006/main" count="9079" uniqueCount="2334">
  <si>
    <t>PROVEEDORES</t>
  </si>
  <si>
    <t>NECESIDAD</t>
  </si>
  <si>
    <t>CALIDAD ESPERADA</t>
  </si>
  <si>
    <t>LIMITE POR TIPO</t>
  </si>
  <si>
    <t>Proveedor</t>
  </si>
  <si>
    <t>Mina</t>
  </si>
  <si>
    <t>Codigo</t>
  </si>
  <si>
    <t>Clasificación</t>
  </si>
  <si>
    <t>Tipo</t>
  </si>
  <si>
    <t>Disponible</t>
  </si>
  <si>
    <t>Precio</t>
  </si>
  <si>
    <t>HT</t>
  </si>
  <si>
    <t>CZ</t>
  </si>
  <si>
    <t>MV</t>
  </si>
  <si>
    <t>S</t>
  </si>
  <si>
    <t>FSI</t>
  </si>
  <si>
    <t>Requerimiento</t>
  </si>
  <si>
    <t>TIPO</t>
  </si>
  <si>
    <t>LIMITE</t>
  </si>
  <si>
    <t>Minas</t>
  </si>
  <si>
    <t>SOLUCIONES MINERAS DE LAS MERCEDES</t>
  </si>
  <si>
    <t>SANTA MONICA 5</t>
  </si>
  <si>
    <t>Minero</t>
  </si>
  <si>
    <t>CARBON COQUIZABLE TIPO 4SD</t>
  </si>
  <si>
    <t>INVERSIONES RHJ SAS</t>
  </si>
  <si>
    <t>MI TESORO 4 RHJ</t>
  </si>
  <si>
    <t>BERACA MINERALS SAS</t>
  </si>
  <si>
    <t>BERACA 4</t>
  </si>
  <si>
    <t>CARBONES SAN ANTONIO M&amp;M SAS</t>
  </si>
  <si>
    <t>VILLANUEVA M&amp;M</t>
  </si>
  <si>
    <t>COLOMBIA MINERO ENERGETICA COLMET S</t>
  </si>
  <si>
    <t>COLMET 107</t>
  </si>
  <si>
    <t>COLMET 147 TER</t>
  </si>
  <si>
    <t>COMERCIALIZADORA ALPHA 3 SAS</t>
  </si>
  <si>
    <t>LA CALIFORNIA 2</t>
  </si>
  <si>
    <t>COLMET 150</t>
  </si>
  <si>
    <t>GRUPO EMPRESARIAL H&amp;B SAS</t>
  </si>
  <si>
    <t>FATIBAR 6-1</t>
  </si>
  <si>
    <t>LA MARINILLA 2</t>
  </si>
  <si>
    <t>MOLINA Y PEÑALOZA SAS</t>
  </si>
  <si>
    <t>PLANADAS MOLINA</t>
  </si>
  <si>
    <t>SOÑADA E&amp;E</t>
  </si>
  <si>
    <t>XIOMARA OTERO RODRIGUEZ</t>
  </si>
  <si>
    <t>RENACER UNO</t>
  </si>
  <si>
    <t>INDUSTRIAS Y SERVICIOS JC SAS</t>
  </si>
  <si>
    <t>FATIBAR 15-1</t>
  </si>
  <si>
    <t>ALBEIRO QUIÑONEZ VILLAMIZAR</t>
  </si>
  <si>
    <t>TIGRE 1</t>
  </si>
  <si>
    <t>COMERCIALIZADORA ELVER SANCHEZ COAL</t>
  </si>
  <si>
    <t>SANTA MONICA 4</t>
  </si>
  <si>
    <t>Comercializador</t>
  </si>
  <si>
    <t>GRUPO EMPRESARIAL Y&amp;O SAS</t>
  </si>
  <si>
    <t>BELLA LUZ 15</t>
  </si>
  <si>
    <t>COLMET 108</t>
  </si>
  <si>
    <t>GUADALUPE E&amp;E</t>
  </si>
  <si>
    <t>PRIMAVERA E&amp;E</t>
  </si>
  <si>
    <t>BERACA 2 TER</t>
  </si>
  <si>
    <t>COOPERATIVA MINERA COOPROCARCAT</t>
  </si>
  <si>
    <t>COOPROCARCAT 005 M2</t>
  </si>
  <si>
    <t>OPERADORES DE MINAS DE CUCUTA SAS</t>
  </si>
  <si>
    <t>LA ESTRELLA MQ</t>
  </si>
  <si>
    <t>COOPROCARCAT 027</t>
  </si>
  <si>
    <t>GRUPO COMERCIAL FATIBAR 18 SAS</t>
  </si>
  <si>
    <t>FATIBAR 18</t>
  </si>
  <si>
    <t>COAL FATIBAR 20 SAS</t>
  </si>
  <si>
    <t>COAL FATIBAR</t>
  </si>
  <si>
    <t>COMERCIALIZADORA CHOPEMIN SAS</t>
  </si>
  <si>
    <t>CHOPEMIN</t>
  </si>
  <si>
    <t>GRUPO VETO SAS</t>
  </si>
  <si>
    <t>SANTA MONICA 2</t>
  </si>
  <si>
    <t>SAN PABLO E&amp;E</t>
  </si>
  <si>
    <t>LA ZOTANA E&amp;E</t>
  </si>
  <si>
    <t>CARBONES ROA SAS</t>
  </si>
  <si>
    <t>FATIBAR ROA 1</t>
  </si>
  <si>
    <t>CARBOINDUSTRIA COLOMBIA SAS</t>
  </si>
  <si>
    <t>CARBOINDUSTRIA 4</t>
  </si>
  <si>
    <t>COOPROCARCAT 003 M2</t>
  </si>
  <si>
    <t>COMERCIALIZADORA LAS ISABELLAS SAS</t>
  </si>
  <si>
    <t>ISABELLAS 1</t>
  </si>
  <si>
    <t>FREDDY GUERRERO MOLINA</t>
  </si>
  <si>
    <t>LA VICTORIA M20</t>
  </si>
  <si>
    <t>SISTEMA CIRCULAR SAS</t>
  </si>
  <si>
    <t>LA PERSEGUIDA</t>
  </si>
  <si>
    <t>CARBON COQUIZABLE TIPO 1</t>
  </si>
  <si>
    <t>COAL TRADER RV SAS</t>
  </si>
  <si>
    <t>ALACRAN PARIDA</t>
  </si>
  <si>
    <t>COLMET 301</t>
  </si>
  <si>
    <t>JAIRO ERNESTO TONCON MENDIVELSO</t>
  </si>
  <si>
    <t>MEDELLIN</t>
  </si>
  <si>
    <t>ROMERO COAL SAS</t>
  </si>
  <si>
    <t>CARUSO</t>
  </si>
  <si>
    <t>CARBON COQUIZABLE TIPO 2E</t>
  </si>
  <si>
    <t>SILENCIO 1</t>
  </si>
  <si>
    <t>CARBONES DE EXPORTACION DEL NORTE S</t>
  </si>
  <si>
    <t>SANTA EDUVIGES</t>
  </si>
  <si>
    <t>CI COLPA LTDA</t>
  </si>
  <si>
    <t>LA GAVIOTA</t>
  </si>
  <si>
    <t>LATAM COAL MINES SAS</t>
  </si>
  <si>
    <t>EL RECREO</t>
  </si>
  <si>
    <t>LA SOFIA</t>
  </si>
  <si>
    <t>GCC GRUPO COMERCIAL CARBONERO SAS</t>
  </si>
  <si>
    <t>TALAS 02</t>
  </si>
  <si>
    <t>CARBONES LA DON JUANA SAS</t>
  </si>
  <si>
    <t>CARBONES LA DON JUANA M50</t>
  </si>
  <si>
    <t>INDUMINAS TASAJERO SAS</t>
  </si>
  <si>
    <t>INDUMINAS</t>
  </si>
  <si>
    <t>CARBONES LOS PEREZ SAS</t>
  </si>
  <si>
    <t>LOS PEREZ 2</t>
  </si>
  <si>
    <t>COMERCIALIZADORA BVR SAS</t>
  </si>
  <si>
    <t>BVR CAR 1</t>
  </si>
  <si>
    <t>MINCOAL SAS</t>
  </si>
  <si>
    <t>LAS PEÑAS</t>
  </si>
  <si>
    <t>CARBOINDUSTRIA 1</t>
  </si>
  <si>
    <t>CHICHIRA</t>
  </si>
  <si>
    <t>CARBONES SAN NICOLAS SUCESORES DE</t>
  </si>
  <si>
    <t>SAN NICOLAS</t>
  </si>
  <si>
    <t>CARBOINDUSTRIA COQ 2</t>
  </si>
  <si>
    <t>CARBONES SORZANO SAS</t>
  </si>
  <si>
    <t>SORZANA</t>
  </si>
  <si>
    <t>CELYS COAL SAS</t>
  </si>
  <si>
    <t>CELYS - FEDERACION</t>
  </si>
  <si>
    <t>CONSORCIO MINERO DE CUCUTA LIMITADA</t>
  </si>
  <si>
    <t>SAN JOSE</t>
  </si>
  <si>
    <t>EL CHORRO</t>
  </si>
  <si>
    <t>LIMONCITO</t>
  </si>
  <si>
    <t>SOCIEDAD MINERA LA RIVIERA SAS</t>
  </si>
  <si>
    <t>PALMIRA SMR</t>
  </si>
  <si>
    <t>RH COAL COMPANY SAS</t>
  </si>
  <si>
    <t>PANAMA RH</t>
  </si>
  <si>
    <t>CI MINAS LA AURORA SAS</t>
  </si>
  <si>
    <t>ACACIAS</t>
  </si>
  <si>
    <t>INDUMINERALES DEL NORTE SAS</t>
  </si>
  <si>
    <t>PALOQUEMADO IND</t>
  </si>
  <si>
    <t>MAS MINERALS SAS</t>
  </si>
  <si>
    <t>SAN MIGUEL</t>
  </si>
  <si>
    <t>COQUES REACTIVOS SAS</t>
  </si>
  <si>
    <t>TAMARA MANTO 0</t>
  </si>
  <si>
    <t>AMARILLA CISCOSA  CT</t>
  </si>
  <si>
    <t>CARBOINDUSTRIA 3</t>
  </si>
  <si>
    <t>ANGARCOAL SAS</t>
  </si>
  <si>
    <t>MONGO A</t>
  </si>
  <si>
    <t>INDUSTRIAS COLOMBIANAS MINERARIAS S</t>
  </si>
  <si>
    <t>MINA PRESIDENTE</t>
  </si>
  <si>
    <t>CARBONES TERMICOS Y COQUIZANTES SAS</t>
  </si>
  <si>
    <t>EL ALTO NIVEL 1</t>
  </si>
  <si>
    <t>OCARENA CQ</t>
  </si>
  <si>
    <t>MINA SANTA CECILIA SAS</t>
  </si>
  <si>
    <t>SANTA CECILIA P1</t>
  </si>
  <si>
    <t>PEDRO MIGUEL VARGAS CORDERO</t>
  </si>
  <si>
    <t>LA PALMA COQ P1</t>
  </si>
  <si>
    <t>JAIME AMARILLO NIETO</t>
  </si>
  <si>
    <t>JAIME AMARILLO</t>
  </si>
  <si>
    <t>AGROPEÑA SAS</t>
  </si>
  <si>
    <t>AGROPEÑA</t>
  </si>
  <si>
    <t>COMERCIALIZADORA INDUSTRIAL AMARILL</t>
  </si>
  <si>
    <t>COMERCIALIZADORA AMARILLO</t>
  </si>
  <si>
    <t>URIEL MASMELA CASTELLANOS</t>
  </si>
  <si>
    <t>Uriel Masmela</t>
  </si>
  <si>
    <t>COD_PROV</t>
  </si>
  <si>
    <t>PROVEEDOR</t>
  </si>
  <si>
    <t>CIUDAD</t>
  </si>
  <si>
    <t>NIT</t>
  </si>
  <si>
    <t>COD_MINA</t>
  </si>
  <si>
    <t>MINA</t>
  </si>
  <si>
    <t>TIPO CARBON</t>
  </si>
  <si>
    <t>TIPO DATA CALIDAD</t>
  </si>
  <si>
    <t>MES REF.</t>
  </si>
  <si>
    <t>LISTA PROV</t>
  </si>
  <si>
    <t>LISTA MINAS</t>
  </si>
  <si>
    <t>CARBONES MEYANES ASCANIO SAS</t>
  </si>
  <si>
    <t>BOCHALEMA</t>
  </si>
  <si>
    <t>901005483</t>
  </si>
  <si>
    <t>PJ</t>
  </si>
  <si>
    <t>HIGUERON</t>
  </si>
  <si>
    <t>CARBON COQUIZABLE TIPO 0</t>
  </si>
  <si>
    <t>2025-06</t>
  </si>
  <si>
    <t>ANGELICA VIVIANA USECHE DIAZ</t>
  </si>
  <si>
    <t>CÚCUTA</t>
  </si>
  <si>
    <t>1090388598</t>
  </si>
  <si>
    <t>PN</t>
  </si>
  <si>
    <t>LIMONCITOS</t>
  </si>
  <si>
    <t>SOCIEDAD DE MULTISERVICIOS</t>
  </si>
  <si>
    <t>901317428</t>
  </si>
  <si>
    <t>LA PALMIRA</t>
  </si>
  <si>
    <t>2E</t>
  </si>
  <si>
    <t>901097878</t>
  </si>
  <si>
    <t>CARBON COQUIZABLE TIPO 3E</t>
  </si>
  <si>
    <t>3E</t>
  </si>
  <si>
    <t>900021520</t>
  </si>
  <si>
    <t>4SD</t>
  </si>
  <si>
    <t>REYNALDO  PAREDES ROJAS</t>
  </si>
  <si>
    <t>1090962675</t>
  </si>
  <si>
    <t>REINALDO 2</t>
  </si>
  <si>
    <t>MP CARBON COQUIZABLE TIPO 1F</t>
  </si>
  <si>
    <t>1F</t>
  </si>
  <si>
    <t>901086478</t>
  </si>
  <si>
    <t>MP CARBON COQUIZABLE TIPO 2F</t>
  </si>
  <si>
    <t>2F</t>
  </si>
  <si>
    <t>1090418563</t>
  </si>
  <si>
    <t>MP CARBON COQUIZABLE TIPO 4SDF</t>
  </si>
  <si>
    <t>4SDF</t>
  </si>
  <si>
    <t>RODRIGO QUILAGUY SAS</t>
  </si>
  <si>
    <t>LOS PATIOS</t>
  </si>
  <si>
    <t>900357205</t>
  </si>
  <si>
    <t>SAN TOMAS</t>
  </si>
  <si>
    <t>LAV_CARBON COQUIZABLE TIPO 1</t>
  </si>
  <si>
    <t>LAV_4SD</t>
  </si>
  <si>
    <t>CENTAVITO</t>
  </si>
  <si>
    <t>LAV_CARBON COQUIZABLE TIPO 2</t>
  </si>
  <si>
    <t>LAV_2E</t>
  </si>
  <si>
    <t>COMERCIALIZADORA CARBONES RINCON SA</t>
  </si>
  <si>
    <t>901451086</t>
  </si>
  <si>
    <t>ADUANA</t>
  </si>
  <si>
    <t>LAV_CARBON COQUIZABLE TIPO 3</t>
  </si>
  <si>
    <t>LAV_3E</t>
  </si>
  <si>
    <t>COMERCIALIZADORA BRG SAS</t>
  </si>
  <si>
    <t>VILLA DEL ROSARIO</t>
  </si>
  <si>
    <t>901514151</t>
  </si>
  <si>
    <t>LAV_CARBON COQUIZABLE TIPO 4SD</t>
  </si>
  <si>
    <t>HULLAS DEL ZULIA LTDA</t>
  </si>
  <si>
    <t>890504525</t>
  </si>
  <si>
    <t>SAN FRANCISCO</t>
  </si>
  <si>
    <t>LA MESTIZA</t>
  </si>
  <si>
    <t>COAL MINERALS MORALES SAS</t>
  </si>
  <si>
    <t>CHINÁCOTA</t>
  </si>
  <si>
    <t>901244019</t>
  </si>
  <si>
    <t>MORALITA</t>
  </si>
  <si>
    <t>900242864</t>
  </si>
  <si>
    <t>EL ALTO NIVEL 3</t>
  </si>
  <si>
    <t>STA VERONICA CISCOSA</t>
  </si>
  <si>
    <t>LA GEMA</t>
  </si>
  <si>
    <t>PATIO LA ROCA</t>
  </si>
  <si>
    <t>BOGOTÁ, D.C.</t>
  </si>
  <si>
    <t>901010799</t>
  </si>
  <si>
    <t>TAMARA MANTO 70</t>
  </si>
  <si>
    <t>TAMARA MANTO 80</t>
  </si>
  <si>
    <t>CARBONES RINCONADA SAS</t>
  </si>
  <si>
    <t>900687823</t>
  </si>
  <si>
    <t>LA RINCONADA</t>
  </si>
  <si>
    <t>860042566</t>
  </si>
  <si>
    <t>CARBONES EL EDEN SAS</t>
  </si>
  <si>
    <t>900488092</t>
  </si>
  <si>
    <t>LA DON JUANA</t>
  </si>
  <si>
    <t>CARBONES TEJALITO SAS</t>
  </si>
  <si>
    <t>SARDINATA</t>
  </si>
  <si>
    <t>901471170</t>
  </si>
  <si>
    <t>TEJALITO</t>
  </si>
  <si>
    <t>900160060</t>
  </si>
  <si>
    <t>COOPROCARCAT 021</t>
  </si>
  <si>
    <t>COOPROCARCAT 024 M2</t>
  </si>
  <si>
    <t>COOPROCARCAT 007</t>
  </si>
  <si>
    <t>JASAN</t>
  </si>
  <si>
    <t>COOPROCARCAT 002 M2</t>
  </si>
  <si>
    <t>COOPROCARCAT 010 M2</t>
  </si>
  <si>
    <t>COOPROCARCAT 002 M1</t>
  </si>
  <si>
    <t>COOPROCARCAT 022 M2</t>
  </si>
  <si>
    <t>COOPROCARCAT 017</t>
  </si>
  <si>
    <t>COOPROCARCAT 009</t>
  </si>
  <si>
    <t>COOPROCARCAT 020</t>
  </si>
  <si>
    <t>COOPROCARCAT 018</t>
  </si>
  <si>
    <t>COOPROCARCAT 010</t>
  </si>
  <si>
    <t>COOPROCARCAT 37</t>
  </si>
  <si>
    <t>COOPROCARCAT 38</t>
  </si>
  <si>
    <t>COOPROCARCAT 016</t>
  </si>
  <si>
    <t>COOPROCARCAT 015M</t>
  </si>
  <si>
    <t>COOPROCARCAT 004</t>
  </si>
  <si>
    <t>COOPROCARCAT 012</t>
  </si>
  <si>
    <t>CARBONES ARPE SAS</t>
  </si>
  <si>
    <t>901226203</t>
  </si>
  <si>
    <t>LA POPA 01</t>
  </si>
  <si>
    <t>EXPLOTACIONES LOS SAMANES SAS</t>
  </si>
  <si>
    <t>901122875</t>
  </si>
  <si>
    <t>BUENOS AIRES</t>
  </si>
  <si>
    <t>807004725</t>
  </si>
  <si>
    <t>BATEY</t>
  </si>
  <si>
    <t>INDUSTRIAS SANTA MARIA AJ SAS</t>
  </si>
  <si>
    <t>901120107</t>
  </si>
  <si>
    <t>DINASTIA ROJA</t>
  </si>
  <si>
    <t>EXPORCARMIN SAS</t>
  </si>
  <si>
    <t>901492620</t>
  </si>
  <si>
    <t>LA VIRGEN</t>
  </si>
  <si>
    <t>SEÑOR DE LOS MILAGROS</t>
  </si>
  <si>
    <t>19478484</t>
  </si>
  <si>
    <t>AGROCOAL SAS</t>
  </si>
  <si>
    <t>SOCHA</t>
  </si>
  <si>
    <t>860353573</t>
  </si>
  <si>
    <t>AGROCOAL</t>
  </si>
  <si>
    <t>GRUPO LOGISTICO DE TRANSPORTE Y</t>
  </si>
  <si>
    <t>901538070</t>
  </si>
  <si>
    <t>GLTM</t>
  </si>
  <si>
    <t>OTONIEL FONSECA MONTAÑEZ</t>
  </si>
  <si>
    <t>CAJICÁ</t>
  </si>
  <si>
    <t>4120372</t>
  </si>
  <si>
    <t>OTONIEL FONSECA</t>
  </si>
  <si>
    <t>INVERSIONES VELASQUEZ L&amp;L SAS</t>
  </si>
  <si>
    <t>VILLA DE SAN DIEGO DE UBA</t>
  </si>
  <si>
    <t>900208605</t>
  </si>
  <si>
    <t>INVERSIONES VELAZQUEZ</t>
  </si>
  <si>
    <t>OPERACIONES E INVERSIONES DE LA SAB</t>
  </si>
  <si>
    <t>900852945</t>
  </si>
  <si>
    <t>P3 LOS PINOS</t>
  </si>
  <si>
    <t>OPERADORA MINERA ARE ALEXANDER VELA</t>
  </si>
  <si>
    <t>901407169</t>
  </si>
  <si>
    <t>OPERADORA MINERA ARE</t>
  </si>
  <si>
    <t>ELBA SABOYA DE CASTIBLANCO</t>
  </si>
  <si>
    <t>21056020</t>
  </si>
  <si>
    <t>CARBONERAS SAN JOSE</t>
  </si>
  <si>
    <t>COMERCIALIZADORA CISCOAL SAS</t>
  </si>
  <si>
    <t>GUACHETÁ</t>
  </si>
  <si>
    <t>901459621</t>
  </si>
  <si>
    <t>CISCOAL</t>
  </si>
  <si>
    <t>CARBONES QUINTANA ALVARADO SAS</t>
  </si>
  <si>
    <t>CUCUNUBÁ</t>
  </si>
  <si>
    <t>900128731</t>
  </si>
  <si>
    <t>CARBOQUIA</t>
  </si>
  <si>
    <t>JOSE YESID GOYENECHE FERNANDEZ</t>
  </si>
  <si>
    <t>74389630</t>
  </si>
  <si>
    <t>YESID GOYENECHE</t>
  </si>
  <si>
    <t>MINAS SAN JOSE SAS</t>
  </si>
  <si>
    <t>901193627</t>
  </si>
  <si>
    <t>SAN JOSE ZC</t>
  </si>
  <si>
    <t>CARBOGUANES SAS</t>
  </si>
  <si>
    <t>DUITAMA</t>
  </si>
  <si>
    <t>901275617</t>
  </si>
  <si>
    <t>CARBOGUANES</t>
  </si>
  <si>
    <t>TELURIA SAS</t>
  </si>
  <si>
    <t>901211857</t>
  </si>
  <si>
    <t>TELURIA</t>
  </si>
  <si>
    <t>CARBONES DEL POLEO SAS</t>
  </si>
  <si>
    <t>900673320</t>
  </si>
  <si>
    <t>CARBONES DEL POLEO</t>
  </si>
  <si>
    <t>SOCIEDAD MINERA LOS PINOS SAS</t>
  </si>
  <si>
    <t>900585481</t>
  </si>
  <si>
    <t>LOS PINOS</t>
  </si>
  <si>
    <t>COMPAÑIA MINERA Y FORESTAL CMF LTDA</t>
  </si>
  <si>
    <t>891802038</t>
  </si>
  <si>
    <t>COMPANIA MINERA Y FORESTAL</t>
  </si>
  <si>
    <t>ACERIAS PAZ DEL RIO SA</t>
  </si>
  <si>
    <t>860029995</t>
  </si>
  <si>
    <t>ACERIAS PAZ DEL RIO</t>
  </si>
  <si>
    <t>COMERCIALIZADORA EXPOCARBONES SAS</t>
  </si>
  <si>
    <t>901557049</t>
  </si>
  <si>
    <t>ALFONSO GOMEZ</t>
  </si>
  <si>
    <t>MINERCONDOR SAS</t>
  </si>
  <si>
    <t>SOGAMOSO</t>
  </si>
  <si>
    <t>900450225</t>
  </si>
  <si>
    <t>MINERCONDOR</t>
  </si>
  <si>
    <t>COOPERATIVA MULTIACTIVA AGROMINERA</t>
  </si>
  <si>
    <t>LA UVITA</t>
  </si>
  <si>
    <t>830511522</t>
  </si>
  <si>
    <t>RE</t>
  </si>
  <si>
    <t>COOPROCAÑITAS</t>
  </si>
  <si>
    <t>COMPAÑIA DE MINEROS COLOMBIANOS LIM</t>
  </si>
  <si>
    <t>PAZ DE RÍO</t>
  </si>
  <si>
    <t>800250415</t>
  </si>
  <si>
    <t>COLMINER</t>
  </si>
  <si>
    <t>NGSJJ EL PORVENIR SAS</t>
  </si>
  <si>
    <t>901248864</t>
  </si>
  <si>
    <t>NGSJJ EL PORVENIR</t>
  </si>
  <si>
    <t>NORA HERMINIA ROJAS ALDANA</t>
  </si>
  <si>
    <t>23912200</t>
  </si>
  <si>
    <t>EL PORVENIR - NORA</t>
  </si>
  <si>
    <t>OPERADORA Y COMERCIALIZADORA COLOMB</t>
  </si>
  <si>
    <t>901519554</t>
  </si>
  <si>
    <t>EL PORVENIR - OPERADORA</t>
  </si>
  <si>
    <t>ENCISO</t>
  </si>
  <si>
    <t>901202385</t>
  </si>
  <si>
    <t>COQUIZADORA MI BENDICION SAS</t>
  </si>
  <si>
    <t>901325795</t>
  </si>
  <si>
    <t>HORNOS MI BENDICION</t>
  </si>
  <si>
    <t>COQUIZADORA RINCON SAS</t>
  </si>
  <si>
    <t>901200297</t>
  </si>
  <si>
    <t>RINCON SAS</t>
  </si>
  <si>
    <t>COQUIZADORA LA CONSENTIDA SAS</t>
  </si>
  <si>
    <t>901259087</t>
  </si>
  <si>
    <t>LA CONSENTIDA</t>
  </si>
  <si>
    <t>COQUIZADORA RIOS SAS</t>
  </si>
  <si>
    <t>901425056</t>
  </si>
  <si>
    <t>COQUIZADORA DASCOL SAS</t>
  </si>
  <si>
    <t>901173651</t>
  </si>
  <si>
    <t>DASC SAS</t>
  </si>
  <si>
    <t>DASCOL 2</t>
  </si>
  <si>
    <t>MONICA ANDREA ZABALA CUERVO</t>
  </si>
  <si>
    <t>1090444944</t>
  </si>
  <si>
    <t>HORNOS MONICA ZABALA</t>
  </si>
  <si>
    <t>ELISEO DE JESUS GUTIERREZ GAFARO</t>
  </si>
  <si>
    <t>88211899</t>
  </si>
  <si>
    <t>ELICEO GUTIERREZ MAQUILA</t>
  </si>
  <si>
    <t>CARBONOR COAL SAS ZESE</t>
  </si>
  <si>
    <t>901445543</t>
  </si>
  <si>
    <t>SUMINISTRO DE COQUE</t>
  </si>
  <si>
    <t>901419791</t>
  </si>
  <si>
    <t>CARBONES LA DON JUANA M3</t>
  </si>
  <si>
    <t>CARBONES MINERALES JM SAS</t>
  </si>
  <si>
    <t>EL ZULIA</t>
  </si>
  <si>
    <t>901330940</t>
  </si>
  <si>
    <t>TREBOL JM</t>
  </si>
  <si>
    <t>CARBONES LUISANA LIMITADA</t>
  </si>
  <si>
    <t>807002339</t>
  </si>
  <si>
    <t>LUISANA</t>
  </si>
  <si>
    <t>MULTICARBONES JC SAS</t>
  </si>
  <si>
    <t>901561635</t>
  </si>
  <si>
    <t>ARRAYAN 2</t>
  </si>
  <si>
    <t>OPERADORES MINEROS DE LA FRONTERA</t>
  </si>
  <si>
    <t>900829607</t>
  </si>
  <si>
    <t>LA QUIRACHA</t>
  </si>
  <si>
    <t>COMPAÑIA MINERA CERRO TASAJERO SAS</t>
  </si>
  <si>
    <t>900117563</t>
  </si>
  <si>
    <t>MINA LAS TALAS</t>
  </si>
  <si>
    <t>NIVEL 5</t>
  </si>
  <si>
    <t>CAPITANEJO</t>
  </si>
  <si>
    <t>13921141</t>
  </si>
  <si>
    <t>900475796</t>
  </si>
  <si>
    <t>LAS VEGAS COAL SAS</t>
  </si>
  <si>
    <t>901470190</t>
  </si>
  <si>
    <t>SIBERIA 1</t>
  </si>
  <si>
    <t>SIBERIA 2</t>
  </si>
  <si>
    <t>CARBONES LA CAROLINA SAS</t>
  </si>
  <si>
    <t>901270045</t>
  </si>
  <si>
    <t>EL DORADO - LA CAROLINA</t>
  </si>
  <si>
    <t>EL INDIO - LA CAROLINA</t>
  </si>
  <si>
    <t>CERRO BONITO - LA CAROLINA</t>
  </si>
  <si>
    <t>PRIMAVERA LALO - LA CAROLINA</t>
  </si>
  <si>
    <t>LAS PEÑAS - LA CAROLINA</t>
  </si>
  <si>
    <t>MINAS CARBOMERC SAS</t>
  </si>
  <si>
    <t>901498011</t>
  </si>
  <si>
    <t>EL DORADO - CARBOMERC</t>
  </si>
  <si>
    <t>EL INDIO - CARBOMERC</t>
  </si>
  <si>
    <t>CERRO BONITO - CARBOMEC</t>
  </si>
  <si>
    <t>PRIMAVERA LALO - CARBOMERC</t>
  </si>
  <si>
    <t>LAS PEÑAS - CARBOMERC</t>
  </si>
  <si>
    <t>CARBONES SALOME SAS</t>
  </si>
  <si>
    <t>901260794</t>
  </si>
  <si>
    <t>EL DORADO - SALOME</t>
  </si>
  <si>
    <t>EL INDIO - SALOME</t>
  </si>
  <si>
    <t>CERRO BONITO - SALOME</t>
  </si>
  <si>
    <t>PRIMAVERA LALO - SALOME</t>
  </si>
  <si>
    <t>LAS PEÑAS - SALOME</t>
  </si>
  <si>
    <t>CESAR JULIO SALAZAR CARRERO</t>
  </si>
  <si>
    <t>TOLEDO</t>
  </si>
  <si>
    <t>5435253</t>
  </si>
  <si>
    <t>ALTAMIRA JS</t>
  </si>
  <si>
    <t>CARBONES RUBIO VARGAS SAS</t>
  </si>
  <si>
    <t>901071372</t>
  </si>
  <si>
    <t>LA AMARILLA CISCOSA - RUBIO VARGAS</t>
  </si>
  <si>
    <t>LA AMARILLA PARIDA - RUBIO VARGAS</t>
  </si>
  <si>
    <t>EXPLOCAMAR SAS</t>
  </si>
  <si>
    <t>900332244</t>
  </si>
  <si>
    <t>LA AMARILLA CISCOSA - EXPLOCAMAR</t>
  </si>
  <si>
    <t>LA AMARILLA PARIDA - EXPLOCAMAR</t>
  </si>
  <si>
    <t>JESUS ALBERTO ROMERO GELVEZ</t>
  </si>
  <si>
    <t>88269717</t>
  </si>
  <si>
    <t>LA AMARILLA PARIDA - JESUS ROMERO</t>
  </si>
  <si>
    <t>901224474</t>
  </si>
  <si>
    <t>MARISOL VERGARA MORA</t>
  </si>
  <si>
    <t>37272766</t>
  </si>
  <si>
    <t>LAS NEGRITAS</t>
  </si>
  <si>
    <t>RAFAEL MARIA IBARRA ASCENCIO</t>
  </si>
  <si>
    <t>13471978</t>
  </si>
  <si>
    <t>ARGELIA 10</t>
  </si>
  <si>
    <t>CARBONES LA PORTUGUESA SAS</t>
  </si>
  <si>
    <t>901026829</t>
  </si>
  <si>
    <t>ARGELIA PORTUGUESA</t>
  </si>
  <si>
    <t>MINERALES SHADDAI SAS</t>
  </si>
  <si>
    <t>901525122</t>
  </si>
  <si>
    <t>SHADAI</t>
  </si>
  <si>
    <t>COAL GROUP COMPANY SAS</t>
  </si>
  <si>
    <t>901308208</t>
  </si>
  <si>
    <t>LA CRISTALINA</t>
  </si>
  <si>
    <t>LAS MARIAS</t>
  </si>
  <si>
    <t>MORA PROYECTS SAS</t>
  </si>
  <si>
    <t>901044075</t>
  </si>
  <si>
    <t>EL MAGRO MANTO 10 - MORA PROYECTS</t>
  </si>
  <si>
    <t>CARBOMAS SAS</t>
  </si>
  <si>
    <t>900808399</t>
  </si>
  <si>
    <t>EL MAGRO</t>
  </si>
  <si>
    <t>SAN SALVADOR</t>
  </si>
  <si>
    <t>901225297</t>
  </si>
  <si>
    <t>CARBONES J&amp;L SAS</t>
  </si>
  <si>
    <t>901456540</t>
  </si>
  <si>
    <t>TESORITO 1</t>
  </si>
  <si>
    <t>TESORITO 2</t>
  </si>
  <si>
    <t>TESORITO 3</t>
  </si>
  <si>
    <t>TESORITO 4</t>
  </si>
  <si>
    <t>900857925</t>
  </si>
  <si>
    <t>SAN JUDAS</t>
  </si>
  <si>
    <t>SAN JAVIER</t>
  </si>
  <si>
    <t>CARBONES VILLALBA SAS</t>
  </si>
  <si>
    <t>901395725</t>
  </si>
  <si>
    <t>VEGAS DEL RIO</t>
  </si>
  <si>
    <t>ASOCIACION COMUNITARIA DEL CATATUMB</t>
  </si>
  <si>
    <t>900979186</t>
  </si>
  <si>
    <t>LA LOLA</t>
  </si>
  <si>
    <t>HERMANOS PEÑA</t>
  </si>
  <si>
    <t>EMANUEL</t>
  </si>
  <si>
    <t>TRINIDAD</t>
  </si>
  <si>
    <t>EXPLOTACION MINERA OTERO SAS</t>
  </si>
  <si>
    <t>901065011</t>
  </si>
  <si>
    <t>EL RENACER</t>
  </si>
  <si>
    <t>EXPLOTACIONES LA MARIA SAS</t>
  </si>
  <si>
    <t>901520102</t>
  </si>
  <si>
    <t>SAN DIEGO</t>
  </si>
  <si>
    <t>CARBONES LA PANAMEÑA SAS</t>
  </si>
  <si>
    <t>901312892</t>
  </si>
  <si>
    <t>COQUIZABLE 2</t>
  </si>
  <si>
    <t>COQUIZABLE 3</t>
  </si>
  <si>
    <t>LA AZULITA</t>
  </si>
  <si>
    <t>SUMINISTROS CARIN SAS</t>
  </si>
  <si>
    <t>901505990</t>
  </si>
  <si>
    <t>TORTEROS</t>
  </si>
  <si>
    <t>JMARTHEYN OPERADOR MINERO SAS</t>
  </si>
  <si>
    <t>901210446</t>
  </si>
  <si>
    <t>CARMETAL</t>
  </si>
  <si>
    <t>CARBOCOQUE INDUSTRIAL SAS</t>
  </si>
  <si>
    <t>901374414</t>
  </si>
  <si>
    <t>CARBOCOQUE INDUSTRIAL</t>
  </si>
  <si>
    <t>CARBONES LA TOLVA SAS</t>
  </si>
  <si>
    <t>901132746</t>
  </si>
  <si>
    <t>HORNOS LA TOLVA - LA TOLVA</t>
  </si>
  <si>
    <t>COQUE TASAJERO SAS</t>
  </si>
  <si>
    <t>901173281</t>
  </si>
  <si>
    <t>HORNOS TASAJERO</t>
  </si>
  <si>
    <t>COQUENOR SAS</t>
  </si>
  <si>
    <t>901126788</t>
  </si>
  <si>
    <t>COQUENOR MAQUILA</t>
  </si>
  <si>
    <t>BERMUDEZ BARRERA B&amp;B SAS</t>
  </si>
  <si>
    <t>901325646</t>
  </si>
  <si>
    <t>TORRADO 1 - BERMUDEZ</t>
  </si>
  <si>
    <t>TORRADO 2 - BERMUDEZ</t>
  </si>
  <si>
    <t>BERMUDEZ BARRERA - BERMUDEZ</t>
  </si>
  <si>
    <t>COQUIZADORA DEL NORTE SAS</t>
  </si>
  <si>
    <t>800034646</t>
  </si>
  <si>
    <t>TORRADO 1 - COQUIZADORA</t>
  </si>
  <si>
    <t>TORRADO 2 - COQUIZADORA</t>
  </si>
  <si>
    <t>BERMUDEZ BARRERA - COQUIZADORA</t>
  </si>
  <si>
    <t>CI CARBONES DEL PORVENIR OTA SAS</t>
  </si>
  <si>
    <t>900852420</t>
  </si>
  <si>
    <t>TORRADO 1 - PORVENIR</t>
  </si>
  <si>
    <t>TORRADO 2 - PORVENIR</t>
  </si>
  <si>
    <t>BERMUDEZ BARRERA - PORVENIR</t>
  </si>
  <si>
    <t>CI COVENSA CUCUTA LTDA</t>
  </si>
  <si>
    <t>900243539</t>
  </si>
  <si>
    <t>COVENSA</t>
  </si>
  <si>
    <t>ENGINEERING, MARKETING OF MINERALS</t>
  </si>
  <si>
    <t>901187004</t>
  </si>
  <si>
    <t>HORNOS RENE</t>
  </si>
  <si>
    <t>CHUCHO VOLCANES</t>
  </si>
  <si>
    <t>JORVAN EFRAIN TARAZONA SUAREZ</t>
  </si>
  <si>
    <t>1090399297</t>
  </si>
  <si>
    <t>HORNOS LA TOLVA - JORVAN TARAZONA</t>
  </si>
  <si>
    <t>AMERICAN COAL GA SAS</t>
  </si>
  <si>
    <t>901460044</t>
  </si>
  <si>
    <t>GERSON AVENDAÑO</t>
  </si>
  <si>
    <t>AMERICAN COAL MAQUILA</t>
  </si>
  <si>
    <t>CARBONES MINERALES BC SAS</t>
  </si>
  <si>
    <t>901461238</t>
  </si>
  <si>
    <t>COQUE ERIK</t>
  </si>
  <si>
    <t>CS CARBONES SAS</t>
  </si>
  <si>
    <t>900649890</t>
  </si>
  <si>
    <t>CS CARBONES</t>
  </si>
  <si>
    <t>MINING GROUP ACEVEDO SAS</t>
  </si>
  <si>
    <t>ARBOLEDAS</t>
  </si>
  <si>
    <t>901375819</t>
  </si>
  <si>
    <t>GEOVANNY EDUARDO CRISTANCHO IBARRA</t>
  </si>
  <si>
    <t>88205633</t>
  </si>
  <si>
    <t>COQUE GEOVANY</t>
  </si>
  <si>
    <t>CARBOMAZ SAS</t>
  </si>
  <si>
    <t>901524301</t>
  </si>
  <si>
    <t>LABORATORIO</t>
  </si>
  <si>
    <t>CARBOMAZ</t>
  </si>
  <si>
    <t>CARBOMAS</t>
  </si>
  <si>
    <t>CARBOMAX DE COLOMBIA SAS</t>
  </si>
  <si>
    <t>900857481</t>
  </si>
  <si>
    <t>CARBOMAX</t>
  </si>
  <si>
    <t>JORGE ENRIQUE JAIMES RODRIGUEZ</t>
  </si>
  <si>
    <t>13460228</t>
  </si>
  <si>
    <t>PANAMA</t>
  </si>
  <si>
    <t>CARBONES WILYOM SAS</t>
  </si>
  <si>
    <t>901541650</t>
  </si>
  <si>
    <t>JULIETH</t>
  </si>
  <si>
    <t>JOSE RAMIRO ACEVEDO ROZO</t>
  </si>
  <si>
    <t>13411241</t>
  </si>
  <si>
    <t>VILLA NUEVA RA - JOSE ACEVEDO</t>
  </si>
  <si>
    <t>ANGEL MARIA PADILLA PABON</t>
  </si>
  <si>
    <t>SALAZAR DE LAS PALMAS</t>
  </si>
  <si>
    <t>88178627</t>
  </si>
  <si>
    <t>VILLA NUEVA RA - ANGEL PADILLA</t>
  </si>
  <si>
    <t>HECTOR JAIME ACHICANOY LEGARDA</t>
  </si>
  <si>
    <t>SAN CAYETANO</t>
  </si>
  <si>
    <t>12986922</t>
  </si>
  <si>
    <t>VILLA NUEVA RA - HECTOR ACHICANOY</t>
  </si>
  <si>
    <t>CI TRAFIGURA COAL COLOMBIA SAS</t>
  </si>
  <si>
    <t>900777972</t>
  </si>
  <si>
    <t>FATIBAR 10 K TRAF 213</t>
  </si>
  <si>
    <t>FATIBAR 10 A-6 TRAF 166</t>
  </si>
  <si>
    <t>FATIBAR 10 B TRAF 134</t>
  </si>
  <si>
    <t>FATIBAR 10  TRAF 177</t>
  </si>
  <si>
    <t>FATIBAR 15 A TRAF 146</t>
  </si>
  <si>
    <t>FATIBAR 10 Q TRAF 216</t>
  </si>
  <si>
    <t>FATIBAR 10 U TRAF 220</t>
  </si>
  <si>
    <t>FORTALEZA N 2  TRAF 207</t>
  </si>
  <si>
    <t>OPER MINAS TRAF 151</t>
  </si>
  <si>
    <t>FATIBAR 10 N TRAF 186</t>
  </si>
  <si>
    <t>LA GITANA TRAF 144</t>
  </si>
  <si>
    <t>FATIBAR 15 TRAF 90</t>
  </si>
  <si>
    <t>FATIBAR 10 D TRAF 171</t>
  </si>
  <si>
    <t>MATECOCO TRAF 10</t>
  </si>
  <si>
    <t>BELLAVISTA TRAF TRAF 21</t>
  </si>
  <si>
    <t>FATIBAR 10 A TRAF 123</t>
  </si>
  <si>
    <t>FATIBAR 10 C TRAF 149</t>
  </si>
  <si>
    <t>FATIBAR 10 M TRAF 198</t>
  </si>
  <si>
    <t>CARBONES JM TRAF 279</t>
  </si>
  <si>
    <t>FATIBAR 10 E TRAF 172</t>
  </si>
  <si>
    <t>FATIBAR 10 L TRAF 187</t>
  </si>
  <si>
    <t>FATBAR 15 D TRAF 173</t>
  </si>
  <si>
    <t>LAGUNA NEGRA 3 TRAF 228</t>
  </si>
  <si>
    <t>MERCEDES 2 TRAF 249</t>
  </si>
  <si>
    <t>FORTALEZA N 1 TRAF 189</t>
  </si>
  <si>
    <t>CARBONES JM 083 TRAF 300</t>
  </si>
  <si>
    <t>CARBONES JM 084 TRAF 301</t>
  </si>
  <si>
    <t>COOPROCARCAT TRAF 005</t>
  </si>
  <si>
    <t>FATIBAR 15 R TRAF 215</t>
  </si>
  <si>
    <t>CARBONES JM 060 TRAF 287</t>
  </si>
  <si>
    <t>FATIBAR 10 i TRAF 130</t>
  </si>
  <si>
    <t>LAGUNA NEGRA 1 TRAF 176</t>
  </si>
  <si>
    <t>GITANA – UPM-009 TRAF 231</t>
  </si>
  <si>
    <t>CHUPETA TRAF 11</t>
  </si>
  <si>
    <t>WALTER TIBU TRAF 185</t>
  </si>
  <si>
    <t>FATIBAR 10 F TRAF 206</t>
  </si>
  <si>
    <t>MINA LA MAYORCA TRAF 289</t>
  </si>
  <si>
    <t>CARBONES JM 057 TRAF 286</t>
  </si>
  <si>
    <t>FATIBAR 15 J TRAF 157</t>
  </si>
  <si>
    <t>LA PAZ CERRO TRAF 164</t>
  </si>
  <si>
    <t>TREBOL 092 TRAF 332</t>
  </si>
  <si>
    <t>MINA TABIRO TRAF 243</t>
  </si>
  <si>
    <t>MINA DORADO TRAF 298</t>
  </si>
  <si>
    <t>FATIBAR 10 W TRAF 222</t>
  </si>
  <si>
    <t>ALEJITO TRAF 336</t>
  </si>
  <si>
    <t>COOPROCARCAT 003 TRAF 319</t>
  </si>
  <si>
    <t>ALEJANDRO TRAF 153</t>
  </si>
  <si>
    <t>CAMILA TRAF 302</t>
  </si>
  <si>
    <t>FATIBAR 15 B TRAF TRAF 150</t>
  </si>
  <si>
    <t>FATIBAR 10 Z TRAF 226</t>
  </si>
  <si>
    <t>SOLMINER TRAF 266</t>
  </si>
  <si>
    <t>VELASCO TRAF338</t>
  </si>
  <si>
    <t>MERCEDES 7 TRAF 238</t>
  </si>
  <si>
    <t>FATIBAR 10 G TRAF 191</t>
  </si>
  <si>
    <t>COOPROCARCAT 024 TRAF 329</t>
  </si>
  <si>
    <t>COOPROCARCAT 015 TRAF 326</t>
  </si>
  <si>
    <t>COOPROCARCAT 027 TRAF 330</t>
  </si>
  <si>
    <t>COOPROCARCAT 007 TRAF 321</t>
  </si>
  <si>
    <t>COOPROCARCAT 005 TRAF 320</t>
  </si>
  <si>
    <t>COOPROCARCAT 021 TRAF 331</t>
  </si>
  <si>
    <t>COOPROCARCAT 016 TRAF 327</t>
  </si>
  <si>
    <t>MERCEDES 19 TRAF 255</t>
  </si>
  <si>
    <t>EL INDIO TRAF 299</t>
  </si>
  <si>
    <t>TREBOL 072 TRAF 305</t>
  </si>
  <si>
    <t>TREBOL 080 TRAF 271</t>
  </si>
  <si>
    <t>TREBOL 1 TRAF 250</t>
  </si>
  <si>
    <t>CARBONES JM 044 TRAF 282</t>
  </si>
  <si>
    <t>TREBOL 036 TRAF 276</t>
  </si>
  <si>
    <t>TREBOL 071 TRAF 334</t>
  </si>
  <si>
    <t>TREBOL 037 TRAF 296</t>
  </si>
  <si>
    <t>TREBOL 013 TRAF 278</t>
  </si>
  <si>
    <t>MERCEDES 12 TRAF 251</t>
  </si>
  <si>
    <t>MERCEDES 13 TRAF 297</t>
  </si>
  <si>
    <t>MERCEDES 10A TRAF 256</t>
  </si>
  <si>
    <t>MERCEDES 8 TRAF 248</t>
  </si>
  <si>
    <t>MERCEDES 10 TRAF 253</t>
  </si>
  <si>
    <t>MERCEDES 3 TRAF 245</t>
  </si>
  <si>
    <t>MERCEDES 11 TRAF 254</t>
  </si>
  <si>
    <t>MERCEDES 9 TRAF 241</t>
  </si>
  <si>
    <t>TREBOL 048 TRAF 273</t>
  </si>
  <si>
    <t>MERCEDES 18 TRAF 252</t>
  </si>
  <si>
    <t>CALDACIA  TRAF 335</t>
  </si>
  <si>
    <t>MERCEDES 15 TRAF 333</t>
  </si>
  <si>
    <t>MERCEDES 1 TRAF 240</t>
  </si>
  <si>
    <t>MERCEDES 4 TRAF 239</t>
  </si>
  <si>
    <t>BELLAVISTA TRAF 21</t>
  </si>
  <si>
    <t>MERCEDES 5 TRAF 247</t>
  </si>
  <si>
    <t>TREBOL 045 TRAF 275</t>
  </si>
  <si>
    <t>CARBONES JM 048 TRAF 280</t>
  </si>
  <si>
    <t>TREBOL 053 TRAF 267</t>
  </si>
  <si>
    <t>SAN JUDAS TRAF</t>
  </si>
  <si>
    <t>RIO HATO</t>
  </si>
  <si>
    <t>SAN JUAN</t>
  </si>
  <si>
    <t>MAXIA MINING SAS</t>
  </si>
  <si>
    <t>901553547</t>
  </si>
  <si>
    <t>EL MAGRO MANTO 10</t>
  </si>
  <si>
    <t>EL MAGRO MANTO 20</t>
  </si>
  <si>
    <t>ISLA VERDE</t>
  </si>
  <si>
    <t>CARMETAL PARIDA</t>
  </si>
  <si>
    <t>CARMETAL CISCOSA</t>
  </si>
  <si>
    <t>PLANADAS</t>
  </si>
  <si>
    <t>MINA LA ESTRELLA TER</t>
  </si>
  <si>
    <t>JULIETH 3 TER</t>
  </si>
  <si>
    <t>SAN FRANCISCO SAR</t>
  </si>
  <si>
    <t>PATIO LAS MERCEDES</t>
  </si>
  <si>
    <t>CARBONES JP</t>
  </si>
  <si>
    <t>LAS GEMELAS</t>
  </si>
  <si>
    <t>ASOCARMERC LAS VEGAS</t>
  </si>
  <si>
    <t>LA CASCADA</t>
  </si>
  <si>
    <t>MEDELLIN JT 2</t>
  </si>
  <si>
    <t>CORDOBA RESOURCES SAS</t>
  </si>
  <si>
    <t>901508279</t>
  </si>
  <si>
    <t>LA ESTRELLA</t>
  </si>
  <si>
    <t>SAN SALVADOR M40</t>
  </si>
  <si>
    <t>SAN SALVADOR M60</t>
  </si>
  <si>
    <t>CARBOTRANS B&amp;A SAS</t>
  </si>
  <si>
    <t>LENGUAZAQUE</t>
  </si>
  <si>
    <t>901459916</t>
  </si>
  <si>
    <t>CARBOTRANS</t>
  </si>
  <si>
    <t>CARBOMINERA SAS</t>
  </si>
  <si>
    <t>900405013</t>
  </si>
  <si>
    <t>CARBOMINERA</t>
  </si>
  <si>
    <t>ABEL VERA DURAN</t>
  </si>
  <si>
    <t>5497283</t>
  </si>
  <si>
    <t>SAN GREGORIO</t>
  </si>
  <si>
    <t>CARBONES MAYORCA SAS</t>
  </si>
  <si>
    <t>901490540</t>
  </si>
  <si>
    <t>MAYORCA FATIBAR</t>
  </si>
  <si>
    <t>CARBOAREVALO SAS</t>
  </si>
  <si>
    <t>901527265</t>
  </si>
  <si>
    <t>CARBOAREVALO</t>
  </si>
  <si>
    <t>HEIMAR DUVAN VARELA BUITRAGO</t>
  </si>
  <si>
    <t>1002692767</t>
  </si>
  <si>
    <t>OMAR VARELA</t>
  </si>
  <si>
    <t>NARMOCOAL SAS</t>
  </si>
  <si>
    <t>901331009</t>
  </si>
  <si>
    <t>NARMOCOAL</t>
  </si>
  <si>
    <t>SC CARBONES DE COLOMBIA</t>
  </si>
  <si>
    <t>901507879</t>
  </si>
  <si>
    <t>LUIS HUMBERTO VELANDIA ALARCON</t>
  </si>
  <si>
    <t>CHITA</t>
  </si>
  <si>
    <t>74369902</t>
  </si>
  <si>
    <t>PIEDRA GORDA</t>
  </si>
  <si>
    <t>MANO DE DIOS 1</t>
  </si>
  <si>
    <t>LA MILAGROSA</t>
  </si>
  <si>
    <t>MANO DE DIOS 2</t>
  </si>
  <si>
    <t>SAN JOSE 02</t>
  </si>
  <si>
    <t>COMERCIALIZADORA DE CARBONES LA ARG</t>
  </si>
  <si>
    <t>901324685</t>
  </si>
  <si>
    <t>ARGELIA 2</t>
  </si>
  <si>
    <t>DIAZ INVESTMENT SAS</t>
  </si>
  <si>
    <t>901078079</t>
  </si>
  <si>
    <t>VICTORIA 02</t>
  </si>
  <si>
    <t>SOLUCIONES INTEGRALES Y CONSULTORIA</t>
  </si>
  <si>
    <t>900855035</t>
  </si>
  <si>
    <t>LOS SANTOS</t>
  </si>
  <si>
    <t>CARBONOR COQ</t>
  </si>
  <si>
    <t>COQUIZADORA DEL ORIENTE SAS</t>
  </si>
  <si>
    <t>901374264</t>
  </si>
  <si>
    <t>COQUIZADORA DEL ORIENTE</t>
  </si>
  <si>
    <t>MINA DE CARBON LAS DOS PALMAS SAS</t>
  </si>
  <si>
    <t>901321187</t>
  </si>
  <si>
    <t>DOS PALMAS 4</t>
  </si>
  <si>
    <t>CARBONES LAS INDIAS SAS</t>
  </si>
  <si>
    <t>901247826</t>
  </si>
  <si>
    <t>SAN IGNACIO</t>
  </si>
  <si>
    <t>MARIA LEONCIA</t>
  </si>
  <si>
    <t>SAN IGNACIO-PATILLALES</t>
  </si>
  <si>
    <t>EXPLOTACIONES CAMILA SAS</t>
  </si>
  <si>
    <t>900417597</t>
  </si>
  <si>
    <t>CAMILA</t>
  </si>
  <si>
    <t>LA MIRLA</t>
  </si>
  <si>
    <t>COMERCIALIZADORA AM GRUP SAS</t>
  </si>
  <si>
    <t>901522576</t>
  </si>
  <si>
    <t>LA FIERA</t>
  </si>
  <si>
    <t>TORTEROS TER</t>
  </si>
  <si>
    <t>PLANADAS 03</t>
  </si>
  <si>
    <t>VICTORIA 03</t>
  </si>
  <si>
    <t>EL PAJONAL</t>
  </si>
  <si>
    <t>EXPRESS COAL SAS</t>
  </si>
  <si>
    <t>901205538</t>
  </si>
  <si>
    <t>SAN PEDRO TER</t>
  </si>
  <si>
    <t>SAN VICTORINO TER</t>
  </si>
  <si>
    <t>SAN MIGUELITO</t>
  </si>
  <si>
    <t>SAN JAVIER TER</t>
  </si>
  <si>
    <t>SHADAI 02</t>
  </si>
  <si>
    <t>901023227</t>
  </si>
  <si>
    <t>LOS PEREZ</t>
  </si>
  <si>
    <t>TORTEROS 02 TER</t>
  </si>
  <si>
    <t>JASAN SALOME</t>
  </si>
  <si>
    <t>MARISCAL TER</t>
  </si>
  <si>
    <t>CARPLACN SAS</t>
  </si>
  <si>
    <t>901539010</t>
  </si>
  <si>
    <t>CARBONES JJ</t>
  </si>
  <si>
    <t>MAYORCA FATIBAR TER</t>
  </si>
  <si>
    <t>EL TUNAL TER</t>
  </si>
  <si>
    <t>JASAN SALOME 02</t>
  </si>
  <si>
    <t>JASAN SALOME 03</t>
  </si>
  <si>
    <t>JASAN SALOME 04</t>
  </si>
  <si>
    <t>JASAN SALOME 05</t>
  </si>
  <si>
    <t>JASAN SALOME 16</t>
  </si>
  <si>
    <t>CARBONES JJ 02</t>
  </si>
  <si>
    <t>GRUPO ARENALES SAS</t>
  </si>
  <si>
    <t>901149214</t>
  </si>
  <si>
    <t>PEÑA NEGRA</t>
  </si>
  <si>
    <t>CACERROM</t>
  </si>
  <si>
    <t>SALOME TER</t>
  </si>
  <si>
    <t>VICTORIA 03 TER</t>
  </si>
  <si>
    <t>PLANADAS 03 TER</t>
  </si>
  <si>
    <t>TESORITO OASIS</t>
  </si>
  <si>
    <t>COMERCIALIZADORA EL CANELON COAL SA</t>
  </si>
  <si>
    <t>901595417</t>
  </si>
  <si>
    <t>EL CANELON</t>
  </si>
  <si>
    <t>MINA JP</t>
  </si>
  <si>
    <t>ALPHA 3</t>
  </si>
  <si>
    <t>LA FORTUNA</t>
  </si>
  <si>
    <t>EL PORVENIR 02</t>
  </si>
  <si>
    <t>JASAN SALOME 03 TER</t>
  </si>
  <si>
    <t>JASAN SALOME 04 TER</t>
  </si>
  <si>
    <t>LAS INDIAS</t>
  </si>
  <si>
    <t>JASAN SALOME 08</t>
  </si>
  <si>
    <t>BELEN</t>
  </si>
  <si>
    <t>CARBONES ARPE</t>
  </si>
  <si>
    <t>CARBONES ARPE TER</t>
  </si>
  <si>
    <t>JASAN SALOME 10</t>
  </si>
  <si>
    <t>YOSIRIS</t>
  </si>
  <si>
    <t>ARBOLEDA</t>
  </si>
  <si>
    <t>LA SULTANA TER</t>
  </si>
  <si>
    <t>LA VENECIA TER</t>
  </si>
  <si>
    <t>LA AUSTRALIANA</t>
  </si>
  <si>
    <t>REINALDO 3</t>
  </si>
  <si>
    <t>REINALDO PAREDES</t>
  </si>
  <si>
    <t>ARRAYAN 3</t>
  </si>
  <si>
    <t>SANTA MARIA</t>
  </si>
  <si>
    <t>LA CAROLINA TER</t>
  </si>
  <si>
    <t>LA CAROLINA 2 TER</t>
  </si>
  <si>
    <t>SULTANA</t>
  </si>
  <si>
    <t>LA VENECIA</t>
  </si>
  <si>
    <t>FENIX</t>
  </si>
  <si>
    <t>LA LOLA TER</t>
  </si>
  <si>
    <t>HERMANOS PEÑA TER</t>
  </si>
  <si>
    <t>LAS TORRES</t>
  </si>
  <si>
    <t>SAN MARTÍN</t>
  </si>
  <si>
    <t>TRINIDAD 2</t>
  </si>
  <si>
    <t>SAN SEBASTIAN 1</t>
  </si>
  <si>
    <t>SAN SEBASTIAN 2</t>
  </si>
  <si>
    <t>901188842</t>
  </si>
  <si>
    <t>BELLAVISTA COAL SAS</t>
  </si>
  <si>
    <t>900073741</t>
  </si>
  <si>
    <t>BELLAVISTA MQ</t>
  </si>
  <si>
    <t>RAMON ALIRIO ALBARRACIN CASTRO</t>
  </si>
  <si>
    <t>13198162</t>
  </si>
  <si>
    <t>LA REMESA</t>
  </si>
  <si>
    <t>MINA ALTAMIRA SAS</t>
  </si>
  <si>
    <t>901580159</t>
  </si>
  <si>
    <t>ALTAMIRA</t>
  </si>
  <si>
    <t>PAMPLONA</t>
  </si>
  <si>
    <t>901596802</t>
  </si>
  <si>
    <t>TALAS</t>
  </si>
  <si>
    <t>ARPE</t>
  </si>
  <si>
    <t>CARBONES LA DON JUANA M45</t>
  </si>
  <si>
    <t>SOCIEDAD MINERA LA ZAPA DOS SAS</t>
  </si>
  <si>
    <t>901275704</t>
  </si>
  <si>
    <t>LA ZAPA</t>
  </si>
  <si>
    <t>COMERCIALIZADORA DALIAS COAL SAS</t>
  </si>
  <si>
    <t>901585016</t>
  </si>
  <si>
    <t>LA PROSPERIDAD</t>
  </si>
  <si>
    <t>APOSENTOS 1</t>
  </si>
  <si>
    <t>BOLIVIA</t>
  </si>
  <si>
    <t>BOLIVIA CISCOZA</t>
  </si>
  <si>
    <t>MÁLAGA</t>
  </si>
  <si>
    <t>901629935</t>
  </si>
  <si>
    <t>LOS ANGELES</t>
  </si>
  <si>
    <t>CARBONES MINERALES APOCENTOS SAS</t>
  </si>
  <si>
    <t>901456383</t>
  </si>
  <si>
    <t>APOCENTOS 2</t>
  </si>
  <si>
    <t>901595390</t>
  </si>
  <si>
    <t>FATIBAR ROA 2</t>
  </si>
  <si>
    <t>INDUSTRIAS COQUIZADORAS SAS ZESE</t>
  </si>
  <si>
    <t>901595009</t>
  </si>
  <si>
    <t>CHIQUINQUIRA 1</t>
  </si>
  <si>
    <t>CHIQUINQUIRA 2</t>
  </si>
  <si>
    <t>CHIQUINQUIRA TER</t>
  </si>
  <si>
    <t>CARBONES LAS ISABELAS SAS</t>
  </si>
  <si>
    <t>901597746</t>
  </si>
  <si>
    <t>PICO DE AGUILA M10 TER</t>
  </si>
  <si>
    <t>PICO DE AGUILA MANTO 20</t>
  </si>
  <si>
    <t>MAYORCA CHUCARIMA CX</t>
  </si>
  <si>
    <t>LA MIRLA TER</t>
  </si>
  <si>
    <t>HERMANOS PEÑA 2</t>
  </si>
  <si>
    <t>EWO CARBONES SAS</t>
  </si>
  <si>
    <t>901102839</t>
  </si>
  <si>
    <t>YULIETH EWO</t>
  </si>
  <si>
    <t>CARBONES Y EXPLOTACIONES JM SAS</t>
  </si>
  <si>
    <t>901515543</t>
  </si>
  <si>
    <t>MONTENEGRO 1</t>
  </si>
  <si>
    <t>COAL NORTH COLOMBIA S.A.S</t>
  </si>
  <si>
    <t>900543140</t>
  </si>
  <si>
    <t>BATEY 1</t>
  </si>
  <si>
    <t>ATOGRANDE TONCON SAS</t>
  </si>
  <si>
    <t>PAMPLONITA</t>
  </si>
  <si>
    <t>901634528</t>
  </si>
  <si>
    <t>MEDELLIN 2</t>
  </si>
  <si>
    <t>ACACIAS 1</t>
  </si>
  <si>
    <t>PANAMA 02</t>
  </si>
  <si>
    <t>MARIA LEONCIA 2</t>
  </si>
  <si>
    <t>ZAFIRO</t>
  </si>
  <si>
    <t>TORTEROS 01 TER</t>
  </si>
  <si>
    <t>SAN DIEGO-URBINA</t>
  </si>
  <si>
    <t>TEJALITO ASO</t>
  </si>
  <si>
    <t>PLANADAS TER</t>
  </si>
  <si>
    <t>SAN FRANCISCO SAR TER</t>
  </si>
  <si>
    <t>SAYAGO TER</t>
  </si>
  <si>
    <t>CARBONES SALOME 1 TER</t>
  </si>
  <si>
    <t>CARBONES SALOME 2 TER</t>
  </si>
  <si>
    <t>CARBONES SALOME 3 TER</t>
  </si>
  <si>
    <t>CARBONES SALOME 4 TER</t>
  </si>
  <si>
    <t>CARBONES SALOME 5 TER</t>
  </si>
  <si>
    <t>LA CAROLINA 3</t>
  </si>
  <si>
    <t>LA VICTORIA NIVEL 3</t>
  </si>
  <si>
    <t>SAN PEDRO 02</t>
  </si>
  <si>
    <t>SAN VICTORINO 02</t>
  </si>
  <si>
    <t>LEONEL MONCADA</t>
  </si>
  <si>
    <t>MINA LA PEREZOSA</t>
  </si>
  <si>
    <t>LA ESMERALDA 2</t>
  </si>
  <si>
    <t>LA ESMERALDA TER 1</t>
  </si>
  <si>
    <t>SOCHA 2</t>
  </si>
  <si>
    <t>901551443</t>
  </si>
  <si>
    <t>LOS NARANJOS TER</t>
  </si>
  <si>
    <t>PATIO LAS MERCEDES TER</t>
  </si>
  <si>
    <t>SANTA MONICA 5 TER</t>
  </si>
  <si>
    <t>900487079</t>
  </si>
  <si>
    <t>CARBOINDUSTRIA TER</t>
  </si>
  <si>
    <t>SAN SALVADOR M40 TER</t>
  </si>
  <si>
    <t>SOCIEDAD COQUIZADORA FUTBCOQUE SAS</t>
  </si>
  <si>
    <t>901224283</t>
  </si>
  <si>
    <t>CARBONORA</t>
  </si>
  <si>
    <t>SAN SALVADOR M60 TER</t>
  </si>
  <si>
    <t>EL MAGRO M20 TER</t>
  </si>
  <si>
    <t>CARBOAR SAS</t>
  </si>
  <si>
    <t>CHITAGÁ</t>
  </si>
  <si>
    <t>901335296</t>
  </si>
  <si>
    <t>DOS PALMAS 2</t>
  </si>
  <si>
    <t>CARBONES SALOME 6 TER</t>
  </si>
  <si>
    <t>EL CANELON TER</t>
  </si>
  <si>
    <t>UCRANIA RINC</t>
  </si>
  <si>
    <t>JULIETH 3</t>
  </si>
  <si>
    <t>LA CAROLINA 4 TER</t>
  </si>
  <si>
    <t>LA VICTORIA NIVEL 3 TER</t>
  </si>
  <si>
    <t>EXPLOTACIONES MINERAS DEL NORTE</t>
  </si>
  <si>
    <t>901397783</t>
  </si>
  <si>
    <t>LA ALIANZA COQ</t>
  </si>
  <si>
    <t>LA ALIANZA TER</t>
  </si>
  <si>
    <t>CARBOTER COAL SAS</t>
  </si>
  <si>
    <t>901428370</t>
  </si>
  <si>
    <t>COQUETA 1</t>
  </si>
  <si>
    <t>COQUETA LOBATERA 1</t>
  </si>
  <si>
    <t>LAS MARAVILLAS 3</t>
  </si>
  <si>
    <t>INTERCOAL GROUP SAS CI</t>
  </si>
  <si>
    <t>901626984</t>
  </si>
  <si>
    <t>LA REPRESA</t>
  </si>
  <si>
    <t>INTERCOAL</t>
  </si>
  <si>
    <t>ADUANA TER A</t>
  </si>
  <si>
    <t>ADUANA TER B</t>
  </si>
  <si>
    <t>CARBONES ARPE TER A</t>
  </si>
  <si>
    <t>CARBONES ARPE TER B</t>
  </si>
  <si>
    <t>DINASTIA ROJA TER A</t>
  </si>
  <si>
    <t>DINASTIA ROJA TER B</t>
  </si>
  <si>
    <t>RUBI TER A</t>
  </si>
  <si>
    <t>RUBI TER B</t>
  </si>
  <si>
    <t>EL ESPINO TER A</t>
  </si>
  <si>
    <t>EL ESPINO TER B</t>
  </si>
  <si>
    <t>LA ESMERALDA 1 TER A</t>
  </si>
  <si>
    <t>LA ESMERALDA 1 TER B</t>
  </si>
  <si>
    <t>SOCHA 2 TER A</t>
  </si>
  <si>
    <t>SOCHA 2 TER B</t>
  </si>
  <si>
    <t>LA CAROLINA TER A</t>
  </si>
  <si>
    <t>LA CAROLINA TER B</t>
  </si>
  <si>
    <t>LA CAROLINA 2 TER A</t>
  </si>
  <si>
    <t>LA CAROLINA 2 TER B</t>
  </si>
  <si>
    <t>LA CAROLINA 4 TER A</t>
  </si>
  <si>
    <t>LA CAROLINA 4 TER B</t>
  </si>
  <si>
    <t>LA VICTORIA NIVEL 3 TER A</t>
  </si>
  <si>
    <t>LA VICTORIA NIVEL 3 TER B</t>
  </si>
  <si>
    <t>SAN PEDRO 02 TER A</t>
  </si>
  <si>
    <t>SAN PEDRO 02 TER B</t>
  </si>
  <si>
    <t>CARBONES SALOME 1 TER A</t>
  </si>
  <si>
    <t>CARBONES SALOME 1 TER B</t>
  </si>
  <si>
    <t>CARBONES SALOME 2 TER A</t>
  </si>
  <si>
    <t>CARBONES SALOME 2 TER B</t>
  </si>
  <si>
    <t>CARBONES SALOME 3 TER A</t>
  </si>
  <si>
    <t>CARBONES SALOME 3 TER B</t>
  </si>
  <si>
    <t>CARBONES SALOME 4 TER A</t>
  </si>
  <si>
    <t>CARBONES SALOME 4 TER B</t>
  </si>
  <si>
    <t>CARBONES SALOME 5 TER A</t>
  </si>
  <si>
    <t>CARBONES SALOME 5 TER B</t>
  </si>
  <si>
    <t>CARBONES SALOME 6 TER A</t>
  </si>
  <si>
    <t>CARBONES SALOME 6 TER B</t>
  </si>
  <si>
    <t>ALTAMIRA JS TER A</t>
  </si>
  <si>
    <t>ALTAMIRA JS TER B</t>
  </si>
  <si>
    <t>LA CRISTALINA TER A</t>
  </si>
  <si>
    <t>LA CRISTALINA TER B</t>
  </si>
  <si>
    <t>LAS MARIAS TER A</t>
  </si>
  <si>
    <t>LAS MARIAS TER B</t>
  </si>
  <si>
    <t>SAN JUDAS TER A</t>
  </si>
  <si>
    <t>CARBONES PALMIRA SAS</t>
  </si>
  <si>
    <t>901847522</t>
  </si>
  <si>
    <t>SAN JUDAS TER B</t>
  </si>
  <si>
    <t>LA LOLA TER A</t>
  </si>
  <si>
    <t>LA LOLA TER B</t>
  </si>
  <si>
    <t>HERMANOS PEÑA TER A</t>
  </si>
  <si>
    <t>HERMANOS PEÑA TER B</t>
  </si>
  <si>
    <t>SAN DIEGO-URBINA TER A</t>
  </si>
  <si>
    <t>SAN DIEGO-URBINA TER B</t>
  </si>
  <si>
    <t>TORTEROS TER A</t>
  </si>
  <si>
    <t>TORTEROS TER B</t>
  </si>
  <si>
    <t>TORTEROS 01 TER A</t>
  </si>
  <si>
    <t>TORTEROS 01 TER B</t>
  </si>
  <si>
    <t>TORTEROS 02 TER A</t>
  </si>
  <si>
    <t>TORTEROS 02 TER B</t>
  </si>
  <si>
    <t>EL TUNAL TER A</t>
  </si>
  <si>
    <t>EL TUNAL TER B</t>
  </si>
  <si>
    <t>EL CANELON TER A</t>
  </si>
  <si>
    <t>EL CANELON TER B</t>
  </si>
  <si>
    <t>SAN PEDRO TER A</t>
  </si>
  <si>
    <t>SAN PEDRO TER B</t>
  </si>
  <si>
    <t>SAN VICTORINO TER A</t>
  </si>
  <si>
    <t>SAN VICTORINO TER B</t>
  </si>
  <si>
    <t>LA ALIANZA TER A</t>
  </si>
  <si>
    <t>LA ALIANZA TER B</t>
  </si>
  <si>
    <t>LA MIRLA TER A</t>
  </si>
  <si>
    <t>LA MIRLA TER B</t>
  </si>
  <si>
    <t>LAS INDIAS TER A</t>
  </si>
  <si>
    <t>LAS INDIAS TER B</t>
  </si>
  <si>
    <t>DOS PALMAS 4 TER A</t>
  </si>
  <si>
    <t>DOS PALMAS 4 TER B</t>
  </si>
  <si>
    <t>EL PAJONAL TER A</t>
  </si>
  <si>
    <t>EL PAJONAL TER B</t>
  </si>
  <si>
    <t>MARISCAL TER A</t>
  </si>
  <si>
    <t>MARISCAL TER B</t>
  </si>
  <si>
    <t>FATIBAR ROA 1 TER A</t>
  </si>
  <si>
    <t>FATIBAR ROA 1 TER B</t>
  </si>
  <si>
    <t>CHIQUINQUIRA TER A</t>
  </si>
  <si>
    <t>CHIQUINQUIRA TER B</t>
  </si>
  <si>
    <t>MAYORCA FATIBAR TER A</t>
  </si>
  <si>
    <t>MAYORCA FATIBAR TER B</t>
  </si>
  <si>
    <t>LOS NARANJOS TER A</t>
  </si>
  <si>
    <t>LOS NARANJOS TER B</t>
  </si>
  <si>
    <t>PATIO LAS MERCEDES TER A</t>
  </si>
  <si>
    <t>PATIO LAS MERCEDES TER B</t>
  </si>
  <si>
    <t>SANTA MONICA 5 TER A</t>
  </si>
  <si>
    <t>SANTA MONICA 5 TER B</t>
  </si>
  <si>
    <t>CARBOINDUSTRIA TER A</t>
  </si>
  <si>
    <t>CARBOINDUSTRIA TER B</t>
  </si>
  <si>
    <t>PICO DE AGUILA MANTO 20 TER B</t>
  </si>
  <si>
    <t>PICO DE AGUILA 3 TER A</t>
  </si>
  <si>
    <t>PICO DE AGUILA 3 TER B</t>
  </si>
  <si>
    <t>CONSTRUCTORA CALABRESA SAS</t>
  </si>
  <si>
    <t>901518289</t>
  </si>
  <si>
    <t>CALABRESA</t>
  </si>
  <si>
    <t>CALABRESA TER</t>
  </si>
  <si>
    <t>LA ROCA</t>
  </si>
  <si>
    <t>LUIS GERARDO VARGAS MEJIA</t>
  </si>
  <si>
    <t>5702301</t>
  </si>
  <si>
    <t>ALTO VIENTO</t>
  </si>
  <si>
    <t>EL PINO 1</t>
  </si>
  <si>
    <t>EL PINO 2</t>
  </si>
  <si>
    <t>COMERCIALIZADORA MINERALS GIA SAS</t>
  </si>
  <si>
    <t>901588974</t>
  </si>
  <si>
    <t>GIA 1 ZONA SUR TER A</t>
  </si>
  <si>
    <t>LA GOLONDRINA</t>
  </si>
  <si>
    <t>901351186</t>
  </si>
  <si>
    <t>SAN VICTORINO 02 TER A</t>
  </si>
  <si>
    <t>JULIETH MOLINA</t>
  </si>
  <si>
    <t>SAN VICTORINO 02 TER B</t>
  </si>
  <si>
    <t>JULIETH 3 MOLINA</t>
  </si>
  <si>
    <t>CARBONES CACIQUE SAS</t>
  </si>
  <si>
    <t>901375853</t>
  </si>
  <si>
    <t>PICO DE AGUILA CC M10 TER</t>
  </si>
  <si>
    <t>PICO DE AGUILA CC M20 TER</t>
  </si>
  <si>
    <t>PICO DE AGUILA CC M25 TER</t>
  </si>
  <si>
    <t>PICO DE AGUILA CC M10 TER A</t>
  </si>
  <si>
    <t>PICO DE AGUILA CC M20 TER A</t>
  </si>
  <si>
    <t>PICO DE AGUILA CC M25 TER A</t>
  </si>
  <si>
    <t>PICO DE AGUILA CC M10 TER B</t>
  </si>
  <si>
    <t>PICO DE AGUILA CC M20 TER B</t>
  </si>
  <si>
    <t>PICO DE AGUILA CC M25 TER B</t>
  </si>
  <si>
    <t>CARBONES PANAMA SAS</t>
  </si>
  <si>
    <t>901623371</t>
  </si>
  <si>
    <t>CARBOPANAMA</t>
  </si>
  <si>
    <t>LA POPA 2</t>
  </si>
  <si>
    <t>TRANSPORTES OKENDO SAS</t>
  </si>
  <si>
    <t>900326576</t>
  </si>
  <si>
    <t>CARGOVOLCO  OKDO</t>
  </si>
  <si>
    <t>TRANSOLICAR OKDO</t>
  </si>
  <si>
    <t>LC TRANSPORTES OKDO</t>
  </si>
  <si>
    <t>ALTAMIRA JS TER</t>
  </si>
  <si>
    <t>ALTAMIRA TER</t>
  </si>
  <si>
    <t>ALTAMIRA TER A</t>
  </si>
  <si>
    <t>ALTAMIRA TER B</t>
  </si>
  <si>
    <t>JASAN SALOME 02 TER A</t>
  </si>
  <si>
    <t>JASAN SALOME 02 TER B</t>
  </si>
  <si>
    <t>COOPROCARCAT 024 M2 TER A</t>
  </si>
  <si>
    <t>COOPROCARCAT 024 M2 TER B</t>
  </si>
  <si>
    <t>COMERCIALIZADORA GUEDEZ SAS</t>
  </si>
  <si>
    <t>900967279</t>
  </si>
  <si>
    <t>SAN PABLO</t>
  </si>
  <si>
    <t>GUADALUPE</t>
  </si>
  <si>
    <t>EL ORIENTE</t>
  </si>
  <si>
    <t>FATIBAR ROA 3</t>
  </si>
  <si>
    <t>IMI FUELS LLC</t>
  </si>
  <si>
    <t>DELRAY BEACH</t>
  </si>
  <si>
    <t>46-2693182</t>
  </si>
  <si>
    <t>PE</t>
  </si>
  <si>
    <t>IMI FUELS</t>
  </si>
  <si>
    <t>TRANCORA SAS</t>
  </si>
  <si>
    <t>TAUSA</t>
  </si>
  <si>
    <t>900073066</t>
  </si>
  <si>
    <t>TRANCORA</t>
  </si>
  <si>
    <t>13227578</t>
  </si>
  <si>
    <t>DOS PALMAS 5 TER</t>
  </si>
  <si>
    <t>DOS PALMAS 5 TER A</t>
  </si>
  <si>
    <t>DOS PALMAS 5 TER B</t>
  </si>
  <si>
    <t>CONSER VIS SAS</t>
  </si>
  <si>
    <t>MONTERÍA</t>
  </si>
  <si>
    <t>900014609</t>
  </si>
  <si>
    <t>CONSER VIS</t>
  </si>
  <si>
    <t>GEOCOSTA LTDA</t>
  </si>
  <si>
    <t>BARRANQUILLA</t>
  </si>
  <si>
    <t>800024861</t>
  </si>
  <si>
    <t>LA ESCONDIDA</t>
  </si>
  <si>
    <t>GIA 1</t>
  </si>
  <si>
    <t>GIA 2</t>
  </si>
  <si>
    <t>GIA TER A</t>
  </si>
  <si>
    <t>GIA TER B</t>
  </si>
  <si>
    <t>MORA PROYECTS 0</t>
  </si>
  <si>
    <t>MORA PROYECTS 1</t>
  </si>
  <si>
    <t>MORA PROYECTS 2</t>
  </si>
  <si>
    <t>MORA PROYECTS TER A</t>
  </si>
  <si>
    <t>JOSE DEL CARMEN VELASCO MENDOZA</t>
  </si>
  <si>
    <t>79142908</t>
  </si>
  <si>
    <t>LA CAIMITA</t>
  </si>
  <si>
    <t>LA REMESA TER A</t>
  </si>
  <si>
    <t>LA REMESA TER B</t>
  </si>
  <si>
    <t>PICO DE AGUILA CC M20</t>
  </si>
  <si>
    <t>MORA PROYECTS TER</t>
  </si>
  <si>
    <t>BELLAVISTA</t>
  </si>
  <si>
    <t>901597050</t>
  </si>
  <si>
    <t>ORIENTE E&amp;E</t>
  </si>
  <si>
    <t>REGINA E&amp;E TER A</t>
  </si>
  <si>
    <t>CARIÑOSA E&amp;E TER A</t>
  </si>
  <si>
    <t>REGINA E&amp;E TER B</t>
  </si>
  <si>
    <t>CARIÑOSA E&amp;E TER B</t>
  </si>
  <si>
    <t>MERCEDES 21 TRAF 410</t>
  </si>
  <si>
    <t>FATIBAR 21 TRAF 411</t>
  </si>
  <si>
    <t>LAGUNA NEGRA 5 TRAF 227</t>
  </si>
  <si>
    <t>FORTALEZA 3 TRAF 234</t>
  </si>
  <si>
    <t>GITANA 2 TRAF 412</t>
  </si>
  <si>
    <t>TREBOL 069 TRAF 413</t>
  </si>
  <si>
    <t>MERCEDES 17 TRAF 257</t>
  </si>
  <si>
    <t>PICO DE AGUILA TRAF 414</t>
  </si>
  <si>
    <t>FATIBAR 15 L TRAF 196</t>
  </si>
  <si>
    <t>WALTER SAMANES TRAF 415</t>
  </si>
  <si>
    <t>WALTER TECONES TRAF 416</t>
  </si>
  <si>
    <t>MINA 545 TRAF 417</t>
  </si>
  <si>
    <t>MINA 546 TRAF 418</t>
  </si>
  <si>
    <t>CATERCOQ - SAMANES TRAF 419</t>
  </si>
  <si>
    <t>JM 119 TRAF 420</t>
  </si>
  <si>
    <t>SURAMCO TRAF 421</t>
  </si>
  <si>
    <t>EL DIAMANTE TRAF 422</t>
  </si>
  <si>
    <t>LA RINCONADA TRAF 423</t>
  </si>
  <si>
    <t>MINA MARISCAL TRAF 424</t>
  </si>
  <si>
    <t>JUAN FRIO 1 TRAF 425</t>
  </si>
  <si>
    <t>JUAN FRIO 2 TRAF 426</t>
  </si>
  <si>
    <t>FATIBAR 15H TRAF 427</t>
  </si>
  <si>
    <t>CALABRESA TRAF 428</t>
  </si>
  <si>
    <t>CARBOTER TRAF 429</t>
  </si>
  <si>
    <t>DON JUANA TRAF 230</t>
  </si>
  <si>
    <t>FATIBAR 15C TRAF 435</t>
  </si>
  <si>
    <t>MINA PEDRO TRAF 430</t>
  </si>
  <si>
    <t>MINA DELIRIO TRAF 432</t>
  </si>
  <si>
    <t>VELAZCO CERRO MONO TRAF 433</t>
  </si>
  <si>
    <t>VELAZCO CERRO LEON TRAF 434</t>
  </si>
  <si>
    <t>MINA MARLON TRAF 431</t>
  </si>
  <si>
    <t>AJUSTE CATERCOQ TRAF 436</t>
  </si>
  <si>
    <t>NUEVO CATERCOQ TRAF 437</t>
  </si>
  <si>
    <t>PATIO FATIBAR TRAF 438</t>
  </si>
  <si>
    <t>CARBONES JM 022 TRAF 284</t>
  </si>
  <si>
    <t>CALABRESA-LA JULIEH TRAF 439</t>
  </si>
  <si>
    <t>MERCEDES 24 TRAF 440</t>
  </si>
  <si>
    <t>CALABRESA HV TRAF 441</t>
  </si>
  <si>
    <t>NEXUM HV TRAF 442</t>
  </si>
  <si>
    <t>MERCEDES 22 TRAF 443</t>
  </si>
  <si>
    <t>MERCEDES 23 TRAF 444</t>
  </si>
  <si>
    <t>MINA LA PROSPERIDAD TRAF 445</t>
  </si>
  <si>
    <t>TORRADO SUMINISTRO</t>
  </si>
  <si>
    <t>COMBEXMIN SAS</t>
  </si>
  <si>
    <t>901062737</t>
  </si>
  <si>
    <t>COMBEXMIN</t>
  </si>
  <si>
    <t>YIRETH</t>
  </si>
  <si>
    <t>901572641</t>
  </si>
  <si>
    <t>COMERCIALIZADORA BVR</t>
  </si>
  <si>
    <t>BERACA 2</t>
  </si>
  <si>
    <t>SAN SALVADOR 0</t>
  </si>
  <si>
    <t>SAN SALVADOR 1</t>
  </si>
  <si>
    <t>SAN SALVADOR TER</t>
  </si>
  <si>
    <t>COOPROCARCAT 053</t>
  </si>
  <si>
    <t>BOTELLO</t>
  </si>
  <si>
    <t>GALAVIS</t>
  </si>
  <si>
    <t>EL GUAMO</t>
  </si>
  <si>
    <t>YILCOQUE SAS</t>
  </si>
  <si>
    <t>900614334</t>
  </si>
  <si>
    <t>YILCOQUE</t>
  </si>
  <si>
    <t>CARBONES SEGOVIA SAS</t>
  </si>
  <si>
    <t>901539023</t>
  </si>
  <si>
    <t>DOS PALMAS 5</t>
  </si>
  <si>
    <t>TRINIDAD TER</t>
  </si>
  <si>
    <t>TRINIDAD TER A</t>
  </si>
  <si>
    <t>TRINIDAD TER B</t>
  </si>
  <si>
    <t>COQUETA LOBATERA 2</t>
  </si>
  <si>
    <t>COQUETA LOBATERA 3</t>
  </si>
  <si>
    <t>REGINA E&amp;E</t>
  </si>
  <si>
    <t>CARIÑOSA E&amp;E</t>
  </si>
  <si>
    <t>MINA PICONORCA</t>
  </si>
  <si>
    <t>MINA LA FORTUNA</t>
  </si>
  <si>
    <t>MINA LOS CACIQUES</t>
  </si>
  <si>
    <t>MOGOLLON COAL SAS</t>
  </si>
  <si>
    <t>901594487</t>
  </si>
  <si>
    <t>MINERALES SAN JOSE 1</t>
  </si>
  <si>
    <t>MINERALES SAN JOSE 2</t>
  </si>
  <si>
    <t>EBENEZER</t>
  </si>
  <si>
    <t>EBENEZER 2 TER A</t>
  </si>
  <si>
    <t>EBENEZER 2 TER B</t>
  </si>
  <si>
    <t>EL ALTO NIVEL 2</t>
  </si>
  <si>
    <t>CARBOZARZAL SAS</t>
  </si>
  <si>
    <t>901149042</t>
  </si>
  <si>
    <t>CARBOZARZAL</t>
  </si>
  <si>
    <t>CI FRONTIER NEXT SAS</t>
  </si>
  <si>
    <t>802022622</t>
  </si>
  <si>
    <t>FRONTIERCOAL</t>
  </si>
  <si>
    <t>HT CARBOVILLA SAS</t>
  </si>
  <si>
    <t>901553734</t>
  </si>
  <si>
    <t>CARBOVILLA</t>
  </si>
  <si>
    <t>COLMINERA SAS</t>
  </si>
  <si>
    <t>901470819</t>
  </si>
  <si>
    <t>COLMINERA</t>
  </si>
  <si>
    <t>PLANTA JORGE GONZALEZ</t>
  </si>
  <si>
    <t>TRANSCARBON SAS</t>
  </si>
  <si>
    <t>900252868</t>
  </si>
  <si>
    <t>TRANSCARBON</t>
  </si>
  <si>
    <t>TRANSPORTE Y COMERCIALIZACION</t>
  </si>
  <si>
    <t>901150832</t>
  </si>
  <si>
    <t>TRANSPORTE Y COMERCIALIZACION DE CO</t>
  </si>
  <si>
    <t>LAS VEGAS DEL NORTE MINERALES SAS</t>
  </si>
  <si>
    <t>901554966</t>
  </si>
  <si>
    <t>LA VEGAS DEL NORTE</t>
  </si>
  <si>
    <t>LA CAIMITA TER</t>
  </si>
  <si>
    <t>LA CAIMITA TER A</t>
  </si>
  <si>
    <t>LA CAIMITA TER B</t>
  </si>
  <si>
    <t>GIA 3</t>
  </si>
  <si>
    <t>GIA 4</t>
  </si>
  <si>
    <t>LA ESMERALDA 2 TER B</t>
  </si>
  <si>
    <t>GIA 5</t>
  </si>
  <si>
    <t>ORIENTE 2 E&amp;E</t>
  </si>
  <si>
    <t>SOL DEL ORIENTE ASO</t>
  </si>
  <si>
    <t>MARLON GUILLERMO VELASCO OBANDO</t>
  </si>
  <si>
    <t>1093751123</t>
  </si>
  <si>
    <t>VELASCO 1</t>
  </si>
  <si>
    <t>INCLINADO 5</t>
  </si>
  <si>
    <t>SOCIEDAD COMERCIALIZADORA CARBONES</t>
  </si>
  <si>
    <t>901224279</t>
  </si>
  <si>
    <t>COALSAR SAS ZESE</t>
  </si>
  <si>
    <t>901385245</t>
  </si>
  <si>
    <t>LA MAGIA CS</t>
  </si>
  <si>
    <t>LA MERCED CS</t>
  </si>
  <si>
    <t>LA CRECIENTE CS</t>
  </si>
  <si>
    <t>MARAVILLAS 1 CS</t>
  </si>
  <si>
    <t>MARAVILLAS 2&amp;#160;CS</t>
  </si>
  <si>
    <t>SANTA ANA CS</t>
  </si>
  <si>
    <t>LIMONAR 1 CS</t>
  </si>
  <si>
    <t>MILAGROSA CS</t>
  </si>
  <si>
    <t>CI MARKETS &amp; BUSINESS GLOBAL SAS</t>
  </si>
  <si>
    <t>901303394</t>
  </si>
  <si>
    <t>PICONORCA 1</t>
  </si>
  <si>
    <t>LA FORTUNA 1</t>
  </si>
  <si>
    <t>LOS CACIQUES 1</t>
  </si>
  <si>
    <t>VITALY COAL SAS</t>
  </si>
  <si>
    <t>SANTIAGO</t>
  </si>
  <si>
    <t>901586163</t>
  </si>
  <si>
    <t>VITALY</t>
  </si>
  <si>
    <t>ORIENTE 2 TER A EYE</t>
  </si>
  <si>
    <t>901179656</t>
  </si>
  <si>
    <t>MAC COAL SAS</t>
  </si>
  <si>
    <t>901533589</t>
  </si>
  <si>
    <t>CEIBA-MAC</t>
  </si>
  <si>
    <t>CARBONES EL RENACER VG SAS</t>
  </si>
  <si>
    <t>901553224</t>
  </si>
  <si>
    <t>COMERCIALIZADORA Y DISTRIBUIDORA S&amp;</t>
  </si>
  <si>
    <t>901669190</t>
  </si>
  <si>
    <t>SAN GABRIEL</t>
  </si>
  <si>
    <t>INVERSIONES MINERAS MONSERRATE SAS</t>
  </si>
  <si>
    <t>901329756</t>
  </si>
  <si>
    <t>RI</t>
  </si>
  <si>
    <t>INVERSIONES MINERAS MONSERRATE</t>
  </si>
  <si>
    <t>COMERCIALIZADORA GRANDCOAL SAS</t>
  </si>
  <si>
    <t>VILLAS DE SAN DIEGO DE UBATE</t>
  </si>
  <si>
    <t>901507626</t>
  </si>
  <si>
    <t>COMERCIALIZADORA GRANDCOAL</t>
  </si>
  <si>
    <t>IM INGENIERIA MINERA SAS</t>
  </si>
  <si>
    <t>900504830</t>
  </si>
  <si>
    <t>IM INGENIERIA</t>
  </si>
  <si>
    <t>ATLAS ENERGY SAS</t>
  </si>
  <si>
    <t>901580490</t>
  </si>
  <si>
    <t>ATLAS ENERGY</t>
  </si>
  <si>
    <t>CARBONES JASAN SAS</t>
  </si>
  <si>
    <t>901537858</t>
  </si>
  <si>
    <t>CARBONES JASAN</t>
  </si>
  <si>
    <t>INVERSIONES MINERAS TRAS DEL ALTO S</t>
  </si>
  <si>
    <t>900418319</t>
  </si>
  <si>
    <t>INVERSIONES MINERAS TRAS DEL ALTO</t>
  </si>
  <si>
    <t>EL DELIRIO OTA</t>
  </si>
  <si>
    <t>MINA HAROLD PA</t>
  </si>
  <si>
    <t>CARBONES 5S SAS</t>
  </si>
  <si>
    <t>901621902</t>
  </si>
  <si>
    <t>HAROLD 2</t>
  </si>
  <si>
    <t>SANTO DOMINGO</t>
  </si>
  <si>
    <t>LA ALIANZA</t>
  </si>
  <si>
    <t>FORTUNA-MAC</t>
  </si>
  <si>
    <t>LA ESTANCIA TRAF 447</t>
  </si>
  <si>
    <t>INVERSIONES JULYSER SAS</t>
  </si>
  <si>
    <t>830087566</t>
  </si>
  <si>
    <t>INVERSIONES JULYSER</t>
  </si>
  <si>
    <t>PINOS MORALES 1</t>
  </si>
  <si>
    <t>PINOS MORALES 2</t>
  </si>
  <si>
    <t>PINOS MORALES 3</t>
  </si>
  <si>
    <t>PINOS MORALES 4</t>
  </si>
  <si>
    <t>SILCOQUE</t>
  </si>
  <si>
    <t>LA MONTAÑA</t>
  </si>
  <si>
    <t>LUIS RAMON SERRANO TORRADO</t>
  </si>
  <si>
    <t>1999146</t>
  </si>
  <si>
    <t>RO</t>
  </si>
  <si>
    <t>CARBONES MINERALES 1</t>
  </si>
  <si>
    <t>CARBONES MINERALES 2</t>
  </si>
  <si>
    <t>CARBONES MINERALES 3</t>
  </si>
  <si>
    <t>CARBONES MINERALES 4</t>
  </si>
  <si>
    <t>EL MAGRO M10 -1</t>
  </si>
  <si>
    <t>EL MAGRO M20- 1</t>
  </si>
  <si>
    <t>LAS ISABELAS</t>
  </si>
  <si>
    <t>LA MILAGROSA MAY</t>
  </si>
  <si>
    <t>LA UNIÓN MAY</t>
  </si>
  <si>
    <t>LA MONTAÑA MAY</t>
  </si>
  <si>
    <t>MAYORCA APOCENTOS</t>
  </si>
  <si>
    <t>LA ROCA MAY</t>
  </si>
  <si>
    <t>DOS PALMAS 5 CS</t>
  </si>
  <si>
    <t>YIRETH TERMICO TIPO A</t>
  </si>
  <si>
    <t>MINA CHITAGA TRAF</t>
  </si>
  <si>
    <t>FORTALEZA 3A TRAF</t>
  </si>
  <si>
    <t>KELLY JOHANA CALDERON SALAZAR</t>
  </si>
  <si>
    <t>37330157</t>
  </si>
  <si>
    <t>MINA JOHANA 1</t>
  </si>
  <si>
    <t>LA ANGOSTURA</t>
  </si>
  <si>
    <t>RABANAL (Z)</t>
  </si>
  <si>
    <t>MINCO MINERALES DE COLOMBIA SAS</t>
  </si>
  <si>
    <t>900774832</t>
  </si>
  <si>
    <t>MI JORGE PÉREZ</t>
  </si>
  <si>
    <t>CENTAVITO 3</t>
  </si>
  <si>
    <t>PATIO JANEIRO</t>
  </si>
  <si>
    <t>LA CAROLINA COQ 1</t>
  </si>
  <si>
    <t>LA CAROLINA COQ 2</t>
  </si>
  <si>
    <t>COMERCIALIZADORES COLMET SAS</t>
  </si>
  <si>
    <t>901692654</t>
  </si>
  <si>
    <t>COLMET 1</t>
  </si>
  <si>
    <t>COLMET 2</t>
  </si>
  <si>
    <t>901482625</t>
  </si>
  <si>
    <t>TRANSMINER SAS</t>
  </si>
  <si>
    <t>TASCO</t>
  </si>
  <si>
    <t>900670671</t>
  </si>
  <si>
    <t>TRANSMINER</t>
  </si>
  <si>
    <t>MINERALES COLOMBIANOS SAS</t>
  </si>
  <si>
    <t>901593194</t>
  </si>
  <si>
    <t>MINERACOL</t>
  </si>
  <si>
    <t>LOGISTICA DE CARBON CABE SAS</t>
  </si>
  <si>
    <t>901651656</t>
  </si>
  <si>
    <t>LOGISTICA DE CARBON CABE</t>
  </si>
  <si>
    <t>VILLACOQUE</t>
  </si>
  <si>
    <t>GIA COQ 1</t>
  </si>
  <si>
    <t>CELESTIA MINING SAS</t>
  </si>
  <si>
    <t>901171813</t>
  </si>
  <si>
    <t>CELESTIA MINING</t>
  </si>
  <si>
    <t>COMERCOAL NIÑO SAS</t>
  </si>
  <si>
    <t>901158872</t>
  </si>
  <si>
    <t>COMERCOAL NIÑO</t>
  </si>
  <si>
    <t>CARBONES MINERALES LA FORTUNA SAS</t>
  </si>
  <si>
    <t>901545971</t>
  </si>
  <si>
    <t>CARBONES MINERALES LA FORTUNA</t>
  </si>
  <si>
    <t>OPERADORA MINICAR SAS</t>
  </si>
  <si>
    <t>901690450</t>
  </si>
  <si>
    <t>COLMET SEMI</t>
  </si>
  <si>
    <t>BOTELLO TER B</t>
  </si>
  <si>
    <t>MINA PEÑITAS</t>
  </si>
  <si>
    <t>MINA LA VICTORIA</t>
  </si>
  <si>
    <t>MINA EL PORVENIR</t>
  </si>
  <si>
    <t>MINA LOS ANGELES</t>
  </si>
  <si>
    <t>MINA SAN JOSE</t>
  </si>
  <si>
    <t>Mercedes 25</t>
  </si>
  <si>
    <t>Mercedes 26</t>
  </si>
  <si>
    <t>INVERCOAL PUERTOS Y LOGISTICA SA</t>
  </si>
  <si>
    <t>900107195</t>
  </si>
  <si>
    <t>INVERCOAL PUERTOS Y LOGISTICA</t>
  </si>
  <si>
    <t>COQUIZADORA PINZON Y CASTILLO SAS</t>
  </si>
  <si>
    <t>ZIPAQUIRÁ</t>
  </si>
  <si>
    <t>901261501</t>
  </si>
  <si>
    <t>COQUIZADORA PINZON Y CASTILLO</t>
  </si>
  <si>
    <t>LA ZAPA 3</t>
  </si>
  <si>
    <t>MAYORCA EL PROGRESO</t>
  </si>
  <si>
    <t>CI CARBONES DE EXPORTACION SAS</t>
  </si>
  <si>
    <t>807006434</t>
  </si>
  <si>
    <t>CARBOEX 2</t>
  </si>
  <si>
    <t>Mina HAROLD TER A</t>
  </si>
  <si>
    <t>PATIO CAPITANEJO MULTICARBONES</t>
  </si>
  <si>
    <t>MINA RENE TRAF 473</t>
  </si>
  <si>
    <t>JOSE FAUSTINO CABEZAS CHAVEZ</t>
  </si>
  <si>
    <t>1072364203</t>
  </si>
  <si>
    <t>FAUSTINO CABEZAS – PUEBLO VIEJO</t>
  </si>
  <si>
    <t>MERCEDES 31</t>
  </si>
  <si>
    <t>CARBOTRANSPORTE SAS</t>
  </si>
  <si>
    <t>901369728</t>
  </si>
  <si>
    <t>CARBOTRANSPORTE - BOYACA</t>
  </si>
  <si>
    <t>CARBOHER SAS</t>
  </si>
  <si>
    <t>901312786</t>
  </si>
  <si>
    <t>CARBOHER - BOYACA</t>
  </si>
  <si>
    <t xml:space="preserve"> SAN SALVADOR</t>
  </si>
  <si>
    <t>BRESCOAL A&amp;B SAS</t>
  </si>
  <si>
    <t>901494181</t>
  </si>
  <si>
    <t>BRESCOAL PIEDRA CAIDA</t>
  </si>
  <si>
    <t>CARBONES MONTAÑEZ CUELLAR SAS</t>
  </si>
  <si>
    <t>901601228</t>
  </si>
  <si>
    <t>MINA ARCANGEL - BOYACA</t>
  </si>
  <si>
    <t>JESUS MANUEL VARGAS OCHOA</t>
  </si>
  <si>
    <t>1094160099</t>
  </si>
  <si>
    <t>ALEJITO 2</t>
  </si>
  <si>
    <t>20G0 CS LA PALMIRA</t>
  </si>
  <si>
    <t>20H0 CS YANAR SAS</t>
  </si>
  <si>
    <t>30I0 CZ LA PALMIRA</t>
  </si>
  <si>
    <t>CHIQUINQUIRÁ ZC</t>
  </si>
  <si>
    <t>INVERSIONES YERDIAN SAS</t>
  </si>
  <si>
    <t>901402548</t>
  </si>
  <si>
    <t>YERDIAN RAQUIRA</t>
  </si>
  <si>
    <t>DAYANA CAROLINA VELANDIA MENDIVELSO</t>
  </si>
  <si>
    <t>1055274864</t>
  </si>
  <si>
    <t>SOCOTA - BOYACA</t>
  </si>
  <si>
    <t>CARBONES &amp; CARBONES ESR SAS</t>
  </si>
  <si>
    <t>SUTATAUSA</t>
  </si>
  <si>
    <t>901580107</t>
  </si>
  <si>
    <t>C &amp; C FEDERACION</t>
  </si>
  <si>
    <t>JULIAN CAMILO GOMEZ PARRA</t>
  </si>
  <si>
    <t>1093140984</t>
  </si>
  <si>
    <t>EL TRIUNFO</t>
  </si>
  <si>
    <t>COALCENTER SAS</t>
  </si>
  <si>
    <t>900464186</t>
  </si>
  <si>
    <t>COALCENTER-CUNDINAMARCA</t>
  </si>
  <si>
    <t>FATIBAR 10 H</t>
  </si>
  <si>
    <t>FATIBAR 10 Y</t>
  </si>
  <si>
    <t>FATIBAR 10 IA</t>
  </si>
  <si>
    <t>MINA ANAVALEN SAS</t>
  </si>
  <si>
    <t>901674670</t>
  </si>
  <si>
    <t>ALACRAN 1</t>
  </si>
  <si>
    <t>COMERCIALIZADORA GARCIAGOMEZ SAS</t>
  </si>
  <si>
    <t>901526985</t>
  </si>
  <si>
    <t>ALACRAN 2</t>
  </si>
  <si>
    <t>ALACRAN 3</t>
  </si>
  <si>
    <t>20I0  CS SUMINISTRO INTELIGENTE SAS</t>
  </si>
  <si>
    <t>20J0 CS CARBOFARALLONES SAS</t>
  </si>
  <si>
    <t>CAÑAHUATE</t>
  </si>
  <si>
    <t>GACHETÁ</t>
  </si>
  <si>
    <t>901704023</t>
  </si>
  <si>
    <t>SIERRA BLANCA GROUP SAS</t>
  </si>
  <si>
    <t>901218936</t>
  </si>
  <si>
    <t>SIERRA BLANCA - BOYACA</t>
  </si>
  <si>
    <t>MINA ROMERO</t>
  </si>
  <si>
    <t>COMERCIALIZADORA KF SAS</t>
  </si>
  <si>
    <t>901594344</t>
  </si>
  <si>
    <t>KF MARAVILLAS 2</t>
  </si>
  <si>
    <t>KF VIRGEN 2</t>
  </si>
  <si>
    <t>FRASOL</t>
  </si>
  <si>
    <t>GLOBAL SUPPLIES CI SAS</t>
  </si>
  <si>
    <t>901662328</t>
  </si>
  <si>
    <t>GLOBAL SUPPLIES</t>
  </si>
  <si>
    <t>LA POPA 2 TER B</t>
  </si>
  <si>
    <t>COLMET 0069</t>
  </si>
  <si>
    <t>INVERCOAL JV SAS</t>
  </si>
  <si>
    <t>901553924</t>
  </si>
  <si>
    <t>INVERCOAL - RAQUIRA</t>
  </si>
  <si>
    <t>MNB COLOMBIA SAS</t>
  </si>
  <si>
    <t>901065941</t>
  </si>
  <si>
    <t>MNB - SOACHA</t>
  </si>
  <si>
    <t>INGEDESAN SAS</t>
  </si>
  <si>
    <t>901161356</t>
  </si>
  <si>
    <t>INGEDESAN SAS - CUNDINAMARCA</t>
  </si>
  <si>
    <t>901591846</t>
  </si>
  <si>
    <t>AMARILLA PARIDA  CT</t>
  </si>
  <si>
    <t>CARMETAL PARIDA  CT</t>
  </si>
  <si>
    <t>INDUSTRIAL DE CARBONES CASTELLANOS</t>
  </si>
  <si>
    <t>901606467</t>
  </si>
  <si>
    <t>PATIO CARBONES CASTELLANOS</t>
  </si>
  <si>
    <t>LA MILAGROSA GS</t>
  </si>
  <si>
    <t>OBRA Y GRACIA</t>
  </si>
  <si>
    <t>EL REY</t>
  </si>
  <si>
    <t>INGEDESAN SAS - BOYACA</t>
  </si>
  <si>
    <t>LOS PEREZ M20</t>
  </si>
  <si>
    <t>CARBOEX 1</t>
  </si>
  <si>
    <t>CARBOEX 4</t>
  </si>
  <si>
    <t>MINEROS LA CARBONERA SAS</t>
  </si>
  <si>
    <t>MONGUA</t>
  </si>
  <si>
    <t>826003527</t>
  </si>
  <si>
    <t>PATIO SANTA LUCIA</t>
  </si>
  <si>
    <t>TECNI CARBONES Y&amp;W SAS</t>
  </si>
  <si>
    <t>901457958</t>
  </si>
  <si>
    <t>TECNICARBONES CUNDINAMARCA</t>
  </si>
  <si>
    <t>FUTURO MB1</t>
  </si>
  <si>
    <t>FUTURO MB2</t>
  </si>
  <si>
    <t>LUISANA 1</t>
  </si>
  <si>
    <t>REGINA EYE TER</t>
  </si>
  <si>
    <t>CARBOACTIVOS SAS</t>
  </si>
  <si>
    <t>901596678</t>
  </si>
  <si>
    <t>CARBOEX 3</t>
  </si>
  <si>
    <t>PABLO AUGUSTO RODRIGUEZ FONSECA</t>
  </si>
  <si>
    <t>SAMACÁ</t>
  </si>
  <si>
    <t>74356954</t>
  </si>
  <si>
    <t>PABLO RODRIGUEZ BOYACA</t>
  </si>
  <si>
    <t>MINA LA COLONIA DEL ORIENTE SAS</t>
  </si>
  <si>
    <t>901693055</t>
  </si>
  <si>
    <t>LA COLONIA 1</t>
  </si>
  <si>
    <t>LA COLONIA 2</t>
  </si>
  <si>
    <t>LA COLONIA TER A</t>
  </si>
  <si>
    <t>LA COLONIA TER B</t>
  </si>
  <si>
    <t>COALTRANS GP SAS</t>
  </si>
  <si>
    <t>901147766</t>
  </si>
  <si>
    <t>COALTRANS LENGUAZAQUE</t>
  </si>
  <si>
    <t>COLMET 00100</t>
  </si>
  <si>
    <t>COLMET 0083</t>
  </si>
  <si>
    <t>LOS CEDROS</t>
  </si>
  <si>
    <t>901566563</t>
  </si>
  <si>
    <t>CARMETAL CISCOSA CT</t>
  </si>
  <si>
    <t>JOSE TOBIAS ROJAS MARQUEZ</t>
  </si>
  <si>
    <t>PAIPA</t>
  </si>
  <si>
    <t>4271726</t>
  </si>
  <si>
    <t>JOSE TOBIAS - BOYACA</t>
  </si>
  <si>
    <t>CLARET 1</t>
  </si>
  <si>
    <t>CARBOSUMINISTROS SAS</t>
  </si>
  <si>
    <t>900490357</t>
  </si>
  <si>
    <t>CARBOSUMINISTROS - CUNDINAMARCA</t>
  </si>
  <si>
    <t>CARBOSUMINISTROS - BOYACA</t>
  </si>
  <si>
    <t>CI ALDI PRODUCTS SAS</t>
  </si>
  <si>
    <t>901632454</t>
  </si>
  <si>
    <t>EL DELIRIO</t>
  </si>
  <si>
    <t>TOTOROCA</t>
  </si>
  <si>
    <t>CENTRAL CARBONERA SAS</t>
  </si>
  <si>
    <t>901221780</t>
  </si>
  <si>
    <t>CENTRAL CARBONERA RAQUIRA</t>
  </si>
  <si>
    <t>COMERCIALIZADORA RINCON COAL SAS</t>
  </si>
  <si>
    <t>901500368</t>
  </si>
  <si>
    <t>LA MURALLA</t>
  </si>
  <si>
    <t>LA CARBONERA</t>
  </si>
  <si>
    <t>SANTA CRUZ</t>
  </si>
  <si>
    <t>PALOQUEMAO 2</t>
  </si>
  <si>
    <t>INVERSIONES Y ASESORIAS SAN RAFAEL</t>
  </si>
  <si>
    <t>901507743</t>
  </si>
  <si>
    <t>ARMENIA</t>
  </si>
  <si>
    <t>BRISAS</t>
  </si>
  <si>
    <t>COLMET 0101</t>
  </si>
  <si>
    <t>OCAREÑA</t>
  </si>
  <si>
    <t>KF DINASTIA</t>
  </si>
  <si>
    <t>KF MERCEDES</t>
  </si>
  <si>
    <t>RINCON 1</t>
  </si>
  <si>
    <t>RINCON 4</t>
  </si>
  <si>
    <t>LA PRIMAVERA</t>
  </si>
  <si>
    <t>COMERCIALIZADORA BR SAS</t>
  </si>
  <si>
    <t>901676695</t>
  </si>
  <si>
    <t>COMERCIALIZADORA BR RAMADA-CUNDINAM</t>
  </si>
  <si>
    <t>TRANSCOAL GS SAS</t>
  </si>
  <si>
    <t>901568501</t>
  </si>
  <si>
    <t>TRANSCOAL - BOYACA</t>
  </si>
  <si>
    <t>901595931</t>
  </si>
  <si>
    <t>COLMET 0107</t>
  </si>
  <si>
    <t>JNAVARRO SAS</t>
  </si>
  <si>
    <t>901676507</t>
  </si>
  <si>
    <t>ITZAEL</t>
  </si>
  <si>
    <t>COLMET 0108</t>
  </si>
  <si>
    <t>NOKAR</t>
  </si>
  <si>
    <t>LUISCA</t>
  </si>
  <si>
    <t>CANDELARIA</t>
  </si>
  <si>
    <t>KF ESCONDIDA</t>
  </si>
  <si>
    <t>COMERCIALIZADORA JL GROUP SAS</t>
  </si>
  <si>
    <t>901476317</t>
  </si>
  <si>
    <t>CARDENAS NIVEL 1</t>
  </si>
  <si>
    <t>CARRILLO NIVEL 2</t>
  </si>
  <si>
    <t>JL FABIOLA</t>
  </si>
  <si>
    <t>JL MIGUEL</t>
  </si>
  <si>
    <t>COMERCIALIZADORA Y DISTRIBUIDORA</t>
  </si>
  <si>
    <t>901510162</t>
  </si>
  <si>
    <t>LEO NIVEL 1</t>
  </si>
  <si>
    <t>DIANA NIVEL 2</t>
  </si>
  <si>
    <t>OSCAR NIVEL 3</t>
  </si>
  <si>
    <t>JHON NIVEL 4</t>
  </si>
  <si>
    <t>DIONEL NIVEL 5</t>
  </si>
  <si>
    <t>FATIBAR 20</t>
  </si>
  <si>
    <t>EL PORVENIR CARBON SAS</t>
  </si>
  <si>
    <t>900260251</t>
  </si>
  <si>
    <t>EL PORVENIR VG</t>
  </si>
  <si>
    <t>901255044</t>
  </si>
  <si>
    <t>MINERACOL TER A</t>
  </si>
  <si>
    <t>THIAXUS MINING COMPANY SAS</t>
  </si>
  <si>
    <t>901473983</t>
  </si>
  <si>
    <t>ROAL 2</t>
  </si>
  <si>
    <t>ROAL 1</t>
  </si>
  <si>
    <t>ROAL 4</t>
  </si>
  <si>
    <t>FATIBAR 10Q-B TRAF 485</t>
  </si>
  <si>
    <t>AURORA TRAF 48</t>
  </si>
  <si>
    <t>901242838</t>
  </si>
  <si>
    <t>MERCEDES 6 TRAF 260</t>
  </si>
  <si>
    <t>FATIBAR 15 E TRAF 180</t>
  </si>
  <si>
    <t>13615445</t>
  </si>
  <si>
    <t>COLMET 0111</t>
  </si>
  <si>
    <t>COMERCIALIZADORA KARBOMIN SAS</t>
  </si>
  <si>
    <t>901325878</t>
  </si>
  <si>
    <t>HERMANOS PEÑA 1</t>
  </si>
  <si>
    <t>COMERCIAL GARGON SAS</t>
  </si>
  <si>
    <t>901248328</t>
  </si>
  <si>
    <t>Gargon - Boyacá</t>
  </si>
  <si>
    <t>EL TREBOL TER</t>
  </si>
  <si>
    <t>CARBONES RINCON TER</t>
  </si>
  <si>
    <t>COMERCIALIZADORA INTEGRAL DE COMBUS</t>
  </si>
  <si>
    <t>900873605</t>
  </si>
  <si>
    <t>Cics Coal - Cundinamarca</t>
  </si>
  <si>
    <t>COMERCIALIZADORA MALPICA SAS</t>
  </si>
  <si>
    <t>BARRANCABERMEJA</t>
  </si>
  <si>
    <t>901641572</t>
  </si>
  <si>
    <t>LA LOMA</t>
  </si>
  <si>
    <t>COCARBON SAS</t>
  </si>
  <si>
    <t>901670944</t>
  </si>
  <si>
    <t>Cocarbón - Cundinamarca</t>
  </si>
  <si>
    <t>901733317</t>
  </si>
  <si>
    <t>PICO DE AGUILA CI M20</t>
  </si>
  <si>
    <t>PICO DE AGUILA CI M10 TER</t>
  </si>
  <si>
    <t>PICO DE AGUILA CI M20 TER</t>
  </si>
  <si>
    <t>INDUMINOR SAS</t>
  </si>
  <si>
    <t>901717210</t>
  </si>
  <si>
    <t>INDUMINOR 2</t>
  </si>
  <si>
    <t>INDUMINOR 3</t>
  </si>
  <si>
    <t>LA PROMESA</t>
  </si>
  <si>
    <t>SEÑOR DE LOS MILAGROS TER</t>
  </si>
  <si>
    <t>LA VIRGEN TER</t>
  </si>
  <si>
    <t>VILLA FLORES</t>
  </si>
  <si>
    <t>LA PALMA</t>
  </si>
  <si>
    <t>FORTALEZA M&amp;M</t>
  </si>
  <si>
    <t>SAN SEBASTIAN 3</t>
  </si>
  <si>
    <t>RINCON 2</t>
  </si>
  <si>
    <t>GRUPO MINERAL &amp; COMMODITIES SAS</t>
  </si>
  <si>
    <t>LORICA</t>
  </si>
  <si>
    <t>901719633</t>
  </si>
  <si>
    <t>Grupo Mineral y Commodities - Boyac</t>
  </si>
  <si>
    <t>Grupo Mineral y Commodities - Cundi</t>
  </si>
  <si>
    <t>COLMET 140</t>
  </si>
  <si>
    <t>CI SOUTH AMERICAN MARKETS SAS</t>
  </si>
  <si>
    <t>901602279</t>
  </si>
  <si>
    <t>LA PLANTA</t>
  </si>
  <si>
    <t>MOMARIA</t>
  </si>
  <si>
    <t>MANTO 30</t>
  </si>
  <si>
    <t>FATIBAR 4-2</t>
  </si>
  <si>
    <t>FATIBAR 4-2A</t>
  </si>
  <si>
    <t xml:space="preserve"> CARBONES CATERCOL SAS</t>
  </si>
  <si>
    <t>901449920</t>
  </si>
  <si>
    <t>VAJUS 4</t>
  </si>
  <si>
    <t>VAJUS 2</t>
  </si>
  <si>
    <t>MANTO 30 TER</t>
  </si>
  <si>
    <t>901435112</t>
  </si>
  <si>
    <t>EL PORVENIR</t>
  </si>
  <si>
    <t>CHIQUINQUIRA 3</t>
  </si>
  <si>
    <t>20 DE JULIO</t>
  </si>
  <si>
    <t>EXPLOTACION MINERA JEZU 2 SAS</t>
  </si>
  <si>
    <t>901407556</t>
  </si>
  <si>
    <t>JEZU 2</t>
  </si>
  <si>
    <t>LA PERLA</t>
  </si>
  <si>
    <t>LOS HERMANOS</t>
  </si>
  <si>
    <t>LOS ALMENDROS</t>
  </si>
  <si>
    <t>BUENOS AIRES B M30</t>
  </si>
  <si>
    <t>COLINA</t>
  </si>
  <si>
    <t>COMPAÑÍA COLOMBIANA DE MINERALES SA</t>
  </si>
  <si>
    <t>901706859</t>
  </si>
  <si>
    <t>ComColminerSAS - Boyacá</t>
  </si>
  <si>
    <t>ComColminerSAS - Cundinamarca</t>
  </si>
  <si>
    <t>LA CHINITA</t>
  </si>
  <si>
    <t>LA GLORIA</t>
  </si>
  <si>
    <t>VERDE</t>
  </si>
  <si>
    <t>DIAMANTE</t>
  </si>
  <si>
    <t>EMPALME</t>
  </si>
  <si>
    <t>LOS LAURELES</t>
  </si>
  <si>
    <t>CARBONES TERMICOS DEL NORTE DE SANT</t>
  </si>
  <si>
    <t>901568740</t>
  </si>
  <si>
    <t>LA CALIFORNIA</t>
  </si>
  <si>
    <t>LA MARINILLA</t>
  </si>
  <si>
    <t>CERRO BONITO</t>
  </si>
  <si>
    <t>LA RAMADA</t>
  </si>
  <si>
    <t>COMERCIALIZADORA CARBONES GELVEZ SA</t>
  </si>
  <si>
    <t>901741495</t>
  </si>
  <si>
    <t>GELVEZ 1</t>
  </si>
  <si>
    <t>GELVEZ 2</t>
  </si>
  <si>
    <t>GELVEZ 3</t>
  </si>
  <si>
    <t>GELVEZ 4</t>
  </si>
  <si>
    <t>MINERALES Y TRANSPORTES SAN JOSE SA</t>
  </si>
  <si>
    <t>901558791</t>
  </si>
  <si>
    <t>SAN JOSE A</t>
  </si>
  <si>
    <t>CARBOFRONT SAS</t>
  </si>
  <si>
    <t>900642098</t>
  </si>
  <si>
    <t>CARBOFRONT 3</t>
  </si>
  <si>
    <t>CERRECARBONES SAS</t>
  </si>
  <si>
    <t>901139042</t>
  </si>
  <si>
    <t>Cerrecarbones - Boyacá</t>
  </si>
  <si>
    <t>LA ILUSIÓN</t>
  </si>
  <si>
    <t>EL TIGRE</t>
  </si>
  <si>
    <t>LOS CEDROS 1</t>
  </si>
  <si>
    <t>900647321</t>
  </si>
  <si>
    <t>GYR MINERALES SAS</t>
  </si>
  <si>
    <t>901577582</t>
  </si>
  <si>
    <t>CLARET GYR</t>
  </si>
  <si>
    <t>CHIQUINQUIRA 2 TER</t>
  </si>
  <si>
    <t>ASFACOAL NG SAS</t>
  </si>
  <si>
    <t>901136412</t>
  </si>
  <si>
    <t>Asfacoal - Cundinamarca</t>
  </si>
  <si>
    <t>COSTOSA</t>
  </si>
  <si>
    <t>SANTA MARIA MYM</t>
  </si>
  <si>
    <t>HAROLD 4</t>
  </si>
  <si>
    <t>LOS COMPADRES TER</t>
  </si>
  <si>
    <t>VALERIA</t>
  </si>
  <si>
    <t>THIAXUS - BOYACÁ</t>
  </si>
  <si>
    <t>CARBONES WILYOM</t>
  </si>
  <si>
    <t>CARBONES WILYOM  TER</t>
  </si>
  <si>
    <t>ECOMINERALES DEL NORTE FC SAS</t>
  </si>
  <si>
    <t>901667360</t>
  </si>
  <si>
    <t>ECOMINERALES</t>
  </si>
  <si>
    <t>ECOMINERALES 2 TER</t>
  </si>
  <si>
    <t>GLOBALMINERALES SAS</t>
  </si>
  <si>
    <t>901596147</t>
  </si>
  <si>
    <t>Global Minerales - Boyacá</t>
  </si>
  <si>
    <t>CARBONERAS CHIQUINQUIRA SAS</t>
  </si>
  <si>
    <t>901620342</t>
  </si>
  <si>
    <t>CARBONERAS 3</t>
  </si>
  <si>
    <t>CARBONERAS 2 TER</t>
  </si>
  <si>
    <t>GLOBAL 1</t>
  </si>
  <si>
    <t>GLOBAL 2</t>
  </si>
  <si>
    <t>GLOBAL 3</t>
  </si>
  <si>
    <t>GLOBAL 4</t>
  </si>
  <si>
    <t>GLOBAL TER</t>
  </si>
  <si>
    <t>EL ARCA TER</t>
  </si>
  <si>
    <t>GRUPO T&amp;L ASOCIADOS SAS</t>
  </si>
  <si>
    <t>901500728</t>
  </si>
  <si>
    <t>Grupo TYL - Boyacá</t>
  </si>
  <si>
    <t>WP HUSBANDS SAS</t>
  </si>
  <si>
    <t>901556231</t>
  </si>
  <si>
    <t>WP Husbands - Cundinamarca</t>
  </si>
  <si>
    <t>WP Husbands - Boyacá</t>
  </si>
  <si>
    <t>NR CARBONES SAS</t>
  </si>
  <si>
    <t>901698990</t>
  </si>
  <si>
    <t>PICOS 2</t>
  </si>
  <si>
    <t>901597123</t>
  </si>
  <si>
    <t>EL CHAPARRO</t>
  </si>
  <si>
    <t>F&amp;R</t>
  </si>
  <si>
    <t>COAL MART SAS</t>
  </si>
  <si>
    <t>901764123</t>
  </si>
  <si>
    <t>ANDINO</t>
  </si>
  <si>
    <t>LA LIMA</t>
  </si>
  <si>
    <t>ANDES</t>
  </si>
  <si>
    <t>GRUPO CARBOFER SAS ZESE</t>
  </si>
  <si>
    <t>901587951</t>
  </si>
  <si>
    <t>LA FORTUNA AB</t>
  </si>
  <si>
    <t>SAN FERNANDO</t>
  </si>
  <si>
    <t>WILSON DE JESUS PEREZ GUTIERREZ</t>
  </si>
  <si>
    <t>13388898</t>
  </si>
  <si>
    <t>MINA WILSON M20</t>
  </si>
  <si>
    <t>MINA WILSON</t>
  </si>
  <si>
    <t>ROMERO TER</t>
  </si>
  <si>
    <t>FEDDION 2</t>
  </si>
  <si>
    <t>Mina Comcargel</t>
  </si>
  <si>
    <t>MEDELLIN 23</t>
  </si>
  <si>
    <t>ADUANA RINCON  TER</t>
  </si>
  <si>
    <t>HAROLD 1</t>
  </si>
  <si>
    <t>COAL &amp; MINERALS SAS</t>
  </si>
  <si>
    <t>901560666</t>
  </si>
  <si>
    <t>Coal y Minerals - Boyacá</t>
  </si>
  <si>
    <t>Coal y Minerals - Cundinamarca</t>
  </si>
  <si>
    <t>901597396</t>
  </si>
  <si>
    <t>900820360</t>
  </si>
  <si>
    <t>MAGRO M20-220</t>
  </si>
  <si>
    <t>JORGE ALFREDO SALAZAR RAMIREZ</t>
  </si>
  <si>
    <t>1090457278</t>
  </si>
  <si>
    <t>SAN  MATEO</t>
  </si>
  <si>
    <t>SAN CARIBE</t>
  </si>
  <si>
    <t>SAN LUCAS</t>
  </si>
  <si>
    <t>SAN ISIDRO</t>
  </si>
  <si>
    <t>INGECOQ SAS</t>
  </si>
  <si>
    <t>901584238</t>
  </si>
  <si>
    <t>30J0 PLANTA EL CAIRO</t>
  </si>
  <si>
    <t>LOS LUISES</t>
  </si>
  <si>
    <t>EL NOGAL</t>
  </si>
  <si>
    <t>CASTELLANOS</t>
  </si>
  <si>
    <t>CARBOCOL ICC SAS</t>
  </si>
  <si>
    <t>901558308</t>
  </si>
  <si>
    <t>Carbocol - Cundinamarca</t>
  </si>
  <si>
    <t>Carbocol - Boyacá</t>
  </si>
  <si>
    <t>OPERACIONES Y MONTAJES DEL ORIENTE</t>
  </si>
  <si>
    <t>901718111</t>
  </si>
  <si>
    <t>ENCONTRADOS</t>
  </si>
  <si>
    <t>COMERCIALIZADORA FROCAR SAS</t>
  </si>
  <si>
    <t>901730179</t>
  </si>
  <si>
    <t>FROCAR 2</t>
  </si>
  <si>
    <t>FROCAR 1</t>
  </si>
  <si>
    <t>E&amp;T CARBONES SAS</t>
  </si>
  <si>
    <t>901574322</t>
  </si>
  <si>
    <t>CARBONES EYT 1</t>
  </si>
  <si>
    <t>CARBONES EYT 2</t>
  </si>
  <si>
    <t>CARBONES EYT 4</t>
  </si>
  <si>
    <t>FERTIAN COALS SAS</t>
  </si>
  <si>
    <t>901710140</t>
  </si>
  <si>
    <t>Fertian Coals - Cundinamarca</t>
  </si>
  <si>
    <t>ALTO VIENTO C</t>
  </si>
  <si>
    <t>COLMET 247</t>
  </si>
  <si>
    <t>COLMET 248</t>
  </si>
  <si>
    <t>COLMET 250</t>
  </si>
  <si>
    <t>COLMET 251</t>
  </si>
  <si>
    <t>COLMET 252</t>
  </si>
  <si>
    <t>COLMET 253</t>
  </si>
  <si>
    <t>COLMET 254</t>
  </si>
  <si>
    <t>CARLB #1</t>
  </si>
  <si>
    <t>CARLB #2</t>
  </si>
  <si>
    <t>KF MARAVILLAS 2 TER</t>
  </si>
  <si>
    <t>CARBONES EYT 2-1</t>
  </si>
  <si>
    <t>GRUPO EMPRESARIAL MINNORT JI SAS</t>
  </si>
  <si>
    <t>901585666</t>
  </si>
  <si>
    <t>LA FORTUNA A</t>
  </si>
  <si>
    <t>CARBONES EYT 3</t>
  </si>
  <si>
    <t>MINING GROUP 1</t>
  </si>
  <si>
    <t>CARBONES VAJUS SAS</t>
  </si>
  <si>
    <t>901244949</t>
  </si>
  <si>
    <t>CARBONES SAN RAFAEL SAS</t>
  </si>
  <si>
    <t>901268863</t>
  </si>
  <si>
    <t>Carbones San Rafael - Cundinamarca</t>
  </si>
  <si>
    <t>FROCAR 4</t>
  </si>
  <si>
    <t>YULIETH YESENIA ROJAS VILLAMIZAR</t>
  </si>
  <si>
    <t>1090408365</t>
  </si>
  <si>
    <t>MINA SAN GREGORIO 2</t>
  </si>
  <si>
    <t>EL PALMAR</t>
  </si>
  <si>
    <t>GEMCOAL SAS</t>
  </si>
  <si>
    <t>900659095</t>
  </si>
  <si>
    <t>CARBOLAN DR</t>
  </si>
  <si>
    <t>ENCONTRADOS TER A</t>
  </si>
  <si>
    <t>CARBONES MINERALES LAS TORRES SAS</t>
  </si>
  <si>
    <t>901616944</t>
  </si>
  <si>
    <t>COAL MINERAL LA TRINIDAD SAS</t>
  </si>
  <si>
    <t>901584646</t>
  </si>
  <si>
    <t>DANUBIO</t>
  </si>
  <si>
    <t>LA PALESTINA</t>
  </si>
  <si>
    <t>CHOPEMIN 2</t>
  </si>
  <si>
    <t>MINA LA LOLA SAS</t>
  </si>
  <si>
    <t>901427229</t>
  </si>
  <si>
    <t>CHOPEMIN 2 TER</t>
  </si>
  <si>
    <t>VILLA ANDREA</t>
  </si>
  <si>
    <t>VILLANUEVA TER</t>
  </si>
  <si>
    <t>PAJARITO</t>
  </si>
  <si>
    <t>LA HONDA</t>
  </si>
  <si>
    <t>EL RESPLANDOR</t>
  </si>
  <si>
    <t>COAL FATIBAR TER</t>
  </si>
  <si>
    <t>FATIBAR 6-1 TER</t>
  </si>
  <si>
    <t>LAS TORRES TER</t>
  </si>
  <si>
    <t>LA CHINITA TER</t>
  </si>
  <si>
    <t>ORIENTE TER</t>
  </si>
  <si>
    <t>SANTA MONICA 2 TER</t>
  </si>
  <si>
    <t>SANTA MONICA 4 TER</t>
  </si>
  <si>
    <t>MINERALES Y SERVICIOS LA BONITA SAS</t>
  </si>
  <si>
    <t>901542449</t>
  </si>
  <si>
    <t>LA BONITA</t>
  </si>
  <si>
    <t>COMERCIALIZADORA DE CARBONES DEL</t>
  </si>
  <si>
    <t>901433503</t>
  </si>
  <si>
    <t>RIO DE ORO</t>
  </si>
  <si>
    <t>INVERINDUSTRIAS IKIGAI SAS</t>
  </si>
  <si>
    <t>901543116</t>
  </si>
  <si>
    <t>IKIGAI</t>
  </si>
  <si>
    <t>IKIGAI TER</t>
  </si>
  <si>
    <t>LA REINA</t>
  </si>
  <si>
    <t>LA CHALUPA</t>
  </si>
  <si>
    <t>ZOTANA TER</t>
  </si>
  <si>
    <t>LA BENDICIÓN 1</t>
  </si>
  <si>
    <t>C. MINPROCOL S.A.S</t>
  </si>
  <si>
    <t>830066562</t>
  </si>
  <si>
    <t>MINPROCOL</t>
  </si>
  <si>
    <t>A&amp;A COAL SAS</t>
  </si>
  <si>
    <t>901718145</t>
  </si>
  <si>
    <t>A&amp;A COAL SAS - Boyacá</t>
  </si>
  <si>
    <t>GUADALUPE TER</t>
  </si>
  <si>
    <t>LA RAMADA TER</t>
  </si>
  <si>
    <t>SONADA TER</t>
  </si>
  <si>
    <t>901487919</t>
  </si>
  <si>
    <t>APOSENTOS RH</t>
  </si>
  <si>
    <t>EL CARRASCO</t>
  </si>
  <si>
    <t>MINA SAN ANTONIO</t>
  </si>
  <si>
    <t>EL CARMEN</t>
  </si>
  <si>
    <t>900131657</t>
  </si>
  <si>
    <t>INVERSIONES HEBRON COLOMBIA SAS</t>
  </si>
  <si>
    <t>901529989</t>
  </si>
  <si>
    <t>HEBRON</t>
  </si>
  <si>
    <t>LA MARINILLA EYT</t>
  </si>
  <si>
    <t>LA CALIFORNIA EYT</t>
  </si>
  <si>
    <t>INVERSIONES MARTINEZ LEROY SA INVER</t>
  </si>
  <si>
    <t>860079278</t>
  </si>
  <si>
    <t>INVERCOAL - CIMITARRA</t>
  </si>
  <si>
    <t>ANGELITA RC</t>
  </si>
  <si>
    <t>PALMERA</t>
  </si>
  <si>
    <t>GRUPO INGSUMA SAS</t>
  </si>
  <si>
    <t>901265102</t>
  </si>
  <si>
    <t>TREBOL 2</t>
  </si>
  <si>
    <t>MINERCAT SAS</t>
  </si>
  <si>
    <t>901770478</t>
  </si>
  <si>
    <t>LAS ADJUNTAS</t>
  </si>
  <si>
    <t>MINERALES Y COMERCIALIZADORA BARI S</t>
  </si>
  <si>
    <t>901388107</t>
  </si>
  <si>
    <t>BARI 1</t>
  </si>
  <si>
    <t>BARI 2</t>
  </si>
  <si>
    <t>CARRILLO</t>
  </si>
  <si>
    <t>CARUSO 2</t>
  </si>
  <si>
    <t>SAN PEDRO FATIBAR</t>
  </si>
  <si>
    <t>PATIO CMF</t>
  </si>
  <si>
    <t>TESORO</t>
  </si>
  <si>
    <t>EL SEIS</t>
  </si>
  <si>
    <t>INDUSTRIAS Y SUMINISTROS R&amp;M CUCUTA</t>
  </si>
  <si>
    <t>901590253</t>
  </si>
  <si>
    <t>SAN MATEO</t>
  </si>
  <si>
    <t>ESCOBAL</t>
  </si>
  <si>
    <t>NUEVA ILUSION</t>
  </si>
  <si>
    <t>ABUDABY 1</t>
  </si>
  <si>
    <t>TOSCANA</t>
  </si>
  <si>
    <t>SANTO TOMAS</t>
  </si>
  <si>
    <t>JULIETH 3 MOLINA TER</t>
  </si>
  <si>
    <t>COLMET 107 TER</t>
  </si>
  <si>
    <t>SAN JUDAS 2</t>
  </si>
  <si>
    <t>SATOR SAS</t>
  </si>
  <si>
    <t>890110985</t>
  </si>
  <si>
    <t>GC</t>
  </si>
  <si>
    <t>SATOR</t>
  </si>
  <si>
    <t>TRES CURVAS TER</t>
  </si>
  <si>
    <t>SAN SEBASTIAN TER</t>
  </si>
  <si>
    <t>COOPROCARCAT 012 TER</t>
  </si>
  <si>
    <t>COLMET 150 TER</t>
  </si>
  <si>
    <t>PICOS 2 TER</t>
  </si>
  <si>
    <t>COMERCIALIZADORA CARBOPAG SAS</t>
  </si>
  <si>
    <t>901674471</t>
  </si>
  <si>
    <t>CARBOPAG BOYACA</t>
  </si>
  <si>
    <t>MATEGUADUA</t>
  </si>
  <si>
    <t>EL MAMON</t>
  </si>
  <si>
    <t>INVERCOAL BOYACA</t>
  </si>
  <si>
    <t>CERRO BONITO EYT TER</t>
  </si>
  <si>
    <t>INGSUMA SOCHA</t>
  </si>
  <si>
    <t>MOLAGAVITA</t>
  </si>
  <si>
    <t>EL MOLINO</t>
  </si>
  <si>
    <t>COLMET 183</t>
  </si>
  <si>
    <t>COLMET 183 TER</t>
  </si>
  <si>
    <t>INGSUMA LIBANO TER</t>
  </si>
  <si>
    <t>MANO DE DIOS RH</t>
  </si>
  <si>
    <t>FORTUNA-SM</t>
  </si>
  <si>
    <t>FORTUNA-E</t>
  </si>
  <si>
    <t>COLMET 182</t>
  </si>
  <si>
    <t>COLMET 184</t>
  </si>
  <si>
    <t>CARBOFRONT BV</t>
  </si>
  <si>
    <t>CARBONES MINERALES BV</t>
  </si>
  <si>
    <t>CARBONES MINERALES AV</t>
  </si>
  <si>
    <t>LA CANDELARIA EYT</t>
  </si>
  <si>
    <t>EL TRIUNFO EYT</t>
  </si>
  <si>
    <t>LA BONITA TER</t>
  </si>
  <si>
    <t>LOS CARUSOS M1</t>
  </si>
  <si>
    <t>PLANADAS MOLINA TER</t>
  </si>
  <si>
    <t>MONARCA EYT</t>
  </si>
  <si>
    <t>COLMET 185</t>
  </si>
  <si>
    <t>MONARCA EYT TER</t>
  </si>
  <si>
    <t>EL MOLINO 2</t>
  </si>
  <si>
    <t>COALTRADER SAS</t>
  </si>
  <si>
    <t>901805591</t>
  </si>
  <si>
    <t>COALTRADER - BOYACA</t>
  </si>
  <si>
    <t>COALTRADER - CUNDINAMARCA</t>
  </si>
  <si>
    <t>ESPINO-SEMI</t>
  </si>
  <si>
    <t>COMERCIALIZADORA Y MINERALES MOLINA</t>
  </si>
  <si>
    <t>901508433</t>
  </si>
  <si>
    <t>EL RINCON</t>
  </si>
  <si>
    <t>PICO DE AGUILA 4</t>
  </si>
  <si>
    <t>ROCA NEGRA</t>
  </si>
  <si>
    <t>LA CANDELARIA EYT TER</t>
  </si>
  <si>
    <t>VILLA LUZ</t>
  </si>
  <si>
    <t>MINA SHADDAY</t>
  </si>
  <si>
    <t>X ROJA</t>
  </si>
  <si>
    <t>COLMET 106</t>
  </si>
  <si>
    <t>COLMET 109</t>
  </si>
  <si>
    <t>COLMET 145</t>
  </si>
  <si>
    <t>COLMET 146</t>
  </si>
  <si>
    <t>COLMET 151</t>
  </si>
  <si>
    <t>COLMET 152</t>
  </si>
  <si>
    <t>COLMET 151 TER</t>
  </si>
  <si>
    <t>COLMET 152 TER</t>
  </si>
  <si>
    <t>CARBONES EXPORTABLES DE COLOMBIA SA</t>
  </si>
  <si>
    <t>901788750</t>
  </si>
  <si>
    <t>CARBONEXCO - BOYACA</t>
  </si>
  <si>
    <t>COLMET 110</t>
  </si>
  <si>
    <t>COLMET 110 TER</t>
  </si>
  <si>
    <t>COLMET 153</t>
  </si>
  <si>
    <t>COLMET 153 TER</t>
  </si>
  <si>
    <t>ISABELLAS 1 TER</t>
  </si>
  <si>
    <t>LOS PATOS TER</t>
  </si>
  <si>
    <t>TEJALITO TER</t>
  </si>
  <si>
    <t>LA PALESTINA TER</t>
  </si>
  <si>
    <t>CARBOFRONT AV</t>
  </si>
  <si>
    <t>LA GUACAMAYA</t>
  </si>
  <si>
    <t>LA GUACAMAYA TER</t>
  </si>
  <si>
    <t>COLMET 106 TER</t>
  </si>
  <si>
    <t>ALIADOS DEL CARBON QL SAS</t>
  </si>
  <si>
    <t>901453881</t>
  </si>
  <si>
    <t>LA CECI - CUNDINAMARCA</t>
  </si>
  <si>
    <t>M&amp;C COAL MINING SAS</t>
  </si>
  <si>
    <t>901758543</t>
  </si>
  <si>
    <t>EL TESORO</t>
  </si>
  <si>
    <t>LOS PATOS</t>
  </si>
  <si>
    <t>901254631</t>
  </si>
  <si>
    <t>MONGO G</t>
  </si>
  <si>
    <t>LA ESTRELLA MQ TER</t>
  </si>
  <si>
    <t>CARBONES MINERALES TER</t>
  </si>
  <si>
    <t>PROYECTO MINERO PEÑITAS SAS</t>
  </si>
  <si>
    <t>901688239</t>
  </si>
  <si>
    <t>VEGUITA 1</t>
  </si>
  <si>
    <t>VEGUITA 2</t>
  </si>
  <si>
    <t>VEGUITA 3</t>
  </si>
  <si>
    <t>LA LOMA PMP</t>
  </si>
  <si>
    <t>CZ MINERALS SAS</t>
  </si>
  <si>
    <t>901759506</t>
  </si>
  <si>
    <t>CARLOS ZULETA</t>
  </si>
  <si>
    <t>COMERCIALIZADORA Y TRANSPORTADORA D</t>
  </si>
  <si>
    <t>901773117</t>
  </si>
  <si>
    <t>CARBODIAMS - BOYACA</t>
  </si>
  <si>
    <t>CARBONES LEMUEL SOCIEDAD POR ACCION</t>
  </si>
  <si>
    <t>900491184</t>
  </si>
  <si>
    <t>CARBONES LEMUEL - BOYACA</t>
  </si>
  <si>
    <t>CARBONES LEMUEL - CUNDINAMARCA</t>
  </si>
  <si>
    <t>CARBOINDUSTRIA 2 TER</t>
  </si>
  <si>
    <t>COMERCIALIZADORA GLOBAL TOLEDO SAS</t>
  </si>
  <si>
    <t>901596540</t>
  </si>
  <si>
    <t>SAN IGNACIO 2</t>
  </si>
  <si>
    <t>MEDELLIN 2 TER</t>
  </si>
  <si>
    <t>CARBONORA 2</t>
  </si>
  <si>
    <t>MINA LA UNION DOS SAS</t>
  </si>
  <si>
    <t>901667256</t>
  </si>
  <si>
    <t>LA UNION DOS</t>
  </si>
  <si>
    <t>HERMANOS PEÑA CAIRO</t>
  </si>
  <si>
    <t>CARBOFRONT-SM</t>
  </si>
  <si>
    <t>CARBOFRONT-E</t>
  </si>
  <si>
    <t>HERMANOS PEÑA CABALLITO</t>
  </si>
  <si>
    <t>OPERADORA MINERA EL DIAMANTE SAS</t>
  </si>
  <si>
    <t>900944526</t>
  </si>
  <si>
    <t>MINERA EL DIAMANTE</t>
  </si>
  <si>
    <t>CARBONEXCO - CUNDINAMARCA</t>
  </si>
  <si>
    <t>JEZU CA – TIPO 1</t>
  </si>
  <si>
    <t>CHICHIRA RH</t>
  </si>
  <si>
    <t>LUIS ALONSO CAMACHO FLOREZ</t>
  </si>
  <si>
    <t>13339490</t>
  </si>
  <si>
    <t>LA FORTUNA AC</t>
  </si>
  <si>
    <t>PATIO IBERIA - LANDAZURI</t>
  </si>
  <si>
    <t>MINERALES SAN JOSE 2 CC</t>
  </si>
  <si>
    <t>901378123</t>
  </si>
  <si>
    <t>BELLA LUZ 16</t>
  </si>
  <si>
    <t>LA VICTORIA M10</t>
  </si>
  <si>
    <t>MARISCAL M10</t>
  </si>
  <si>
    <t>CARBONES RINCON SAS</t>
  </si>
  <si>
    <t>900602143</t>
  </si>
  <si>
    <t>SAN SEBASTIAN M10</t>
  </si>
  <si>
    <t>SAN SEBASTIAN M20</t>
  </si>
  <si>
    <t>SAN SEBASTIAN M25</t>
  </si>
  <si>
    <t>SAN SEBASTIAN M40</t>
  </si>
  <si>
    <t>LA PALMA COQ</t>
  </si>
  <si>
    <t>LA GITANA</t>
  </si>
  <si>
    <t>TECNOCARBONES SAS</t>
  </si>
  <si>
    <t>900592438</t>
  </si>
  <si>
    <t>EL PORTILLO</t>
  </si>
  <si>
    <t>SHADDAY 2</t>
  </si>
  <si>
    <t>SOCIEDAD CARBONES ARIZONA SAS</t>
  </si>
  <si>
    <t>901224303</t>
  </si>
  <si>
    <t>ARIZONA</t>
  </si>
  <si>
    <t>MARIA EUGENIA MOLINA VILLAMIZAR</t>
  </si>
  <si>
    <t>27732166</t>
  </si>
  <si>
    <t>MINA LIMONCITO</t>
  </si>
  <si>
    <t>BUENAVISTA CTR</t>
  </si>
  <si>
    <t>901530674</t>
  </si>
  <si>
    <t>LAS INDIAS M20</t>
  </si>
  <si>
    <t>LAS INDIAS M40</t>
  </si>
  <si>
    <t>ARCOIRIS</t>
  </si>
  <si>
    <t>MINIG PRO SAS</t>
  </si>
  <si>
    <t>901776101</t>
  </si>
  <si>
    <t>LAS INDIAS 1</t>
  </si>
  <si>
    <t>LAS INDIAS 2</t>
  </si>
  <si>
    <t>MINA LA NAPOLITANA SAS</t>
  </si>
  <si>
    <t>901298695</t>
  </si>
  <si>
    <t>LA NAPOLITANA</t>
  </si>
  <si>
    <t>LA ESPERANZA</t>
  </si>
  <si>
    <t>PATIO HYJ MINERALES</t>
  </si>
  <si>
    <t>JOSE ISMAEL PATIÑO PRIETO</t>
  </si>
  <si>
    <t>TÓPAGA</t>
  </si>
  <si>
    <t>4167487</t>
  </si>
  <si>
    <t>LA CABAÑA</t>
  </si>
  <si>
    <t>INVERSIONES Y CARBONES JM SAS</t>
  </si>
  <si>
    <t>901125028</t>
  </si>
  <si>
    <t>TOBO 4</t>
  </si>
  <si>
    <t>PATIO LA CANADA</t>
  </si>
  <si>
    <t>H&amp;J MINERALES SAS</t>
  </si>
  <si>
    <t>900994888</t>
  </si>
  <si>
    <t>PATIO H&amp;J MINERALES 2</t>
  </si>
  <si>
    <t>MINA J1</t>
  </si>
  <si>
    <t>LA CAMILA MAY</t>
  </si>
  <si>
    <t>60394539</t>
  </si>
  <si>
    <t>PEREZ NUÑEZ</t>
  </si>
  <si>
    <t>RESPLANDOR 3</t>
  </si>
  <si>
    <t>COMPAÑIA PRODUCTORA DE CARBON SAS</t>
  </si>
  <si>
    <t>900021544</t>
  </si>
  <si>
    <t>CARRIZAL</t>
  </si>
  <si>
    <t>901609460</t>
  </si>
  <si>
    <t>EL CARMEN M&amp;P</t>
  </si>
  <si>
    <t>ALACRAN CISCOSA</t>
  </si>
  <si>
    <t>CAMELIAS</t>
  </si>
  <si>
    <t>RENACER UNO TER</t>
  </si>
  <si>
    <t>BENDICION</t>
  </si>
  <si>
    <t>MINA LIMONCITO SAS</t>
  </si>
  <si>
    <t>901422908</t>
  </si>
  <si>
    <t>LIMONCITO 1</t>
  </si>
  <si>
    <t>LA PALMA COQ 2</t>
  </si>
  <si>
    <t>LA PALMA COQ 3</t>
  </si>
  <si>
    <t>THE EAGLES MINER SAS</t>
  </si>
  <si>
    <t>901227614</t>
  </si>
  <si>
    <t>EL RECUERDO</t>
  </si>
  <si>
    <t>LOTTO</t>
  </si>
  <si>
    <t>SEGOVIA A</t>
  </si>
  <si>
    <t>SEGOVIA B</t>
  </si>
  <si>
    <t>SEGOVIA TER</t>
  </si>
  <si>
    <t>SAMUEL GARCIA MADERO</t>
  </si>
  <si>
    <t>13196983</t>
  </si>
  <si>
    <t>BVR CAR 2</t>
  </si>
  <si>
    <t>BVR CAR 3</t>
  </si>
  <si>
    <t>PEREZ NUÑEZ TER</t>
  </si>
  <si>
    <t>LA BONITA CLI</t>
  </si>
  <si>
    <t>LA BONITA CLI TER</t>
  </si>
  <si>
    <t>COLMET 109 TER</t>
  </si>
  <si>
    <t>COLMET 145 TER</t>
  </si>
  <si>
    <t>LA PERSEGUIDA TER</t>
  </si>
  <si>
    <t>BERACA TER</t>
  </si>
  <si>
    <t>BERACA 3</t>
  </si>
  <si>
    <t>INVERSIONES WG SAS</t>
  </si>
  <si>
    <t>900975316</t>
  </si>
  <si>
    <t>MINA LA MILAGROSA</t>
  </si>
  <si>
    <t>MINA TORTEROS RH</t>
  </si>
  <si>
    <t>PATIO LOMITAS</t>
  </si>
  <si>
    <t>PATIO LOMITAS TER</t>
  </si>
  <si>
    <t>GONZALEZ Y CIA MINERALES SAS</t>
  </si>
  <si>
    <t>901280663</t>
  </si>
  <si>
    <t>LA TUNEBIA</t>
  </si>
  <si>
    <t>BERACA 5</t>
  </si>
  <si>
    <t>BERACA 4 TER</t>
  </si>
  <si>
    <t>BERACA 5 TER</t>
  </si>
  <si>
    <t>EL PROGRESO C</t>
  </si>
  <si>
    <t>EL PROGRESO C TER</t>
  </si>
  <si>
    <t>COLMET 200 COQ F</t>
  </si>
  <si>
    <t>DNA GR SAS</t>
  </si>
  <si>
    <t>CHÍA</t>
  </si>
  <si>
    <t>900394734</t>
  </si>
  <si>
    <t>PATIO DNA</t>
  </si>
  <si>
    <t>LAJAS TER</t>
  </si>
  <si>
    <t>LOS PINOS TER</t>
  </si>
  <si>
    <t>SAN VICTORIO TER</t>
  </si>
  <si>
    <t>COMERCIALIZADORA DE MINERALES SAS</t>
  </si>
  <si>
    <t>901780787</t>
  </si>
  <si>
    <t>SOLMINER 1</t>
  </si>
  <si>
    <t>SOLMINER 2</t>
  </si>
  <si>
    <t>SOLMINER 3</t>
  </si>
  <si>
    <t>SOLMINER 4</t>
  </si>
  <si>
    <t>COLMET 202 TER</t>
  </si>
  <si>
    <t>LA LIMA TER</t>
  </si>
  <si>
    <t>HERMANOS PEÑA 1 TER</t>
  </si>
  <si>
    <t>PANAMA M20</t>
  </si>
  <si>
    <t>901865059</t>
  </si>
  <si>
    <t>SANTA CECILIA TER</t>
  </si>
  <si>
    <t>CI FORTIA MINERALS SAS</t>
  </si>
  <si>
    <t>PUERTO COLOMBIA</t>
  </si>
  <si>
    <t>800023551</t>
  </si>
  <si>
    <t>PATIO FORTIA</t>
  </si>
  <si>
    <t>MINAS Y MINERALES SA</t>
  </si>
  <si>
    <t>832004332</t>
  </si>
  <si>
    <t>MINMINER</t>
  </si>
  <si>
    <t>ALVARO ENRIQUE OJEDA VILLAREAL</t>
  </si>
  <si>
    <t>13540648</t>
  </si>
  <si>
    <t>AMARI</t>
  </si>
  <si>
    <t>AMARI TER</t>
  </si>
  <si>
    <t>SILENCIO 2</t>
  </si>
  <si>
    <t>MATEGUADUA 1</t>
  </si>
  <si>
    <t>EL CHORRO 2</t>
  </si>
  <si>
    <t>COLMET 300</t>
  </si>
  <si>
    <t>MAYORCA 4</t>
  </si>
  <si>
    <t>MAYORCA 4 TER</t>
  </si>
  <si>
    <t>MAYORCA 4-2</t>
  </si>
  <si>
    <t>MAYORCA 4-2 TER</t>
  </si>
  <si>
    <t>MINEX COMPAÑIA INTERNACIONAL SOCIED</t>
  </si>
  <si>
    <t>900114676</t>
  </si>
  <si>
    <t>MINEX COQ</t>
  </si>
  <si>
    <t>TALAS 03</t>
  </si>
  <si>
    <t>COMBEXMIN CAR 1</t>
  </si>
  <si>
    <t>FATIBAR 4-2 TER</t>
  </si>
  <si>
    <t>FATIBAR 10A</t>
  </si>
  <si>
    <t>FATIBAR 6</t>
  </si>
  <si>
    <t>FATIBAR 15</t>
  </si>
  <si>
    <t>BELLA LUZ TER</t>
  </si>
  <si>
    <t>807004326</t>
  </si>
  <si>
    <t>LA CALIFORNIA 2 TER</t>
  </si>
  <si>
    <t>MARINILLA 2 TER</t>
  </si>
  <si>
    <t>ELIECER GUTIERREZ SANCHEZ</t>
  </si>
  <si>
    <t>13470895</t>
  </si>
  <si>
    <t>BACELI CAR 2</t>
  </si>
  <si>
    <t>FATIBAR 10 A TER</t>
  </si>
  <si>
    <t>FATIBAR 6 TER</t>
  </si>
  <si>
    <t>FATIBAR 15 TER</t>
  </si>
  <si>
    <t>INDIAS 1 TER</t>
  </si>
  <si>
    <t>INDIAS 2 TER</t>
  </si>
  <si>
    <t>901894074</t>
  </si>
  <si>
    <t>SAN ANTONIO 4 TER</t>
  </si>
  <si>
    <t>SAN ANTONIO 4 RHJ</t>
  </si>
  <si>
    <t>SAN ANTONIO 1 RHJ</t>
  </si>
  <si>
    <t>MI TESORO TER RHJ</t>
  </si>
  <si>
    <t>LOS ANGELES TER</t>
  </si>
  <si>
    <t>1004820512</t>
  </si>
  <si>
    <t>TIGRE 2</t>
  </si>
  <si>
    <t>TIGRE 3</t>
  </si>
  <si>
    <t>TIGRE 4</t>
  </si>
  <si>
    <t>TIGRE 5</t>
  </si>
  <si>
    <t>TIGRE 6</t>
  </si>
  <si>
    <t>CHINITA 1</t>
  </si>
  <si>
    <t>CHINITA 2</t>
  </si>
  <si>
    <t>MINA SANTA LUCIA SAS</t>
  </si>
  <si>
    <t>901144421</t>
  </si>
  <si>
    <t>SANTA LUCIA</t>
  </si>
  <si>
    <t>COMPAÑIA COLOMBIANA EXPORTADORA DE</t>
  </si>
  <si>
    <t>901670949</t>
  </si>
  <si>
    <t>MINA EXPO COAL</t>
  </si>
  <si>
    <t>CARBOFARALLONES SAS</t>
  </si>
  <si>
    <t>901445995</t>
  </si>
  <si>
    <t>CARBOFARALLONES</t>
  </si>
  <si>
    <t>MINERALES COALPRO SAS</t>
  </si>
  <si>
    <t>901854041</t>
  </si>
  <si>
    <t>COAL PRO 1</t>
  </si>
  <si>
    <t>COAL PRO 2</t>
  </si>
  <si>
    <t>COAL PRO 1 TER</t>
  </si>
  <si>
    <t>COAL PRO 2 TER</t>
  </si>
  <si>
    <t>PRIMAVERA E&amp;E TER</t>
  </si>
  <si>
    <t>CARBOEX 4 TER</t>
  </si>
  <si>
    <t>SAN IGNACIO M20</t>
  </si>
  <si>
    <t>SAN IGNACIO M40</t>
  </si>
  <si>
    <t>CIMICOLMET</t>
  </si>
  <si>
    <t>CIMICOAL</t>
  </si>
  <si>
    <t>CARBONES LA CRISTALINA SAS</t>
  </si>
  <si>
    <t>901174287</t>
  </si>
  <si>
    <t>LA CRISTALINA TER</t>
  </si>
  <si>
    <t>LAS MARIAS TER</t>
  </si>
  <si>
    <t>INDUSTRIA COLOMBIANA DE CARBONES SA</t>
  </si>
  <si>
    <t>901699231</t>
  </si>
  <si>
    <t>INDUCOAL</t>
  </si>
  <si>
    <t>SEGOVIA P1</t>
  </si>
  <si>
    <t>PARADAS TER</t>
  </si>
  <si>
    <t>VICTORIA M20 TER</t>
  </si>
  <si>
    <t>VILLA NUEVA RA TER</t>
  </si>
  <si>
    <t>SANTA VERONICA B</t>
  </si>
  <si>
    <t>EL ANGEL CIMITARRA</t>
  </si>
  <si>
    <t>VALEGRA MANTO 4</t>
  </si>
  <si>
    <t>CHUCARIMA MANTO 4</t>
  </si>
  <si>
    <t>CARBOINDUSTRIA 2</t>
  </si>
  <si>
    <t>RH CHUCARIMA</t>
  </si>
  <si>
    <t>COOPROCARCAT 003 M2 TER</t>
  </si>
  <si>
    <t>COOPROCARCAT 005 M2 TER</t>
  </si>
  <si>
    <t>COOPROCARCAT 027 TER</t>
  </si>
  <si>
    <t>COOPROCARCAT 024 TER</t>
  </si>
  <si>
    <t>BVR CAR 4</t>
  </si>
  <si>
    <t>P3 CARBONERAS LOS PINOS SAS</t>
  </si>
  <si>
    <t>832007855</t>
  </si>
  <si>
    <t>P3 LOS PINOS CLP</t>
  </si>
  <si>
    <t>CARBOCAT R&amp;B SAS</t>
  </si>
  <si>
    <t>901883602</t>
  </si>
  <si>
    <t>LAS PALMAS CBC</t>
  </si>
  <si>
    <t>LAS FLORES CBC</t>
  </si>
  <si>
    <t>LOS PINOS CBC</t>
  </si>
  <si>
    <t>LAS PALMAS CBC TER</t>
  </si>
  <si>
    <t>LAS FLORES CBC TER</t>
  </si>
  <si>
    <t>LOS PINOS CBC TER</t>
  </si>
  <si>
    <t>BELLAVISTA MQ TER</t>
  </si>
  <si>
    <t>SANTA CECILIA P2</t>
  </si>
  <si>
    <t>ORIENTE RHJ</t>
  </si>
  <si>
    <t>LOS ANGELES RHJ</t>
  </si>
  <si>
    <t>BONITA RHJ</t>
  </si>
  <si>
    <t>CARBONES &amp; MINERALES CARO SAS</t>
  </si>
  <si>
    <t>901262751</t>
  </si>
  <si>
    <t>TORTEROS 4</t>
  </si>
  <si>
    <t>890401958</t>
  </si>
  <si>
    <t>ROBERTO LUIS GUTIERREZ GAFARO</t>
  </si>
  <si>
    <t>88237432</t>
  </si>
  <si>
    <t>LLANO VERDE</t>
  </si>
  <si>
    <t>EXPO COAL 2</t>
  </si>
  <si>
    <t>LA HERENCIA</t>
  </si>
  <si>
    <t>ORQUÍDEA</t>
  </si>
  <si>
    <t>CARBOINDUSTRIA COQ RC</t>
  </si>
  <si>
    <t>CARBOMINERALES COQUE RC</t>
  </si>
  <si>
    <t>LA PROSPERIDAD RHJ</t>
  </si>
  <si>
    <t>VILLANUEVA RHJ</t>
  </si>
  <si>
    <t>NIVALTRADE SAS</t>
  </si>
  <si>
    <t>901432786</t>
  </si>
  <si>
    <t>JORDAN B</t>
  </si>
  <si>
    <t>LA HERENCIA TER</t>
  </si>
  <si>
    <t>TORTEROS 4TER</t>
  </si>
  <si>
    <t>PERIODO</t>
  </si>
  <si>
    <t>2025-01</t>
  </si>
  <si>
    <t>2025-02</t>
  </si>
  <si>
    <t>2025-03</t>
  </si>
  <si>
    <t>2025-04</t>
  </si>
  <si>
    <t>2025-05</t>
  </si>
  <si>
    <t>2025-07</t>
  </si>
  <si>
    <t>2025-08</t>
  </si>
  <si>
    <t>2025-09</t>
  </si>
  <si>
    <t>2025-10</t>
  </si>
  <si>
    <t>2025-11</t>
  </si>
  <si>
    <t>2025-12</t>
  </si>
  <si>
    <t>anio_mes</t>
  </si>
  <si>
    <t>Pila</t>
  </si>
  <si>
    <t>Codmina</t>
  </si>
  <si>
    <t>BTU</t>
  </si>
  <si>
    <t>Tipo Calidad</t>
  </si>
  <si>
    <t>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</si>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</sst>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&quot;$&quot;\ * #,##0.00_-;\-&quot;$&quot;\ * #,##0.00_-;_-&quot;$&quot;\ * &quot;-&quot;??_-;_-@_-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37">
    <xf numFmtId="0" fontId="0" fillId="0" borderId="0" xfId="0"/>
    <xf numFmtId="164" fontId="0" fillId="0" borderId="0" xfId="1" applyFont="1"/>
    <xf numFmtId="10" fontId="0" fillId="0" borderId="0" xfId="2" applyNumberFormat="1" applyFont="1"/>
    <xf numFmtId="0" fontId="1" fillId="4" borderId="1" xfId="0" applyFont="1" applyFill="1" applyBorder="1"/>
    <xf numFmtId="0" fontId="1" fillId="5" borderId="1" xfId="0" applyFont="1" applyFill="1" applyBorder="1"/>
    <xf numFmtId="0" fontId="1" fillId="3" borderId="1" xfId="0" applyFont="1" applyFill="1" applyBorder="1"/>
    <xf numFmtId="0" fontId="1" fillId="2" borderId="1" xfId="0" applyFont="1" applyFill="1" applyBorder="1"/>
    <xf numFmtId="0" fontId="3" fillId="6" borderId="2" xfId="0" applyFont="1" applyFill="1" applyBorder="1"/>
    <xf numFmtId="0" fontId="0" fillId="0" borderId="0" xfId="0" applyAlignment="1">
      <alignment horizontal="left"/>
    </xf>
    <xf numFmtId="0" fontId="4" fillId="0" borderId="0" xfId="0" applyFont="1"/>
    <xf numFmtId="0" fontId="3" fillId="6" borderId="0" xfId="0" applyFont="1" applyFill="1"/>
    <xf numFmtId="0" fontId="0" fillId="0" borderId="0" xfId="0" applyAlignment="1">
      <alignment horizontal="right"/>
    </xf>
    <xf numFmtId="0" fontId="0" fillId="7" borderId="0" xfId="0" applyFill="1"/>
    <xf numFmtId="0" fontId="4" fillId="7" borderId="0" xfId="0" applyFont="1" applyFill="1"/>
    <xf numFmtId="0" fontId="3" fillId="0" borderId="0" xfId="0" applyFont="1"/>
    <xf numFmtId="0" fontId="3" fillId="6" borderId="3" xfId="0" applyFont="1" applyFill="1" applyBorder="1"/>
    <xf numFmtId="49" fontId="0" fillId="0" borderId="0" xfId="0" applyNumberFormat="1" applyAlignment="1">
      <alignment horizontal="right"/>
    </xf>
    <xf numFmtId="0" fontId="3" fillId="6" borderId="4" xfId="0" applyFont="1" applyFill="1" applyBorder="1"/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5" xfId="0" applyFont="1" applyFill="1" applyBorder="1"/>
    <xf numFmtId="0" fontId="0" fillId="0" borderId="5" xfId="0" applyBorder="1"/>
    <xf numFmtId="164" fontId="0" fillId="0" borderId="5" xfId="1" applyFont="1" applyBorder="1"/>
    <xf numFmtId="10" fontId="0" fillId="0" borderId="5" xfId="2" applyNumberFormat="1" applyFont="1" applyBorder="1"/>
    <xf numFmtId="43" fontId="0" fillId="0" borderId="0" xfId="3" applyFont="1"/>
    <xf numFmtId="43" fontId="0" fillId="0" borderId="5" xfId="3" applyFont="1" applyBorder="1"/>
    <xf numFmtId="0" fontId="0" fillId="0" borderId="1" xfId="0" applyBorder="1"/>
    <xf numFmtId="10" fontId="0" fillId="0" borderId="1" xfId="2" applyNumberFormat="1" applyFont="1" applyBorder="1"/>
    <xf numFmtId="9" fontId="0" fillId="0" borderId="1" xfId="0" applyNumberFormat="1" applyBorder="1"/>
    <xf numFmtId="49" fontId="0" fillId="0" borderId="1" xfId="0" applyNumberFormat="1" applyBorder="1" applyAlignment="1">
      <alignment horizontal="right"/>
    </xf>
    <xf numFmtId="0" fontId="0" fillId="8" borderId="5" xfId="0" applyFill="1" applyBorder="1"/>
    <xf numFmtId="0" fontId="0" fillId="8" borderId="5" xfId="0" applyFill="1" applyBorder="1" applyAlignment="1">
      <alignment horizontal="right"/>
    </xf>
    <xf numFmtId="10" fontId="0" fillId="8" borderId="5" xfId="2" applyNumberFormat="1" applyFont="1" applyFill="1" applyBorder="1"/>
    <xf numFmtId="43" fontId="0" fillId="8" borderId="5" xfId="3" applyFont="1" applyFill="1" applyBorder="1"/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4">
    <cellStyle name="Millares" xfId="3" builtinId="3"/>
    <cellStyle name="Moneda" xfId="1" builtinId="4"/>
    <cellStyle name="Normal" xfId="0" builtinId="0"/>
    <cellStyle name="Porcentaje" xfId="2" builtinId="5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microsoft.com/office/2017/10/relationships/person" Target="persons/person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powerPivotData" Target="model/item.data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4" xr16:uid="{594BF0CA-30BC-44DF-A653-A6107C8A7455}" autoFormatId="16" applyNumberFormats="0" applyBorderFormats="0" applyFontFormats="0" applyPatternFormats="0" applyAlignmentFormats="0" applyWidthHeightFormats="0">
  <queryTableRefresh nextId="12">
    <queryTableFields count="7">
      <queryTableField id="1" name="COD_PROV" tableColumnId="1"/>
      <queryTableField id="2" name="PROVEEDOR" tableColumnId="2"/>
      <queryTableField id="8" name="CIUDAD" tableColumnId="8"/>
      <queryTableField id="4" name="NIT" tableColumnId="4"/>
      <queryTableField id="9" name="TIPO" tableColumnId="9"/>
      <queryTableField id="6" name="COD_MINA" tableColumnId="6"/>
      <queryTableField id="7" name="MINA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backgroundRefresh="0" connectionId="6" xr16:uid="{67DC0F1B-FC1B-47A0-BF1A-616CCF7AC5B8}" autoFormatId="16" applyNumberFormats="0" applyBorderFormats="0" applyFontFormats="0" applyPatternFormats="0" applyAlignmentFormats="0" applyWidthHeightFormats="0">
  <queryTableRefresh nextId="16">
    <queryTableFields count="9">
      <queryTableField id="1" name="anio_mes" tableColumnId="1"/>
      <queryTableField id="3" name="Pila" tableColumnId="3"/>
      <queryTableField id="5" name="Codmina" tableColumnId="5"/>
      <queryTableField id="4" name="HT" tableColumnId="4"/>
      <queryTableField id="6" name="CZ" tableColumnId="6"/>
      <queryTableField id="7" name="MV" tableColumnId="7"/>
      <queryTableField id="8" name="S" tableColumnId="8"/>
      <queryTableField id="9" name="FSI" tableColumnId="9"/>
      <queryTableField id="12" name="BTU" tableColumnId="11"/>
    </queryTableFields>
  </queryTableRefresh>
  <extLst>
    <ext xmlns:x15="http://schemas.microsoft.com/office/spreadsheetml/2010/11/main" uri="{883FBD77-0823-4a55-B5E3-86C4891E6966}">
      <x15:queryTable sourceDataName="Consulta - COQUE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C4F02B-F39A-40A2-BD66-2356BDC16A25}" name="PROV" displayName="PROV" ref="A1:G1475" tableType="queryTable" totalsRowShown="0">
  <autoFilter ref="A1:G1475" xr:uid="{1DC4F02B-F39A-40A2-BD66-2356BDC16A25}"/>
  <tableColumns count="7">
    <tableColumn id="1" xr3:uid="{11C4C7C6-CB06-4755-B8EF-0517B4D46D29}" uniqueName="1" name="COD_PROV" queryTableFieldId="1"/>
    <tableColumn id="2" xr3:uid="{1F239C5F-6B58-4C27-8D80-EB12F1200F47}" uniqueName="2" name="PROVEEDOR" queryTableFieldId="2" dataDxfId="17"/>
    <tableColumn id="8" xr3:uid="{DBC6CAB5-B673-4168-B1DC-ECCB3E46F7C7}" uniqueName="8" name="CIUDAD" queryTableFieldId="8" dataDxfId="16"/>
    <tableColumn id="4" xr3:uid="{245D28D4-C222-47D9-9276-A7FACDC0DD6D}" uniqueName="4" name="NIT" queryTableFieldId="4" dataDxfId="15"/>
    <tableColumn id="9" xr3:uid="{7A648711-526F-4BCA-BF95-FF03EE4814E8}" uniqueName="9" name="TIPO" queryTableFieldId="9" dataDxfId="14"/>
    <tableColumn id="6" xr3:uid="{6CF66347-683C-497B-99D4-AAE0304919E9}" uniqueName="6" name="COD_MINA" queryTableFieldId="6"/>
    <tableColumn id="7" xr3:uid="{068E7701-D37E-4E7B-ADBE-A54FE80B19D0}" uniqueName="7" name="MINA" queryTableFieldId="7" dataDxfId="13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94A9BC-18E2-4145-A5E0-CC8FB300AA7A}" name="TIPO_CARBON" displayName="TIPO_CARBON" ref="I1:J13" totalsRowShown="0">
  <autoFilter ref="I1:J13" xr:uid="{A294A9BC-18E2-4145-A5E0-CC8FB300AA7A}"/>
  <tableColumns count="2">
    <tableColumn id="1" xr3:uid="{06007346-12A5-45D4-9998-B924AB6A5D31}" name="TIPO CARBON"/>
    <tableColumn id="2" xr3:uid="{15C49AC7-C37E-476D-BF5E-1AE8025C970C}" name="TIPO DATA CALIDAD" dataDxfId="12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4BD72A-F80B-4BB1-8116-459A1E0652F4}" name="COQUE" displayName="COQUE" ref="A1:I526" tableType="queryTable" totalsRowShown="0">
  <autoFilter ref="A1:I526" xr:uid="{534BD72A-F80B-4BB1-8116-459A1E0652F4}"/>
  <tableColumns count="9">
    <tableColumn id="1" xr3:uid="{F3733318-2526-4EB3-9B8E-915A588A550B}" uniqueName="1" name="anio_mes" queryTableFieldId="1" dataDxfId="11"/>
    <tableColumn id="3" xr3:uid="{3771520D-8369-466E-B281-9735E63B9AF4}" uniqueName="3" name="Pila" queryTableFieldId="3" dataDxfId="10"/>
    <tableColumn id="5" xr3:uid="{EB07EFE7-DB1D-4E88-BC5B-43E11E2C87A4}" uniqueName="5" name="Codmina" queryTableFieldId="5" dataDxfId="9"/>
    <tableColumn id="4" xr3:uid="{EACEE29F-5B64-4066-B924-27DC45B62095}" uniqueName="4" name="HT" queryTableFieldId="4" dataDxfId="5" dataCellStyle="Millares"/>
    <tableColumn id="6" xr3:uid="{2B838D67-7242-46B6-BD19-7D31F61FBB78}" uniqueName="6" name="CZ" queryTableFieldId="6" dataDxfId="4" dataCellStyle="Millares"/>
    <tableColumn id="7" xr3:uid="{A89F9CC5-8B3C-491B-9698-22C275047222}" uniqueName="7" name="MV" queryTableFieldId="7" dataDxfId="3" dataCellStyle="Millares"/>
    <tableColumn id="8" xr3:uid="{F4466CFC-9D8F-453B-B280-F9059E956DA1}" uniqueName="8" name="S" queryTableFieldId="8" dataDxfId="2" dataCellStyle="Millares"/>
    <tableColumn id="9" xr3:uid="{7D45ED0C-56A2-4723-827C-80B9570F9F61}" uniqueName="9" name="FSI" queryTableFieldId="9" dataDxfId="1" dataCellStyle="Millares"/>
    <tableColumn id="11" xr3:uid="{2C1946FF-C238-4577-BED6-951DF5AE634F}" uniqueName="11" name="BTU" queryTableFieldId="12" dataDxfId="0" dataCellStyle="Millares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B6D77CC-6A4F-41A8-8661-8B0E6F48F3D9}" name="PERIODO" displayName="PERIODO" ref="A1:A13" totalsRowShown="0" headerRowDxfId="8" headerRowBorderDxfId="7" tableBorderDxfId="6">
  <autoFilter ref="A1:A13" xr:uid="{7B6D77CC-6A4F-41A8-8661-8B0E6F48F3D9}"/>
  <tableColumns count="1">
    <tableColumn id="1" xr3:uid="{AEA9BF65-32DE-49F7-AA5D-47CD09F13D6F}" name="PERIODO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DDA57-707A-4B51-A87D-5DA5583F4672}">
  <dimension ref="A1:BX1002"/>
  <sheetViews>
    <sheetView showGridLines="0" tabSelected="1" workbookViewId="0">
      <pane ySplit="2" topLeftCell="A3" activePane="bottomLeft" state="frozen"/>
      <selection pane="bottomLeft" activeCell="O6" sqref="O6"/>
    </sheetView>
  </sheetViews>
  <sheetFormatPr baseColWidth="10" defaultColWidth="11.453125" defaultRowHeight="14.5" x14ac:dyDescent="0.35"/>
  <cols>
    <col min="1" max="1" width="41" customWidth="1"/>
    <col min="2" max="2" width="28.26953125" bestFit="1" customWidth="1"/>
    <col min="3" max="3" width="13.54296875" customWidth="1"/>
    <col min="4" max="4" width="28.26953125" customWidth="1"/>
    <col min="5" max="5" width="28.54296875" bestFit="1" customWidth="1"/>
    <col min="6" max="6" width="15.7265625" customWidth="1"/>
    <col min="7" max="7" width="13" bestFit="1" customWidth="1"/>
    <col min="8" max="12" width="11.453125" customWidth="1"/>
    <col min="13" max="13" width="12.26953125" customWidth="1"/>
    <col min="14" max="14" width="11.453125" customWidth="1"/>
    <col min="15" max="15" width="16.54296875" customWidth="1"/>
    <col min="16" max="21" width="11.453125" customWidth="1"/>
    <col min="22" max="22" width="28.54296875" bestFit="1" customWidth="1"/>
    <col min="23" max="23" width="11.453125" customWidth="1"/>
    <col min="26" max="26" width="22.7265625" customWidth="1"/>
    <col min="27" max="27" width="11.453125" style="9" hidden="1" customWidth="1"/>
  </cols>
  <sheetData>
    <row r="1" spans="1:76" s="9" customFormat="1" x14ac:dyDescent="0.3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18"/>
      <c r="O1" s="5" t="s">
        <v>1</v>
      </c>
      <c r="P1"/>
      <c r="Q1" s="34" t="s">
        <v>2</v>
      </c>
      <c r="R1" s="34"/>
      <c r="S1" s="34"/>
      <c r="T1" s="34"/>
      <c r="U1"/>
      <c r="V1" s="35" t="s">
        <v>3</v>
      </c>
      <c r="W1" s="35"/>
      <c r="X1"/>
      <c r="Y1"/>
      <c r="Z1"/>
    </row>
    <row r="2" spans="1:76" s="9" customFormat="1" x14ac:dyDescent="0.35">
      <c r="A2" s="20" t="s">
        <v>4</v>
      </c>
      <c r="B2" s="20" t="s">
        <v>5</v>
      </c>
      <c r="C2" s="20" t="s">
        <v>6</v>
      </c>
      <c r="D2" s="20" t="s">
        <v>7</v>
      </c>
      <c r="E2" s="20" t="s">
        <v>8</v>
      </c>
      <c r="F2" s="20" t="s">
        <v>9</v>
      </c>
      <c r="G2" s="20" t="s">
        <v>10</v>
      </c>
      <c r="H2" s="20" t="s">
        <v>11</v>
      </c>
      <c r="I2" s="20" t="s">
        <v>12</v>
      </c>
      <c r="J2" s="20" t="s">
        <v>13</v>
      </c>
      <c r="K2" s="20" t="s">
        <v>14</v>
      </c>
      <c r="L2" s="20" t="s">
        <v>15</v>
      </c>
      <c r="M2" s="20" t="s">
        <v>2331</v>
      </c>
      <c r="N2" s="19"/>
      <c r="O2" s="5" t="s">
        <v>16</v>
      </c>
      <c r="P2"/>
      <c r="Q2" s="3" t="s">
        <v>12</v>
      </c>
      <c r="R2" s="3" t="s">
        <v>13</v>
      </c>
      <c r="S2" s="3" t="s">
        <v>14</v>
      </c>
      <c r="T2" s="3" t="s">
        <v>15</v>
      </c>
      <c r="U2"/>
      <c r="V2" s="4" t="s">
        <v>17</v>
      </c>
      <c r="W2" s="4" t="s">
        <v>18</v>
      </c>
      <c r="X2"/>
      <c r="Y2" s="6" t="s">
        <v>166</v>
      </c>
      <c r="Z2"/>
      <c r="AA2" s="6" t="s">
        <v>19</v>
      </c>
    </row>
    <row r="3" spans="1:76" s="9" customFormat="1" x14ac:dyDescent="0.35">
      <c r="A3" s="21" t="s">
        <v>20</v>
      </c>
      <c r="B3" s="21" t="s">
        <v>21</v>
      </c>
      <c r="C3" s="30">
        <f>_xlfn.XLOOKUP(B3,PROV[MINA],PROV[COD_MINA],"")</f>
        <v>290001321</v>
      </c>
      <c r="D3" s="21" t="s">
        <v>22</v>
      </c>
      <c r="E3" s="21" t="s">
        <v>23</v>
      </c>
      <c r="F3" s="21">
        <v>900</v>
      </c>
      <c r="G3" s="22">
        <v>298390</v>
      </c>
      <c r="H3" s="32">
        <f>IF(
    (SUMIFS(COQUE[HT],COQUE[[anio_mes]:[anio_mes]],INDUMAX!$Y$3,COQUE[[Codmina]:[Codmina]],INDUMAX!$C3,COQUE[[Pila]:[Pila]],INDUMAX!$M3)/100) = 0,
    SUMIFS('CALIDAD CONTRACTUAL'!E:E,'CALIDAD CONTRACTUAL'!$C:$C,INDUMAX!$C3,'CALIDAD CONTRACTUAL'!$J:$J,INDUMAX!$M3),
    SUMIFS(COQUE[HT],COQUE[[anio_mes]:[anio_mes]],INDUMAX!$Y$3,COQUE[[Codmina]:[Codmina]],INDUMAX!$C3,COQUE[[Pila]:[Pila]],INDUMAX!$M3)/100
)</f>
        <v>0.1061831752075401</v>
      </c>
      <c r="I3" s="32">
        <f>IF(
    (SUMIFS(COQUE[CZ],COQUE[[anio_mes]:[anio_mes]],INDUMAX!$Y$3,COQUE[[Codmina]:[Codmina]],INDUMAX!$C3,COQUE[[Pila]:[Pila]],INDUMAX!$M3)/100) = 0,
    SUMIFS('CALIDAD CONTRACTUAL'!F:F,'CALIDAD CONTRACTUAL'!$C:$C,INDUMAX!$C3,'CALIDAD CONTRACTUAL'!$J:$J,INDUMAX!$M3),
    SUMIFS(COQUE[CZ],COQUE[[anio_mes]:[anio_mes]],INDUMAX!$Y$3,COQUE[[Codmina]:[Codmina]],INDUMAX!$C3,COQUE[[Pila]:[Pila]],INDUMAX!$M3)/100
)</f>
        <v>4.4065329879533127E-2</v>
      </c>
      <c r="J3" s="32">
        <f>IF(
    (SUMIFS(COQUE[MV],COQUE[[anio_mes]:[anio_mes]],INDUMAX!$Y$3,COQUE[[Codmina]:[Codmina]],INDUMAX!$C3,COQUE[[Pila]:[Pila]],INDUMAX!$M3)/100) = 0,
    SUMIFS('CALIDAD CONTRACTUAL'!G:G,'CALIDAD CONTRACTUAL'!$C:$C,INDUMAX!$C3,'CALIDAD CONTRACTUAL'!$J:$J,INDUMAX!$M3),
    SUMIFS(COQUE[MV],COQUE[[anio_mes]:[anio_mes]],INDUMAX!$Y$3,COQUE[[Codmina]:[Codmina]],INDUMAX!$C3,COQUE[[Pila]:[Pila]],INDUMAX!$M3)/100
)</f>
        <v>0.42505189438861501</v>
      </c>
      <c r="K3" s="32">
        <f>IF(
    (SUMIFS(COQUE[S],COQUE[[anio_mes]:[anio_mes]],INDUMAX!$Y$3,COQUE[[Codmina]:[Codmina]],INDUMAX!$C3,COQUE[[Pila]:[Pila]],INDUMAX!$M3)/100) = 0,
    SUMIFS('CALIDAD CONTRACTUAL'!H:H,'CALIDAD CONTRACTUAL'!$C:$C,INDUMAX!$C3,'CALIDAD CONTRACTUAL'!$J:$J,INDUMAX!$M3),
    SUMIFS(COQUE[S],COQUE[[anio_mes]:[anio_mes]],INDUMAX!$Y$3,COQUE[[Codmina]:[Codmina]],INDUMAX!$C3,COQUE[[Pila]:[Pila]],INDUMAX!$M3)/100
)</f>
        <v>5.6028556269895769E-3</v>
      </c>
      <c r="L3" s="33">
        <f>IF(
    SUMIFS(COQUE[FSI],COQUE[[anio_mes]:[anio_mes]],INDUMAX!$Y$3,COQUE[[Codmina]:[Codmina]],INDUMAX!$C3,COQUE[[Pila]:[Pila]],INDUMAX!$M3) = 0,
    SUMIFS('CALIDAD CONTRACTUAL'!I:I,'CALIDAD CONTRACTUAL'!$C:$C,INDUMAX!$C3,'CALIDAD CONTRACTUAL'!$J:$J,INDUMAX!$M3),
    SUMIFS(COQUE[FSI],COQUE[[anio_mes]:[anio_mes]],INDUMAX!$Y$3,COQUE[[Codmina]:[Codmina]],INDUMAX!$C3,COQUE[[Pila]:[Pila]],INDUMAX!$M3)
)</f>
        <v>2.6971162848761008</v>
      </c>
      <c r="M3" s="31" t="str">
        <f>_xlfn.XLOOKUP(E3,TIPO_CARBON[TIPO CARBON],TIPO_CARBON[TIPO DATA CALIDAD],"")</f>
        <v>4SD</v>
      </c>
      <c r="N3"/>
      <c r="O3" s="26">
        <v>27176</v>
      </c>
      <c r="P3"/>
      <c r="Q3" s="27">
        <v>0.08</v>
      </c>
      <c r="R3" s="27">
        <v>0.39488000000000001</v>
      </c>
      <c r="S3" s="27">
        <v>8.5000000000000006E-3</v>
      </c>
      <c r="T3" s="26">
        <v>6</v>
      </c>
      <c r="U3"/>
      <c r="V3" s="26" t="s">
        <v>83</v>
      </c>
      <c r="W3" s="28">
        <v>1</v>
      </c>
      <c r="X3"/>
      <c r="Y3" s="29" t="s">
        <v>175</v>
      </c>
      <c r="Z3"/>
      <c r="AA3" s="9" t="str" cm="1">
        <f t="array" aca="1" ref="AA3:AB3" ca="1">IFERROR(_xlfn.ANCHORARRAY(INDIRECT("'DATOS MAESTROS'!o" &amp; (MATCH(A3, 'DATOS MAESTROS'!N:N, 0)))),"")</f>
        <v>EL PORVENIR</v>
      </c>
      <c r="AB3" s="9" t="str">
        <f ca="1"/>
        <v>SANTA MONICA 5</v>
      </c>
    </row>
    <row r="4" spans="1:76" s="9" customFormat="1" x14ac:dyDescent="0.35">
      <c r="A4" s="21" t="s">
        <v>24</v>
      </c>
      <c r="B4" s="21" t="s">
        <v>25</v>
      </c>
      <c r="C4" s="30">
        <f>_xlfn.XLOOKUP(B4,PROV[MINA],PROV[COD_MINA],"")</f>
        <v>290001798</v>
      </c>
      <c r="D4" s="21" t="s">
        <v>22</v>
      </c>
      <c r="E4" s="21" t="s">
        <v>23</v>
      </c>
      <c r="F4" s="21">
        <v>200</v>
      </c>
      <c r="G4" s="22">
        <v>283390</v>
      </c>
      <c r="H4" s="32">
        <f>IF(
    (SUMIFS(COQUE[HT],COQUE[[anio_mes]:[anio_mes]],INDUMAX!$Y$3,COQUE[[Codmina]:[Codmina]],INDUMAX!$C4,COQUE[[Pila]:[Pila]],INDUMAX!$M4)/100) = 0,
    SUMIFS('CALIDAD CONTRACTUAL'!E:E,'CALIDAD CONTRACTUAL'!$C:$C,INDUMAX!$C4,'CALIDAD CONTRACTUAL'!$J:$J,INDUMAX!$M4),
    SUMIFS(COQUE[HT],COQUE[[anio_mes]:[anio_mes]],INDUMAX!$Y$3,COQUE[[Codmina]:[Codmina]],INDUMAX!$C4,COQUE[[Pila]:[Pila]],INDUMAX!$M4)/100
)</f>
        <v>5.9316382252559724E-2</v>
      </c>
      <c r="I4" s="32">
        <f>IF(
    (SUMIFS(COQUE[CZ],COQUE[[anio_mes]:[anio_mes]],INDUMAX!$Y$3,COQUE[[Codmina]:[Codmina]],INDUMAX!$C4,COQUE[[Pila]:[Pila]],INDUMAX!$M4)/100) = 0,
    SUMIFS('CALIDAD CONTRACTUAL'!F:F,'CALIDAD CONTRACTUAL'!$C:$C,INDUMAX!$C4,'CALIDAD CONTRACTUAL'!$J:$J,INDUMAX!$M4),
    SUMIFS(COQUE[CZ],COQUE[[anio_mes]:[anio_mes]],INDUMAX!$Y$3,COQUE[[Codmina]:[Codmina]],INDUMAX!$C4,COQUE[[Pila]:[Pila]],INDUMAX!$M4)/100
)</f>
        <v>3.9477645051194533E-2</v>
      </c>
      <c r="J4" s="32">
        <f>IF(
    (SUMIFS(COQUE[MV],COQUE[[anio_mes]:[anio_mes]],INDUMAX!$Y$3,COQUE[[Codmina]:[Codmina]],INDUMAX!$C4,COQUE[[Pila]:[Pila]],INDUMAX!$M4)/100) = 0,
    SUMIFS('CALIDAD CONTRACTUAL'!G:G,'CALIDAD CONTRACTUAL'!$C:$C,INDUMAX!$C4,'CALIDAD CONTRACTUAL'!$J:$J,INDUMAX!$M4),
    SUMIFS(COQUE[MV],COQUE[[anio_mes]:[anio_mes]],INDUMAX!$Y$3,COQUE[[Codmina]:[Codmina]],INDUMAX!$C4,COQUE[[Pila]:[Pila]],INDUMAX!$M4)/100
)</f>
        <v>0.44363532423208191</v>
      </c>
      <c r="K4" s="32">
        <f>IF(
    (SUMIFS(COQUE[S],COQUE[[anio_mes]:[anio_mes]],INDUMAX!$Y$3,COQUE[[Codmina]:[Codmina]],INDUMAX!$C4,COQUE[[Pila]:[Pila]],INDUMAX!$M4)/100) = 0,
    SUMIFS('CALIDAD CONTRACTUAL'!H:H,'CALIDAD CONTRACTUAL'!$C:$C,INDUMAX!$C4,'CALIDAD CONTRACTUAL'!$J:$J,INDUMAX!$M4),
    SUMIFS(COQUE[S],COQUE[[anio_mes]:[anio_mes]],INDUMAX!$Y$3,COQUE[[Codmina]:[Codmina]],INDUMAX!$C4,COQUE[[Pila]:[Pila]],INDUMAX!$M4)/100
)</f>
        <v>5.2823378839590455E-3</v>
      </c>
      <c r="L4" s="33">
        <f>IF(
    SUMIFS(COQUE[FSI],COQUE[[anio_mes]:[anio_mes]],INDUMAX!$Y$3,COQUE[[Codmina]:[Codmina]],INDUMAX!$C4,COQUE[[Pila]:[Pila]],INDUMAX!$M4) = 0,
    SUMIFS('CALIDAD CONTRACTUAL'!I:I,'CALIDAD CONTRACTUAL'!$C:$C,INDUMAX!$C4,'CALIDAD CONTRACTUAL'!$J:$J,INDUMAX!$M4),
    SUMIFS(COQUE[FSI],COQUE[[anio_mes]:[anio_mes]],INDUMAX!$Y$3,COQUE[[Codmina]:[Codmina]],INDUMAX!$C4,COQUE[[Pila]:[Pila]],INDUMAX!$M4)
)</f>
        <v>4</v>
      </c>
      <c r="M4" s="31" t="str">
        <f>_xlfn.XLOOKUP(E4,TIPO_CARBON[TIPO CARBON],TIPO_CARBON[TIPO DATA CALIDAD],"")</f>
        <v>4SD</v>
      </c>
      <c r="N4"/>
      <c r="O4"/>
      <c r="P4"/>
      <c r="Q4"/>
      <c r="R4"/>
      <c r="S4"/>
      <c r="T4"/>
      <c r="U4"/>
      <c r="V4" s="26" t="s">
        <v>91</v>
      </c>
      <c r="W4" s="28">
        <v>1</v>
      </c>
      <c r="X4"/>
      <c r="Y4"/>
      <c r="Z4"/>
      <c r="AA4" s="9" t="str" cm="1">
        <f t="array" aca="1" ref="AA4:AK4" ca="1">IFERROR(_xlfn.ANCHORARRAY(INDIRECT("'DATOS MAESTROS'!o" &amp; (MATCH(A4, 'DATOS MAESTROS'!N:N, 0)))),"")</f>
        <v>BONITA RHJ</v>
      </c>
      <c r="AB4" s="9" t="str">
        <f ca="1"/>
        <v>CIMICOAL</v>
      </c>
      <c r="AC4" s="9" t="str">
        <f ca="1"/>
        <v>LA PROSPERIDAD RHJ</v>
      </c>
      <c r="AD4" s="9" t="str">
        <f ca="1"/>
        <v>LOS ANGELES RHJ</v>
      </c>
      <c r="AE4" s="9" t="str">
        <f ca="1"/>
        <v>MI TESORO 4 RHJ</v>
      </c>
      <c r="AF4" s="9" t="str">
        <f ca="1"/>
        <v>MI TESORO TER RHJ</v>
      </c>
      <c r="AG4" s="9" t="str">
        <f ca="1"/>
        <v>ORIENTE RHJ</v>
      </c>
      <c r="AH4" s="9" t="str">
        <f ca="1"/>
        <v>SAN ANTONIO 1 RHJ</v>
      </c>
      <c r="AI4" s="9" t="str">
        <f ca="1"/>
        <v>SAN ANTONIO 4 RHJ</v>
      </c>
      <c r="AJ4" s="9" t="str">
        <f ca="1"/>
        <v>SAN ANTONIO 4 TER</v>
      </c>
      <c r="AK4" s="9" t="str">
        <f ca="1"/>
        <v>VILLANUEVA RHJ</v>
      </c>
    </row>
    <row r="5" spans="1:76" s="9" customFormat="1" x14ac:dyDescent="0.35">
      <c r="A5" s="21" t="s">
        <v>26</v>
      </c>
      <c r="B5" s="21" t="s">
        <v>27</v>
      </c>
      <c r="C5" s="30">
        <f>_xlfn.XLOOKUP(B5,PROV[MINA],PROV[COD_MINA],"")</f>
        <v>290001734</v>
      </c>
      <c r="D5" s="21" t="s">
        <v>22</v>
      </c>
      <c r="E5" s="21" t="s">
        <v>23</v>
      </c>
      <c r="F5" s="21">
        <v>0</v>
      </c>
      <c r="G5" s="22">
        <v>324380</v>
      </c>
      <c r="H5" s="32">
        <f>IF(
    (SUMIFS(COQUE[HT],COQUE[[anio_mes]:[anio_mes]],INDUMAX!$Y$3,COQUE[[Codmina]:[Codmina]],INDUMAX!$C5,COQUE[[Pila]:[Pila]],INDUMAX!$M5)/100) = 0,
    SUMIFS('CALIDAD CONTRACTUAL'!E:E,'CALIDAD CONTRACTUAL'!$C:$C,INDUMAX!$C5,'CALIDAD CONTRACTUAL'!$J:$J,INDUMAX!$M5),
    SUMIFS(COQUE[HT],COQUE[[anio_mes]:[anio_mes]],INDUMAX!$Y$3,COQUE[[Codmina]:[Codmina]],INDUMAX!$C5,COQUE[[Pila]:[Pila]],INDUMAX!$M5)/100
)</f>
        <v>9.6718698247983223E-2</v>
      </c>
      <c r="I5" s="32">
        <f>IF(
    (SUMIFS(COQUE[CZ],COQUE[[anio_mes]:[anio_mes]],INDUMAX!$Y$3,COQUE[[Codmina]:[Codmina]],INDUMAX!$C5,COQUE[[Pila]:[Pila]],INDUMAX!$M5)/100) = 0,
    SUMIFS('CALIDAD CONTRACTUAL'!F:F,'CALIDAD CONTRACTUAL'!$C:$C,INDUMAX!$C5,'CALIDAD CONTRACTUAL'!$J:$J,INDUMAX!$M5),
    SUMIFS(COQUE[CZ],COQUE[[anio_mes]:[anio_mes]],INDUMAX!$Y$3,COQUE[[Codmina]:[Codmina]],INDUMAX!$C5,COQUE[[Pila]:[Pila]],INDUMAX!$M5)/100
)</f>
        <v>3.5178561782579339E-2</v>
      </c>
      <c r="J5" s="32">
        <f>IF(
    (SUMIFS(COQUE[MV],COQUE[[anio_mes]:[anio_mes]],INDUMAX!$Y$3,COQUE[[Codmina]:[Codmina]],INDUMAX!$C5,COQUE[[Pila]:[Pila]],INDUMAX!$M5)/100) = 0,
    SUMIFS('CALIDAD CONTRACTUAL'!G:G,'CALIDAD CONTRACTUAL'!$C:$C,INDUMAX!$C5,'CALIDAD CONTRACTUAL'!$J:$J,INDUMAX!$M5),
    SUMIFS(COQUE[MV],COQUE[[anio_mes]:[anio_mes]],INDUMAX!$Y$3,COQUE[[Codmina]:[Codmina]],INDUMAX!$C5,COQUE[[Pila]:[Pila]],INDUMAX!$M5)/100
)</f>
        <v>0.44256185720885605</v>
      </c>
      <c r="K5" s="32">
        <f>IF(
    (SUMIFS(COQUE[S],COQUE[[anio_mes]:[anio_mes]],INDUMAX!$Y$3,COQUE[[Codmina]:[Codmina]],INDUMAX!$C5,COQUE[[Pila]:[Pila]],INDUMAX!$M5)/100) = 0,
    SUMIFS('CALIDAD CONTRACTUAL'!H:H,'CALIDAD CONTRACTUAL'!$C:$C,INDUMAX!$C5,'CALIDAD CONTRACTUAL'!$J:$J,INDUMAX!$M5),
    SUMIFS(COQUE[S],COQUE[[anio_mes]:[anio_mes]],INDUMAX!$Y$3,COQUE[[Codmina]:[Codmina]],INDUMAX!$C5,COQUE[[Pila]:[Pila]],INDUMAX!$M5)/100
)</f>
        <v>5.7669622232488721E-3</v>
      </c>
      <c r="L5" s="33">
        <f>IF(
    SUMIFS(COQUE[FSI],COQUE[[anio_mes]:[anio_mes]],INDUMAX!$Y$3,COQUE[[Codmina]:[Codmina]],INDUMAX!$C5,COQUE[[Pila]:[Pila]],INDUMAX!$M5) = 0,
    SUMIFS('CALIDAD CONTRACTUAL'!I:I,'CALIDAD CONTRACTUAL'!$C:$C,INDUMAX!$C5,'CALIDAD CONTRACTUAL'!$J:$J,INDUMAX!$M5),
    SUMIFS(COQUE[FSI],COQUE[[anio_mes]:[anio_mes]],INDUMAX!$Y$3,COQUE[[Codmina]:[Codmina]],INDUMAX!$C5,COQUE[[Pila]:[Pila]],INDUMAX!$M5)
)</f>
        <v>3.9452716869824802</v>
      </c>
      <c r="M5" s="31" t="str">
        <f>_xlfn.XLOOKUP(E5,TIPO_CARBON[TIPO CARBON],TIPO_CARBON[TIPO DATA CALIDAD],"")</f>
        <v>4SD</v>
      </c>
      <c r="N5"/>
      <c r="O5"/>
      <c r="P5"/>
      <c r="Q5"/>
      <c r="R5"/>
      <c r="S5"/>
      <c r="T5"/>
      <c r="U5"/>
      <c r="V5" s="26" t="s">
        <v>186</v>
      </c>
      <c r="W5" s="28">
        <v>1</v>
      </c>
      <c r="X5"/>
      <c r="Y5"/>
      <c r="Z5"/>
      <c r="AA5" s="9" t="str" cm="1">
        <f t="array" aca="1" ref="AA5:AQ5" ca="1">IFERROR(_xlfn.ANCHORARRAY(INDIRECT("'DATOS MAESTROS'!o" &amp; (MATCH(A5, 'DATOS MAESTROS'!N:N, 0)))),"")</f>
        <v>BERACA 2</v>
      </c>
      <c r="AB5" s="9" t="str">
        <f ca="1"/>
        <v>BERACA 2 TER</v>
      </c>
      <c r="AC5" s="9" t="str">
        <f ca="1"/>
        <v>BERACA 3</v>
      </c>
      <c r="AD5" s="9" t="str">
        <f ca="1"/>
        <v>BERACA 4</v>
      </c>
      <c r="AE5" s="9" t="str">
        <f ca="1"/>
        <v>BERACA 4 TER</v>
      </c>
      <c r="AF5" s="9" t="str">
        <f ca="1"/>
        <v>BERACA 5</v>
      </c>
      <c r="AG5" s="9" t="str">
        <f ca="1"/>
        <v>BERACA 5 TER</v>
      </c>
      <c r="AH5" s="9" t="str">
        <f ca="1"/>
        <v>BERACA TER</v>
      </c>
      <c r="AI5" s="9" t="str">
        <f ca="1"/>
        <v>LOS NARANJOS TER</v>
      </c>
      <c r="AJ5" s="9" t="str">
        <f ca="1"/>
        <v>LOS NARANJOS TER A</v>
      </c>
      <c r="AK5" s="9" t="str">
        <f ca="1"/>
        <v>LOS NARANJOS TER B</v>
      </c>
      <c r="AL5" s="9" t="str">
        <f ca="1"/>
        <v>PATIO LAS MERCEDES TER</v>
      </c>
      <c r="AM5" s="9" t="str">
        <f ca="1"/>
        <v>PATIO LAS MERCEDES TER A</v>
      </c>
      <c r="AN5" s="9" t="str">
        <f ca="1"/>
        <v>PATIO LAS MERCEDES TER B</v>
      </c>
      <c r="AO5" s="9" t="str">
        <f ca="1"/>
        <v>SANTA MONICA 5 TER</v>
      </c>
      <c r="AP5" s="9" t="str">
        <f ca="1"/>
        <v>SANTA MONICA 5 TER A</v>
      </c>
      <c r="AQ5" s="9" t="str">
        <f ca="1"/>
        <v>SANTA MONICA 5 TER B</v>
      </c>
    </row>
    <row r="6" spans="1:76" s="9" customFormat="1" x14ac:dyDescent="0.35">
      <c r="A6" s="21" t="s">
        <v>28</v>
      </c>
      <c r="B6" s="21" t="s">
        <v>29</v>
      </c>
      <c r="C6" s="30">
        <f>_xlfn.XLOOKUP(B6,PROV[MINA],PROV[COD_MINA],"")</f>
        <v>290001229</v>
      </c>
      <c r="D6" s="21" t="s">
        <v>22</v>
      </c>
      <c r="E6" s="21" t="s">
        <v>23</v>
      </c>
      <c r="F6" s="21">
        <v>500</v>
      </c>
      <c r="G6" s="22">
        <v>283390</v>
      </c>
      <c r="H6" s="32">
        <f>IF(
    (SUMIFS(COQUE[HT],COQUE[[anio_mes]:[anio_mes]],INDUMAX!$Y$3,COQUE[[Codmina]:[Codmina]],INDUMAX!$C6,COQUE[[Pila]:[Pila]],INDUMAX!$M6)/100) = 0,
    SUMIFS('CALIDAD CONTRACTUAL'!E:E,'CALIDAD CONTRACTUAL'!$C:$C,INDUMAX!$C6,'CALIDAD CONTRACTUAL'!$J:$J,INDUMAX!$M6),
    SUMIFS(COQUE[HT],COQUE[[anio_mes]:[anio_mes]],INDUMAX!$Y$3,COQUE[[Codmina]:[Codmina]],INDUMAX!$C6,COQUE[[Pila]:[Pila]],INDUMAX!$M6)/100
)</f>
        <v>5.1299999999999998E-2</v>
      </c>
      <c r="I6" s="32">
        <f>IF(
    (SUMIFS(COQUE[CZ],COQUE[[anio_mes]:[anio_mes]],INDUMAX!$Y$3,COQUE[[Codmina]:[Codmina]],INDUMAX!$C6,COQUE[[Pila]:[Pila]],INDUMAX!$M6)/100) = 0,
    SUMIFS('CALIDAD CONTRACTUAL'!F:F,'CALIDAD CONTRACTUAL'!$C:$C,INDUMAX!$C6,'CALIDAD CONTRACTUAL'!$J:$J,INDUMAX!$M6),
    SUMIFS(COQUE[CZ],COQUE[[anio_mes]:[anio_mes]],INDUMAX!$Y$3,COQUE[[Codmina]:[Codmina]],INDUMAX!$C6,COQUE[[Pila]:[Pila]],INDUMAX!$M6)/100
)</f>
        <v>6.0400000000000002E-2</v>
      </c>
      <c r="J6" s="32">
        <f>IF(
    (SUMIFS(COQUE[MV],COQUE[[anio_mes]:[anio_mes]],INDUMAX!$Y$3,COQUE[[Codmina]:[Codmina]],INDUMAX!$C6,COQUE[[Pila]:[Pila]],INDUMAX!$M6)/100) = 0,
    SUMIFS('CALIDAD CONTRACTUAL'!G:G,'CALIDAD CONTRACTUAL'!$C:$C,INDUMAX!$C6,'CALIDAD CONTRACTUAL'!$J:$J,INDUMAX!$M6),
    SUMIFS(COQUE[MV],COQUE[[anio_mes]:[anio_mes]],INDUMAX!$Y$3,COQUE[[Codmina]:[Codmina]],INDUMAX!$C6,COQUE[[Pila]:[Pila]],INDUMAX!$M6)/100
)</f>
        <v>0.43559999999999999</v>
      </c>
      <c r="K6" s="32">
        <f>IF(
    (SUMIFS(COQUE[S],COQUE[[anio_mes]:[anio_mes]],INDUMAX!$Y$3,COQUE[[Codmina]:[Codmina]],INDUMAX!$C6,COQUE[[Pila]:[Pila]],INDUMAX!$M6)/100) = 0,
    SUMIFS('CALIDAD CONTRACTUAL'!H:H,'CALIDAD CONTRACTUAL'!$C:$C,INDUMAX!$C6,'CALIDAD CONTRACTUAL'!$J:$J,INDUMAX!$M6),
    SUMIFS(COQUE[S],COQUE[[anio_mes]:[anio_mes]],INDUMAX!$Y$3,COQUE[[Codmina]:[Codmina]],INDUMAX!$C6,COQUE[[Pila]:[Pila]],INDUMAX!$M6)/100
)</f>
        <v>8.9999999999999993E-3</v>
      </c>
      <c r="L6" s="33">
        <f>IF(
    SUMIFS(COQUE[FSI],COQUE[[anio_mes]:[anio_mes]],INDUMAX!$Y$3,COQUE[[Codmina]:[Codmina]],INDUMAX!$C6,COQUE[[Pila]:[Pila]],INDUMAX!$M6) = 0,
    SUMIFS('CALIDAD CONTRACTUAL'!I:I,'CALIDAD CONTRACTUAL'!$C:$C,INDUMAX!$C6,'CALIDAD CONTRACTUAL'!$J:$J,INDUMAX!$M6),
    SUMIFS(COQUE[FSI],COQUE[[anio_mes]:[anio_mes]],INDUMAX!$Y$3,COQUE[[Codmina]:[Codmina]],INDUMAX!$C6,COQUE[[Pila]:[Pila]],INDUMAX!$M6)
)</f>
        <v>4.5</v>
      </c>
      <c r="M6" s="31" t="str">
        <f>_xlfn.XLOOKUP(E6,TIPO_CARBON[TIPO CARBON],TIPO_CARBON[TIPO DATA CALIDAD],"")</f>
        <v>4SD</v>
      </c>
      <c r="N6"/>
      <c r="O6"/>
      <c r="P6"/>
      <c r="Q6"/>
      <c r="R6"/>
      <c r="S6"/>
      <c r="T6"/>
      <c r="U6"/>
      <c r="V6" s="21" t="s">
        <v>23</v>
      </c>
      <c r="W6" s="28">
        <v>1</v>
      </c>
      <c r="X6"/>
      <c r="Y6"/>
      <c r="Z6"/>
      <c r="AA6" s="9" t="str" cm="1">
        <f t="array" aca="1" ref="AA6:BX6" ca="1">IFERROR(_xlfn.ANCHORARRAY(INDIRECT("'DATOS MAESTROS'!o" &amp; (MATCH(A6, 'DATOS MAESTROS'!N:N, 0)))),"")</f>
        <v>20 DE JULIO</v>
      </c>
      <c r="AB6" s="9" t="str">
        <f ca="1"/>
        <v>CANDELARIA</v>
      </c>
      <c r="AC6" s="9" t="str">
        <f ca="1"/>
        <v>CARIÑOSA E&amp;E</v>
      </c>
      <c r="AD6" s="9" t="str">
        <f ca="1"/>
        <v>CARIÑOSA E&amp;E TER A</v>
      </c>
      <c r="AE6" s="9" t="str">
        <f ca="1"/>
        <v>CARIÑOSA E&amp;E TER B</v>
      </c>
      <c r="AF6" s="9" t="str">
        <f ca="1"/>
        <v>COSTOSA</v>
      </c>
      <c r="AG6" s="9" t="str">
        <f ca="1"/>
        <v>DANUBIO</v>
      </c>
      <c r="AH6" s="9" t="str">
        <f ca="1"/>
        <v>DIAMANTE</v>
      </c>
      <c r="AI6" s="9" t="str">
        <f ca="1"/>
        <v>EL PALMAR</v>
      </c>
      <c r="AJ6" s="9" t="str">
        <f ca="1"/>
        <v>EL TIGRE</v>
      </c>
      <c r="AK6" s="9" t="str">
        <f ca="1"/>
        <v>EL TREBOL TER</v>
      </c>
      <c r="AL6" s="9" t="str">
        <f ca="1"/>
        <v>EMPALME</v>
      </c>
      <c r="AM6" s="9" t="str">
        <f ca="1"/>
        <v>FATIBAR 20</v>
      </c>
      <c r="AN6" s="9" t="str">
        <f ca="1"/>
        <v>FORTALEZA M&amp;M</v>
      </c>
      <c r="AO6" s="9" t="str">
        <f ca="1"/>
        <v>GUADALUPE E&amp;E</v>
      </c>
      <c r="AP6" s="9" t="str">
        <f ca="1"/>
        <v>GUADALUPE TER</v>
      </c>
      <c r="AQ6" s="9" t="str">
        <f ca="1"/>
        <v>LA ILUSIÓN</v>
      </c>
      <c r="AR6" s="9" t="str">
        <f ca="1"/>
        <v>LA PALESTINA</v>
      </c>
      <c r="AS6" s="9" t="str">
        <f ca="1"/>
        <v>LA PALESTINA TER</v>
      </c>
      <c r="AT6" s="9" t="str">
        <f ca="1"/>
        <v>LA PALMA</v>
      </c>
      <c r="AU6" s="9" t="str">
        <f ca="1"/>
        <v>LA ZOTANA E&amp;E</v>
      </c>
      <c r="AV6" s="9" t="str">
        <f ca="1"/>
        <v>LIMONCITO</v>
      </c>
      <c r="AW6" s="9" t="str">
        <f ca="1"/>
        <v>LUISCA</v>
      </c>
      <c r="AX6" s="9" t="str">
        <f ca="1"/>
        <v>MANTO 30</v>
      </c>
      <c r="AY6" s="9" t="str">
        <f ca="1"/>
        <v>MANTO 30 TER</v>
      </c>
      <c r="AZ6" s="9" t="str">
        <f ca="1"/>
        <v>NOKAR</v>
      </c>
      <c r="BA6" s="9" t="str">
        <f ca="1"/>
        <v>OCAREÑA</v>
      </c>
      <c r="BB6" s="9" t="str">
        <f ca="1"/>
        <v>ORIENTE 2 E&amp;E</v>
      </c>
      <c r="BC6" s="9" t="str">
        <f ca="1"/>
        <v>ORIENTE 2 TER A EYE</v>
      </c>
      <c r="BD6" s="9" t="str">
        <f ca="1"/>
        <v>ORIENTE E&amp;E</v>
      </c>
      <c r="BE6" s="9" t="str">
        <f ca="1"/>
        <v>ORIENTE TER</v>
      </c>
      <c r="BF6" s="9" t="str">
        <f ca="1"/>
        <v>PRIMAVERA E&amp;E</v>
      </c>
      <c r="BG6" s="9" t="str">
        <f ca="1"/>
        <v>PRIMAVERA E&amp;E TER</v>
      </c>
      <c r="BH6" s="9" t="str">
        <f ca="1"/>
        <v>REGINA E&amp;E</v>
      </c>
      <c r="BI6" s="9" t="str">
        <f ca="1"/>
        <v>REGINA E&amp;E TER A</v>
      </c>
      <c r="BJ6" s="9" t="str">
        <f ca="1"/>
        <v>REGINA E&amp;E TER B</v>
      </c>
      <c r="BK6" s="9" t="str">
        <f ca="1"/>
        <v>REGINA EYE TER</v>
      </c>
      <c r="BL6" s="9" t="str">
        <f ca="1"/>
        <v>SAN PABLO E&amp;E</v>
      </c>
      <c r="BM6" s="9" t="str">
        <f ca="1"/>
        <v>SANTA MARIA MYM</v>
      </c>
      <c r="BN6" s="9" t="str">
        <f ca="1"/>
        <v>SONADA TER</v>
      </c>
      <c r="BO6" s="9" t="str">
        <f ca="1"/>
        <v>SOÑADA E&amp;E</v>
      </c>
      <c r="BP6" s="9" t="str">
        <f ca="1"/>
        <v>TESORO</v>
      </c>
      <c r="BQ6" s="9" t="str">
        <f ca="1"/>
        <v>TOSCANA</v>
      </c>
      <c r="BR6" s="9" t="str">
        <f ca="1"/>
        <v>VALERIA</v>
      </c>
      <c r="BS6" s="9" t="str">
        <f ca="1"/>
        <v>VERDE</v>
      </c>
      <c r="BT6" s="9" t="str">
        <f ca="1"/>
        <v>VILLA FLORES</v>
      </c>
      <c r="BU6" s="9" t="str">
        <f ca="1"/>
        <v>VILLA LUZ</v>
      </c>
      <c r="BV6" s="9" t="str">
        <f ca="1"/>
        <v>VILLANUEVA M&amp;M</v>
      </c>
      <c r="BW6" s="9" t="str">
        <f ca="1"/>
        <v>VILLANUEVA TER</v>
      </c>
      <c r="BX6" s="9" t="str">
        <f ca="1"/>
        <v>ZOTANA TER</v>
      </c>
    </row>
    <row r="7" spans="1:76" s="9" customFormat="1" x14ac:dyDescent="0.35">
      <c r="A7" s="21" t="s">
        <v>30</v>
      </c>
      <c r="B7" s="21" t="s">
        <v>31</v>
      </c>
      <c r="C7" s="30">
        <f>_xlfn.XLOOKUP(B7,PROV[MINA],PROV[COD_MINA],"")</f>
        <v>290001537</v>
      </c>
      <c r="D7" s="21" t="s">
        <v>22</v>
      </c>
      <c r="E7" s="21" t="s">
        <v>23</v>
      </c>
      <c r="F7" s="21">
        <v>2000</v>
      </c>
      <c r="G7" s="22">
        <v>283390</v>
      </c>
      <c r="H7" s="32">
        <f>IF(
    (SUMIFS(COQUE[HT],COQUE[[anio_mes]:[anio_mes]],INDUMAX!$Y$3,COQUE[[Codmina]:[Codmina]],INDUMAX!$C7,COQUE[[Pila]:[Pila]],INDUMAX!$M7)/100) = 0,
    SUMIFS('CALIDAD CONTRACTUAL'!E:E,'CALIDAD CONTRACTUAL'!$C:$C,INDUMAX!$C7,'CALIDAD CONTRACTUAL'!$J:$J,INDUMAX!$M7),
    SUMIFS(COQUE[HT],COQUE[[anio_mes]:[anio_mes]],INDUMAX!$Y$3,COQUE[[Codmina]:[Codmina]],INDUMAX!$C7,COQUE[[Pila]:[Pila]],INDUMAX!$M7)/100
)</f>
        <v>7.1799404168937847E-2</v>
      </c>
      <c r="I7" s="32">
        <f>IF(
    (SUMIFS(COQUE[CZ],COQUE[[anio_mes]:[anio_mes]],INDUMAX!$Y$3,COQUE[[Codmina]:[Codmina]],INDUMAX!$C7,COQUE[[Pila]:[Pila]],INDUMAX!$M7)/100) = 0,
    SUMIFS('CALIDAD CONTRACTUAL'!F:F,'CALIDAD CONTRACTUAL'!$C:$C,INDUMAX!$C7,'CALIDAD CONTRACTUAL'!$J:$J,INDUMAX!$M7),
    SUMIFS(COQUE[CZ],COQUE[[anio_mes]:[anio_mes]],INDUMAX!$Y$3,COQUE[[Codmina]:[Codmina]],INDUMAX!$C7,COQUE[[Pila]:[Pila]],INDUMAX!$M7)/100
)</f>
        <v>6.4007832265097847E-2</v>
      </c>
      <c r="J7" s="32">
        <f>IF(
    (SUMIFS(COQUE[MV],COQUE[[anio_mes]:[anio_mes]],INDUMAX!$Y$3,COQUE[[Codmina]:[Codmina]],INDUMAX!$C7,COQUE[[Pila]:[Pila]],INDUMAX!$M7)/100) = 0,
    SUMIFS('CALIDAD CONTRACTUAL'!G:G,'CALIDAD CONTRACTUAL'!$C:$C,INDUMAX!$C7,'CALIDAD CONTRACTUAL'!$J:$J,INDUMAX!$M7),
    SUMIFS(COQUE[MV],COQUE[[anio_mes]:[anio_mes]],INDUMAX!$Y$3,COQUE[[Codmina]:[Codmina]],INDUMAX!$C7,COQUE[[Pila]:[Pila]],INDUMAX!$M7)/100
)</f>
        <v>0.42837872300434193</v>
      </c>
      <c r="K7" s="32">
        <f>IF(
    (SUMIFS(COQUE[S],COQUE[[anio_mes]:[anio_mes]],INDUMAX!$Y$3,COQUE[[Codmina]:[Codmina]],INDUMAX!$C7,COQUE[[Pila]:[Pila]],INDUMAX!$M7)/100) = 0,
    SUMIFS('CALIDAD CONTRACTUAL'!H:H,'CALIDAD CONTRACTUAL'!$C:$C,INDUMAX!$C7,'CALIDAD CONTRACTUAL'!$J:$J,INDUMAX!$M7),
    SUMIFS(COQUE[S],COQUE[[anio_mes]:[anio_mes]],INDUMAX!$Y$3,COQUE[[Codmina]:[Codmina]],INDUMAX!$C7,COQUE[[Pila]:[Pila]],INDUMAX!$M7)/100
)</f>
        <v>5.6833712384639964E-3</v>
      </c>
      <c r="L7" s="33">
        <f>IF(
    SUMIFS(COQUE[FSI],COQUE[[anio_mes]:[anio_mes]],INDUMAX!$Y$3,COQUE[[Codmina]:[Codmina]],INDUMAX!$C7,COQUE[[Pila]:[Pila]],INDUMAX!$M7) = 0,
    SUMIFS('CALIDAD CONTRACTUAL'!I:I,'CALIDAD CONTRACTUAL'!$C:$C,INDUMAX!$C7,'CALIDAD CONTRACTUAL'!$J:$J,INDUMAX!$M7),
    SUMIFS(COQUE[FSI],COQUE[[anio_mes]:[anio_mes]],INDUMAX!$Y$3,COQUE[[Codmina]:[Codmina]],INDUMAX!$C7,COQUE[[Pila]:[Pila]],INDUMAX!$M7)
)</f>
        <v>4.6726030487002612</v>
      </c>
      <c r="M7" s="31" t="str">
        <f>_xlfn.XLOOKUP(E7,TIPO_CARBON[TIPO CARBON],TIPO_CARBON[TIPO DATA CALIDAD],"")</f>
        <v>4SD</v>
      </c>
      <c r="N7"/>
      <c r="O7"/>
      <c r="P7"/>
      <c r="Q7"/>
      <c r="R7"/>
      <c r="S7"/>
      <c r="T7"/>
      <c r="U7"/>
      <c r="V7"/>
      <c r="W7"/>
      <c r="X7"/>
      <c r="Y7"/>
      <c r="Z7"/>
      <c r="AA7" s="9" t="str" cm="1">
        <f t="array" aca="1" ref="AA7:BS7" ca="1">IFERROR(_xlfn.ANCHORARRAY(INDIRECT("'DATOS MAESTROS'!o" &amp; (MATCH(A7, 'DATOS MAESTROS'!N:N, 0)))),"")</f>
        <v>CHICHIRA</v>
      </c>
      <c r="AB7" s="9" t="str">
        <f ca="1"/>
        <v>COLMET 106</v>
      </c>
      <c r="AC7" s="9" t="str">
        <f ca="1"/>
        <v>COLMET 106 TER</v>
      </c>
      <c r="AD7" s="9" t="str">
        <f ca="1"/>
        <v>COLMET 107</v>
      </c>
      <c r="AE7" s="9" t="str">
        <f ca="1"/>
        <v>COLMET 107 TER</v>
      </c>
      <c r="AF7" s="9" t="str">
        <f ca="1"/>
        <v>COLMET 108</v>
      </c>
      <c r="AG7" s="9" t="str">
        <f ca="1"/>
        <v>COLMET 109</v>
      </c>
      <c r="AH7" s="9" t="str">
        <f ca="1"/>
        <v>COLMET 109 TER</v>
      </c>
      <c r="AI7" s="9" t="str">
        <f ca="1"/>
        <v>COLMET 110</v>
      </c>
      <c r="AJ7" s="9" t="str">
        <f ca="1"/>
        <v>COLMET 110 TER</v>
      </c>
      <c r="AK7" s="9" t="str">
        <f ca="1"/>
        <v>COLMET 145</v>
      </c>
      <c r="AL7" s="9" t="str">
        <f ca="1"/>
        <v>COLMET 145 TER</v>
      </c>
      <c r="AM7" s="9" t="str">
        <f ca="1"/>
        <v>COLMET 146</v>
      </c>
      <c r="AN7" s="9" t="str">
        <f ca="1"/>
        <v>COLMET 147 TER</v>
      </c>
      <c r="AO7" s="9" t="str">
        <f ca="1"/>
        <v>COLMET 150</v>
      </c>
      <c r="AP7" s="9" t="str">
        <f ca="1"/>
        <v>COLMET 150 TER</v>
      </c>
      <c r="AQ7" s="9" t="str">
        <f ca="1"/>
        <v>COLMET 151</v>
      </c>
      <c r="AR7" s="9" t="str">
        <f ca="1"/>
        <v>COLMET 151 TER</v>
      </c>
      <c r="AS7" s="9" t="str">
        <f ca="1"/>
        <v>COLMET 152</v>
      </c>
      <c r="AT7" s="9" t="str">
        <f ca="1"/>
        <v>COLMET 152 TER</v>
      </c>
      <c r="AU7" s="9" t="str">
        <f ca="1"/>
        <v>COLMET 153</v>
      </c>
      <c r="AV7" s="9" t="str">
        <f ca="1"/>
        <v>COLMET 153 TER</v>
      </c>
      <c r="AW7" s="9" t="str">
        <f ca="1"/>
        <v>COLMET 182</v>
      </c>
      <c r="AX7" s="9" t="str">
        <f ca="1"/>
        <v>COLMET 183</v>
      </c>
      <c r="AY7" s="9" t="str">
        <f ca="1"/>
        <v>COLMET 183 TER</v>
      </c>
      <c r="AZ7" s="9" t="str">
        <f ca="1"/>
        <v>COLMET 184</v>
      </c>
      <c r="BA7" s="9" t="str">
        <f ca="1"/>
        <v>COLMET 185</v>
      </c>
      <c r="BB7" s="9" t="str">
        <f ca="1"/>
        <v>COLMET 2</v>
      </c>
      <c r="BC7" s="9" t="str">
        <f ca="1"/>
        <v>COLMET 200 COQ F</v>
      </c>
      <c r="BD7" s="9" t="str">
        <f ca="1"/>
        <v>COLMET 202 TER</v>
      </c>
      <c r="BE7" s="9" t="str">
        <f ca="1"/>
        <v>COLMET 247</v>
      </c>
      <c r="BF7" s="9" t="str">
        <f ca="1"/>
        <v>COLMET 248</v>
      </c>
      <c r="BG7" s="9" t="str">
        <f ca="1"/>
        <v>COLMET 250</v>
      </c>
      <c r="BH7" s="9" t="str">
        <f ca="1"/>
        <v>COLMET 251</v>
      </c>
      <c r="BI7" s="9" t="str">
        <f ca="1"/>
        <v>COLMET 252</v>
      </c>
      <c r="BJ7" s="9" t="str">
        <f ca="1"/>
        <v>COLMET 253</v>
      </c>
      <c r="BK7" s="9" t="str">
        <f ca="1"/>
        <v>COLMET 254</v>
      </c>
      <c r="BL7" s="9" t="str">
        <f ca="1"/>
        <v>COLMET 300</v>
      </c>
      <c r="BM7" s="9" t="str">
        <f ca="1"/>
        <v>COLMET 301</v>
      </c>
      <c r="BN7" s="9" t="str">
        <f ca="1"/>
        <v>EL CHORRO</v>
      </c>
      <c r="BO7" s="9" t="str">
        <f ca="1"/>
        <v>EL CHORRO 2</v>
      </c>
      <c r="BP7" s="9" t="str">
        <f ca="1"/>
        <v>MATEGUADUA 1</v>
      </c>
      <c r="BQ7" s="9" t="str">
        <f ca="1"/>
        <v>PARADAS TER</v>
      </c>
      <c r="BR7" s="9" t="str">
        <f ca="1"/>
        <v>SILENCIO 1</v>
      </c>
      <c r="BS7" s="9" t="str">
        <f ca="1"/>
        <v>SILENCIO 2</v>
      </c>
    </row>
    <row r="8" spans="1:76" s="9" customFormat="1" x14ac:dyDescent="0.35">
      <c r="A8" s="21" t="s">
        <v>30</v>
      </c>
      <c r="B8" s="21" t="s">
        <v>32</v>
      </c>
      <c r="C8" s="30">
        <f>_xlfn.XLOOKUP(B8,PROV[MINA],PROV[COD_MINA],"")</f>
        <v>290001522</v>
      </c>
      <c r="D8" s="21" t="s">
        <v>22</v>
      </c>
      <c r="E8" s="21" t="s">
        <v>23</v>
      </c>
      <c r="F8" s="21">
        <v>0</v>
      </c>
      <c r="G8" s="22">
        <v>298390</v>
      </c>
      <c r="H8" s="32">
        <f>IF(
    (SUMIFS(COQUE[HT],COQUE[[anio_mes]:[anio_mes]],INDUMAX!$Y$3,COQUE[[Codmina]:[Codmina]],INDUMAX!$C8,COQUE[[Pila]:[Pila]],INDUMAX!$M8)/100) = 0,
    SUMIFS('CALIDAD CONTRACTUAL'!E:E,'CALIDAD CONTRACTUAL'!$C:$C,INDUMAX!$C8,'CALIDAD CONTRACTUAL'!$J:$J,INDUMAX!$M8),
    SUMIFS(COQUE[HT],COQUE[[anio_mes]:[anio_mes]],INDUMAX!$Y$3,COQUE[[Codmina]:[Codmina]],INDUMAX!$C8,COQUE[[Pila]:[Pila]],INDUMAX!$M8)/100
)</f>
        <v>8.9002504144733527E-2</v>
      </c>
      <c r="I8" s="32">
        <f>IF(
    (SUMIFS(COQUE[CZ],COQUE[[anio_mes]:[anio_mes]],INDUMAX!$Y$3,COQUE[[Codmina]:[Codmina]],INDUMAX!$C8,COQUE[[Pila]:[Pila]],INDUMAX!$M8)/100) = 0,
    SUMIFS('CALIDAD CONTRACTUAL'!F:F,'CALIDAD CONTRACTUAL'!$C:$C,INDUMAX!$C8,'CALIDAD CONTRACTUAL'!$J:$J,INDUMAX!$M8),
    SUMIFS(COQUE[CZ],COQUE[[anio_mes]:[anio_mes]],INDUMAX!$Y$3,COQUE[[Codmina]:[Codmina]],INDUMAX!$C8,COQUE[[Pila]:[Pila]],INDUMAX!$M8)/100
)</f>
        <v>3.7773788537648699E-2</v>
      </c>
      <c r="J8" s="32">
        <f>IF(
    (SUMIFS(COQUE[MV],COQUE[[anio_mes]:[anio_mes]],INDUMAX!$Y$3,COQUE[[Codmina]:[Codmina]],INDUMAX!$C8,COQUE[[Pila]:[Pila]],INDUMAX!$M8)/100) = 0,
    SUMIFS('CALIDAD CONTRACTUAL'!G:G,'CALIDAD CONTRACTUAL'!$C:$C,INDUMAX!$C8,'CALIDAD CONTRACTUAL'!$J:$J,INDUMAX!$M8),
    SUMIFS(COQUE[MV],COQUE[[anio_mes]:[anio_mes]],INDUMAX!$Y$3,COQUE[[Codmina]:[Codmina]],INDUMAX!$C8,COQUE[[Pila]:[Pila]],INDUMAX!$M8)/100
)</f>
        <v>0.43425414222157704</v>
      </c>
      <c r="K8" s="32">
        <f>IF(
    (SUMIFS(COQUE[S],COQUE[[anio_mes]:[anio_mes]],INDUMAX!$Y$3,COQUE[[Codmina]:[Codmina]],INDUMAX!$C8,COQUE[[Pila]:[Pila]],INDUMAX!$M8)/100) = 0,
    SUMIFS('CALIDAD CONTRACTUAL'!H:H,'CALIDAD CONTRACTUAL'!$C:$C,INDUMAX!$C8,'CALIDAD CONTRACTUAL'!$J:$J,INDUMAX!$M8),
    SUMIFS(COQUE[S],COQUE[[anio_mes]:[anio_mes]],INDUMAX!$Y$3,COQUE[[Codmina]:[Codmina]],INDUMAX!$C8,COQUE[[Pila]:[Pila]],INDUMAX!$M8)/100
)</f>
        <v>5.6081984783106229E-3</v>
      </c>
      <c r="L8" s="33">
        <f>IF(
    SUMIFS(COQUE[FSI],COQUE[[anio_mes]:[anio_mes]],INDUMAX!$Y$3,COQUE[[Codmina]:[Codmina]],INDUMAX!$C8,COQUE[[Pila]:[Pila]],INDUMAX!$M8) = 0,
    SUMIFS('CALIDAD CONTRACTUAL'!I:I,'CALIDAD CONTRACTUAL'!$C:$C,INDUMAX!$C8,'CALIDAD CONTRACTUAL'!$J:$J,INDUMAX!$M8),
    SUMIFS(COQUE[FSI],COQUE[[anio_mes]:[anio_mes]],INDUMAX!$Y$3,COQUE[[Codmina]:[Codmina]],INDUMAX!$C8,COQUE[[Pila]:[Pila]],INDUMAX!$M8)
)</f>
        <v>3.8833166799707488</v>
      </c>
      <c r="M8" s="31" t="str">
        <f>_xlfn.XLOOKUP(E8,TIPO_CARBON[TIPO CARBON],TIPO_CARBON[TIPO DATA CALIDAD],"")</f>
        <v>4SD</v>
      </c>
      <c r="N8"/>
      <c r="O8"/>
      <c r="P8"/>
      <c r="Q8"/>
      <c r="R8"/>
      <c r="S8"/>
      <c r="T8"/>
      <c r="U8"/>
      <c r="V8"/>
      <c r="W8"/>
      <c r="X8"/>
      <c r="Y8"/>
      <c r="Z8"/>
      <c r="AA8" s="9" t="str" cm="1">
        <f t="array" aca="1" ref="AA8:BS8" ca="1">IFERROR(_xlfn.ANCHORARRAY(INDIRECT("'DATOS MAESTROS'!o" &amp; (MATCH(A8, 'DATOS MAESTROS'!N:N, 0)))),"")</f>
        <v>CHICHIRA</v>
      </c>
      <c r="AB8" s="9" t="str">
        <f ca="1"/>
        <v>COLMET 106</v>
      </c>
      <c r="AC8" s="9" t="str">
        <f ca="1"/>
        <v>COLMET 106 TER</v>
      </c>
      <c r="AD8" s="9" t="str">
        <f ca="1"/>
        <v>COLMET 107</v>
      </c>
      <c r="AE8" s="9" t="str">
        <f ca="1"/>
        <v>COLMET 107 TER</v>
      </c>
      <c r="AF8" s="9" t="str">
        <f ca="1"/>
        <v>COLMET 108</v>
      </c>
      <c r="AG8" s="9" t="str">
        <f ca="1"/>
        <v>COLMET 109</v>
      </c>
      <c r="AH8" s="9" t="str">
        <f ca="1"/>
        <v>COLMET 109 TER</v>
      </c>
      <c r="AI8" s="9" t="str">
        <f ca="1"/>
        <v>COLMET 110</v>
      </c>
      <c r="AJ8" s="9" t="str">
        <f ca="1"/>
        <v>COLMET 110 TER</v>
      </c>
      <c r="AK8" s="9" t="str">
        <f ca="1"/>
        <v>COLMET 145</v>
      </c>
      <c r="AL8" s="9" t="str">
        <f ca="1"/>
        <v>COLMET 145 TER</v>
      </c>
      <c r="AM8" s="9" t="str">
        <f ca="1"/>
        <v>COLMET 146</v>
      </c>
      <c r="AN8" s="9" t="str">
        <f ca="1"/>
        <v>COLMET 147 TER</v>
      </c>
      <c r="AO8" s="9" t="str">
        <f ca="1"/>
        <v>COLMET 150</v>
      </c>
      <c r="AP8" s="9" t="str">
        <f ca="1"/>
        <v>COLMET 150 TER</v>
      </c>
      <c r="AQ8" s="9" t="str">
        <f ca="1"/>
        <v>COLMET 151</v>
      </c>
      <c r="AR8" s="9" t="str">
        <f ca="1"/>
        <v>COLMET 151 TER</v>
      </c>
      <c r="AS8" s="9" t="str">
        <f ca="1"/>
        <v>COLMET 152</v>
      </c>
      <c r="AT8" s="9" t="str">
        <f ca="1"/>
        <v>COLMET 152 TER</v>
      </c>
      <c r="AU8" s="9" t="str">
        <f ca="1"/>
        <v>COLMET 153</v>
      </c>
      <c r="AV8" s="9" t="str">
        <f ca="1"/>
        <v>COLMET 153 TER</v>
      </c>
      <c r="AW8" s="9" t="str">
        <f ca="1"/>
        <v>COLMET 182</v>
      </c>
      <c r="AX8" s="9" t="str">
        <f ca="1"/>
        <v>COLMET 183</v>
      </c>
      <c r="AY8" s="9" t="str">
        <f ca="1"/>
        <v>COLMET 183 TER</v>
      </c>
      <c r="AZ8" s="9" t="str">
        <f ca="1"/>
        <v>COLMET 184</v>
      </c>
      <c r="BA8" s="9" t="str">
        <f ca="1"/>
        <v>COLMET 185</v>
      </c>
      <c r="BB8" s="9" t="str">
        <f ca="1"/>
        <v>COLMET 2</v>
      </c>
      <c r="BC8" s="9" t="str">
        <f ca="1"/>
        <v>COLMET 200 COQ F</v>
      </c>
      <c r="BD8" s="9" t="str">
        <f ca="1"/>
        <v>COLMET 202 TER</v>
      </c>
      <c r="BE8" s="9" t="str">
        <f ca="1"/>
        <v>COLMET 247</v>
      </c>
      <c r="BF8" s="9" t="str">
        <f ca="1"/>
        <v>COLMET 248</v>
      </c>
      <c r="BG8" s="9" t="str">
        <f ca="1"/>
        <v>COLMET 250</v>
      </c>
      <c r="BH8" s="9" t="str">
        <f ca="1"/>
        <v>COLMET 251</v>
      </c>
      <c r="BI8" s="9" t="str">
        <f ca="1"/>
        <v>COLMET 252</v>
      </c>
      <c r="BJ8" s="9" t="str">
        <f ca="1"/>
        <v>COLMET 253</v>
      </c>
      <c r="BK8" s="9" t="str">
        <f ca="1"/>
        <v>COLMET 254</v>
      </c>
      <c r="BL8" s="9" t="str">
        <f ca="1"/>
        <v>COLMET 300</v>
      </c>
      <c r="BM8" s="9" t="str">
        <f ca="1"/>
        <v>COLMET 301</v>
      </c>
      <c r="BN8" s="9" t="str">
        <f ca="1"/>
        <v>EL CHORRO</v>
      </c>
      <c r="BO8" s="9" t="str">
        <f ca="1"/>
        <v>EL CHORRO 2</v>
      </c>
      <c r="BP8" s="9" t="str">
        <f ca="1"/>
        <v>MATEGUADUA 1</v>
      </c>
      <c r="BQ8" s="9" t="str">
        <f ca="1"/>
        <v>PARADAS TER</v>
      </c>
      <c r="BR8" s="9" t="str">
        <f ca="1"/>
        <v>SILENCIO 1</v>
      </c>
      <c r="BS8" s="9" t="str">
        <f ca="1"/>
        <v>SILENCIO 2</v>
      </c>
    </row>
    <row r="9" spans="1:76" s="9" customFormat="1" x14ac:dyDescent="0.35">
      <c r="A9" s="21" t="s">
        <v>33</v>
      </c>
      <c r="B9" s="21" t="s">
        <v>34</v>
      </c>
      <c r="C9" s="30">
        <f>_xlfn.XLOOKUP(B9,PROV[MINA],PROV[COD_MINA],"")</f>
        <v>290001362</v>
      </c>
      <c r="D9" s="21" t="s">
        <v>22</v>
      </c>
      <c r="E9" s="21" t="s">
        <v>23</v>
      </c>
      <c r="F9" s="21">
        <v>300</v>
      </c>
      <c r="G9" s="22">
        <v>283390</v>
      </c>
      <c r="H9" s="32">
        <f>IF(
    (SUMIFS(COQUE[HT],COQUE[[anio_mes]:[anio_mes]],INDUMAX!$Y$3,COQUE[[Codmina]:[Codmina]],INDUMAX!$C9,COQUE[[Pila]:[Pila]],INDUMAX!$M9)/100) = 0,
    SUMIFS('CALIDAD CONTRACTUAL'!E:E,'CALIDAD CONTRACTUAL'!$C:$C,INDUMAX!$C9,'CALIDAD CONTRACTUAL'!$J:$J,INDUMAX!$M9),
    SUMIFS(COQUE[HT],COQUE[[anio_mes]:[anio_mes]],INDUMAX!$Y$3,COQUE[[Codmina]:[Codmina]],INDUMAX!$C9,COQUE[[Pila]:[Pila]],INDUMAX!$M9)/100
)</f>
        <v>9.5600000000000004E-2</v>
      </c>
      <c r="I9" s="32">
        <f>IF(
    (SUMIFS(COQUE[CZ],COQUE[[anio_mes]:[anio_mes]],INDUMAX!$Y$3,COQUE[[Codmina]:[Codmina]],INDUMAX!$C9,COQUE[[Pila]:[Pila]],INDUMAX!$M9)/100) = 0,
    SUMIFS('CALIDAD CONTRACTUAL'!F:F,'CALIDAD CONTRACTUAL'!$C:$C,INDUMAX!$C9,'CALIDAD CONTRACTUAL'!$J:$J,INDUMAX!$M9),
    SUMIFS(COQUE[CZ],COQUE[[anio_mes]:[anio_mes]],INDUMAX!$Y$3,COQUE[[Codmina]:[Codmina]],INDUMAX!$C9,COQUE[[Pila]:[Pila]],INDUMAX!$M9)/100
)</f>
        <v>4.58E-2</v>
      </c>
      <c r="J9" s="32">
        <f>IF(
    (SUMIFS(COQUE[MV],COQUE[[anio_mes]:[anio_mes]],INDUMAX!$Y$3,COQUE[[Codmina]:[Codmina]],INDUMAX!$C9,COQUE[[Pila]:[Pila]],INDUMAX!$M9)/100) = 0,
    SUMIFS('CALIDAD CONTRACTUAL'!G:G,'CALIDAD CONTRACTUAL'!$C:$C,INDUMAX!$C9,'CALIDAD CONTRACTUAL'!$J:$J,INDUMAX!$M9),
    SUMIFS(COQUE[MV],COQUE[[anio_mes]:[anio_mes]],INDUMAX!$Y$3,COQUE[[Codmina]:[Codmina]],INDUMAX!$C9,COQUE[[Pila]:[Pila]],INDUMAX!$M9)/100
)</f>
        <v>0.43309999999999998</v>
      </c>
      <c r="K9" s="32">
        <f>IF(
    (SUMIFS(COQUE[S],COQUE[[anio_mes]:[anio_mes]],INDUMAX!$Y$3,COQUE[[Codmina]:[Codmina]],INDUMAX!$C9,COQUE[[Pila]:[Pila]],INDUMAX!$M9)/100) = 0,
    SUMIFS('CALIDAD CONTRACTUAL'!H:H,'CALIDAD CONTRACTUAL'!$C:$C,INDUMAX!$C9,'CALIDAD CONTRACTUAL'!$J:$J,INDUMAX!$M9),
    SUMIFS(COQUE[S],COQUE[[anio_mes]:[anio_mes]],INDUMAX!$Y$3,COQUE[[Codmina]:[Codmina]],INDUMAX!$C9,COQUE[[Pila]:[Pila]],INDUMAX!$M9)/100
)</f>
        <v>5.5999999999999999E-3</v>
      </c>
      <c r="L9" s="33">
        <f>IF(
    SUMIFS(COQUE[FSI],COQUE[[anio_mes]:[anio_mes]],INDUMAX!$Y$3,COQUE[[Codmina]:[Codmina]],INDUMAX!$C9,COQUE[[Pila]:[Pila]],INDUMAX!$M9) = 0,
    SUMIFS('CALIDAD CONTRACTUAL'!I:I,'CALIDAD CONTRACTUAL'!$C:$C,INDUMAX!$C9,'CALIDAD CONTRACTUAL'!$J:$J,INDUMAX!$M9),
    SUMIFS(COQUE[FSI],COQUE[[anio_mes]:[anio_mes]],INDUMAX!$Y$3,COQUE[[Codmina]:[Codmina]],INDUMAX!$C9,COQUE[[Pila]:[Pila]],INDUMAX!$M9)
)</f>
        <v>3.5</v>
      </c>
      <c r="M9" s="31" t="str">
        <f>_xlfn.XLOOKUP(E9,TIPO_CARBON[TIPO CARBON],TIPO_CARBON[TIPO DATA CALIDAD],"")</f>
        <v>4SD</v>
      </c>
      <c r="N9"/>
      <c r="O9"/>
      <c r="P9"/>
      <c r="Q9"/>
      <c r="R9"/>
      <c r="S9"/>
      <c r="T9"/>
      <c r="U9"/>
      <c r="V9"/>
      <c r="W9"/>
      <c r="X9"/>
      <c r="Y9"/>
      <c r="Z9"/>
      <c r="AA9" s="9" t="str" cm="1">
        <f t="array" aca="1" ref="AA9:AI9" ca="1">IFERROR(_xlfn.ANCHORARRAY(INDIRECT("'DATOS MAESTROS'!o" &amp; (MATCH(A9, 'DATOS MAESTROS'!N:N, 0)))),"")</f>
        <v>EL CHAPARRO</v>
      </c>
      <c r="AB9" s="9" t="str">
        <f ca="1"/>
        <v>F&amp;R</v>
      </c>
      <c r="AC9" s="9" t="str">
        <f ca="1"/>
        <v>LA CALIFORNIA 2</v>
      </c>
      <c r="AD9" s="9" t="str">
        <f ca="1"/>
        <v>LA CALIFORNIA 2 TER</v>
      </c>
      <c r="AE9" s="9" t="str">
        <f ca="1"/>
        <v>LA MARINILLA 2</v>
      </c>
      <c r="AF9" s="9" t="str">
        <f ca="1"/>
        <v>LOS ANGELES</v>
      </c>
      <c r="AG9" s="9" t="str">
        <f ca="1"/>
        <v>LOS ANGELES TER</v>
      </c>
      <c r="AH9" s="9" t="str">
        <f ca="1"/>
        <v>MARINILLA 2 TER</v>
      </c>
      <c r="AI9" s="9" t="str">
        <f ca="1"/>
        <v>SAN PEDRO FATIBAR</v>
      </c>
    </row>
    <row r="10" spans="1:76" s="9" customFormat="1" x14ac:dyDescent="0.35">
      <c r="A10" s="21" t="s">
        <v>30</v>
      </c>
      <c r="B10" s="21" t="s">
        <v>35</v>
      </c>
      <c r="C10" s="30">
        <f>_xlfn.XLOOKUP(B10,PROV[MINA],PROV[COD_MINA],"")</f>
        <v>290001415</v>
      </c>
      <c r="D10" s="21" t="s">
        <v>22</v>
      </c>
      <c r="E10" s="21" t="s">
        <v>23</v>
      </c>
      <c r="F10" s="21">
        <v>0</v>
      </c>
      <c r="G10" s="22">
        <v>283390</v>
      </c>
      <c r="H10" s="32">
        <f>IF(
    (SUMIFS(COQUE[HT],COQUE[[anio_mes]:[anio_mes]],INDUMAX!$Y$3,COQUE[[Codmina]:[Codmina]],INDUMAX!$C10,COQUE[[Pila]:[Pila]],INDUMAX!$M10)/100) = 0,
    SUMIFS('CALIDAD CONTRACTUAL'!E:E,'CALIDAD CONTRACTUAL'!$C:$C,INDUMAX!$C10,'CALIDAD CONTRACTUAL'!$J:$J,INDUMAX!$M10),
    SUMIFS(COQUE[HT],COQUE[[anio_mes]:[anio_mes]],INDUMAX!$Y$3,COQUE[[Codmina]:[Codmina]],INDUMAX!$C10,COQUE[[Pila]:[Pila]],INDUMAX!$M10)/100
)</f>
        <v>6.9565744417187214E-2</v>
      </c>
      <c r="I10" s="32">
        <f>IF(
    (SUMIFS(COQUE[CZ],COQUE[[anio_mes]:[anio_mes]],INDUMAX!$Y$3,COQUE[[Codmina]:[Codmina]],INDUMAX!$C10,COQUE[[Pila]:[Pila]],INDUMAX!$M10)/100) = 0,
    SUMIFS('CALIDAD CONTRACTUAL'!F:F,'CALIDAD CONTRACTUAL'!$C:$C,INDUMAX!$C10,'CALIDAD CONTRACTUAL'!$J:$J,INDUMAX!$M10),
    SUMIFS(COQUE[CZ],COQUE[[anio_mes]:[anio_mes]],INDUMAX!$Y$3,COQUE[[Codmina]:[Codmina]],INDUMAX!$C10,COQUE[[Pila]:[Pila]],INDUMAX!$M10)/100
)</f>
        <v>5.1131593788725622E-2</v>
      </c>
      <c r="J10" s="32">
        <f>IF(
    (SUMIFS(COQUE[MV],COQUE[[anio_mes]:[anio_mes]],INDUMAX!$Y$3,COQUE[[Codmina]:[Codmina]],INDUMAX!$C10,COQUE[[Pila]:[Pila]],INDUMAX!$M10)/100) = 0,
    SUMIFS('CALIDAD CONTRACTUAL'!G:G,'CALIDAD CONTRACTUAL'!$C:$C,INDUMAX!$C10,'CALIDAD CONTRACTUAL'!$J:$J,INDUMAX!$M10),
    SUMIFS(COQUE[MV],COQUE[[anio_mes]:[anio_mes]],INDUMAX!$Y$3,COQUE[[Codmina]:[Codmina]],INDUMAX!$C10,COQUE[[Pila]:[Pila]],INDUMAX!$M10)/100
)</f>
        <v>0.4301988632052805</v>
      </c>
      <c r="K10" s="32">
        <f>IF(
    (SUMIFS(COQUE[S],COQUE[[anio_mes]:[anio_mes]],INDUMAX!$Y$3,COQUE[[Codmina]:[Codmina]],INDUMAX!$C10,COQUE[[Pila]:[Pila]],INDUMAX!$M10)/100) = 0,
    SUMIFS('CALIDAD CONTRACTUAL'!H:H,'CALIDAD CONTRACTUAL'!$C:$C,INDUMAX!$C10,'CALIDAD CONTRACTUAL'!$J:$J,INDUMAX!$M10),
    SUMIFS(COQUE[S],COQUE[[anio_mes]:[anio_mes]],INDUMAX!$Y$3,COQUE[[Codmina]:[Codmina]],INDUMAX!$C10,COQUE[[Pila]:[Pila]],INDUMAX!$M10)/100
)</f>
        <v>7.3401962519916023E-3</v>
      </c>
      <c r="L10" s="33">
        <f>IF(
    SUMIFS(COQUE[FSI],COQUE[[anio_mes]:[anio_mes]],INDUMAX!$Y$3,COQUE[[Codmina]:[Codmina]],INDUMAX!$C10,COQUE[[Pila]:[Pila]],INDUMAX!$M10) = 0,
    SUMIFS('CALIDAD CONTRACTUAL'!I:I,'CALIDAD CONTRACTUAL'!$C:$C,INDUMAX!$C10,'CALIDAD CONTRACTUAL'!$J:$J,INDUMAX!$M10),
    SUMIFS(COQUE[FSI],COQUE[[anio_mes]:[anio_mes]],INDUMAX!$Y$3,COQUE[[Codmina]:[Codmina]],INDUMAX!$C10,COQUE[[Pila]:[Pila]],INDUMAX!$M10)
)</f>
        <v>4.0877759793631929</v>
      </c>
      <c r="M10" s="31" t="str">
        <f>_xlfn.XLOOKUP(E10,TIPO_CARBON[TIPO CARBON],TIPO_CARBON[TIPO DATA CALIDAD],"")</f>
        <v>4SD</v>
      </c>
      <c r="N10"/>
      <c r="O10"/>
      <c r="P10"/>
      <c r="Q10"/>
      <c r="R10"/>
      <c r="S10"/>
      <c r="T10"/>
      <c r="U10"/>
      <c r="V10"/>
      <c r="W10"/>
      <c r="X10"/>
      <c r="Y10"/>
      <c r="Z10"/>
      <c r="AA10" s="9" t="str" cm="1">
        <f t="array" aca="1" ref="AA10:BS10" ca="1">IFERROR(_xlfn.ANCHORARRAY(INDIRECT("'DATOS MAESTROS'!o" &amp; (MATCH(A10, 'DATOS MAESTROS'!N:N, 0)))),"")</f>
        <v>CHICHIRA</v>
      </c>
      <c r="AB10" s="9" t="str">
        <f ca="1"/>
        <v>COLMET 106</v>
      </c>
      <c r="AC10" s="9" t="str">
        <f ca="1"/>
        <v>COLMET 106 TER</v>
      </c>
      <c r="AD10" s="9" t="str">
        <f ca="1"/>
        <v>COLMET 107</v>
      </c>
      <c r="AE10" s="9" t="str">
        <f ca="1"/>
        <v>COLMET 107 TER</v>
      </c>
      <c r="AF10" s="9" t="str">
        <f ca="1"/>
        <v>COLMET 108</v>
      </c>
      <c r="AG10" s="9" t="str">
        <f ca="1"/>
        <v>COLMET 109</v>
      </c>
      <c r="AH10" s="9" t="str">
        <f ca="1"/>
        <v>COLMET 109 TER</v>
      </c>
      <c r="AI10" s="9" t="str">
        <f ca="1"/>
        <v>COLMET 110</v>
      </c>
      <c r="AJ10" s="9" t="str">
        <f ca="1"/>
        <v>COLMET 110 TER</v>
      </c>
      <c r="AK10" s="9" t="str">
        <f ca="1"/>
        <v>COLMET 145</v>
      </c>
      <c r="AL10" s="9" t="str">
        <f ca="1"/>
        <v>COLMET 145 TER</v>
      </c>
      <c r="AM10" s="9" t="str">
        <f ca="1"/>
        <v>COLMET 146</v>
      </c>
      <c r="AN10" s="9" t="str">
        <f ca="1"/>
        <v>COLMET 147 TER</v>
      </c>
      <c r="AO10" s="9" t="str">
        <f ca="1"/>
        <v>COLMET 150</v>
      </c>
      <c r="AP10" s="9" t="str">
        <f ca="1"/>
        <v>COLMET 150 TER</v>
      </c>
      <c r="AQ10" s="9" t="str">
        <f ca="1"/>
        <v>COLMET 151</v>
      </c>
      <c r="AR10" s="9" t="str">
        <f ca="1"/>
        <v>COLMET 151 TER</v>
      </c>
      <c r="AS10" s="9" t="str">
        <f ca="1"/>
        <v>COLMET 152</v>
      </c>
      <c r="AT10" s="9" t="str">
        <f ca="1"/>
        <v>COLMET 152 TER</v>
      </c>
      <c r="AU10" s="9" t="str">
        <f ca="1"/>
        <v>COLMET 153</v>
      </c>
      <c r="AV10" s="9" t="str">
        <f ca="1"/>
        <v>COLMET 153 TER</v>
      </c>
      <c r="AW10" s="9" t="str">
        <f ca="1"/>
        <v>COLMET 182</v>
      </c>
      <c r="AX10" s="9" t="str">
        <f ca="1"/>
        <v>COLMET 183</v>
      </c>
      <c r="AY10" s="9" t="str">
        <f ca="1"/>
        <v>COLMET 183 TER</v>
      </c>
      <c r="AZ10" s="9" t="str">
        <f ca="1"/>
        <v>COLMET 184</v>
      </c>
      <c r="BA10" s="9" t="str">
        <f ca="1"/>
        <v>COLMET 185</v>
      </c>
      <c r="BB10" s="9" t="str">
        <f ca="1"/>
        <v>COLMET 2</v>
      </c>
      <c r="BC10" s="9" t="str">
        <f ca="1"/>
        <v>COLMET 200 COQ F</v>
      </c>
      <c r="BD10" s="9" t="str">
        <f ca="1"/>
        <v>COLMET 202 TER</v>
      </c>
      <c r="BE10" s="9" t="str">
        <f ca="1"/>
        <v>COLMET 247</v>
      </c>
      <c r="BF10" s="9" t="str">
        <f ca="1"/>
        <v>COLMET 248</v>
      </c>
      <c r="BG10" s="9" t="str">
        <f ca="1"/>
        <v>COLMET 250</v>
      </c>
      <c r="BH10" s="9" t="str">
        <f ca="1"/>
        <v>COLMET 251</v>
      </c>
      <c r="BI10" s="9" t="str">
        <f ca="1"/>
        <v>COLMET 252</v>
      </c>
      <c r="BJ10" s="9" t="str">
        <f ca="1"/>
        <v>COLMET 253</v>
      </c>
      <c r="BK10" s="9" t="str">
        <f ca="1"/>
        <v>COLMET 254</v>
      </c>
      <c r="BL10" s="9" t="str">
        <f ca="1"/>
        <v>COLMET 300</v>
      </c>
      <c r="BM10" s="9" t="str">
        <f ca="1"/>
        <v>COLMET 301</v>
      </c>
      <c r="BN10" s="9" t="str">
        <f ca="1"/>
        <v>EL CHORRO</v>
      </c>
      <c r="BO10" s="9" t="str">
        <f ca="1"/>
        <v>EL CHORRO 2</v>
      </c>
      <c r="BP10" s="9" t="str">
        <f ca="1"/>
        <v>MATEGUADUA 1</v>
      </c>
      <c r="BQ10" s="9" t="str">
        <f ca="1"/>
        <v>PARADAS TER</v>
      </c>
      <c r="BR10" s="9" t="str">
        <f ca="1"/>
        <v>SILENCIO 1</v>
      </c>
      <c r="BS10" s="9" t="str">
        <f ca="1"/>
        <v>SILENCIO 2</v>
      </c>
    </row>
    <row r="11" spans="1:76" s="9" customFormat="1" x14ac:dyDescent="0.35">
      <c r="A11" s="21" t="s">
        <v>36</v>
      </c>
      <c r="B11" s="21" t="s">
        <v>37</v>
      </c>
      <c r="C11" s="30">
        <f>_xlfn.XLOOKUP(B11,PROV[MINA],PROV[COD_MINA],"")</f>
        <v>290001198</v>
      </c>
      <c r="D11" s="21" t="s">
        <v>22</v>
      </c>
      <c r="E11" s="21" t="s">
        <v>23</v>
      </c>
      <c r="F11" s="21">
        <v>1000</v>
      </c>
      <c r="G11" s="22">
        <v>325000</v>
      </c>
      <c r="H11" s="32">
        <f>IF(
    (SUMIFS(COQUE[HT],COQUE[[anio_mes]:[anio_mes]],INDUMAX!$Y$3,COQUE[[Codmina]:[Codmina]],INDUMAX!$C11,COQUE[[Pila]:[Pila]],INDUMAX!$M11)/100) = 0,
    SUMIFS('CALIDAD CONTRACTUAL'!E:E,'CALIDAD CONTRACTUAL'!$C:$C,INDUMAX!$C11,'CALIDAD CONTRACTUAL'!$J:$J,INDUMAX!$M11),
    SUMIFS(COQUE[HT],COQUE[[anio_mes]:[anio_mes]],INDUMAX!$Y$3,COQUE[[Codmina]:[Codmina]],INDUMAX!$C11,COQUE[[Pila]:[Pila]],INDUMAX!$M11)/100
)</f>
        <v>6.1703234173407305E-2</v>
      </c>
      <c r="I11" s="32">
        <f>IF(
    (SUMIFS(COQUE[CZ],COQUE[[anio_mes]:[anio_mes]],INDUMAX!$Y$3,COQUE[[Codmina]:[Codmina]],INDUMAX!$C11,COQUE[[Pila]:[Pila]],INDUMAX!$M11)/100) = 0,
    SUMIFS('CALIDAD CONTRACTUAL'!F:F,'CALIDAD CONTRACTUAL'!$C:$C,INDUMAX!$C11,'CALIDAD CONTRACTUAL'!$J:$J,INDUMAX!$M11),
    SUMIFS(COQUE[CZ],COQUE[[anio_mes]:[anio_mes]],INDUMAX!$Y$3,COQUE[[Codmina]:[Codmina]],INDUMAX!$C11,COQUE[[Pila]:[Pila]],INDUMAX!$M11)/100
)</f>
        <v>7.0358247209038022E-2</v>
      </c>
      <c r="J11" s="32">
        <f>IF(
    (SUMIFS(COQUE[MV],COQUE[[anio_mes]:[anio_mes]],INDUMAX!$Y$3,COQUE[[Codmina]:[Codmina]],INDUMAX!$C11,COQUE[[Pila]:[Pila]],INDUMAX!$M11)/100) = 0,
    SUMIFS('CALIDAD CONTRACTUAL'!G:G,'CALIDAD CONTRACTUAL'!$C:$C,INDUMAX!$C11,'CALIDAD CONTRACTUAL'!$J:$J,INDUMAX!$M11),
    SUMIFS(COQUE[MV],COQUE[[anio_mes]:[anio_mes]],INDUMAX!$Y$3,COQUE[[Codmina]:[Codmina]],INDUMAX!$C11,COQUE[[Pila]:[Pila]],INDUMAX!$M11)/100
)</f>
        <v>0.42289546761147129</v>
      </c>
      <c r="K11" s="32">
        <f>IF(
    (SUMIFS(COQUE[S],COQUE[[anio_mes]:[anio_mes]],INDUMAX!$Y$3,COQUE[[Codmina]:[Codmina]],INDUMAX!$C11,COQUE[[Pila]:[Pila]],INDUMAX!$M11)/100) = 0,
    SUMIFS('CALIDAD CONTRACTUAL'!H:H,'CALIDAD CONTRACTUAL'!$C:$C,INDUMAX!$C11,'CALIDAD CONTRACTUAL'!$J:$J,INDUMAX!$M11),
    SUMIFS(COQUE[S],COQUE[[anio_mes]:[anio_mes]],INDUMAX!$Y$3,COQUE[[Codmina]:[Codmina]],INDUMAX!$C11,COQUE[[Pila]:[Pila]],INDUMAX!$M11)/100
)</f>
        <v>6.1474543752924648E-3</v>
      </c>
      <c r="L11" s="33">
        <f>IF(
    SUMIFS(COQUE[FSI],COQUE[[anio_mes]:[anio_mes]],INDUMAX!$Y$3,COQUE[[Codmina]:[Codmina]],INDUMAX!$C11,COQUE[[Pila]:[Pila]],INDUMAX!$M11) = 0,
    SUMIFS('CALIDAD CONTRACTUAL'!I:I,'CALIDAD CONTRACTUAL'!$C:$C,INDUMAX!$C11,'CALIDAD CONTRACTUAL'!$J:$J,INDUMAX!$M11),
    SUMIFS(COQUE[FSI],COQUE[[anio_mes]:[anio_mes]],INDUMAX!$Y$3,COQUE[[Codmina]:[Codmina]],INDUMAX!$C11,COQUE[[Pila]:[Pila]],INDUMAX!$M11)
)</f>
        <v>4.6696403502907948</v>
      </c>
      <c r="M11" s="31" t="str">
        <f>_xlfn.XLOOKUP(E11,TIPO_CARBON[TIPO CARBON],TIPO_CARBON[TIPO DATA CALIDAD],"")</f>
        <v>4SD</v>
      </c>
      <c r="N11"/>
      <c r="O11"/>
      <c r="P11"/>
      <c r="Q11"/>
      <c r="R11"/>
      <c r="S11"/>
      <c r="T11"/>
      <c r="U11"/>
      <c r="V11"/>
      <c r="W11"/>
      <c r="X11"/>
      <c r="Y11"/>
      <c r="Z11"/>
      <c r="AA11" s="9" t="str" cm="1">
        <f t="array" aca="1" ref="AA11:AB11" ca="1">IFERROR(_xlfn.ANCHORARRAY(INDIRECT("'DATOS MAESTROS'!o" &amp; (MATCH(A11, 'DATOS MAESTROS'!N:N, 0)))),"")</f>
        <v>FATIBAR 6-1</v>
      </c>
      <c r="AB11" s="9" t="str">
        <f ca="1"/>
        <v>FATIBAR 6-1 TER</v>
      </c>
    </row>
    <row r="12" spans="1:76" s="9" customFormat="1" x14ac:dyDescent="0.35">
      <c r="A12" s="21" t="s">
        <v>33</v>
      </c>
      <c r="B12" s="21" t="s">
        <v>38</v>
      </c>
      <c r="C12" s="30">
        <f>_xlfn.XLOOKUP(B12,PROV[MINA],PROV[COD_MINA],"")</f>
        <v>290001363</v>
      </c>
      <c r="D12" s="21" t="s">
        <v>22</v>
      </c>
      <c r="E12" s="21" t="s">
        <v>23</v>
      </c>
      <c r="F12" s="21">
        <v>300</v>
      </c>
      <c r="G12" s="22">
        <v>283390</v>
      </c>
      <c r="H12" s="32">
        <f>IF(
    (SUMIFS(COQUE[HT],COQUE[[anio_mes]:[anio_mes]],INDUMAX!$Y$3,COQUE[[Codmina]:[Codmina]],INDUMAX!$C12,COQUE[[Pila]:[Pila]],INDUMAX!$M12)/100) = 0,
    SUMIFS('CALIDAD CONTRACTUAL'!E:E,'CALIDAD CONTRACTUAL'!$C:$C,INDUMAX!$C12,'CALIDAD CONTRACTUAL'!$J:$J,INDUMAX!$M12),
    SUMIFS(COQUE[HT],COQUE[[anio_mes]:[anio_mes]],INDUMAX!$Y$3,COQUE[[Codmina]:[Codmina]],INDUMAX!$C12,COQUE[[Pila]:[Pila]],INDUMAX!$M12)/100
)</f>
        <v>9.7199999999999995E-2</v>
      </c>
      <c r="I12" s="32">
        <f>IF(
    (SUMIFS(COQUE[CZ],COQUE[[anio_mes]:[anio_mes]],INDUMAX!$Y$3,COQUE[[Codmina]:[Codmina]],INDUMAX!$C12,COQUE[[Pila]:[Pila]],INDUMAX!$M12)/100) = 0,
    SUMIFS('CALIDAD CONTRACTUAL'!F:F,'CALIDAD CONTRACTUAL'!$C:$C,INDUMAX!$C12,'CALIDAD CONTRACTUAL'!$J:$J,INDUMAX!$M12),
    SUMIFS(COQUE[CZ],COQUE[[anio_mes]:[anio_mes]],INDUMAX!$Y$3,COQUE[[Codmina]:[Codmina]],INDUMAX!$C12,COQUE[[Pila]:[Pila]],INDUMAX!$M12)/100
)</f>
        <v>2.9499999999999998E-2</v>
      </c>
      <c r="J12" s="32">
        <f>IF(
    (SUMIFS(COQUE[MV],COQUE[[anio_mes]:[anio_mes]],INDUMAX!$Y$3,COQUE[[Codmina]:[Codmina]],INDUMAX!$C12,COQUE[[Pila]:[Pila]],INDUMAX!$M12)/100) = 0,
    SUMIFS('CALIDAD CONTRACTUAL'!G:G,'CALIDAD CONTRACTUAL'!$C:$C,INDUMAX!$C12,'CALIDAD CONTRACTUAL'!$J:$J,INDUMAX!$M12),
    SUMIFS(COQUE[MV],COQUE[[anio_mes]:[anio_mes]],INDUMAX!$Y$3,COQUE[[Codmina]:[Codmina]],INDUMAX!$C12,COQUE[[Pila]:[Pila]],INDUMAX!$M12)/100
)</f>
        <v>0.43070000000000003</v>
      </c>
      <c r="K12" s="32">
        <f>IF(
    (SUMIFS(COQUE[S],COQUE[[anio_mes]:[anio_mes]],INDUMAX!$Y$3,COQUE[[Codmina]:[Codmina]],INDUMAX!$C12,COQUE[[Pila]:[Pila]],INDUMAX!$M12)/100) = 0,
    SUMIFS('CALIDAD CONTRACTUAL'!H:H,'CALIDAD CONTRACTUAL'!$C:$C,INDUMAX!$C12,'CALIDAD CONTRACTUAL'!$J:$J,INDUMAX!$M12),
    SUMIFS(COQUE[S],COQUE[[anio_mes]:[anio_mes]],INDUMAX!$Y$3,COQUE[[Codmina]:[Codmina]],INDUMAX!$C12,COQUE[[Pila]:[Pila]],INDUMAX!$M12)/100
)</f>
        <v>4.7999999999999996E-3</v>
      </c>
      <c r="L12" s="33">
        <f>IF(
    SUMIFS(COQUE[FSI],COQUE[[anio_mes]:[anio_mes]],INDUMAX!$Y$3,COQUE[[Codmina]:[Codmina]],INDUMAX!$C12,COQUE[[Pila]:[Pila]],INDUMAX!$M12) = 0,
    SUMIFS('CALIDAD CONTRACTUAL'!I:I,'CALIDAD CONTRACTUAL'!$C:$C,INDUMAX!$C12,'CALIDAD CONTRACTUAL'!$J:$J,INDUMAX!$M12),
    SUMIFS(COQUE[FSI],COQUE[[anio_mes]:[anio_mes]],INDUMAX!$Y$3,COQUE[[Codmina]:[Codmina]],INDUMAX!$C12,COQUE[[Pila]:[Pila]],INDUMAX!$M12)
)</f>
        <v>2</v>
      </c>
      <c r="M12" s="31" t="str">
        <f>_xlfn.XLOOKUP(E12,TIPO_CARBON[TIPO CARBON],TIPO_CARBON[TIPO DATA CALIDAD],"")</f>
        <v>4SD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 s="9" t="str" cm="1">
        <f t="array" aca="1" ref="AA12:AI12" ca="1">IFERROR(_xlfn.ANCHORARRAY(INDIRECT("'DATOS MAESTROS'!o" &amp; (MATCH(A12, 'DATOS MAESTROS'!N:N, 0)))),"")</f>
        <v>EL CHAPARRO</v>
      </c>
      <c r="AB12" s="9" t="str">
        <f ca="1"/>
        <v>F&amp;R</v>
      </c>
      <c r="AC12" s="9" t="str">
        <f ca="1"/>
        <v>LA CALIFORNIA 2</v>
      </c>
      <c r="AD12" s="9" t="str">
        <f ca="1"/>
        <v>LA CALIFORNIA 2 TER</v>
      </c>
      <c r="AE12" s="9" t="str">
        <f ca="1"/>
        <v>LA MARINILLA 2</v>
      </c>
      <c r="AF12" s="9" t="str">
        <f ca="1"/>
        <v>LOS ANGELES</v>
      </c>
      <c r="AG12" s="9" t="str">
        <f ca="1"/>
        <v>LOS ANGELES TER</v>
      </c>
      <c r="AH12" s="9" t="str">
        <f ca="1"/>
        <v>MARINILLA 2 TER</v>
      </c>
      <c r="AI12" s="9" t="str">
        <f ca="1"/>
        <v>SAN PEDRO FATIBAR</v>
      </c>
    </row>
    <row r="13" spans="1:76" s="9" customFormat="1" x14ac:dyDescent="0.35">
      <c r="A13" s="21" t="s">
        <v>39</v>
      </c>
      <c r="B13" s="21" t="s">
        <v>40</v>
      </c>
      <c r="C13" s="30">
        <f>_xlfn.XLOOKUP(B13,PROV[MINA],PROV[COD_MINA],"")</f>
        <v>290000753</v>
      </c>
      <c r="D13" s="21" t="s">
        <v>22</v>
      </c>
      <c r="E13" s="21" t="s">
        <v>23</v>
      </c>
      <c r="F13" s="21">
        <v>500</v>
      </c>
      <c r="G13" s="22">
        <v>310740</v>
      </c>
      <c r="H13" s="32">
        <f>IF(
    (SUMIFS(COQUE[HT],COQUE[[anio_mes]:[anio_mes]],INDUMAX!$Y$3,COQUE[[Codmina]:[Codmina]],INDUMAX!$C13,COQUE[[Pila]:[Pila]],INDUMAX!$M13)/100) = 0,
    SUMIFS('CALIDAD CONTRACTUAL'!E:E,'CALIDAD CONTRACTUAL'!$C:$C,INDUMAX!$C13,'CALIDAD CONTRACTUAL'!$J:$J,INDUMAX!$M13),
    SUMIFS(COQUE[HT],COQUE[[anio_mes]:[anio_mes]],INDUMAX!$Y$3,COQUE[[Codmina]:[Codmina]],INDUMAX!$C13,COQUE[[Pila]:[Pila]],INDUMAX!$M13)/100
)</f>
        <v>5.3961641135895376E-2</v>
      </c>
      <c r="I13" s="32">
        <f>IF(
    (SUMIFS(COQUE[CZ],COQUE[[anio_mes]:[anio_mes]],INDUMAX!$Y$3,COQUE[[Codmina]:[Codmina]],INDUMAX!$C13,COQUE[[Pila]:[Pila]],INDUMAX!$M13)/100) = 0,
    SUMIFS('CALIDAD CONTRACTUAL'!F:F,'CALIDAD CONTRACTUAL'!$C:$C,INDUMAX!$C13,'CALIDAD CONTRACTUAL'!$J:$J,INDUMAX!$M13),
    SUMIFS(COQUE[CZ],COQUE[[anio_mes]:[anio_mes]],INDUMAX!$Y$3,COQUE[[Codmina]:[Codmina]],INDUMAX!$C13,COQUE[[Pila]:[Pila]],INDUMAX!$M13)/100
)</f>
        <v>5.4622377497088592E-2</v>
      </c>
      <c r="J13" s="32">
        <f>IF(
    (SUMIFS(COQUE[MV],COQUE[[anio_mes]:[anio_mes]],INDUMAX!$Y$3,COQUE[[Codmina]:[Codmina]],INDUMAX!$C13,COQUE[[Pila]:[Pila]],INDUMAX!$M13)/100) = 0,
    SUMIFS('CALIDAD CONTRACTUAL'!G:G,'CALIDAD CONTRACTUAL'!$C:$C,INDUMAX!$C13,'CALIDAD CONTRACTUAL'!$J:$J,INDUMAX!$M13),
    SUMIFS(COQUE[MV],COQUE[[anio_mes]:[anio_mes]],INDUMAX!$Y$3,COQUE[[Codmina]:[Codmina]],INDUMAX!$C13,COQUE[[Pila]:[Pila]],INDUMAX!$M13)/100
)</f>
        <v>0.42607773000089594</v>
      </c>
      <c r="K13" s="32">
        <f>IF(
    (SUMIFS(COQUE[S],COQUE[[anio_mes]:[anio_mes]],INDUMAX!$Y$3,COQUE[[Codmina]:[Codmina]],INDUMAX!$C13,COQUE[[Pila]:[Pila]],INDUMAX!$M13)/100) = 0,
    SUMIFS('CALIDAD CONTRACTUAL'!H:H,'CALIDAD CONTRACTUAL'!$C:$C,INDUMAX!$C13,'CALIDAD CONTRACTUAL'!$J:$J,INDUMAX!$M13),
    SUMIFS(COQUE[S],COQUE[[anio_mes]:[anio_mes]],INDUMAX!$Y$3,COQUE[[Codmina]:[Codmina]],INDUMAX!$C13,COQUE[[Pila]:[Pila]],INDUMAX!$M13)/100
)</f>
        <v>6.3E-3</v>
      </c>
      <c r="L13" s="33">
        <f>IF(
    SUMIFS(COQUE[FSI],COQUE[[anio_mes]:[anio_mes]],INDUMAX!$Y$3,COQUE[[Codmina]:[Codmina]],INDUMAX!$C13,COQUE[[Pila]:[Pila]],INDUMAX!$M13) = 0,
    SUMIFS('CALIDAD CONTRACTUAL'!I:I,'CALIDAD CONTRACTUAL'!$C:$C,INDUMAX!$C13,'CALIDAD CONTRACTUAL'!$J:$J,INDUMAX!$M13),
    SUMIFS(COQUE[FSI],COQUE[[anio_mes]:[anio_mes]],INDUMAX!$Y$3,COQUE[[Codmina]:[Codmina]],INDUMAX!$C13,COQUE[[Pila]:[Pila]],INDUMAX!$M13)
)</f>
        <v>5.0000000000000009</v>
      </c>
      <c r="M13" s="31" t="str">
        <f>_xlfn.XLOOKUP(E13,TIPO_CARBON[TIPO CARBON],TIPO_CARBON[TIPO DATA CALIDAD],"")</f>
        <v>4SD</v>
      </c>
      <c r="N13"/>
      <c r="O13"/>
      <c r="P13"/>
      <c r="Q13"/>
      <c r="R13"/>
      <c r="S13"/>
      <c r="T13"/>
      <c r="U13"/>
      <c r="V13"/>
      <c r="W13"/>
      <c r="X13"/>
      <c r="Y13"/>
      <c r="Z13"/>
      <c r="AA13" s="9" t="str" cm="1">
        <f t="array" aca="1" ref="AA13:AJ13" ca="1">IFERROR(_xlfn.ANCHORARRAY(INDIRECT("'DATOS MAESTROS'!o" &amp; (MATCH(A13, 'DATOS MAESTROS'!N:N, 0)))),"")</f>
        <v>BENDICION</v>
      </c>
      <c r="AB13" s="9" t="str">
        <f ca="1"/>
        <v>EL CARMEN M&amp;P</v>
      </c>
      <c r="AC13" s="9" t="str">
        <f ca="1"/>
        <v>JULIETH 3 MOLINA</v>
      </c>
      <c r="AD13" s="9" t="str">
        <f ca="1"/>
        <v>JULIETH 3 MOLINA TER</v>
      </c>
      <c r="AE13" s="9" t="str">
        <f ca="1"/>
        <v>JULIETH MOLINA</v>
      </c>
      <c r="AF13" s="9" t="str">
        <f ca="1"/>
        <v>LA SOFIA</v>
      </c>
      <c r="AG13" s="9" t="str">
        <f ca="1"/>
        <v>LOS ALMENDROS</v>
      </c>
      <c r="AH13" s="9" t="str">
        <f ca="1"/>
        <v>PLANADAS MOLINA</v>
      </c>
      <c r="AI13" s="9" t="str">
        <f ca="1"/>
        <v>PLANADAS MOLINA TER</v>
      </c>
      <c r="AJ13" s="9" t="str">
        <f ca="1"/>
        <v>VILLA ANDREA</v>
      </c>
    </row>
    <row r="14" spans="1:76" s="9" customFormat="1" x14ac:dyDescent="0.35">
      <c r="A14" s="21" t="s">
        <v>28</v>
      </c>
      <c r="B14" s="21" t="s">
        <v>41</v>
      </c>
      <c r="C14" s="30">
        <f>_xlfn.XLOOKUP(B14,PROV[MINA],PROV[COD_MINA],"")</f>
        <v>290000868</v>
      </c>
      <c r="D14" s="21" t="s">
        <v>22</v>
      </c>
      <c r="E14" s="21" t="s">
        <v>23</v>
      </c>
      <c r="F14" s="21">
        <v>700</v>
      </c>
      <c r="G14" s="22">
        <v>283390</v>
      </c>
      <c r="H14" s="32">
        <f>IF(
    (SUMIFS(COQUE[HT],COQUE[[anio_mes]:[anio_mes]],INDUMAX!$Y$3,COQUE[[Codmina]:[Codmina]],INDUMAX!$C14,COQUE[[Pila]:[Pila]],INDUMAX!$M14)/100) = 0,
    SUMIFS('CALIDAD CONTRACTUAL'!E:E,'CALIDAD CONTRACTUAL'!$C:$C,INDUMAX!$C14,'CALIDAD CONTRACTUAL'!$J:$J,INDUMAX!$M14),
    SUMIFS(COQUE[HT],COQUE[[anio_mes]:[anio_mes]],INDUMAX!$Y$3,COQUE[[Codmina]:[Codmina]],INDUMAX!$C14,COQUE[[Pila]:[Pila]],INDUMAX!$M14)/100
)</f>
        <v>7.7300000000000008E-2</v>
      </c>
      <c r="I14" s="32">
        <f>IF(
    (SUMIFS(COQUE[CZ],COQUE[[anio_mes]:[anio_mes]],INDUMAX!$Y$3,COQUE[[Codmina]:[Codmina]],INDUMAX!$C14,COQUE[[Pila]:[Pila]],INDUMAX!$M14)/100) = 0,
    SUMIFS('CALIDAD CONTRACTUAL'!F:F,'CALIDAD CONTRACTUAL'!$C:$C,INDUMAX!$C14,'CALIDAD CONTRACTUAL'!$J:$J,INDUMAX!$M14),
    SUMIFS(COQUE[CZ],COQUE[[anio_mes]:[anio_mes]],INDUMAX!$Y$3,COQUE[[Codmina]:[Codmina]],INDUMAX!$C14,COQUE[[Pila]:[Pila]],INDUMAX!$M14)/100
)</f>
        <v>6.5700000000000008E-2</v>
      </c>
      <c r="J14" s="32">
        <f>IF(
    (SUMIFS(COQUE[MV],COQUE[[anio_mes]:[anio_mes]],INDUMAX!$Y$3,COQUE[[Codmina]:[Codmina]],INDUMAX!$C14,COQUE[[Pila]:[Pila]],INDUMAX!$M14)/100) = 0,
    SUMIFS('CALIDAD CONTRACTUAL'!G:G,'CALIDAD CONTRACTUAL'!$C:$C,INDUMAX!$C14,'CALIDAD CONTRACTUAL'!$J:$J,INDUMAX!$M14),
    SUMIFS(COQUE[MV],COQUE[[anio_mes]:[anio_mes]],INDUMAX!$Y$3,COQUE[[Codmina]:[Codmina]],INDUMAX!$C14,COQUE[[Pila]:[Pila]],INDUMAX!$M14)/100
)</f>
        <v>0.42590000000000006</v>
      </c>
      <c r="K14" s="32">
        <f>IF(
    (SUMIFS(COQUE[S],COQUE[[anio_mes]:[anio_mes]],INDUMAX!$Y$3,COQUE[[Codmina]:[Codmina]],INDUMAX!$C14,COQUE[[Pila]:[Pila]],INDUMAX!$M14)/100) = 0,
    SUMIFS('CALIDAD CONTRACTUAL'!H:H,'CALIDAD CONTRACTUAL'!$C:$C,INDUMAX!$C14,'CALIDAD CONTRACTUAL'!$J:$J,INDUMAX!$M14),
    SUMIFS(COQUE[S],COQUE[[anio_mes]:[anio_mes]],INDUMAX!$Y$3,COQUE[[Codmina]:[Codmina]],INDUMAX!$C14,COQUE[[Pila]:[Pila]],INDUMAX!$M14)/100
)</f>
        <v>7.8000000000000005E-3</v>
      </c>
      <c r="L14" s="33">
        <f>IF(
    SUMIFS(COQUE[FSI],COQUE[[anio_mes]:[anio_mes]],INDUMAX!$Y$3,COQUE[[Codmina]:[Codmina]],INDUMAX!$C14,COQUE[[Pila]:[Pila]],INDUMAX!$M14) = 0,
    SUMIFS('CALIDAD CONTRACTUAL'!I:I,'CALIDAD CONTRACTUAL'!$C:$C,INDUMAX!$C14,'CALIDAD CONTRACTUAL'!$J:$J,INDUMAX!$M14),
    SUMIFS(COQUE[FSI],COQUE[[anio_mes]:[anio_mes]],INDUMAX!$Y$3,COQUE[[Codmina]:[Codmina]],INDUMAX!$C14,COQUE[[Pila]:[Pila]],INDUMAX!$M14)
)</f>
        <v>3.5</v>
      </c>
      <c r="M14" s="31" t="str">
        <f>_xlfn.XLOOKUP(E14,TIPO_CARBON[TIPO CARBON],TIPO_CARBON[TIPO DATA CALIDAD],"")</f>
        <v>4SD</v>
      </c>
      <c r="N14"/>
      <c r="O14"/>
      <c r="P14"/>
      <c r="Q14"/>
      <c r="R14"/>
      <c r="S14"/>
      <c r="T14"/>
      <c r="U14"/>
      <c r="V14"/>
      <c r="W14"/>
      <c r="X14"/>
      <c r="Y14"/>
      <c r="Z14"/>
      <c r="AA14" s="9" t="str" cm="1">
        <f t="array" aca="1" ref="AA14:BX14" ca="1">IFERROR(_xlfn.ANCHORARRAY(INDIRECT("'DATOS MAESTROS'!o" &amp; (MATCH(A14, 'DATOS MAESTROS'!N:N, 0)))),"")</f>
        <v>20 DE JULIO</v>
      </c>
      <c r="AB14" s="9" t="str">
        <f ca="1"/>
        <v>CANDELARIA</v>
      </c>
      <c r="AC14" s="9" t="str">
        <f ca="1"/>
        <v>CARIÑOSA E&amp;E</v>
      </c>
      <c r="AD14" s="9" t="str">
        <f ca="1"/>
        <v>CARIÑOSA E&amp;E TER A</v>
      </c>
      <c r="AE14" s="9" t="str">
        <f ca="1"/>
        <v>CARIÑOSA E&amp;E TER B</v>
      </c>
      <c r="AF14" s="9" t="str">
        <f ca="1"/>
        <v>COSTOSA</v>
      </c>
      <c r="AG14" s="9" t="str">
        <f ca="1"/>
        <v>DANUBIO</v>
      </c>
      <c r="AH14" s="9" t="str">
        <f ca="1"/>
        <v>DIAMANTE</v>
      </c>
      <c r="AI14" s="9" t="str">
        <f ca="1"/>
        <v>EL PALMAR</v>
      </c>
      <c r="AJ14" s="9" t="str">
        <f ca="1"/>
        <v>EL TIGRE</v>
      </c>
      <c r="AK14" s="9" t="str">
        <f ca="1"/>
        <v>EL TREBOL TER</v>
      </c>
      <c r="AL14" s="9" t="str">
        <f ca="1"/>
        <v>EMPALME</v>
      </c>
      <c r="AM14" s="9" t="str">
        <f ca="1"/>
        <v>FATIBAR 20</v>
      </c>
      <c r="AN14" s="9" t="str">
        <f ca="1"/>
        <v>FORTALEZA M&amp;M</v>
      </c>
      <c r="AO14" s="9" t="str">
        <f ca="1"/>
        <v>GUADALUPE E&amp;E</v>
      </c>
      <c r="AP14" s="9" t="str">
        <f ca="1"/>
        <v>GUADALUPE TER</v>
      </c>
      <c r="AQ14" s="9" t="str">
        <f ca="1"/>
        <v>LA ILUSIÓN</v>
      </c>
      <c r="AR14" s="9" t="str">
        <f ca="1"/>
        <v>LA PALESTINA</v>
      </c>
      <c r="AS14" s="9" t="str">
        <f ca="1"/>
        <v>LA PALESTINA TER</v>
      </c>
      <c r="AT14" s="9" t="str">
        <f ca="1"/>
        <v>LA PALMA</v>
      </c>
      <c r="AU14" s="9" t="str">
        <f ca="1"/>
        <v>LA ZOTANA E&amp;E</v>
      </c>
      <c r="AV14" s="9" t="str">
        <f ca="1"/>
        <v>LIMONCITO</v>
      </c>
      <c r="AW14" s="9" t="str">
        <f ca="1"/>
        <v>LUISCA</v>
      </c>
      <c r="AX14" s="9" t="str">
        <f ca="1"/>
        <v>MANTO 30</v>
      </c>
      <c r="AY14" s="9" t="str">
        <f ca="1"/>
        <v>MANTO 30 TER</v>
      </c>
      <c r="AZ14" s="9" t="str">
        <f ca="1"/>
        <v>NOKAR</v>
      </c>
      <c r="BA14" s="9" t="str">
        <f ca="1"/>
        <v>OCAREÑA</v>
      </c>
      <c r="BB14" s="9" t="str">
        <f ca="1"/>
        <v>ORIENTE 2 E&amp;E</v>
      </c>
      <c r="BC14" s="9" t="str">
        <f ca="1"/>
        <v>ORIENTE 2 TER A EYE</v>
      </c>
      <c r="BD14" s="9" t="str">
        <f ca="1"/>
        <v>ORIENTE E&amp;E</v>
      </c>
      <c r="BE14" s="9" t="str">
        <f ca="1"/>
        <v>ORIENTE TER</v>
      </c>
      <c r="BF14" s="9" t="str">
        <f ca="1"/>
        <v>PRIMAVERA E&amp;E</v>
      </c>
      <c r="BG14" s="9" t="str">
        <f ca="1"/>
        <v>PRIMAVERA E&amp;E TER</v>
      </c>
      <c r="BH14" s="9" t="str">
        <f ca="1"/>
        <v>REGINA E&amp;E</v>
      </c>
      <c r="BI14" s="9" t="str">
        <f ca="1"/>
        <v>REGINA E&amp;E TER A</v>
      </c>
      <c r="BJ14" s="9" t="str">
        <f ca="1"/>
        <v>REGINA E&amp;E TER B</v>
      </c>
      <c r="BK14" s="9" t="str">
        <f ca="1"/>
        <v>REGINA EYE TER</v>
      </c>
      <c r="BL14" s="9" t="str">
        <f ca="1"/>
        <v>SAN PABLO E&amp;E</v>
      </c>
      <c r="BM14" s="9" t="str">
        <f ca="1"/>
        <v>SANTA MARIA MYM</v>
      </c>
      <c r="BN14" s="9" t="str">
        <f ca="1"/>
        <v>SONADA TER</v>
      </c>
      <c r="BO14" s="9" t="str">
        <f ca="1"/>
        <v>SOÑADA E&amp;E</v>
      </c>
      <c r="BP14" s="9" t="str">
        <f ca="1"/>
        <v>TESORO</v>
      </c>
      <c r="BQ14" s="9" t="str">
        <f ca="1"/>
        <v>TOSCANA</v>
      </c>
      <c r="BR14" s="9" t="str">
        <f ca="1"/>
        <v>VALERIA</v>
      </c>
      <c r="BS14" s="9" t="str">
        <f ca="1"/>
        <v>VERDE</v>
      </c>
      <c r="BT14" s="9" t="str">
        <f ca="1"/>
        <v>VILLA FLORES</v>
      </c>
      <c r="BU14" s="9" t="str">
        <f ca="1"/>
        <v>VILLA LUZ</v>
      </c>
      <c r="BV14" s="9" t="str">
        <f ca="1"/>
        <v>VILLANUEVA M&amp;M</v>
      </c>
      <c r="BW14" s="9" t="str">
        <f ca="1"/>
        <v>VILLANUEVA TER</v>
      </c>
      <c r="BX14" s="9" t="str">
        <f ca="1"/>
        <v>ZOTANA TER</v>
      </c>
    </row>
    <row r="15" spans="1:76" s="9" customFormat="1" x14ac:dyDescent="0.35">
      <c r="A15" s="21" t="s">
        <v>42</v>
      </c>
      <c r="B15" s="21" t="s">
        <v>43</v>
      </c>
      <c r="C15" s="30">
        <f>_xlfn.XLOOKUP(B15,PROV[MINA],PROV[COD_MINA],"")</f>
        <v>290001697</v>
      </c>
      <c r="D15" s="21" t="s">
        <v>22</v>
      </c>
      <c r="E15" s="21" t="s">
        <v>23</v>
      </c>
      <c r="F15" s="21">
        <v>800</v>
      </c>
      <c r="G15" s="22">
        <v>283390</v>
      </c>
      <c r="H15" s="32">
        <f>IF(
    (SUMIFS(COQUE[HT],COQUE[[anio_mes]:[anio_mes]],INDUMAX!$Y$3,COQUE[[Codmina]:[Codmina]],INDUMAX!$C15,COQUE[[Pila]:[Pila]],INDUMAX!$M15)/100) = 0,
    SUMIFS('CALIDAD CONTRACTUAL'!E:E,'CALIDAD CONTRACTUAL'!$C:$C,INDUMAX!$C15,'CALIDAD CONTRACTUAL'!$J:$J,INDUMAX!$M15),
    SUMIFS(COQUE[HT],COQUE[[anio_mes]:[anio_mes]],INDUMAX!$Y$3,COQUE[[Codmina]:[Codmina]],INDUMAX!$C15,COQUE[[Pila]:[Pila]],INDUMAX!$M15)/100
)</f>
        <v>5.2957344250184703E-2</v>
      </c>
      <c r="I15" s="32">
        <f>IF(
    (SUMIFS(COQUE[CZ],COQUE[[anio_mes]:[anio_mes]],INDUMAX!$Y$3,COQUE[[Codmina]:[Codmina]],INDUMAX!$C15,COQUE[[Pila]:[Pila]],INDUMAX!$M15)/100) = 0,
    SUMIFS('CALIDAD CONTRACTUAL'!F:F,'CALIDAD CONTRACTUAL'!$C:$C,INDUMAX!$C15,'CALIDAD CONTRACTUAL'!$J:$J,INDUMAX!$M15),
    SUMIFS(COQUE[CZ],COQUE[[anio_mes]:[anio_mes]],INDUMAX!$Y$3,COQUE[[Codmina]:[Codmina]],INDUMAX!$C15,COQUE[[Pila]:[Pila]],INDUMAX!$M15)/100
)</f>
        <v>5.9154836657637704E-2</v>
      </c>
      <c r="J15" s="32">
        <f>IF(
    (SUMIFS(COQUE[MV],COQUE[[anio_mes]:[anio_mes]],INDUMAX!$Y$3,COQUE[[Codmina]:[Codmina]],INDUMAX!$C15,COQUE[[Pila]:[Pila]],INDUMAX!$M15)/100) = 0,
    SUMIFS('CALIDAD CONTRACTUAL'!G:G,'CALIDAD CONTRACTUAL'!$C:$C,INDUMAX!$C15,'CALIDAD CONTRACTUAL'!$J:$J,INDUMAX!$M15),
    SUMIFS(COQUE[MV],COQUE[[anio_mes]:[anio_mes]],INDUMAX!$Y$3,COQUE[[Codmina]:[Codmina]],INDUMAX!$C15,COQUE[[Pila]:[Pila]],INDUMAX!$M15)/100
)</f>
        <v>0.42887293359599438</v>
      </c>
      <c r="K15" s="32">
        <f>IF(
    (SUMIFS(COQUE[S],COQUE[[anio_mes]:[anio_mes]],INDUMAX!$Y$3,COQUE[[Codmina]:[Codmina]],INDUMAX!$C15,COQUE[[Pila]:[Pila]],INDUMAX!$M15)/100) = 0,
    SUMIFS('CALIDAD CONTRACTUAL'!H:H,'CALIDAD CONTRACTUAL'!$C:$C,INDUMAX!$C15,'CALIDAD CONTRACTUAL'!$J:$J,INDUMAX!$M15),
    SUMIFS(COQUE[S],COQUE[[anio_mes]:[anio_mes]],INDUMAX!$Y$3,COQUE[[Codmina]:[Codmina]],INDUMAX!$C15,COQUE[[Pila]:[Pila]],INDUMAX!$M15)/100
)</f>
        <v>5.1251149142247402E-3</v>
      </c>
      <c r="L15" s="33">
        <f>IF(
    SUMIFS(COQUE[FSI],COQUE[[anio_mes]:[anio_mes]],INDUMAX!$Y$3,COQUE[[Codmina]:[Codmina]],INDUMAX!$C15,COQUE[[Pila]:[Pila]],INDUMAX!$M15) = 0,
    SUMIFS('CALIDAD CONTRACTUAL'!I:I,'CALIDAD CONTRACTUAL'!$C:$C,INDUMAX!$C15,'CALIDAD CONTRACTUAL'!$J:$J,INDUMAX!$M15),
    SUMIFS(COQUE[FSI],COQUE[[anio_mes]:[anio_mes]],INDUMAX!$Y$3,COQUE[[Codmina]:[Codmina]],INDUMAX!$C15,COQUE[[Pila]:[Pila]],INDUMAX!$M15)
)</f>
        <v>4.0754637609784119</v>
      </c>
      <c r="M15" s="31" t="str">
        <f>_xlfn.XLOOKUP(E15,TIPO_CARBON[TIPO CARBON],TIPO_CARBON[TIPO DATA CALIDAD],"")</f>
        <v>4SD</v>
      </c>
      <c r="N15"/>
      <c r="O15"/>
      <c r="P15"/>
      <c r="Q15"/>
      <c r="R15"/>
      <c r="S15"/>
      <c r="T15"/>
      <c r="U15"/>
      <c r="V15"/>
      <c r="W15"/>
      <c r="X15"/>
      <c r="Y15"/>
      <c r="Z15"/>
      <c r="AA15" s="9" t="str" cm="1">
        <f t="array" aca="1" ref="AA15:AB15" ca="1">IFERROR(_xlfn.ANCHORARRAY(INDIRECT("'DATOS MAESTROS'!o" &amp; (MATCH(A15, 'DATOS MAESTROS'!N:N, 0)))),"")</f>
        <v>RENACER UNO</v>
      </c>
      <c r="AB15" s="9" t="str">
        <f ca="1"/>
        <v>RENACER UNO TER</v>
      </c>
    </row>
    <row r="16" spans="1:76" s="9" customFormat="1" x14ac:dyDescent="0.35">
      <c r="A16" s="21" t="s">
        <v>44</v>
      </c>
      <c r="B16" s="21" t="s">
        <v>45</v>
      </c>
      <c r="C16" s="30">
        <f>_xlfn.XLOOKUP(B16,PROV[MINA],PROV[COD_MINA],"")</f>
        <v>290001681</v>
      </c>
      <c r="D16" s="21" t="s">
        <v>22</v>
      </c>
      <c r="E16" s="21" t="s">
        <v>23</v>
      </c>
      <c r="F16" s="21">
        <v>0</v>
      </c>
      <c r="G16" s="22">
        <v>314080</v>
      </c>
      <c r="H16" s="32">
        <f>IF(
    (SUMIFS(COQUE[HT],COQUE[[anio_mes]:[anio_mes]],INDUMAX!$Y$3,COQUE[[Codmina]:[Codmina]],INDUMAX!$C16,COQUE[[Pila]:[Pila]],INDUMAX!$M16)/100) = 0,
    SUMIFS('CALIDAD CONTRACTUAL'!E:E,'CALIDAD CONTRACTUAL'!$C:$C,INDUMAX!$C16,'CALIDAD CONTRACTUAL'!$J:$J,INDUMAX!$M16),
    SUMIFS(COQUE[HT],COQUE[[anio_mes]:[anio_mes]],INDUMAX!$Y$3,COQUE[[Codmina]:[Codmina]],INDUMAX!$C16,COQUE[[Pila]:[Pila]],INDUMAX!$M16)/100
)</f>
        <v>5.3854339459702999E-2</v>
      </c>
      <c r="I16" s="32">
        <f>IF(
    (SUMIFS(COQUE[CZ],COQUE[[anio_mes]:[anio_mes]],INDUMAX!$Y$3,COQUE[[Codmina]:[Codmina]],INDUMAX!$C16,COQUE[[Pila]:[Pila]],INDUMAX!$M16)/100) = 0,
    SUMIFS('CALIDAD CONTRACTUAL'!F:F,'CALIDAD CONTRACTUAL'!$C:$C,INDUMAX!$C16,'CALIDAD CONTRACTUAL'!$J:$J,INDUMAX!$M16),
    SUMIFS(COQUE[CZ],COQUE[[anio_mes]:[anio_mes]],INDUMAX!$Y$3,COQUE[[Codmina]:[Codmina]],INDUMAX!$C16,COQUE[[Pila]:[Pila]],INDUMAX!$M16)/100
)</f>
        <v>6.6605262169823709E-2</v>
      </c>
      <c r="J16" s="32">
        <f>IF(
    (SUMIFS(COQUE[MV],COQUE[[anio_mes]:[anio_mes]],INDUMAX!$Y$3,COQUE[[Codmina]:[Codmina]],INDUMAX!$C16,COQUE[[Pila]:[Pila]],INDUMAX!$M16)/100) = 0,
    SUMIFS('CALIDAD CONTRACTUAL'!G:G,'CALIDAD CONTRACTUAL'!$C:$C,INDUMAX!$C16,'CALIDAD CONTRACTUAL'!$J:$J,INDUMAX!$M16),
    SUMIFS(COQUE[MV],COQUE[[anio_mes]:[anio_mes]],INDUMAX!$Y$3,COQUE[[Codmina]:[Codmina]],INDUMAX!$C16,COQUE[[Pila]:[Pila]],INDUMAX!$M16)/100
)</f>
        <v>0.42299983479452569</v>
      </c>
      <c r="K16" s="32">
        <f>IF(
    (SUMIFS(COQUE[S],COQUE[[anio_mes]:[anio_mes]],INDUMAX!$Y$3,COQUE[[Codmina]:[Codmina]],INDUMAX!$C16,COQUE[[Pila]:[Pila]],INDUMAX!$M16)/100) = 0,
    SUMIFS('CALIDAD CONTRACTUAL'!H:H,'CALIDAD CONTRACTUAL'!$C:$C,INDUMAX!$C16,'CALIDAD CONTRACTUAL'!$J:$J,INDUMAX!$M16),
    SUMIFS(COQUE[S],COQUE[[anio_mes]:[anio_mes]],INDUMAX!$Y$3,COQUE[[Codmina]:[Codmina]],INDUMAX!$C16,COQUE[[Pila]:[Pila]],INDUMAX!$M16)/100
)</f>
        <v>4.9167064035894655E-3</v>
      </c>
      <c r="L16" s="33">
        <f>IF(
    SUMIFS(COQUE[FSI],COQUE[[anio_mes]:[anio_mes]],INDUMAX!$Y$3,COQUE[[Codmina]:[Codmina]],INDUMAX!$C16,COQUE[[Pila]:[Pila]],INDUMAX!$M16) = 0,
    SUMIFS('CALIDAD CONTRACTUAL'!I:I,'CALIDAD CONTRACTUAL'!$C:$C,INDUMAX!$C16,'CALIDAD CONTRACTUAL'!$J:$J,INDUMAX!$M16),
    SUMIFS(COQUE[FSI],COQUE[[anio_mes]:[anio_mes]],INDUMAX!$Y$3,COQUE[[Codmina]:[Codmina]],INDUMAX!$C16,COQUE[[Pila]:[Pila]],INDUMAX!$M16)
)</f>
        <v>4.2462406367920096</v>
      </c>
      <c r="M16" s="31" t="str">
        <f>_xlfn.XLOOKUP(E16,TIPO_CARBON[TIPO CARBON],TIPO_CARBON[TIPO DATA CALIDAD],"")</f>
        <v>4SD</v>
      </c>
      <c r="N16"/>
      <c r="O16"/>
      <c r="P16"/>
      <c r="Q16"/>
      <c r="R16"/>
      <c r="S16"/>
      <c r="T16"/>
      <c r="U16"/>
      <c r="V16"/>
      <c r="W16"/>
      <c r="X16"/>
      <c r="Y16"/>
      <c r="Z16"/>
      <c r="AA16" s="9" t="str" cm="1">
        <f t="array" aca="1" ref="AA16" ca="1">IFERROR(_xlfn.ANCHORARRAY(INDIRECT("'DATOS MAESTROS'!o" &amp; (MATCH(A16, 'DATOS MAESTROS'!N:N, 0)))),"")</f>
        <v>FATIBAR 15-1</v>
      </c>
    </row>
    <row r="17" spans="1:76" s="9" customFormat="1" x14ac:dyDescent="0.35">
      <c r="A17" s="21" t="s">
        <v>46</v>
      </c>
      <c r="B17" s="21" t="s">
        <v>47</v>
      </c>
      <c r="C17" s="30">
        <f>_xlfn.XLOOKUP(B17,PROV[MINA],PROV[COD_MINA],"")</f>
        <v>290001803</v>
      </c>
      <c r="D17" s="21" t="s">
        <v>22</v>
      </c>
      <c r="E17" s="21" t="s">
        <v>23</v>
      </c>
      <c r="F17" s="21">
        <v>1000</v>
      </c>
      <c r="G17" s="22">
        <v>283390</v>
      </c>
      <c r="H17" s="32">
        <f>IF(
    (SUMIFS(COQUE[HT],COQUE[[anio_mes]:[anio_mes]],INDUMAX!$Y$3,COQUE[[Codmina]:[Codmina]],INDUMAX!$C17,COQUE[[Pila]:[Pila]],INDUMAX!$M17)/100) = 0,
    SUMIFS('CALIDAD CONTRACTUAL'!E:E,'CALIDAD CONTRACTUAL'!$C:$C,INDUMAX!$C17,'CALIDAD CONTRACTUAL'!$J:$J,INDUMAX!$M17),
    SUMIFS(COQUE[HT],COQUE[[anio_mes]:[anio_mes]],INDUMAX!$Y$3,COQUE[[Codmina]:[Codmina]],INDUMAX!$C17,COQUE[[Pila]:[Pila]],INDUMAX!$M17)/100
)</f>
        <v>8.1324551857662672E-2</v>
      </c>
      <c r="I17" s="32">
        <f>IF(
    (SUMIFS(COQUE[CZ],COQUE[[anio_mes]:[anio_mes]],INDUMAX!$Y$3,COQUE[[Codmina]:[Codmina]],INDUMAX!$C17,COQUE[[Pila]:[Pila]],INDUMAX!$M17)/100) = 0,
    SUMIFS('CALIDAD CONTRACTUAL'!F:F,'CALIDAD CONTRACTUAL'!$C:$C,INDUMAX!$C17,'CALIDAD CONTRACTUAL'!$J:$J,INDUMAX!$M17),
    SUMIFS(COQUE[CZ],COQUE[[anio_mes]:[anio_mes]],INDUMAX!$Y$3,COQUE[[Codmina]:[Codmina]],INDUMAX!$C17,COQUE[[Pila]:[Pila]],INDUMAX!$M17)/100
)</f>
        <v>6.2704531495143045E-2</v>
      </c>
      <c r="J17" s="32">
        <f>IF(
    (SUMIFS(COQUE[MV],COQUE[[anio_mes]:[anio_mes]],INDUMAX!$Y$3,COQUE[[Codmina]:[Codmina]],INDUMAX!$C17,COQUE[[Pila]:[Pila]],INDUMAX!$M17)/100) = 0,
    SUMIFS('CALIDAD CONTRACTUAL'!G:G,'CALIDAD CONTRACTUAL'!$C:$C,INDUMAX!$C17,'CALIDAD CONTRACTUAL'!$J:$J,INDUMAX!$M17),
    SUMIFS(COQUE[MV],COQUE[[anio_mes]:[anio_mes]],INDUMAX!$Y$3,COQUE[[Codmina]:[Codmina]],INDUMAX!$C17,COQUE[[Pila]:[Pila]],INDUMAX!$M17)/100
)</f>
        <v>0.42350172914510809</v>
      </c>
      <c r="K17" s="32">
        <f>IF(
    (SUMIFS(COQUE[S],COQUE[[anio_mes]:[anio_mes]],INDUMAX!$Y$3,COQUE[[Codmina]:[Codmina]],INDUMAX!$C17,COQUE[[Pila]:[Pila]],INDUMAX!$M17)/100) = 0,
    SUMIFS('CALIDAD CONTRACTUAL'!H:H,'CALIDAD CONTRACTUAL'!$C:$C,INDUMAX!$C17,'CALIDAD CONTRACTUAL'!$J:$J,INDUMAX!$M17),
    SUMIFS(COQUE[S],COQUE[[anio_mes]:[anio_mes]],INDUMAX!$Y$3,COQUE[[Codmina]:[Codmina]],INDUMAX!$C17,COQUE[[Pila]:[Pila]],INDUMAX!$M17)/100
)</f>
        <v>5.3526237607237044E-3</v>
      </c>
      <c r="L17" s="33">
        <f>IF(
    SUMIFS(COQUE[FSI],COQUE[[anio_mes]:[anio_mes]],INDUMAX!$Y$3,COQUE[[Codmina]:[Codmina]],INDUMAX!$C17,COQUE[[Pila]:[Pila]],INDUMAX!$M17) = 0,
    SUMIFS('CALIDAD CONTRACTUAL'!I:I,'CALIDAD CONTRACTUAL'!$C:$C,INDUMAX!$C17,'CALIDAD CONTRACTUAL'!$J:$J,INDUMAX!$M17),
    SUMIFS(COQUE[FSI],COQUE[[anio_mes]:[anio_mes]],INDUMAX!$Y$3,COQUE[[Codmina]:[Codmina]],INDUMAX!$C17,COQUE[[Pila]:[Pila]],INDUMAX!$M17)
)</f>
        <v>3.7764378943151846</v>
      </c>
      <c r="M17" s="31" t="str">
        <f>_xlfn.XLOOKUP(E17,TIPO_CARBON[TIPO CARBON],TIPO_CARBON[TIPO DATA CALIDAD],"")</f>
        <v>4SD</v>
      </c>
      <c r="N17"/>
      <c r="O17"/>
      <c r="P17"/>
      <c r="Q17"/>
      <c r="R17"/>
      <c r="S17"/>
      <c r="T17"/>
      <c r="U17"/>
      <c r="V17"/>
      <c r="W17"/>
      <c r="X17"/>
      <c r="Y17"/>
      <c r="Z17"/>
      <c r="AA17" s="9" t="str" cm="1">
        <f t="array" aca="1" ref="AA17:AH17" ca="1">IFERROR(_xlfn.ANCHORARRAY(INDIRECT("'DATOS MAESTROS'!o" &amp; (MATCH(A17, 'DATOS MAESTROS'!N:N, 0)))),"")</f>
        <v>CHUCARIMA MANTO 4</v>
      </c>
      <c r="AB17" s="9" t="str">
        <f ca="1"/>
        <v>TIGRE 1</v>
      </c>
      <c r="AC17" s="9" t="str">
        <f ca="1"/>
        <v>TIGRE 2</v>
      </c>
      <c r="AD17" s="9" t="str">
        <f ca="1"/>
        <v>TIGRE 3</v>
      </c>
      <c r="AE17" s="9" t="str">
        <f ca="1"/>
        <v>TIGRE 4</v>
      </c>
      <c r="AF17" s="9" t="str">
        <f ca="1"/>
        <v>TIGRE 5</v>
      </c>
      <c r="AG17" s="9" t="str">
        <f ca="1"/>
        <v>TIGRE 6</v>
      </c>
      <c r="AH17" s="9" t="str">
        <f ca="1"/>
        <v>VALEGRA MANTO 4</v>
      </c>
    </row>
    <row r="18" spans="1:76" s="9" customFormat="1" x14ac:dyDescent="0.35">
      <c r="A18" s="21" t="s">
        <v>48</v>
      </c>
      <c r="B18" s="21" t="s">
        <v>49</v>
      </c>
      <c r="C18" s="30">
        <f>_xlfn.XLOOKUP(B18,PROV[MINA],PROV[COD_MINA],"")</f>
        <v>290001383</v>
      </c>
      <c r="D18" s="21" t="s">
        <v>50</v>
      </c>
      <c r="E18" s="21" t="s">
        <v>23</v>
      </c>
      <c r="F18" s="21">
        <v>1500</v>
      </c>
      <c r="G18" s="22">
        <v>283390</v>
      </c>
      <c r="H18" s="32">
        <f>IF(
    (SUMIFS(COQUE[HT],COQUE[[anio_mes]:[anio_mes]],INDUMAX!$Y$3,COQUE[[Codmina]:[Codmina]],INDUMAX!$C18,COQUE[[Pila]:[Pila]],INDUMAX!$M18)/100) = 0,
    SUMIFS('CALIDAD CONTRACTUAL'!E:E,'CALIDAD CONTRACTUAL'!$C:$C,INDUMAX!$C18,'CALIDAD CONTRACTUAL'!$J:$J,INDUMAX!$M18),
    SUMIFS(COQUE[HT],COQUE[[anio_mes]:[anio_mes]],INDUMAX!$Y$3,COQUE[[Codmina]:[Codmina]],INDUMAX!$C18,COQUE[[Pila]:[Pila]],INDUMAX!$M18)/100
)</f>
        <v>9.0489670444804257E-2</v>
      </c>
      <c r="I18" s="32">
        <f>IF(
    (SUMIFS(COQUE[CZ],COQUE[[anio_mes]:[anio_mes]],INDUMAX!$Y$3,COQUE[[Codmina]:[Codmina]],INDUMAX!$C18,COQUE[[Pila]:[Pila]],INDUMAX!$M18)/100) = 0,
    SUMIFS('CALIDAD CONTRACTUAL'!F:F,'CALIDAD CONTRACTUAL'!$C:$C,INDUMAX!$C18,'CALIDAD CONTRACTUAL'!$J:$J,INDUMAX!$M18),
    SUMIFS(COQUE[CZ],COQUE[[anio_mes]:[anio_mes]],INDUMAX!$Y$3,COQUE[[Codmina]:[Codmina]],INDUMAX!$C18,COQUE[[Pila]:[Pila]],INDUMAX!$M18)/100
)</f>
        <v>4.3527350223830842E-2</v>
      </c>
      <c r="J18" s="32">
        <f>IF(
    (SUMIFS(COQUE[MV],COQUE[[anio_mes]:[anio_mes]],INDUMAX!$Y$3,COQUE[[Codmina]:[Codmina]],INDUMAX!$C18,COQUE[[Pila]:[Pila]],INDUMAX!$M18)/100) = 0,
    SUMIFS('CALIDAD CONTRACTUAL'!G:G,'CALIDAD CONTRACTUAL'!$C:$C,INDUMAX!$C18,'CALIDAD CONTRACTUAL'!$J:$J,INDUMAX!$M18),
    SUMIFS(COQUE[MV],COQUE[[anio_mes]:[anio_mes]],INDUMAX!$Y$3,COQUE[[Codmina]:[Codmina]],INDUMAX!$C18,COQUE[[Pila]:[Pila]],INDUMAX!$M18)/100
)</f>
        <v>0.42698230307648355</v>
      </c>
      <c r="K18" s="32">
        <f>IF(
    (SUMIFS(COQUE[S],COQUE[[anio_mes]:[anio_mes]],INDUMAX!$Y$3,COQUE[[Codmina]:[Codmina]],INDUMAX!$C18,COQUE[[Pila]:[Pila]],INDUMAX!$M18)/100) = 0,
    SUMIFS('CALIDAD CONTRACTUAL'!H:H,'CALIDAD CONTRACTUAL'!$C:$C,INDUMAX!$C18,'CALIDAD CONTRACTUAL'!$J:$J,INDUMAX!$M18),
    SUMIFS(COQUE[S],COQUE[[anio_mes]:[anio_mes]],INDUMAX!$Y$3,COQUE[[Codmina]:[Codmina]],INDUMAX!$C18,COQUE[[Pila]:[Pila]],INDUMAX!$M18)/100
)</f>
        <v>5.2014144204209928E-3</v>
      </c>
      <c r="L18" s="33">
        <f>IF(
    SUMIFS(COQUE[FSI],COQUE[[anio_mes]:[anio_mes]],INDUMAX!$Y$3,COQUE[[Codmina]:[Codmina]],INDUMAX!$C18,COQUE[[Pila]:[Pila]],INDUMAX!$M18) = 0,
    SUMIFS('CALIDAD CONTRACTUAL'!I:I,'CALIDAD CONTRACTUAL'!$C:$C,INDUMAX!$C18,'CALIDAD CONTRACTUAL'!$J:$J,INDUMAX!$M18),
    SUMIFS(COQUE[FSI],COQUE[[anio_mes]:[anio_mes]],INDUMAX!$Y$3,COQUE[[Codmina]:[Codmina]],INDUMAX!$C18,COQUE[[Pila]:[Pila]],INDUMAX!$M18)
)</f>
        <v>4.0171206781598245</v>
      </c>
      <c r="M18" s="31" t="str">
        <f>_xlfn.XLOOKUP(E18,TIPO_CARBON[TIPO CARBON],TIPO_CARBON[TIPO DATA CALIDAD],"")</f>
        <v>4SD</v>
      </c>
      <c r="N18"/>
      <c r="O18"/>
      <c r="P18"/>
      <c r="Q18"/>
      <c r="R18"/>
      <c r="S18"/>
      <c r="T18"/>
      <c r="U18"/>
      <c r="V18"/>
      <c r="W18"/>
      <c r="X18"/>
      <c r="Y18"/>
      <c r="Z18"/>
      <c r="AA18" s="9" t="str" cm="1">
        <f t="array" aca="1" ref="AA18:AB18" ca="1">IFERROR(_xlfn.ANCHORARRAY(INDIRECT("'DATOS MAESTROS'!o" &amp; (MATCH(A18, 'DATOS MAESTROS'!N:N, 0)))),"")</f>
        <v>SANTA MONICA 4</v>
      </c>
      <c r="AB18" s="9" t="str">
        <f ca="1"/>
        <v>SANTA MONICA 4 TER</v>
      </c>
    </row>
    <row r="19" spans="1:76" s="9" customFormat="1" x14ac:dyDescent="0.35">
      <c r="A19" s="21" t="s">
        <v>51</v>
      </c>
      <c r="B19" s="21" t="s">
        <v>52</v>
      </c>
      <c r="C19" s="30">
        <f>_xlfn.XLOOKUP(B19,PROV[MINA],PROV[COD_MINA],"")</f>
        <v>290001662</v>
      </c>
      <c r="D19" s="21" t="s">
        <v>22</v>
      </c>
      <c r="E19" s="21" t="s">
        <v>23</v>
      </c>
      <c r="F19" s="21">
        <v>0</v>
      </c>
      <c r="G19" s="22">
        <v>302790</v>
      </c>
      <c r="H19" s="32">
        <f>IF(
    (SUMIFS(COQUE[HT],COQUE[[anio_mes]:[anio_mes]],INDUMAX!$Y$3,COQUE[[Codmina]:[Codmina]],INDUMAX!$C19,COQUE[[Pila]:[Pila]],INDUMAX!$M19)/100) = 0,
    SUMIFS('CALIDAD CONTRACTUAL'!E:E,'CALIDAD CONTRACTUAL'!$C:$C,INDUMAX!$C19,'CALIDAD CONTRACTUAL'!$J:$J,INDUMAX!$M19),
    SUMIFS(COQUE[HT],COQUE[[anio_mes]:[anio_mes]],INDUMAX!$Y$3,COQUE[[Codmina]:[Codmina]],INDUMAX!$C19,COQUE[[Pila]:[Pila]],INDUMAX!$M19)/100
)</f>
        <v>6.2104098275603661E-2</v>
      </c>
      <c r="I19" s="32">
        <f>IF(
    (SUMIFS(COQUE[CZ],COQUE[[anio_mes]:[anio_mes]],INDUMAX!$Y$3,COQUE[[Codmina]:[Codmina]],INDUMAX!$C19,COQUE[[Pila]:[Pila]],INDUMAX!$M19)/100) = 0,
    SUMIFS('CALIDAD CONTRACTUAL'!F:F,'CALIDAD CONTRACTUAL'!$C:$C,INDUMAX!$C19,'CALIDAD CONTRACTUAL'!$J:$J,INDUMAX!$M19),
    SUMIFS(COQUE[CZ],COQUE[[anio_mes]:[anio_mes]],INDUMAX!$Y$3,COQUE[[Codmina]:[Codmina]],INDUMAX!$C19,COQUE[[Pila]:[Pila]],INDUMAX!$M19)/100
)</f>
        <v>8.7118519102099487E-2</v>
      </c>
      <c r="J19" s="32">
        <f>IF(
    (SUMIFS(COQUE[MV],COQUE[[anio_mes]:[anio_mes]],INDUMAX!$Y$3,COQUE[[Codmina]:[Codmina]],INDUMAX!$C19,COQUE[[Pila]:[Pila]],INDUMAX!$M19)/100) = 0,
    SUMIFS('CALIDAD CONTRACTUAL'!G:G,'CALIDAD CONTRACTUAL'!$C:$C,INDUMAX!$C19,'CALIDAD CONTRACTUAL'!$J:$J,INDUMAX!$M19),
    SUMIFS(COQUE[MV],COQUE[[anio_mes]:[anio_mes]],INDUMAX!$Y$3,COQUE[[Codmina]:[Codmina]],INDUMAX!$C19,COQUE[[Pila]:[Pila]],INDUMAX!$M19)/100
)</f>
        <v>0.42648227180667697</v>
      </c>
      <c r="K19" s="32">
        <f>IF(
    (SUMIFS(COQUE[S],COQUE[[anio_mes]:[anio_mes]],INDUMAX!$Y$3,COQUE[[Codmina]:[Codmina]],INDUMAX!$C19,COQUE[[Pila]:[Pila]],INDUMAX!$M19)/100) = 0,
    SUMIFS('CALIDAD CONTRACTUAL'!H:H,'CALIDAD CONTRACTUAL'!$C:$C,INDUMAX!$C19,'CALIDAD CONTRACTUAL'!$J:$J,INDUMAX!$M19),
    SUMIFS(COQUE[S],COQUE[[anio_mes]:[anio_mes]],INDUMAX!$Y$3,COQUE[[Codmina]:[Codmina]],INDUMAX!$C19,COQUE[[Pila]:[Pila]],INDUMAX!$M19)/100
)</f>
        <v>8.6893492488672487E-3</v>
      </c>
      <c r="L19" s="33">
        <f>IF(
    SUMIFS(COQUE[FSI],COQUE[[anio_mes]:[anio_mes]],INDUMAX!$Y$3,COQUE[[Codmina]:[Codmina]],INDUMAX!$C19,COQUE[[Pila]:[Pila]],INDUMAX!$M19) = 0,
    SUMIFS('CALIDAD CONTRACTUAL'!I:I,'CALIDAD CONTRACTUAL'!$C:$C,INDUMAX!$C19,'CALIDAD CONTRACTUAL'!$J:$J,INDUMAX!$M19),
    SUMIFS(COQUE[FSI],COQUE[[anio_mes]:[anio_mes]],INDUMAX!$Y$3,COQUE[[Codmina]:[Codmina]],INDUMAX!$C19,COQUE[[Pila]:[Pila]],INDUMAX!$M19)
)</f>
        <v>4.1151314146045275</v>
      </c>
      <c r="M19" s="31" t="str">
        <f>_xlfn.XLOOKUP(E19,TIPO_CARBON[TIPO CARBON],TIPO_CARBON[TIPO DATA CALIDAD],"")</f>
        <v>4SD</v>
      </c>
      <c r="N19"/>
      <c r="O19"/>
      <c r="P19"/>
      <c r="Q19"/>
      <c r="R19"/>
      <c r="S19"/>
      <c r="T19"/>
      <c r="U19"/>
      <c r="V19"/>
      <c r="W19"/>
      <c r="X19"/>
      <c r="Y19"/>
      <c r="Z19"/>
      <c r="AA19" s="9" t="str" cm="1">
        <f t="array" aca="1" ref="AA19:AI19" ca="1">IFERROR(_xlfn.ANCHORARRAY(INDIRECT("'DATOS MAESTROS'!o" &amp; (MATCH(A19, 'DATOS MAESTROS'!N:N, 0)))),"")</f>
        <v>BELLA LUZ 15</v>
      </c>
      <c r="AB19" s="9" t="str">
        <f ca="1"/>
        <v>BELLA LUZ 16</v>
      </c>
      <c r="AC19" s="9" t="str">
        <f ca="1"/>
        <v>BELLA LUZ TER</v>
      </c>
      <c r="AD19" s="9" t="str">
        <f ca="1"/>
        <v>FATIBAR 10 A TER</v>
      </c>
      <c r="AE19" s="9" t="str">
        <f ca="1"/>
        <v>FATIBAR 10A</v>
      </c>
      <c r="AF19" s="9" t="str">
        <f ca="1"/>
        <v>FATIBAR 15</v>
      </c>
      <c r="AG19" s="9" t="str">
        <f ca="1"/>
        <v>FATIBAR 15 TER</v>
      </c>
      <c r="AH19" s="9" t="str">
        <f ca="1"/>
        <v>FATIBAR 6</v>
      </c>
      <c r="AI19" s="9" t="str">
        <f ca="1"/>
        <v>FATIBAR 6 TER</v>
      </c>
    </row>
    <row r="20" spans="1:76" s="9" customFormat="1" x14ac:dyDescent="0.35">
      <c r="A20" s="21" t="s">
        <v>30</v>
      </c>
      <c r="B20" s="21" t="s">
        <v>53</v>
      </c>
      <c r="C20" s="30">
        <f>_xlfn.XLOOKUP(B20,PROV[MINA],PROV[COD_MINA],"")</f>
        <v>290001583</v>
      </c>
      <c r="D20" s="21" t="s">
        <v>22</v>
      </c>
      <c r="E20" s="21" t="s">
        <v>23</v>
      </c>
      <c r="F20" s="21">
        <v>0</v>
      </c>
      <c r="G20" s="22">
        <v>298390</v>
      </c>
      <c r="H20" s="32">
        <f>IF(
    (SUMIFS(COQUE[HT],COQUE[[anio_mes]:[anio_mes]],INDUMAX!$Y$3,COQUE[[Codmina]:[Codmina]],INDUMAX!$C20,COQUE[[Pila]:[Pila]],INDUMAX!$M20)/100) = 0,
    SUMIFS('CALIDAD CONTRACTUAL'!E:E,'CALIDAD CONTRACTUAL'!$C:$C,INDUMAX!$C20,'CALIDAD CONTRACTUAL'!$J:$J,INDUMAX!$M20),
    SUMIFS(COQUE[HT],COQUE[[anio_mes]:[anio_mes]],INDUMAX!$Y$3,COQUE[[Codmina]:[Codmina]],INDUMAX!$C20,COQUE[[Pila]:[Pila]],INDUMAX!$M20)/100
)</f>
        <v>7.3305122464459596E-2</v>
      </c>
      <c r="I20" s="32">
        <f>IF(
    (SUMIFS(COQUE[CZ],COQUE[[anio_mes]:[anio_mes]],INDUMAX!$Y$3,COQUE[[Codmina]:[Codmina]],INDUMAX!$C20,COQUE[[Pila]:[Pila]],INDUMAX!$M20)/100) = 0,
    SUMIFS('CALIDAD CONTRACTUAL'!F:F,'CALIDAD CONTRACTUAL'!$C:$C,INDUMAX!$C20,'CALIDAD CONTRACTUAL'!$J:$J,INDUMAX!$M20),
    SUMIFS(COQUE[CZ],COQUE[[anio_mes]:[anio_mes]],INDUMAX!$Y$3,COQUE[[Codmina]:[Codmina]],INDUMAX!$C20,COQUE[[Pila]:[Pila]],INDUMAX!$M20)/100
)</f>
        <v>7.8681264528126432E-2</v>
      </c>
      <c r="J20" s="32">
        <f>IF(
    (SUMIFS(COQUE[MV],COQUE[[anio_mes]:[anio_mes]],INDUMAX!$Y$3,COQUE[[Codmina]:[Codmina]],INDUMAX!$C20,COQUE[[Pila]:[Pila]],INDUMAX!$M20)/100) = 0,
    SUMIFS('CALIDAD CONTRACTUAL'!G:G,'CALIDAD CONTRACTUAL'!$C:$C,INDUMAX!$C20,'CALIDAD CONTRACTUAL'!$J:$J,INDUMAX!$M20),
    SUMIFS(COQUE[MV],COQUE[[anio_mes]:[anio_mes]],INDUMAX!$Y$3,COQUE[[Codmina]:[Codmina]],INDUMAX!$C20,COQUE[[Pila]:[Pila]],INDUMAX!$M20)/100
)</f>
        <v>0.42618501431402767</v>
      </c>
      <c r="K20" s="32">
        <f>IF(
    (SUMIFS(COQUE[S],COQUE[[anio_mes]:[anio_mes]],INDUMAX!$Y$3,COQUE[[Codmina]:[Codmina]],INDUMAX!$C20,COQUE[[Pila]:[Pila]],INDUMAX!$M20)/100) = 0,
    SUMIFS('CALIDAD CONTRACTUAL'!H:H,'CALIDAD CONTRACTUAL'!$C:$C,INDUMAX!$C20,'CALIDAD CONTRACTUAL'!$J:$J,INDUMAX!$M20),
    SUMIFS(COQUE[S],COQUE[[anio_mes]:[anio_mes]],INDUMAX!$Y$3,COQUE[[Codmina]:[Codmina]],INDUMAX!$C20,COQUE[[Pila]:[Pila]],INDUMAX!$M20)/100
)</f>
        <v>6.8028004110695121E-3</v>
      </c>
      <c r="L20" s="33">
        <f>IF(
    SUMIFS(COQUE[FSI],COQUE[[anio_mes]:[anio_mes]],INDUMAX!$Y$3,COQUE[[Codmina]:[Codmina]],INDUMAX!$C20,COQUE[[Pila]:[Pila]],INDUMAX!$M20) = 0,
    SUMIFS('CALIDAD CONTRACTUAL'!I:I,'CALIDAD CONTRACTUAL'!$C:$C,INDUMAX!$C20,'CALIDAD CONTRACTUAL'!$J:$J,INDUMAX!$M20),
    SUMIFS(COQUE[FSI],COQUE[[anio_mes]:[anio_mes]],INDUMAX!$Y$3,COQUE[[Codmina]:[Codmina]],INDUMAX!$C20,COQUE[[Pila]:[Pila]],INDUMAX!$M20)
)</f>
        <v>4.621081993687147</v>
      </c>
      <c r="M20" s="31" t="str">
        <f>_xlfn.XLOOKUP(E20,TIPO_CARBON[TIPO CARBON],TIPO_CARBON[TIPO DATA CALIDAD],"")</f>
        <v>4SD</v>
      </c>
      <c r="N20"/>
      <c r="O20"/>
      <c r="P20"/>
      <c r="Q20"/>
      <c r="R20"/>
      <c r="S20"/>
      <c r="T20"/>
      <c r="U20"/>
      <c r="V20"/>
      <c r="W20"/>
      <c r="X20"/>
      <c r="Y20"/>
      <c r="Z20"/>
      <c r="AA20" s="9" t="str" cm="1">
        <f t="array" aca="1" ref="AA20:BS20" ca="1">IFERROR(_xlfn.ANCHORARRAY(INDIRECT("'DATOS MAESTROS'!o" &amp; (MATCH(A20, 'DATOS MAESTROS'!N:N, 0)))),"")</f>
        <v>CHICHIRA</v>
      </c>
      <c r="AB20" s="9" t="str">
        <f ca="1"/>
        <v>COLMET 106</v>
      </c>
      <c r="AC20" s="9" t="str">
        <f ca="1"/>
        <v>COLMET 106 TER</v>
      </c>
      <c r="AD20" s="9" t="str">
        <f ca="1"/>
        <v>COLMET 107</v>
      </c>
      <c r="AE20" s="9" t="str">
        <f ca="1"/>
        <v>COLMET 107 TER</v>
      </c>
      <c r="AF20" s="9" t="str">
        <f ca="1"/>
        <v>COLMET 108</v>
      </c>
      <c r="AG20" s="9" t="str">
        <f ca="1"/>
        <v>COLMET 109</v>
      </c>
      <c r="AH20" s="9" t="str">
        <f ca="1"/>
        <v>COLMET 109 TER</v>
      </c>
      <c r="AI20" s="9" t="str">
        <f ca="1"/>
        <v>COLMET 110</v>
      </c>
      <c r="AJ20" s="9" t="str">
        <f ca="1"/>
        <v>COLMET 110 TER</v>
      </c>
      <c r="AK20" s="9" t="str">
        <f ca="1"/>
        <v>COLMET 145</v>
      </c>
      <c r="AL20" s="9" t="str">
        <f ca="1"/>
        <v>COLMET 145 TER</v>
      </c>
      <c r="AM20" s="9" t="str">
        <f ca="1"/>
        <v>COLMET 146</v>
      </c>
      <c r="AN20" s="9" t="str">
        <f ca="1"/>
        <v>COLMET 147 TER</v>
      </c>
      <c r="AO20" s="9" t="str">
        <f ca="1"/>
        <v>COLMET 150</v>
      </c>
      <c r="AP20" s="9" t="str">
        <f ca="1"/>
        <v>COLMET 150 TER</v>
      </c>
      <c r="AQ20" s="9" t="str">
        <f ca="1"/>
        <v>COLMET 151</v>
      </c>
      <c r="AR20" s="9" t="str">
        <f ca="1"/>
        <v>COLMET 151 TER</v>
      </c>
      <c r="AS20" s="9" t="str">
        <f ca="1"/>
        <v>COLMET 152</v>
      </c>
      <c r="AT20" s="9" t="str">
        <f ca="1"/>
        <v>COLMET 152 TER</v>
      </c>
      <c r="AU20" s="9" t="str">
        <f ca="1"/>
        <v>COLMET 153</v>
      </c>
      <c r="AV20" s="9" t="str">
        <f ca="1"/>
        <v>COLMET 153 TER</v>
      </c>
      <c r="AW20" s="9" t="str">
        <f ca="1"/>
        <v>COLMET 182</v>
      </c>
      <c r="AX20" s="9" t="str">
        <f ca="1"/>
        <v>COLMET 183</v>
      </c>
      <c r="AY20" s="9" t="str">
        <f ca="1"/>
        <v>COLMET 183 TER</v>
      </c>
      <c r="AZ20" s="9" t="str">
        <f ca="1"/>
        <v>COLMET 184</v>
      </c>
      <c r="BA20" s="9" t="str">
        <f ca="1"/>
        <v>COLMET 185</v>
      </c>
      <c r="BB20" s="9" t="str">
        <f ca="1"/>
        <v>COLMET 2</v>
      </c>
      <c r="BC20" s="9" t="str">
        <f ca="1"/>
        <v>COLMET 200 COQ F</v>
      </c>
      <c r="BD20" s="9" t="str">
        <f ca="1"/>
        <v>COLMET 202 TER</v>
      </c>
      <c r="BE20" s="9" t="str">
        <f ca="1"/>
        <v>COLMET 247</v>
      </c>
      <c r="BF20" s="9" t="str">
        <f ca="1"/>
        <v>COLMET 248</v>
      </c>
      <c r="BG20" s="9" t="str">
        <f ca="1"/>
        <v>COLMET 250</v>
      </c>
      <c r="BH20" s="9" t="str">
        <f ca="1"/>
        <v>COLMET 251</v>
      </c>
      <c r="BI20" s="9" t="str">
        <f ca="1"/>
        <v>COLMET 252</v>
      </c>
      <c r="BJ20" s="9" t="str">
        <f ca="1"/>
        <v>COLMET 253</v>
      </c>
      <c r="BK20" s="9" t="str">
        <f ca="1"/>
        <v>COLMET 254</v>
      </c>
      <c r="BL20" s="9" t="str">
        <f ca="1"/>
        <v>COLMET 300</v>
      </c>
      <c r="BM20" s="9" t="str">
        <f ca="1"/>
        <v>COLMET 301</v>
      </c>
      <c r="BN20" s="9" t="str">
        <f ca="1"/>
        <v>EL CHORRO</v>
      </c>
      <c r="BO20" s="9" t="str">
        <f ca="1"/>
        <v>EL CHORRO 2</v>
      </c>
      <c r="BP20" s="9" t="str">
        <f ca="1"/>
        <v>MATEGUADUA 1</v>
      </c>
      <c r="BQ20" s="9" t="str">
        <f ca="1"/>
        <v>PARADAS TER</v>
      </c>
      <c r="BR20" s="9" t="str">
        <f ca="1"/>
        <v>SILENCIO 1</v>
      </c>
      <c r="BS20" s="9" t="str">
        <f ca="1"/>
        <v>SILENCIO 2</v>
      </c>
    </row>
    <row r="21" spans="1:76" s="9" customFormat="1" x14ac:dyDescent="0.35">
      <c r="A21" s="21" t="s">
        <v>28</v>
      </c>
      <c r="B21" s="21" t="s">
        <v>54</v>
      </c>
      <c r="C21" s="30">
        <f>_xlfn.XLOOKUP(B21,PROV[MINA],PROV[COD_MINA],"")</f>
        <v>290000807</v>
      </c>
      <c r="D21" s="21" t="s">
        <v>22</v>
      </c>
      <c r="E21" s="21" t="s">
        <v>23</v>
      </c>
      <c r="F21" s="21">
        <v>700</v>
      </c>
      <c r="G21" s="22">
        <v>283390</v>
      </c>
      <c r="H21" s="32">
        <f>IF(
    (SUMIFS(COQUE[HT],COQUE[[anio_mes]:[anio_mes]],INDUMAX!$Y$3,COQUE[[Codmina]:[Codmina]],INDUMAX!$C21,COQUE[[Pila]:[Pila]],INDUMAX!$M21)/100) = 0,
    SUMIFS('CALIDAD CONTRACTUAL'!E:E,'CALIDAD CONTRACTUAL'!$C:$C,INDUMAX!$C21,'CALIDAD CONTRACTUAL'!$J:$J,INDUMAX!$M21),
    SUMIFS(COQUE[HT],COQUE[[anio_mes]:[anio_mes]],INDUMAX!$Y$3,COQUE[[Codmina]:[Codmina]],INDUMAX!$C21,COQUE[[Pila]:[Pila]],INDUMAX!$M21)/100
)</f>
        <v>7.0000000000000007E-2</v>
      </c>
      <c r="I21" s="32">
        <f>IF(
    (SUMIFS(COQUE[CZ],COQUE[[anio_mes]:[anio_mes]],INDUMAX!$Y$3,COQUE[[Codmina]:[Codmina]],INDUMAX!$C21,COQUE[[Pila]:[Pila]],INDUMAX!$M21)/100) = 0,
    SUMIFS('CALIDAD CONTRACTUAL'!F:F,'CALIDAD CONTRACTUAL'!$C:$C,INDUMAX!$C21,'CALIDAD CONTRACTUAL'!$J:$J,INDUMAX!$M21),
    SUMIFS(COQUE[CZ],COQUE[[anio_mes]:[anio_mes]],INDUMAX!$Y$3,COQUE[[Codmina]:[Codmina]],INDUMAX!$C21,COQUE[[Pila]:[Pila]],INDUMAX!$M21)/100
)</f>
        <v>6.8000000000000005E-2</v>
      </c>
      <c r="J21" s="32">
        <f>IF(
    (SUMIFS(COQUE[MV],COQUE[[anio_mes]:[anio_mes]],INDUMAX!$Y$3,COQUE[[Codmina]:[Codmina]],INDUMAX!$C21,COQUE[[Pila]:[Pila]],INDUMAX!$M21)/100) = 0,
    SUMIFS('CALIDAD CONTRACTUAL'!G:G,'CALIDAD CONTRACTUAL'!$C:$C,INDUMAX!$C21,'CALIDAD CONTRACTUAL'!$J:$J,INDUMAX!$M21),
    SUMIFS(COQUE[MV],COQUE[[anio_mes]:[anio_mes]],INDUMAX!$Y$3,COQUE[[Codmina]:[Codmina]],INDUMAX!$C21,COQUE[[Pila]:[Pila]],INDUMAX!$M21)/100
)</f>
        <v>0.42599999999999999</v>
      </c>
      <c r="K21" s="32">
        <f>IF(
    (SUMIFS(COQUE[S],COQUE[[anio_mes]:[anio_mes]],INDUMAX!$Y$3,COQUE[[Codmina]:[Codmina]],INDUMAX!$C21,COQUE[[Pila]:[Pila]],INDUMAX!$M21)/100) = 0,
    SUMIFS('CALIDAD CONTRACTUAL'!H:H,'CALIDAD CONTRACTUAL'!$C:$C,INDUMAX!$C21,'CALIDAD CONTRACTUAL'!$J:$J,INDUMAX!$M21),
    SUMIFS(COQUE[S],COQUE[[anio_mes]:[anio_mes]],INDUMAX!$Y$3,COQUE[[Codmina]:[Codmina]],INDUMAX!$C21,COQUE[[Pila]:[Pila]],INDUMAX!$M21)/100
)</f>
        <v>6.7999999999999996E-3</v>
      </c>
      <c r="L21" s="33">
        <f>IF(
    SUMIFS(COQUE[FSI],COQUE[[anio_mes]:[anio_mes]],INDUMAX!$Y$3,COQUE[[Codmina]:[Codmina]],INDUMAX!$C21,COQUE[[Pila]:[Pila]],INDUMAX!$M21) = 0,
    SUMIFS('CALIDAD CONTRACTUAL'!I:I,'CALIDAD CONTRACTUAL'!$C:$C,INDUMAX!$C21,'CALIDAD CONTRACTUAL'!$J:$J,INDUMAX!$M21),
    SUMIFS(COQUE[FSI],COQUE[[anio_mes]:[anio_mes]],INDUMAX!$Y$3,COQUE[[Codmina]:[Codmina]],INDUMAX!$C21,COQUE[[Pila]:[Pila]],INDUMAX!$M21)
)</f>
        <v>4</v>
      </c>
      <c r="M21" s="31" t="str">
        <f>_xlfn.XLOOKUP(E21,TIPO_CARBON[TIPO CARBON],TIPO_CARBON[TIPO DATA CALIDAD],"")</f>
        <v>4SD</v>
      </c>
      <c r="N21"/>
      <c r="O21"/>
      <c r="P21"/>
      <c r="Q21"/>
      <c r="R21"/>
      <c r="S21"/>
      <c r="T21"/>
      <c r="U21"/>
      <c r="V21"/>
      <c r="W21"/>
      <c r="X21"/>
      <c r="Y21"/>
      <c r="Z21"/>
      <c r="AA21" s="9" t="str" cm="1">
        <f t="array" aca="1" ref="AA21:BX21" ca="1">IFERROR(_xlfn.ANCHORARRAY(INDIRECT("'DATOS MAESTROS'!o" &amp; (MATCH(A21, 'DATOS MAESTROS'!N:N, 0)))),"")</f>
        <v>20 DE JULIO</v>
      </c>
      <c r="AB21" s="9" t="str">
        <f ca="1"/>
        <v>CANDELARIA</v>
      </c>
      <c r="AC21" s="9" t="str">
        <f ca="1"/>
        <v>CARIÑOSA E&amp;E</v>
      </c>
      <c r="AD21" s="9" t="str">
        <f ca="1"/>
        <v>CARIÑOSA E&amp;E TER A</v>
      </c>
      <c r="AE21" s="9" t="str">
        <f ca="1"/>
        <v>CARIÑOSA E&amp;E TER B</v>
      </c>
      <c r="AF21" s="9" t="str">
        <f ca="1"/>
        <v>COSTOSA</v>
      </c>
      <c r="AG21" s="9" t="str">
        <f ca="1"/>
        <v>DANUBIO</v>
      </c>
      <c r="AH21" s="9" t="str">
        <f ca="1"/>
        <v>DIAMANTE</v>
      </c>
      <c r="AI21" s="9" t="str">
        <f ca="1"/>
        <v>EL PALMAR</v>
      </c>
      <c r="AJ21" s="9" t="str">
        <f ca="1"/>
        <v>EL TIGRE</v>
      </c>
      <c r="AK21" s="9" t="str">
        <f ca="1"/>
        <v>EL TREBOL TER</v>
      </c>
      <c r="AL21" s="9" t="str">
        <f ca="1"/>
        <v>EMPALME</v>
      </c>
      <c r="AM21" s="9" t="str">
        <f ca="1"/>
        <v>FATIBAR 20</v>
      </c>
      <c r="AN21" s="9" t="str">
        <f ca="1"/>
        <v>FORTALEZA M&amp;M</v>
      </c>
      <c r="AO21" s="9" t="str">
        <f ca="1"/>
        <v>GUADALUPE E&amp;E</v>
      </c>
      <c r="AP21" s="9" t="str">
        <f ca="1"/>
        <v>GUADALUPE TER</v>
      </c>
      <c r="AQ21" s="9" t="str">
        <f ca="1"/>
        <v>LA ILUSIÓN</v>
      </c>
      <c r="AR21" s="9" t="str">
        <f ca="1"/>
        <v>LA PALESTINA</v>
      </c>
      <c r="AS21" s="9" t="str">
        <f ca="1"/>
        <v>LA PALESTINA TER</v>
      </c>
      <c r="AT21" s="9" t="str">
        <f ca="1"/>
        <v>LA PALMA</v>
      </c>
      <c r="AU21" s="9" t="str">
        <f ca="1"/>
        <v>LA ZOTANA E&amp;E</v>
      </c>
      <c r="AV21" s="9" t="str">
        <f ca="1"/>
        <v>LIMONCITO</v>
      </c>
      <c r="AW21" s="9" t="str">
        <f ca="1"/>
        <v>LUISCA</v>
      </c>
      <c r="AX21" s="9" t="str">
        <f ca="1"/>
        <v>MANTO 30</v>
      </c>
      <c r="AY21" s="9" t="str">
        <f ca="1"/>
        <v>MANTO 30 TER</v>
      </c>
      <c r="AZ21" s="9" t="str">
        <f ca="1"/>
        <v>NOKAR</v>
      </c>
      <c r="BA21" s="9" t="str">
        <f ca="1"/>
        <v>OCAREÑA</v>
      </c>
      <c r="BB21" s="9" t="str">
        <f ca="1"/>
        <v>ORIENTE 2 E&amp;E</v>
      </c>
      <c r="BC21" s="9" t="str">
        <f ca="1"/>
        <v>ORIENTE 2 TER A EYE</v>
      </c>
      <c r="BD21" s="9" t="str">
        <f ca="1"/>
        <v>ORIENTE E&amp;E</v>
      </c>
      <c r="BE21" s="9" t="str">
        <f ca="1"/>
        <v>ORIENTE TER</v>
      </c>
      <c r="BF21" s="9" t="str">
        <f ca="1"/>
        <v>PRIMAVERA E&amp;E</v>
      </c>
      <c r="BG21" s="9" t="str">
        <f ca="1"/>
        <v>PRIMAVERA E&amp;E TER</v>
      </c>
      <c r="BH21" s="9" t="str">
        <f ca="1"/>
        <v>REGINA E&amp;E</v>
      </c>
      <c r="BI21" s="9" t="str">
        <f ca="1"/>
        <v>REGINA E&amp;E TER A</v>
      </c>
      <c r="BJ21" s="9" t="str">
        <f ca="1"/>
        <v>REGINA E&amp;E TER B</v>
      </c>
      <c r="BK21" s="9" t="str">
        <f ca="1"/>
        <v>REGINA EYE TER</v>
      </c>
      <c r="BL21" s="9" t="str">
        <f ca="1"/>
        <v>SAN PABLO E&amp;E</v>
      </c>
      <c r="BM21" s="9" t="str">
        <f ca="1"/>
        <v>SANTA MARIA MYM</v>
      </c>
      <c r="BN21" s="9" t="str">
        <f ca="1"/>
        <v>SONADA TER</v>
      </c>
      <c r="BO21" s="9" t="str">
        <f ca="1"/>
        <v>SOÑADA E&amp;E</v>
      </c>
      <c r="BP21" s="9" t="str">
        <f ca="1"/>
        <v>TESORO</v>
      </c>
      <c r="BQ21" s="9" t="str">
        <f ca="1"/>
        <v>TOSCANA</v>
      </c>
      <c r="BR21" s="9" t="str">
        <f ca="1"/>
        <v>VALERIA</v>
      </c>
      <c r="BS21" s="9" t="str">
        <f ca="1"/>
        <v>VERDE</v>
      </c>
      <c r="BT21" s="9" t="str">
        <f ca="1"/>
        <v>VILLA FLORES</v>
      </c>
      <c r="BU21" s="9" t="str">
        <f ca="1"/>
        <v>VILLA LUZ</v>
      </c>
      <c r="BV21" s="9" t="str">
        <f ca="1"/>
        <v>VILLANUEVA M&amp;M</v>
      </c>
      <c r="BW21" s="9" t="str">
        <f ca="1"/>
        <v>VILLANUEVA TER</v>
      </c>
      <c r="BX21" s="9" t="str">
        <f ca="1"/>
        <v>ZOTANA TER</v>
      </c>
    </row>
    <row r="22" spans="1:76" s="9" customFormat="1" x14ac:dyDescent="0.35">
      <c r="A22" s="21" t="s">
        <v>28</v>
      </c>
      <c r="B22" s="21" t="s">
        <v>55</v>
      </c>
      <c r="C22" s="30">
        <f>_xlfn.XLOOKUP(B22,PROV[MINA],PROV[COD_MINA],"")</f>
        <v>290000867</v>
      </c>
      <c r="D22" s="21" t="s">
        <v>22</v>
      </c>
      <c r="E22" s="21" t="s">
        <v>23</v>
      </c>
      <c r="F22" s="21">
        <v>500</v>
      </c>
      <c r="G22" s="22">
        <v>283390</v>
      </c>
      <c r="H22" s="32">
        <f>IF(
    (SUMIFS(COQUE[HT],COQUE[[anio_mes]:[anio_mes]],INDUMAX!$Y$3,COQUE[[Codmina]:[Codmina]],INDUMAX!$C22,COQUE[[Pila]:[Pila]],INDUMAX!$M22)/100) = 0,
    SUMIFS('CALIDAD CONTRACTUAL'!E:E,'CALIDAD CONTRACTUAL'!$C:$C,INDUMAX!$C22,'CALIDAD CONTRACTUAL'!$J:$J,INDUMAX!$M22),
    SUMIFS(COQUE[HT],COQUE[[anio_mes]:[anio_mes]],INDUMAX!$Y$3,COQUE[[Codmina]:[Codmina]],INDUMAX!$C22,COQUE[[Pila]:[Pila]],INDUMAX!$M22)/100
)</f>
        <v>7.4200000000000002E-2</v>
      </c>
      <c r="I22" s="32">
        <f>IF(
    (SUMIFS(COQUE[CZ],COQUE[[anio_mes]:[anio_mes]],INDUMAX!$Y$3,COQUE[[Codmina]:[Codmina]],INDUMAX!$C22,COQUE[[Pila]:[Pila]],INDUMAX!$M22)/100) = 0,
    SUMIFS('CALIDAD CONTRACTUAL'!F:F,'CALIDAD CONTRACTUAL'!$C:$C,INDUMAX!$C22,'CALIDAD CONTRACTUAL'!$J:$J,INDUMAX!$M22),
    SUMIFS(COQUE[CZ],COQUE[[anio_mes]:[anio_mes]],INDUMAX!$Y$3,COQUE[[Codmina]:[Codmina]],INDUMAX!$C22,COQUE[[Pila]:[Pila]],INDUMAX!$M22)/100
)</f>
        <v>7.0000000000000007E-2</v>
      </c>
      <c r="J22" s="32">
        <f>IF(
    (SUMIFS(COQUE[MV],COQUE[[anio_mes]:[anio_mes]],INDUMAX!$Y$3,COQUE[[Codmina]:[Codmina]],INDUMAX!$C22,COQUE[[Pila]:[Pila]],INDUMAX!$M22)/100) = 0,
    SUMIFS('CALIDAD CONTRACTUAL'!G:G,'CALIDAD CONTRACTUAL'!$C:$C,INDUMAX!$C22,'CALIDAD CONTRACTUAL'!$J:$J,INDUMAX!$M22),
    SUMIFS(COQUE[MV],COQUE[[anio_mes]:[anio_mes]],INDUMAX!$Y$3,COQUE[[Codmina]:[Codmina]],INDUMAX!$C22,COQUE[[Pila]:[Pila]],INDUMAX!$M22)/100
)</f>
        <v>0.42599999999999999</v>
      </c>
      <c r="K22" s="32">
        <f>IF(
    (SUMIFS(COQUE[S],COQUE[[anio_mes]:[anio_mes]],INDUMAX!$Y$3,COQUE[[Codmina]:[Codmina]],INDUMAX!$C22,COQUE[[Pila]:[Pila]],INDUMAX!$M22)/100) = 0,
    SUMIFS('CALIDAD CONTRACTUAL'!H:H,'CALIDAD CONTRACTUAL'!$C:$C,INDUMAX!$C22,'CALIDAD CONTRACTUAL'!$J:$J,INDUMAX!$M22),
    SUMIFS(COQUE[S],COQUE[[anio_mes]:[anio_mes]],INDUMAX!$Y$3,COQUE[[Codmina]:[Codmina]],INDUMAX!$C22,COQUE[[Pila]:[Pila]],INDUMAX!$M22)/100
)</f>
        <v>6.7999999999999996E-3</v>
      </c>
      <c r="L22" s="33">
        <f>IF(
    SUMIFS(COQUE[FSI],COQUE[[anio_mes]:[anio_mes]],INDUMAX!$Y$3,COQUE[[Codmina]:[Codmina]],INDUMAX!$C22,COQUE[[Pila]:[Pila]],INDUMAX!$M22) = 0,
    SUMIFS('CALIDAD CONTRACTUAL'!I:I,'CALIDAD CONTRACTUAL'!$C:$C,INDUMAX!$C22,'CALIDAD CONTRACTUAL'!$J:$J,INDUMAX!$M22),
    SUMIFS(COQUE[FSI],COQUE[[anio_mes]:[anio_mes]],INDUMAX!$Y$3,COQUE[[Codmina]:[Codmina]],INDUMAX!$C22,COQUE[[Pila]:[Pila]],INDUMAX!$M22)
)</f>
        <v>4.5</v>
      </c>
      <c r="M22" s="31" t="str">
        <f>_xlfn.XLOOKUP(E22,TIPO_CARBON[TIPO CARBON],TIPO_CARBON[TIPO DATA CALIDAD],"")</f>
        <v>4SD</v>
      </c>
      <c r="N22"/>
      <c r="O22"/>
      <c r="P22"/>
      <c r="Q22"/>
      <c r="R22"/>
      <c r="S22"/>
      <c r="T22"/>
      <c r="U22"/>
      <c r="V22"/>
      <c r="W22"/>
      <c r="X22"/>
      <c r="Y22"/>
      <c r="Z22"/>
      <c r="AA22" s="9" t="str" cm="1">
        <f t="array" aca="1" ref="AA22:BX22" ca="1">IFERROR(_xlfn.ANCHORARRAY(INDIRECT("'DATOS MAESTROS'!o" &amp; (MATCH(A22, 'DATOS MAESTROS'!N:N, 0)))),"")</f>
        <v>20 DE JULIO</v>
      </c>
      <c r="AB22" s="9" t="str">
        <f ca="1"/>
        <v>CANDELARIA</v>
      </c>
      <c r="AC22" s="9" t="str">
        <f ca="1"/>
        <v>CARIÑOSA E&amp;E</v>
      </c>
      <c r="AD22" s="9" t="str">
        <f ca="1"/>
        <v>CARIÑOSA E&amp;E TER A</v>
      </c>
      <c r="AE22" s="9" t="str">
        <f ca="1"/>
        <v>CARIÑOSA E&amp;E TER B</v>
      </c>
      <c r="AF22" s="9" t="str">
        <f ca="1"/>
        <v>COSTOSA</v>
      </c>
      <c r="AG22" s="9" t="str">
        <f ca="1"/>
        <v>DANUBIO</v>
      </c>
      <c r="AH22" s="9" t="str">
        <f ca="1"/>
        <v>DIAMANTE</v>
      </c>
      <c r="AI22" s="9" t="str">
        <f ca="1"/>
        <v>EL PALMAR</v>
      </c>
      <c r="AJ22" s="9" t="str">
        <f ca="1"/>
        <v>EL TIGRE</v>
      </c>
      <c r="AK22" s="9" t="str">
        <f ca="1"/>
        <v>EL TREBOL TER</v>
      </c>
      <c r="AL22" s="9" t="str">
        <f ca="1"/>
        <v>EMPALME</v>
      </c>
      <c r="AM22" s="9" t="str">
        <f ca="1"/>
        <v>FATIBAR 20</v>
      </c>
      <c r="AN22" s="9" t="str">
        <f ca="1"/>
        <v>FORTALEZA M&amp;M</v>
      </c>
      <c r="AO22" s="9" t="str">
        <f ca="1"/>
        <v>GUADALUPE E&amp;E</v>
      </c>
      <c r="AP22" s="9" t="str">
        <f ca="1"/>
        <v>GUADALUPE TER</v>
      </c>
      <c r="AQ22" s="9" t="str">
        <f ca="1"/>
        <v>LA ILUSIÓN</v>
      </c>
      <c r="AR22" s="9" t="str">
        <f ca="1"/>
        <v>LA PALESTINA</v>
      </c>
      <c r="AS22" s="9" t="str">
        <f ca="1"/>
        <v>LA PALESTINA TER</v>
      </c>
      <c r="AT22" s="9" t="str">
        <f ca="1"/>
        <v>LA PALMA</v>
      </c>
      <c r="AU22" s="9" t="str">
        <f ca="1"/>
        <v>LA ZOTANA E&amp;E</v>
      </c>
      <c r="AV22" s="9" t="str">
        <f ca="1"/>
        <v>LIMONCITO</v>
      </c>
      <c r="AW22" s="9" t="str">
        <f ca="1"/>
        <v>LUISCA</v>
      </c>
      <c r="AX22" s="9" t="str">
        <f ca="1"/>
        <v>MANTO 30</v>
      </c>
      <c r="AY22" s="9" t="str">
        <f ca="1"/>
        <v>MANTO 30 TER</v>
      </c>
      <c r="AZ22" s="9" t="str">
        <f ca="1"/>
        <v>NOKAR</v>
      </c>
      <c r="BA22" s="9" t="str">
        <f ca="1"/>
        <v>OCAREÑA</v>
      </c>
      <c r="BB22" s="9" t="str">
        <f ca="1"/>
        <v>ORIENTE 2 E&amp;E</v>
      </c>
      <c r="BC22" s="9" t="str">
        <f ca="1"/>
        <v>ORIENTE 2 TER A EYE</v>
      </c>
      <c r="BD22" s="9" t="str">
        <f ca="1"/>
        <v>ORIENTE E&amp;E</v>
      </c>
      <c r="BE22" s="9" t="str">
        <f ca="1"/>
        <v>ORIENTE TER</v>
      </c>
      <c r="BF22" s="9" t="str">
        <f ca="1"/>
        <v>PRIMAVERA E&amp;E</v>
      </c>
      <c r="BG22" s="9" t="str">
        <f ca="1"/>
        <v>PRIMAVERA E&amp;E TER</v>
      </c>
      <c r="BH22" s="9" t="str">
        <f ca="1"/>
        <v>REGINA E&amp;E</v>
      </c>
      <c r="BI22" s="9" t="str">
        <f ca="1"/>
        <v>REGINA E&amp;E TER A</v>
      </c>
      <c r="BJ22" s="9" t="str">
        <f ca="1"/>
        <v>REGINA E&amp;E TER B</v>
      </c>
      <c r="BK22" s="9" t="str">
        <f ca="1"/>
        <v>REGINA EYE TER</v>
      </c>
      <c r="BL22" s="9" t="str">
        <f ca="1"/>
        <v>SAN PABLO E&amp;E</v>
      </c>
      <c r="BM22" s="9" t="str">
        <f ca="1"/>
        <v>SANTA MARIA MYM</v>
      </c>
      <c r="BN22" s="9" t="str">
        <f ca="1"/>
        <v>SONADA TER</v>
      </c>
      <c r="BO22" s="9" t="str">
        <f ca="1"/>
        <v>SOÑADA E&amp;E</v>
      </c>
      <c r="BP22" s="9" t="str">
        <f ca="1"/>
        <v>TESORO</v>
      </c>
      <c r="BQ22" s="9" t="str">
        <f ca="1"/>
        <v>TOSCANA</v>
      </c>
      <c r="BR22" s="9" t="str">
        <f ca="1"/>
        <v>VALERIA</v>
      </c>
      <c r="BS22" s="9" t="str">
        <f ca="1"/>
        <v>VERDE</v>
      </c>
      <c r="BT22" s="9" t="str">
        <f ca="1"/>
        <v>VILLA FLORES</v>
      </c>
      <c r="BU22" s="9" t="str">
        <f ca="1"/>
        <v>VILLA LUZ</v>
      </c>
      <c r="BV22" s="9" t="str">
        <f ca="1"/>
        <v>VILLANUEVA M&amp;M</v>
      </c>
      <c r="BW22" s="9" t="str">
        <f ca="1"/>
        <v>VILLANUEVA TER</v>
      </c>
      <c r="BX22" s="9" t="str">
        <f ca="1"/>
        <v>ZOTANA TER</v>
      </c>
    </row>
    <row r="23" spans="1:76" s="9" customFormat="1" x14ac:dyDescent="0.35">
      <c r="A23" s="21" t="s">
        <v>26</v>
      </c>
      <c r="B23" s="21" t="s">
        <v>56</v>
      </c>
      <c r="C23" s="30">
        <f>_xlfn.XLOOKUP(B23,PROV[MINA],PROV[COD_MINA],"")</f>
        <v>290001736</v>
      </c>
      <c r="D23" s="21" t="s">
        <v>22</v>
      </c>
      <c r="E23" s="21" t="s">
        <v>23</v>
      </c>
      <c r="F23" s="21">
        <v>2000</v>
      </c>
      <c r="G23" s="22">
        <v>288390</v>
      </c>
      <c r="H23" s="32">
        <f>IF(
    (SUMIFS(COQUE[HT],COQUE[[anio_mes]:[anio_mes]],INDUMAX!$Y$3,COQUE[[Codmina]:[Codmina]],INDUMAX!$C23,COQUE[[Pila]:[Pila]],INDUMAX!$M23)/100) = 0,
    SUMIFS('CALIDAD CONTRACTUAL'!E:E,'CALIDAD CONTRACTUAL'!$C:$C,INDUMAX!$C23,'CALIDAD CONTRACTUAL'!$J:$J,INDUMAX!$M23),
    SUMIFS(COQUE[HT],COQUE[[anio_mes]:[anio_mes]],INDUMAX!$Y$3,COQUE[[Codmina]:[Codmina]],INDUMAX!$C23,COQUE[[Pila]:[Pila]],INDUMAX!$M23)/100
)</f>
        <v>8.2738570514788973E-2</v>
      </c>
      <c r="I23" s="32">
        <f>IF(
    (SUMIFS(COQUE[CZ],COQUE[[anio_mes]:[anio_mes]],INDUMAX!$Y$3,COQUE[[Codmina]:[Codmina]],INDUMAX!$C23,COQUE[[Pila]:[Pila]],INDUMAX!$M23)/100) = 0,
    SUMIFS('CALIDAD CONTRACTUAL'!F:F,'CALIDAD CONTRACTUAL'!$C:$C,INDUMAX!$C23,'CALIDAD CONTRACTUAL'!$J:$J,INDUMAX!$M23),
    SUMIFS(COQUE[CZ],COQUE[[anio_mes]:[anio_mes]],INDUMAX!$Y$3,COQUE[[Codmina]:[Codmina]],INDUMAX!$C23,COQUE[[Pila]:[Pila]],INDUMAX!$M23)/100
)</f>
        <v>6.3637891420102857E-2</v>
      </c>
      <c r="J23" s="32">
        <f>IF(
    (SUMIFS(COQUE[MV],COQUE[[anio_mes]:[anio_mes]],INDUMAX!$Y$3,COQUE[[Codmina]:[Codmina]],INDUMAX!$C23,COQUE[[Pila]:[Pila]],INDUMAX!$M23)/100) = 0,
    SUMIFS('CALIDAD CONTRACTUAL'!G:G,'CALIDAD CONTRACTUAL'!$C:$C,INDUMAX!$C23,'CALIDAD CONTRACTUAL'!$J:$J,INDUMAX!$M23),
    SUMIFS(COQUE[MV],COQUE[[anio_mes]:[anio_mes]],INDUMAX!$Y$3,COQUE[[Codmina]:[Codmina]],INDUMAX!$C23,COQUE[[Pila]:[Pila]],INDUMAX!$M23)/100
)</f>
        <v>0.42530287720098903</v>
      </c>
      <c r="K23" s="32">
        <f>IF(
    (SUMIFS(COQUE[S],COQUE[[anio_mes]:[anio_mes]],INDUMAX!$Y$3,COQUE[[Codmina]:[Codmina]],INDUMAX!$C23,COQUE[[Pila]:[Pila]],INDUMAX!$M23)/100) = 0,
    SUMIFS('CALIDAD CONTRACTUAL'!H:H,'CALIDAD CONTRACTUAL'!$C:$C,INDUMAX!$C23,'CALIDAD CONTRACTUAL'!$J:$J,INDUMAX!$M23),
    SUMIFS(COQUE[S],COQUE[[anio_mes]:[anio_mes]],INDUMAX!$Y$3,COQUE[[Codmina]:[Codmina]],INDUMAX!$C23,COQUE[[Pila]:[Pila]],INDUMAX!$M23)/100
)</f>
        <v>6.1393786313966303E-3</v>
      </c>
      <c r="L23" s="33">
        <f>IF(
    SUMIFS(COQUE[FSI],COQUE[[anio_mes]:[anio_mes]],INDUMAX!$Y$3,COQUE[[Codmina]:[Codmina]],INDUMAX!$C23,COQUE[[Pila]:[Pila]],INDUMAX!$M23) = 0,
    SUMIFS('CALIDAD CONTRACTUAL'!I:I,'CALIDAD CONTRACTUAL'!$C:$C,INDUMAX!$C23,'CALIDAD CONTRACTUAL'!$J:$J,INDUMAX!$M23),
    SUMIFS(COQUE[FSI],COQUE[[anio_mes]:[anio_mes]],INDUMAX!$Y$3,COQUE[[Codmina]:[Codmina]],INDUMAX!$C23,COQUE[[Pila]:[Pila]],INDUMAX!$M23)
)</f>
        <v>3.5</v>
      </c>
      <c r="M23" s="31" t="str">
        <f>_xlfn.XLOOKUP(E23,TIPO_CARBON[TIPO CARBON],TIPO_CARBON[TIPO DATA CALIDAD],"")</f>
        <v>4SD</v>
      </c>
      <c r="N23"/>
      <c r="O23"/>
      <c r="P23"/>
      <c r="Q23"/>
      <c r="R23"/>
      <c r="S23"/>
      <c r="T23"/>
      <c r="U23"/>
      <c r="V23"/>
      <c r="W23"/>
      <c r="X23"/>
      <c r="Y23"/>
      <c r="Z23"/>
      <c r="AA23" s="9" t="str" cm="1">
        <f t="array" aca="1" ref="AA23:AQ23" ca="1">IFERROR(_xlfn.ANCHORARRAY(INDIRECT("'DATOS MAESTROS'!o" &amp; (MATCH(A23, 'DATOS MAESTROS'!N:N, 0)))),"")</f>
        <v>BERACA 2</v>
      </c>
      <c r="AB23" s="9" t="str">
        <f ca="1"/>
        <v>BERACA 2 TER</v>
      </c>
      <c r="AC23" s="9" t="str">
        <f ca="1"/>
        <v>BERACA 3</v>
      </c>
      <c r="AD23" s="9" t="str">
        <f ca="1"/>
        <v>BERACA 4</v>
      </c>
      <c r="AE23" s="9" t="str">
        <f ca="1"/>
        <v>BERACA 4 TER</v>
      </c>
      <c r="AF23" s="9" t="str">
        <f ca="1"/>
        <v>BERACA 5</v>
      </c>
      <c r="AG23" s="9" t="str">
        <f ca="1"/>
        <v>BERACA 5 TER</v>
      </c>
      <c r="AH23" s="9" t="str">
        <f ca="1"/>
        <v>BERACA TER</v>
      </c>
      <c r="AI23" s="9" t="str">
        <f ca="1"/>
        <v>LOS NARANJOS TER</v>
      </c>
      <c r="AJ23" s="9" t="str">
        <f ca="1"/>
        <v>LOS NARANJOS TER A</v>
      </c>
      <c r="AK23" s="9" t="str">
        <f ca="1"/>
        <v>LOS NARANJOS TER B</v>
      </c>
      <c r="AL23" s="9" t="str">
        <f ca="1"/>
        <v>PATIO LAS MERCEDES TER</v>
      </c>
      <c r="AM23" s="9" t="str">
        <f ca="1"/>
        <v>PATIO LAS MERCEDES TER A</v>
      </c>
      <c r="AN23" s="9" t="str">
        <f ca="1"/>
        <v>PATIO LAS MERCEDES TER B</v>
      </c>
      <c r="AO23" s="9" t="str">
        <f ca="1"/>
        <v>SANTA MONICA 5 TER</v>
      </c>
      <c r="AP23" s="9" t="str">
        <f ca="1"/>
        <v>SANTA MONICA 5 TER A</v>
      </c>
      <c r="AQ23" s="9" t="str">
        <f ca="1"/>
        <v>SANTA MONICA 5 TER B</v>
      </c>
    </row>
    <row r="24" spans="1:76" s="9" customFormat="1" x14ac:dyDescent="0.35">
      <c r="A24" s="21" t="s">
        <v>57</v>
      </c>
      <c r="B24" s="21" t="s">
        <v>58</v>
      </c>
      <c r="C24" s="30">
        <f>_xlfn.XLOOKUP(B24,PROV[MINA],PROV[COD_MINA],"")</f>
        <v>290000106</v>
      </c>
      <c r="D24" s="21" t="s">
        <v>22</v>
      </c>
      <c r="E24" s="21" t="s">
        <v>23</v>
      </c>
      <c r="F24" s="21">
        <v>500</v>
      </c>
      <c r="G24" s="22">
        <v>280740</v>
      </c>
      <c r="H24" s="32">
        <f>IF(
    (SUMIFS(COQUE[HT],COQUE[[anio_mes]:[anio_mes]],INDUMAX!$Y$3,COQUE[[Codmina]:[Codmina]],INDUMAX!$C24,COQUE[[Pila]:[Pila]],INDUMAX!$M24)/100) = 0,
    SUMIFS('CALIDAD CONTRACTUAL'!E:E,'CALIDAD CONTRACTUAL'!$C:$C,INDUMAX!$C24,'CALIDAD CONTRACTUAL'!$J:$J,INDUMAX!$M24),
    SUMIFS(COQUE[HT],COQUE[[anio_mes]:[anio_mes]],INDUMAX!$Y$3,COQUE[[Codmina]:[Codmina]],INDUMAX!$C24,COQUE[[Pila]:[Pila]],INDUMAX!$M24)/100
)</f>
        <v>7.0000000000000007E-2</v>
      </c>
      <c r="I24" s="32">
        <f>IF(
    (SUMIFS(COQUE[CZ],COQUE[[anio_mes]:[anio_mes]],INDUMAX!$Y$3,COQUE[[Codmina]:[Codmina]],INDUMAX!$C24,COQUE[[Pila]:[Pila]],INDUMAX!$M24)/100) = 0,
    SUMIFS('CALIDAD CONTRACTUAL'!F:F,'CALIDAD CONTRACTUAL'!$C:$C,INDUMAX!$C24,'CALIDAD CONTRACTUAL'!$J:$J,INDUMAX!$M24),
    SUMIFS(COQUE[CZ],COQUE[[anio_mes]:[anio_mes]],INDUMAX!$Y$3,COQUE[[Codmina]:[Codmina]],INDUMAX!$C24,COQUE[[Pila]:[Pila]],INDUMAX!$M24)/100
)</f>
        <v>7.0000000000000007E-2</v>
      </c>
      <c r="J24" s="32">
        <f>IF(
    (SUMIFS(COQUE[MV],COQUE[[anio_mes]:[anio_mes]],INDUMAX!$Y$3,COQUE[[Codmina]:[Codmina]],INDUMAX!$C24,COQUE[[Pila]:[Pila]],INDUMAX!$M24)/100) = 0,
    SUMIFS('CALIDAD CONTRACTUAL'!G:G,'CALIDAD CONTRACTUAL'!$C:$C,INDUMAX!$C24,'CALIDAD CONTRACTUAL'!$J:$J,INDUMAX!$M24),
    SUMIFS(COQUE[MV],COQUE[[anio_mes]:[anio_mes]],INDUMAX!$Y$3,COQUE[[Codmina]:[Codmina]],INDUMAX!$C24,COQUE[[Pila]:[Pila]],INDUMAX!$M24)/100
)</f>
        <v>0.42499999999999999</v>
      </c>
      <c r="K24" s="32">
        <f>IF(
    (SUMIFS(COQUE[S],COQUE[[anio_mes]:[anio_mes]],INDUMAX!$Y$3,COQUE[[Codmina]:[Codmina]],INDUMAX!$C24,COQUE[[Pila]:[Pila]],INDUMAX!$M24)/100) = 0,
    SUMIFS('CALIDAD CONTRACTUAL'!H:H,'CALIDAD CONTRACTUAL'!$C:$C,INDUMAX!$C24,'CALIDAD CONTRACTUAL'!$J:$J,INDUMAX!$M24),
    SUMIFS(COQUE[S],COQUE[[anio_mes]:[anio_mes]],INDUMAX!$Y$3,COQUE[[Codmina]:[Codmina]],INDUMAX!$C24,COQUE[[Pila]:[Pila]],INDUMAX!$M24)/100
)</f>
        <v>7.0000000000000001E-3</v>
      </c>
      <c r="L24" s="33">
        <f>IF(
    SUMIFS(COQUE[FSI],COQUE[[anio_mes]:[anio_mes]],INDUMAX!$Y$3,COQUE[[Codmina]:[Codmina]],INDUMAX!$C24,COQUE[[Pila]:[Pila]],INDUMAX!$M24) = 0,
    SUMIFS('CALIDAD CONTRACTUAL'!I:I,'CALIDAD CONTRACTUAL'!$C:$C,INDUMAX!$C24,'CALIDAD CONTRACTUAL'!$J:$J,INDUMAX!$M24),
    SUMIFS(COQUE[FSI],COQUE[[anio_mes]:[anio_mes]],INDUMAX!$Y$3,COQUE[[Codmina]:[Codmina]],INDUMAX!$C24,COQUE[[Pila]:[Pila]],INDUMAX!$M24)
)</f>
        <v>4.5</v>
      </c>
      <c r="M24" s="31" t="str">
        <f>_xlfn.XLOOKUP(E24,TIPO_CARBON[TIPO CARBON],TIPO_CARBON[TIPO DATA CALIDAD],"")</f>
        <v>4SD</v>
      </c>
      <c r="N24"/>
      <c r="O24"/>
      <c r="P24"/>
      <c r="Q24"/>
      <c r="R24"/>
      <c r="S24"/>
      <c r="T24"/>
      <c r="U24"/>
      <c r="V24"/>
      <c r="W24"/>
      <c r="X24"/>
      <c r="Y24"/>
      <c r="Z24"/>
      <c r="AA24" s="9" t="str" cm="1">
        <f t="array" aca="1" ref="AA24:BE24" ca="1">IFERROR(_xlfn.ANCHORARRAY(INDIRECT("'DATOS MAESTROS'!o" &amp; (MATCH(A24, 'DATOS MAESTROS'!N:N, 0)))),"")</f>
        <v>ALTO VIENTO C</v>
      </c>
      <c r="AB24" s="9" t="str">
        <f ca="1"/>
        <v>COOPROCARCAT 002 M1</v>
      </c>
      <c r="AC24" s="9" t="str">
        <f ca="1"/>
        <v>COOPROCARCAT 002 M2</v>
      </c>
      <c r="AD24" s="9" t="str">
        <f ca="1"/>
        <v>COOPROCARCAT 003 M2</v>
      </c>
      <c r="AE24" s="9" t="str">
        <f ca="1"/>
        <v>COOPROCARCAT 003 M2 TER</v>
      </c>
      <c r="AF24" s="9" t="str">
        <f ca="1"/>
        <v>COOPROCARCAT 004</v>
      </c>
      <c r="AG24" s="9" t="str">
        <f ca="1"/>
        <v>COOPROCARCAT 005 M2</v>
      </c>
      <c r="AH24" s="9" t="str">
        <f ca="1"/>
        <v>COOPROCARCAT 005 M2 TER</v>
      </c>
      <c r="AI24" s="9" t="str">
        <f ca="1"/>
        <v>COOPROCARCAT 007</v>
      </c>
      <c r="AJ24" s="9" t="str">
        <f ca="1"/>
        <v>COOPROCARCAT 009</v>
      </c>
      <c r="AK24" s="9" t="str">
        <f ca="1"/>
        <v>COOPROCARCAT 010</v>
      </c>
      <c r="AL24" s="9" t="str">
        <f ca="1"/>
        <v>COOPROCARCAT 010 M2</v>
      </c>
      <c r="AM24" s="9" t="str">
        <f ca="1"/>
        <v>COOPROCARCAT 012</v>
      </c>
      <c r="AN24" s="9" t="str">
        <f ca="1"/>
        <v>COOPROCARCAT 012 TER</v>
      </c>
      <c r="AO24" s="9" t="str">
        <f ca="1"/>
        <v>COOPROCARCAT 015M</v>
      </c>
      <c r="AP24" s="9" t="str">
        <f ca="1"/>
        <v>COOPROCARCAT 016</v>
      </c>
      <c r="AQ24" s="9" t="str">
        <f ca="1"/>
        <v>COOPROCARCAT 017</v>
      </c>
      <c r="AR24" s="9" t="str">
        <f ca="1"/>
        <v>COOPROCARCAT 018</v>
      </c>
      <c r="AS24" s="9" t="str">
        <f ca="1"/>
        <v>COOPROCARCAT 020</v>
      </c>
      <c r="AT24" s="9" t="str">
        <f ca="1"/>
        <v>COOPROCARCAT 021</v>
      </c>
      <c r="AU24" s="9" t="str">
        <f ca="1"/>
        <v>COOPROCARCAT 022 M2</v>
      </c>
      <c r="AV24" s="9" t="str">
        <f ca="1"/>
        <v>COOPROCARCAT 024 M2</v>
      </c>
      <c r="AW24" s="9" t="str">
        <f ca="1"/>
        <v>COOPROCARCAT 024 M2 TER A</v>
      </c>
      <c r="AX24" s="9" t="str">
        <f ca="1"/>
        <v>COOPROCARCAT 024 M2 TER B</v>
      </c>
      <c r="AY24" s="9" t="str">
        <f ca="1"/>
        <v>COOPROCARCAT 024 TER</v>
      </c>
      <c r="AZ24" s="9" t="str">
        <f ca="1"/>
        <v>COOPROCARCAT 027</v>
      </c>
      <c r="BA24" s="9" t="str">
        <f ca="1"/>
        <v>COOPROCARCAT 027 TER</v>
      </c>
      <c r="BB24" s="9" t="str">
        <f ca="1"/>
        <v>COOPROCARCAT 053</v>
      </c>
      <c r="BC24" s="9" t="str">
        <f ca="1"/>
        <v>COOPROCARCAT 37</v>
      </c>
      <c r="BD24" s="9" t="str">
        <f ca="1"/>
        <v>COOPROCARCAT 38</v>
      </c>
      <c r="BE24" s="9" t="str">
        <f ca="1"/>
        <v>JASAN</v>
      </c>
    </row>
    <row r="25" spans="1:76" s="9" customFormat="1" x14ac:dyDescent="0.35">
      <c r="A25" s="21" t="s">
        <v>59</v>
      </c>
      <c r="B25" s="21" t="s">
        <v>60</v>
      </c>
      <c r="C25" s="30">
        <f>_xlfn.XLOOKUP(B25,PROV[MINA],PROV[COD_MINA],"")</f>
        <v>290000557</v>
      </c>
      <c r="D25" s="21" t="s">
        <v>50</v>
      </c>
      <c r="E25" s="21" t="s">
        <v>23</v>
      </c>
      <c r="F25" s="21">
        <v>2000</v>
      </c>
      <c r="G25" s="22">
        <v>285740</v>
      </c>
      <c r="H25" s="32">
        <f>IF(
    (SUMIFS(COQUE[HT],COQUE[[anio_mes]:[anio_mes]],INDUMAX!$Y$3,COQUE[[Codmina]:[Codmina]],INDUMAX!$C25,COQUE[[Pila]:[Pila]],INDUMAX!$M25)/100) = 0,
    SUMIFS('CALIDAD CONTRACTUAL'!E:E,'CALIDAD CONTRACTUAL'!$C:$C,INDUMAX!$C25,'CALIDAD CONTRACTUAL'!$J:$J,INDUMAX!$M25),
    SUMIFS(COQUE[HT],COQUE[[anio_mes]:[anio_mes]],INDUMAX!$Y$3,COQUE[[Codmina]:[Codmina]],INDUMAX!$C25,COQUE[[Pila]:[Pila]],INDUMAX!$M25)/100
)</f>
        <v>8.7191794533776859E-2</v>
      </c>
      <c r="I25" s="32">
        <f>IF(
    (SUMIFS(COQUE[CZ],COQUE[[anio_mes]:[anio_mes]],INDUMAX!$Y$3,COQUE[[Codmina]:[Codmina]],INDUMAX!$C25,COQUE[[Pila]:[Pila]],INDUMAX!$M25)/100) = 0,
    SUMIFS('CALIDAD CONTRACTUAL'!F:F,'CALIDAD CONTRACTUAL'!$C:$C,INDUMAX!$C25,'CALIDAD CONTRACTUAL'!$J:$J,INDUMAX!$M25),
    SUMIFS(COQUE[CZ],COQUE[[anio_mes]:[anio_mes]],INDUMAX!$Y$3,COQUE[[Codmina]:[Codmina]],INDUMAX!$C25,COQUE[[Pila]:[Pila]],INDUMAX!$M25)/100
)</f>
        <v>8.0784108711314126E-2</v>
      </c>
      <c r="J25" s="32">
        <f>IF(
    (SUMIFS(COQUE[MV],COQUE[[anio_mes]:[anio_mes]],INDUMAX!$Y$3,COQUE[[Codmina]:[Codmina]],INDUMAX!$C25,COQUE[[Pila]:[Pila]],INDUMAX!$M25)/100) = 0,
    SUMIFS('CALIDAD CONTRACTUAL'!G:G,'CALIDAD CONTRACTUAL'!$C:$C,INDUMAX!$C25,'CALIDAD CONTRACTUAL'!$J:$J,INDUMAX!$M25),
    SUMIFS(COQUE[MV],COQUE[[anio_mes]:[anio_mes]],INDUMAX!$Y$3,COQUE[[Codmina]:[Codmina]],INDUMAX!$C25,COQUE[[Pila]:[Pila]],INDUMAX!$M25)/100
)</f>
        <v>0.4178883103146987</v>
      </c>
      <c r="K25" s="32">
        <f>IF(
    (SUMIFS(COQUE[S],COQUE[[anio_mes]:[anio_mes]],INDUMAX!$Y$3,COQUE[[Codmina]:[Codmina]],INDUMAX!$C25,COQUE[[Pila]:[Pila]],INDUMAX!$M25)/100) = 0,
    SUMIFS('CALIDAD CONTRACTUAL'!H:H,'CALIDAD CONTRACTUAL'!$C:$C,INDUMAX!$C25,'CALIDAD CONTRACTUAL'!$J:$J,INDUMAX!$M25),
    SUMIFS(COQUE[S],COQUE[[anio_mes]:[anio_mes]],INDUMAX!$Y$3,COQUE[[Codmina]:[Codmina]],INDUMAX!$C25,COQUE[[Pila]:[Pila]],INDUMAX!$M25)/100
)</f>
        <v>6.8243673068963924E-3</v>
      </c>
      <c r="L25" s="33">
        <f>IF(
    SUMIFS(COQUE[FSI],COQUE[[anio_mes]:[anio_mes]],INDUMAX!$Y$3,COQUE[[Codmina]:[Codmina]],INDUMAX!$C25,COQUE[[Pila]:[Pila]],INDUMAX!$M25) = 0,
    SUMIFS('CALIDAD CONTRACTUAL'!I:I,'CALIDAD CONTRACTUAL'!$C:$C,INDUMAX!$C25,'CALIDAD CONTRACTUAL'!$J:$J,INDUMAX!$M25),
    SUMIFS(COQUE[FSI],COQUE[[anio_mes]:[anio_mes]],INDUMAX!$Y$3,COQUE[[Codmina]:[Codmina]],INDUMAX!$C25,COQUE[[Pila]:[Pila]],INDUMAX!$M25)
)</f>
        <v>4.8209834909637159</v>
      </c>
      <c r="M25" s="31" t="str">
        <f>_xlfn.XLOOKUP(E25,TIPO_CARBON[TIPO CARBON],TIPO_CARBON[TIPO DATA CALIDAD],"")</f>
        <v>4SD</v>
      </c>
      <c r="N25"/>
      <c r="O25"/>
      <c r="P25"/>
      <c r="Q25"/>
      <c r="R25"/>
      <c r="S25"/>
      <c r="T25"/>
      <c r="U25"/>
      <c r="V25"/>
      <c r="W25"/>
      <c r="X25"/>
      <c r="Y25"/>
      <c r="Z25"/>
      <c r="AA25" s="9" t="str" cm="1">
        <f t="array" aca="1" ref="AA25:AB25" ca="1">IFERROR(_xlfn.ANCHORARRAY(INDIRECT("'DATOS MAESTROS'!o" &amp; (MATCH(A25, 'DATOS MAESTROS'!N:N, 0)))),"")</f>
        <v>LA ESTRELLA MQ</v>
      </c>
      <c r="AB25" s="9" t="str">
        <f ca="1"/>
        <v>LA ESTRELLA MQ TER</v>
      </c>
    </row>
    <row r="26" spans="1:76" s="9" customFormat="1" x14ac:dyDescent="0.35">
      <c r="A26" s="21" t="s">
        <v>57</v>
      </c>
      <c r="B26" s="21" t="s">
        <v>61</v>
      </c>
      <c r="C26" s="30">
        <f>_xlfn.XLOOKUP(B26,PROV[MINA],PROV[COD_MINA],"")</f>
        <v>290000111</v>
      </c>
      <c r="D26" s="21" t="s">
        <v>22</v>
      </c>
      <c r="E26" s="21" t="s">
        <v>23</v>
      </c>
      <c r="F26" s="21">
        <v>500</v>
      </c>
      <c r="G26" s="22">
        <v>280740</v>
      </c>
      <c r="H26" s="32">
        <f>IF(
    (SUMIFS(COQUE[HT],COQUE[[anio_mes]:[anio_mes]],INDUMAX!$Y$3,COQUE[[Codmina]:[Codmina]],INDUMAX!$C26,COQUE[[Pila]:[Pila]],INDUMAX!$M26)/100) = 0,
    SUMIFS('CALIDAD CONTRACTUAL'!E:E,'CALIDAD CONTRACTUAL'!$C:$C,INDUMAX!$C26,'CALIDAD CONTRACTUAL'!$J:$J,INDUMAX!$M26),
    SUMIFS(COQUE[HT],COQUE[[anio_mes]:[anio_mes]],INDUMAX!$Y$3,COQUE[[Codmina]:[Codmina]],INDUMAX!$C26,COQUE[[Pila]:[Pila]],INDUMAX!$M26)/100
)</f>
        <v>7.3652730681579417E-2</v>
      </c>
      <c r="I26" s="32">
        <f>IF(
    (SUMIFS(COQUE[CZ],COQUE[[anio_mes]:[anio_mes]],INDUMAX!$Y$3,COQUE[[Codmina]:[Codmina]],INDUMAX!$C26,COQUE[[Pila]:[Pila]],INDUMAX!$M26)/100) = 0,
    SUMIFS('CALIDAD CONTRACTUAL'!F:F,'CALIDAD CONTRACTUAL'!$C:$C,INDUMAX!$C26,'CALIDAD CONTRACTUAL'!$J:$J,INDUMAX!$M26),
    SUMIFS(COQUE[CZ],COQUE[[anio_mes]:[anio_mes]],INDUMAX!$Y$3,COQUE[[Codmina]:[Codmina]],INDUMAX!$C26,COQUE[[Pila]:[Pila]],INDUMAX!$M26)/100
)</f>
        <v>5.6000000000000001E-2</v>
      </c>
      <c r="J26" s="32">
        <f>IF(
    (SUMIFS(COQUE[MV],COQUE[[anio_mes]:[anio_mes]],INDUMAX!$Y$3,COQUE[[Codmina]:[Codmina]],INDUMAX!$C26,COQUE[[Pila]:[Pila]],INDUMAX!$M26)/100) = 0,
    SUMIFS('CALIDAD CONTRACTUAL'!G:G,'CALIDAD CONTRACTUAL'!$C:$C,INDUMAX!$C26,'CALIDAD CONTRACTUAL'!$J:$J,INDUMAX!$M26),
    SUMIFS(COQUE[MV],COQUE[[anio_mes]:[anio_mes]],INDUMAX!$Y$3,COQUE[[Codmina]:[Codmina]],INDUMAX!$C26,COQUE[[Pila]:[Pila]],INDUMAX!$M26)/100
)</f>
        <v>0.42420421198946207</v>
      </c>
      <c r="K26" s="32">
        <f>IF(
    (SUMIFS(COQUE[S],COQUE[[anio_mes]:[anio_mes]],INDUMAX!$Y$3,COQUE[[Codmina]:[Codmina]],INDUMAX!$C26,COQUE[[Pila]:[Pila]],INDUMAX!$M26)/100) = 0,
    SUMIFS('CALIDAD CONTRACTUAL'!H:H,'CALIDAD CONTRACTUAL'!$C:$C,INDUMAX!$C26,'CALIDAD CONTRACTUAL'!$J:$J,INDUMAX!$M26),
    SUMIFS(COQUE[S],COQUE[[anio_mes]:[anio_mes]],INDUMAX!$Y$3,COQUE[[Codmina]:[Codmina]],INDUMAX!$C26,COQUE[[Pila]:[Pila]],INDUMAX!$M26)/100
)</f>
        <v>6.0000000000000001E-3</v>
      </c>
      <c r="L26" s="33">
        <f>IF(
    SUMIFS(COQUE[FSI],COQUE[[anio_mes]:[anio_mes]],INDUMAX!$Y$3,COQUE[[Codmina]:[Codmina]],INDUMAX!$C26,COQUE[[Pila]:[Pila]],INDUMAX!$M26) = 0,
    SUMIFS('CALIDAD CONTRACTUAL'!I:I,'CALIDAD CONTRACTUAL'!$C:$C,INDUMAX!$C26,'CALIDAD CONTRACTUAL'!$J:$J,INDUMAX!$M26),
    SUMIFS(COQUE[FSI],COQUE[[anio_mes]:[anio_mes]],INDUMAX!$Y$3,COQUE[[Codmina]:[Codmina]],INDUMAX!$C26,COQUE[[Pila]:[Pila]],INDUMAX!$M26)
)</f>
        <v>4.5</v>
      </c>
      <c r="M26" s="31" t="str">
        <f>_xlfn.XLOOKUP(E26,TIPO_CARBON[TIPO CARBON],TIPO_CARBON[TIPO DATA CALIDAD],"")</f>
        <v>4SD</v>
      </c>
      <c r="N26"/>
      <c r="O26"/>
      <c r="P26"/>
      <c r="Q26"/>
      <c r="R26"/>
      <c r="S26"/>
      <c r="T26"/>
      <c r="U26"/>
      <c r="V26"/>
      <c r="W26"/>
      <c r="X26"/>
      <c r="Y26"/>
      <c r="Z26"/>
      <c r="AA26" s="9" t="str" cm="1">
        <f t="array" aca="1" ref="AA26:BE26" ca="1">IFERROR(_xlfn.ANCHORARRAY(INDIRECT("'DATOS MAESTROS'!o" &amp; (MATCH(A26, 'DATOS MAESTROS'!N:N, 0)))),"")</f>
        <v>ALTO VIENTO C</v>
      </c>
      <c r="AB26" s="9" t="str">
        <f ca="1"/>
        <v>COOPROCARCAT 002 M1</v>
      </c>
      <c r="AC26" s="9" t="str">
        <f ca="1"/>
        <v>COOPROCARCAT 002 M2</v>
      </c>
      <c r="AD26" s="9" t="str">
        <f ca="1"/>
        <v>COOPROCARCAT 003 M2</v>
      </c>
      <c r="AE26" s="9" t="str">
        <f ca="1"/>
        <v>COOPROCARCAT 003 M2 TER</v>
      </c>
      <c r="AF26" s="9" t="str">
        <f ca="1"/>
        <v>COOPROCARCAT 004</v>
      </c>
      <c r="AG26" s="9" t="str">
        <f ca="1"/>
        <v>COOPROCARCAT 005 M2</v>
      </c>
      <c r="AH26" s="9" t="str">
        <f ca="1"/>
        <v>COOPROCARCAT 005 M2 TER</v>
      </c>
      <c r="AI26" s="9" t="str">
        <f ca="1"/>
        <v>COOPROCARCAT 007</v>
      </c>
      <c r="AJ26" s="9" t="str">
        <f ca="1"/>
        <v>COOPROCARCAT 009</v>
      </c>
      <c r="AK26" s="9" t="str">
        <f ca="1"/>
        <v>COOPROCARCAT 010</v>
      </c>
      <c r="AL26" s="9" t="str">
        <f ca="1"/>
        <v>COOPROCARCAT 010 M2</v>
      </c>
      <c r="AM26" s="9" t="str">
        <f ca="1"/>
        <v>COOPROCARCAT 012</v>
      </c>
      <c r="AN26" s="9" t="str">
        <f ca="1"/>
        <v>COOPROCARCAT 012 TER</v>
      </c>
      <c r="AO26" s="9" t="str">
        <f ca="1"/>
        <v>COOPROCARCAT 015M</v>
      </c>
      <c r="AP26" s="9" t="str">
        <f ca="1"/>
        <v>COOPROCARCAT 016</v>
      </c>
      <c r="AQ26" s="9" t="str">
        <f ca="1"/>
        <v>COOPROCARCAT 017</v>
      </c>
      <c r="AR26" s="9" t="str">
        <f ca="1"/>
        <v>COOPROCARCAT 018</v>
      </c>
      <c r="AS26" s="9" t="str">
        <f ca="1"/>
        <v>COOPROCARCAT 020</v>
      </c>
      <c r="AT26" s="9" t="str">
        <f ca="1"/>
        <v>COOPROCARCAT 021</v>
      </c>
      <c r="AU26" s="9" t="str">
        <f ca="1"/>
        <v>COOPROCARCAT 022 M2</v>
      </c>
      <c r="AV26" s="9" t="str">
        <f ca="1"/>
        <v>COOPROCARCAT 024 M2</v>
      </c>
      <c r="AW26" s="9" t="str">
        <f ca="1"/>
        <v>COOPROCARCAT 024 M2 TER A</v>
      </c>
      <c r="AX26" s="9" t="str">
        <f ca="1"/>
        <v>COOPROCARCAT 024 M2 TER B</v>
      </c>
      <c r="AY26" s="9" t="str">
        <f ca="1"/>
        <v>COOPROCARCAT 024 TER</v>
      </c>
      <c r="AZ26" s="9" t="str">
        <f ca="1"/>
        <v>COOPROCARCAT 027</v>
      </c>
      <c r="BA26" s="9" t="str">
        <f ca="1"/>
        <v>COOPROCARCAT 027 TER</v>
      </c>
      <c r="BB26" s="9" t="str">
        <f ca="1"/>
        <v>COOPROCARCAT 053</v>
      </c>
      <c r="BC26" s="9" t="str">
        <f ca="1"/>
        <v>COOPROCARCAT 37</v>
      </c>
      <c r="BD26" s="9" t="str">
        <f ca="1"/>
        <v>COOPROCARCAT 38</v>
      </c>
      <c r="BE26" s="9" t="str">
        <f ca="1"/>
        <v>JASAN</v>
      </c>
    </row>
    <row r="27" spans="1:76" s="9" customFormat="1" x14ac:dyDescent="0.35">
      <c r="A27" s="21" t="s">
        <v>62</v>
      </c>
      <c r="B27" s="21" t="s">
        <v>63</v>
      </c>
      <c r="C27" s="30">
        <f>_xlfn.XLOOKUP(B27,PROV[MINA],PROV[COD_MINA],"")</f>
        <v>290001701</v>
      </c>
      <c r="D27" s="21" t="s">
        <v>22</v>
      </c>
      <c r="E27" s="21" t="s">
        <v>23</v>
      </c>
      <c r="F27" s="21">
        <v>0</v>
      </c>
      <c r="G27" s="22"/>
      <c r="H27" s="32">
        <f>IF(
    (SUMIFS(COQUE[HT],COQUE[[anio_mes]:[anio_mes]],INDUMAX!$Y$3,COQUE[[Codmina]:[Codmina]],INDUMAX!$C27,COQUE[[Pila]:[Pila]],INDUMAX!$M27)/100) = 0,
    SUMIFS('CALIDAD CONTRACTUAL'!E:E,'CALIDAD CONTRACTUAL'!$C:$C,INDUMAX!$C27,'CALIDAD CONTRACTUAL'!$J:$J,INDUMAX!$M27),
    SUMIFS(COQUE[HT],COQUE[[anio_mes]:[anio_mes]],INDUMAX!$Y$3,COQUE[[Codmina]:[Codmina]],INDUMAX!$C27,COQUE[[Pila]:[Pila]],INDUMAX!$M27)/100
)</f>
        <v>4.5579934621934541E-2</v>
      </c>
      <c r="I27" s="32">
        <f>IF(
    (SUMIFS(COQUE[CZ],COQUE[[anio_mes]:[anio_mes]],INDUMAX!$Y$3,COQUE[[Codmina]:[Codmina]],INDUMAX!$C27,COQUE[[Pila]:[Pila]],INDUMAX!$M27)/100) = 0,
    SUMIFS('CALIDAD CONTRACTUAL'!F:F,'CALIDAD CONTRACTUAL'!$C:$C,INDUMAX!$C27,'CALIDAD CONTRACTUAL'!$J:$J,INDUMAX!$M27),
    SUMIFS(COQUE[CZ],COQUE[[anio_mes]:[anio_mes]],INDUMAX!$Y$3,COQUE[[Codmina]:[Codmina]],INDUMAX!$C27,COQUE[[Pila]:[Pila]],INDUMAX!$M27)/100
)</f>
        <v>8.0377687165271494E-2</v>
      </c>
      <c r="J27" s="32">
        <f>IF(
    (SUMIFS(COQUE[MV],COQUE[[anio_mes]:[anio_mes]],INDUMAX!$Y$3,COQUE[[Codmina]:[Codmina]],INDUMAX!$C27,COQUE[[Pila]:[Pila]],INDUMAX!$M27)/100) = 0,
    SUMIFS('CALIDAD CONTRACTUAL'!G:G,'CALIDAD CONTRACTUAL'!$C:$C,INDUMAX!$C27,'CALIDAD CONTRACTUAL'!$J:$J,INDUMAX!$M27),
    SUMIFS(COQUE[MV],COQUE[[anio_mes]:[anio_mes]],INDUMAX!$Y$3,COQUE[[Codmina]:[Codmina]],INDUMAX!$C27,COQUE[[Pila]:[Pila]],INDUMAX!$M27)/100
)</f>
        <v>0.42240786250047108</v>
      </c>
      <c r="K27" s="32">
        <f>IF(
    (SUMIFS(COQUE[S],COQUE[[anio_mes]:[anio_mes]],INDUMAX!$Y$3,COQUE[[Codmina]:[Codmina]],INDUMAX!$C27,COQUE[[Pila]:[Pila]],INDUMAX!$M27)/100) = 0,
    SUMIFS('CALIDAD CONTRACTUAL'!H:H,'CALIDAD CONTRACTUAL'!$C:$C,INDUMAX!$C27,'CALIDAD CONTRACTUAL'!$J:$J,INDUMAX!$M27),
    SUMIFS(COQUE[S],COQUE[[anio_mes]:[anio_mes]],INDUMAX!$Y$3,COQUE[[Codmina]:[Codmina]],INDUMAX!$C27,COQUE[[Pila]:[Pila]],INDUMAX!$M27)/100
)</f>
        <v>5.9312368721324265E-3</v>
      </c>
      <c r="L27" s="33">
        <f>IF(
    SUMIFS(COQUE[FSI],COQUE[[anio_mes]:[anio_mes]],INDUMAX!$Y$3,COQUE[[Codmina]:[Codmina]],INDUMAX!$C27,COQUE[[Pila]:[Pila]],INDUMAX!$M27) = 0,
    SUMIFS('CALIDAD CONTRACTUAL'!I:I,'CALIDAD CONTRACTUAL'!$C:$C,INDUMAX!$C27,'CALIDAD CONTRACTUAL'!$J:$J,INDUMAX!$M27),
    SUMIFS(COQUE[FSI],COQUE[[anio_mes]:[anio_mes]],INDUMAX!$Y$3,COQUE[[Codmina]:[Codmina]],INDUMAX!$C27,COQUE[[Pila]:[Pila]],INDUMAX!$M27)
)</f>
        <v>4.6757806476814423</v>
      </c>
      <c r="M27" s="31" t="str">
        <f>_xlfn.XLOOKUP(E27,TIPO_CARBON[TIPO CARBON],TIPO_CARBON[TIPO DATA CALIDAD],"")</f>
        <v>4SD</v>
      </c>
      <c r="N27"/>
      <c r="O27"/>
      <c r="P27"/>
      <c r="Q27"/>
      <c r="R27"/>
      <c r="S27"/>
      <c r="T27"/>
      <c r="U27"/>
      <c r="V27"/>
      <c r="W27"/>
      <c r="X27"/>
      <c r="Y27"/>
      <c r="Z27"/>
      <c r="AA27" s="9" t="str" cm="1">
        <f t="array" aca="1" ref="AA27" ca="1">IFERROR(_xlfn.ANCHORARRAY(INDIRECT("'DATOS MAESTROS'!o" &amp; (MATCH(A27, 'DATOS MAESTROS'!N:N, 0)))),"")</f>
        <v>FATIBAR 18</v>
      </c>
    </row>
    <row r="28" spans="1:76" s="9" customFormat="1" x14ac:dyDescent="0.35">
      <c r="A28" s="21" t="s">
        <v>64</v>
      </c>
      <c r="B28" s="21" t="s">
        <v>65</v>
      </c>
      <c r="C28" s="30">
        <f>_xlfn.XLOOKUP(B28,PROV[MINA],PROV[COD_MINA],"")</f>
        <v>290001250</v>
      </c>
      <c r="D28" s="21" t="s">
        <v>22</v>
      </c>
      <c r="E28" s="21" t="s">
        <v>23</v>
      </c>
      <c r="F28" s="21">
        <v>1000</v>
      </c>
      <c r="G28" s="22">
        <v>320000</v>
      </c>
      <c r="H28" s="32">
        <f>IF(
    (SUMIFS(COQUE[HT],COQUE[[anio_mes]:[anio_mes]],INDUMAX!$Y$3,COQUE[[Codmina]:[Codmina]],INDUMAX!$C28,COQUE[[Pila]:[Pila]],INDUMAX!$M28)/100) = 0,
    SUMIFS('CALIDAD CONTRACTUAL'!E:E,'CALIDAD CONTRACTUAL'!$C:$C,INDUMAX!$C28,'CALIDAD CONTRACTUAL'!$J:$J,INDUMAX!$M28),
    SUMIFS(COQUE[HT],COQUE[[anio_mes]:[anio_mes]],INDUMAX!$Y$3,COQUE[[Codmina]:[Codmina]],INDUMAX!$C28,COQUE[[Pila]:[Pila]],INDUMAX!$M28)/100
)</f>
        <v>6.5520791556728228E-2</v>
      </c>
      <c r="I28" s="32">
        <f>IF(
    (SUMIFS(COQUE[CZ],COQUE[[anio_mes]:[anio_mes]],INDUMAX!$Y$3,COQUE[[Codmina]:[Codmina]],INDUMAX!$C28,COQUE[[Pila]:[Pila]],INDUMAX!$M28)/100) = 0,
    SUMIFS('CALIDAD CONTRACTUAL'!F:F,'CALIDAD CONTRACTUAL'!$C:$C,INDUMAX!$C28,'CALIDAD CONTRACTUAL'!$J:$J,INDUMAX!$M28),
    SUMIFS(COQUE[CZ],COQUE[[anio_mes]:[anio_mes]],INDUMAX!$Y$3,COQUE[[Codmina]:[Codmina]],INDUMAX!$C28,COQUE[[Pila]:[Pila]],INDUMAX!$M28)/100
)</f>
        <v>6.3893343727512583E-2</v>
      </c>
      <c r="J28" s="32">
        <f>IF(
    (SUMIFS(COQUE[MV],COQUE[[anio_mes]:[anio_mes]],INDUMAX!$Y$3,COQUE[[Codmina]:[Codmina]],INDUMAX!$C28,COQUE[[Pila]:[Pila]],INDUMAX!$M28)/100) = 0,
    SUMIFS('CALIDAD CONTRACTUAL'!G:G,'CALIDAD CONTRACTUAL'!$C:$C,INDUMAX!$C28,'CALIDAD CONTRACTUAL'!$J:$J,INDUMAX!$M28),
    SUMIFS(COQUE[MV],COQUE[[anio_mes]:[anio_mes]],INDUMAX!$Y$3,COQUE[[Codmina]:[Codmina]],INDUMAX!$C28,COQUE[[Pila]:[Pila]],INDUMAX!$M28)/100
)</f>
        <v>0.42222082513792275</v>
      </c>
      <c r="K28" s="32">
        <f>IF(
    (SUMIFS(COQUE[S],COQUE[[anio_mes]:[anio_mes]],INDUMAX!$Y$3,COQUE[[Codmina]:[Codmina]],INDUMAX!$C28,COQUE[[Pila]:[Pila]],INDUMAX!$M28)/100) = 0,
    SUMIFS('CALIDAD CONTRACTUAL'!H:H,'CALIDAD CONTRACTUAL'!$C:$C,INDUMAX!$C28,'CALIDAD CONTRACTUAL'!$J:$J,INDUMAX!$M28),
    SUMIFS(COQUE[S],COQUE[[anio_mes]:[anio_mes]],INDUMAX!$Y$3,COQUE[[Codmina]:[Codmina]],INDUMAX!$C28,COQUE[[Pila]:[Pila]],INDUMAX!$M28)/100
)</f>
        <v>5.502628927800431E-3</v>
      </c>
      <c r="L28" s="33">
        <f>IF(
    SUMIFS(COQUE[FSI],COQUE[[anio_mes]:[anio_mes]],INDUMAX!$Y$3,COQUE[[Codmina]:[Codmina]],INDUMAX!$C28,COQUE[[Pila]:[Pila]],INDUMAX!$M28) = 0,
    SUMIFS('CALIDAD CONTRACTUAL'!I:I,'CALIDAD CONTRACTUAL'!$C:$C,INDUMAX!$C28,'CALIDAD CONTRACTUAL'!$J:$J,INDUMAX!$M28),
    SUMIFS(COQUE[FSI],COQUE[[anio_mes]:[anio_mes]],INDUMAX!$Y$3,COQUE[[Codmina]:[Codmina]],INDUMAX!$C28,COQUE[[Pila]:[Pila]],INDUMAX!$M28)
)</f>
        <v>5.0940633245382587</v>
      </c>
      <c r="M28" s="31" t="str">
        <f>_xlfn.XLOOKUP(E28,TIPO_CARBON[TIPO CARBON],TIPO_CARBON[TIPO DATA CALIDAD],"")</f>
        <v>4SD</v>
      </c>
      <c r="N28"/>
      <c r="O28"/>
      <c r="P28"/>
      <c r="Q28"/>
      <c r="R28"/>
      <c r="S28"/>
      <c r="T28"/>
      <c r="U28"/>
      <c r="V28"/>
      <c r="W28"/>
      <c r="X28"/>
      <c r="Y28"/>
      <c r="Z28"/>
      <c r="AA28" s="9" t="str" cm="1">
        <f t="array" aca="1" ref="AA28:AC28" ca="1">IFERROR(_xlfn.ANCHORARRAY(INDIRECT("'DATOS MAESTROS'!o" &amp; (MATCH(A28, 'DATOS MAESTROS'!N:N, 0)))),"")</f>
        <v>COAL FATIBAR</v>
      </c>
      <c r="AB28" s="9" t="str">
        <f ca="1"/>
        <v>COAL FATIBAR TER</v>
      </c>
      <c r="AC28" s="9" t="str">
        <f ca="1"/>
        <v>FATIBAR 20</v>
      </c>
    </row>
    <row r="29" spans="1:76" s="9" customFormat="1" x14ac:dyDescent="0.35">
      <c r="A29" s="21" t="s">
        <v>66</v>
      </c>
      <c r="B29" s="21" t="s">
        <v>67</v>
      </c>
      <c r="C29" s="30">
        <f>_xlfn.XLOOKUP(B29,PROV[MINA],PROV[COD_MINA],"")</f>
        <v>290001223</v>
      </c>
      <c r="D29" s="21" t="s">
        <v>22</v>
      </c>
      <c r="E29" s="21" t="s">
        <v>23</v>
      </c>
      <c r="F29" s="21">
        <v>500</v>
      </c>
      <c r="G29" s="22">
        <v>283390</v>
      </c>
      <c r="H29" s="32">
        <f>IF(
    (SUMIFS(COQUE[HT],COQUE[[anio_mes]:[anio_mes]],INDUMAX!$Y$3,COQUE[[Codmina]:[Codmina]],INDUMAX!$C29,COQUE[[Pila]:[Pila]],INDUMAX!$M29)/100) = 0,
    SUMIFS('CALIDAD CONTRACTUAL'!E:E,'CALIDAD CONTRACTUAL'!$C:$C,INDUMAX!$C29,'CALIDAD CONTRACTUAL'!$J:$J,INDUMAX!$M29),
    SUMIFS(COQUE[HT],COQUE[[anio_mes]:[anio_mes]],INDUMAX!$Y$3,COQUE[[Codmina]:[Codmina]],INDUMAX!$C29,COQUE[[Pila]:[Pila]],INDUMAX!$M29)/100
)</f>
        <v>5.6408340281251731E-2</v>
      </c>
      <c r="I29" s="32">
        <f>IF(
    (SUMIFS(COQUE[CZ],COQUE[[anio_mes]:[anio_mes]],INDUMAX!$Y$3,COQUE[[Codmina]:[Codmina]],INDUMAX!$C29,COQUE[[Pila]:[Pila]],INDUMAX!$M29)/100) = 0,
    SUMIFS('CALIDAD CONTRACTUAL'!F:F,'CALIDAD CONTRACTUAL'!$C:$C,INDUMAX!$C29,'CALIDAD CONTRACTUAL'!$J:$J,INDUMAX!$M29),
    SUMIFS(COQUE[CZ],COQUE[[anio_mes]:[anio_mes]],INDUMAX!$Y$3,COQUE[[Codmina]:[Codmina]],INDUMAX!$C29,COQUE[[Pila]:[Pila]],INDUMAX!$M29)/100
)</f>
        <v>7.171009671502418E-2</v>
      </c>
      <c r="J29" s="32">
        <f>IF(
    (SUMIFS(COQUE[MV],COQUE[[anio_mes]:[anio_mes]],INDUMAX!$Y$3,COQUE[[Codmina]:[Codmina]],INDUMAX!$C29,COQUE[[Pila]:[Pila]],INDUMAX!$M29)/100) = 0,
    SUMIFS('CALIDAD CONTRACTUAL'!G:G,'CALIDAD CONTRACTUAL'!$C:$C,INDUMAX!$C29,'CALIDAD CONTRACTUAL'!$J:$J,INDUMAX!$M29),
    SUMIFS(COQUE[MV],COQUE[[anio_mes]:[anio_mes]],INDUMAX!$Y$3,COQUE[[Codmina]:[Codmina]],INDUMAX!$C29,COQUE[[Pila]:[Pila]],INDUMAX!$M29)/100
)</f>
        <v>0.41469826302039903</v>
      </c>
      <c r="K29" s="32">
        <f>IF(
    (SUMIFS(COQUE[S],COQUE[[anio_mes]:[anio_mes]],INDUMAX!$Y$3,COQUE[[Codmina]:[Codmina]],INDUMAX!$C29,COQUE[[Pila]:[Pila]],INDUMAX!$M29)/100) = 0,
    SUMIFS('CALIDAD CONTRACTUAL'!H:H,'CALIDAD CONTRACTUAL'!$C:$C,INDUMAX!$C29,'CALIDAD CONTRACTUAL'!$J:$J,INDUMAX!$M29),
    SUMIFS(COQUE[S],COQUE[[anio_mes]:[anio_mes]],INDUMAX!$Y$3,COQUE[[Codmina]:[Codmina]],INDUMAX!$C29,COQUE[[Pila]:[Pila]],INDUMAX!$M29)/100
)</f>
        <v>6.4975682285587236E-3</v>
      </c>
      <c r="L29" s="33">
        <f>IF(
    SUMIFS(COQUE[FSI],COQUE[[anio_mes]:[anio_mes]],INDUMAX!$Y$3,COQUE[[Codmina]:[Codmina]],INDUMAX!$C29,COQUE[[Pila]:[Pila]],INDUMAX!$M29) = 0,
    SUMIFS('CALIDAD CONTRACTUAL'!I:I,'CALIDAD CONTRACTUAL'!$C:$C,INDUMAX!$C29,'CALIDAD CONTRACTUAL'!$J:$J,INDUMAX!$M29),
    SUMIFS(COQUE[FSI],COQUE[[anio_mes]:[anio_mes]],INDUMAX!$Y$3,COQUE[[Codmina]:[Codmina]],INDUMAX!$C29,COQUE[[Pila]:[Pila]],INDUMAX!$M29)
)</f>
        <v>4.4124840197876711</v>
      </c>
      <c r="M29" s="31" t="str">
        <f>_xlfn.XLOOKUP(E29,TIPO_CARBON[TIPO CARBON],TIPO_CARBON[TIPO DATA CALIDAD],"")</f>
        <v>4SD</v>
      </c>
      <c r="N29"/>
      <c r="O29"/>
      <c r="P29"/>
      <c r="Q29"/>
      <c r="R29"/>
      <c r="S29"/>
      <c r="T29"/>
      <c r="U29"/>
      <c r="V29"/>
      <c r="W29"/>
      <c r="X29"/>
      <c r="Y29"/>
      <c r="Z29"/>
      <c r="AA29" s="9" t="str" cm="1">
        <f t="array" aca="1" ref="AA29:AC29" ca="1">IFERROR(_xlfn.ANCHORARRAY(INDIRECT("'DATOS MAESTROS'!o" &amp; (MATCH(A29, 'DATOS MAESTROS'!N:N, 0)))),"")</f>
        <v>CHOPEMIN</v>
      </c>
      <c r="AB29" s="9" t="str">
        <f ca="1"/>
        <v>CHOPEMIN 2</v>
      </c>
      <c r="AC29" s="9" t="str">
        <f ca="1"/>
        <v>CHOPEMIN 2 TER</v>
      </c>
    </row>
    <row r="30" spans="1:76" s="9" customFormat="1" x14ac:dyDescent="0.35">
      <c r="A30" s="21" t="s">
        <v>68</v>
      </c>
      <c r="B30" s="21" t="s">
        <v>69</v>
      </c>
      <c r="C30" s="30">
        <f>_xlfn.XLOOKUP(B30,PROV[MINA],PROV[COD_MINA],"")</f>
        <v>290001382</v>
      </c>
      <c r="D30" s="21" t="s">
        <v>22</v>
      </c>
      <c r="E30" s="21" t="s">
        <v>23</v>
      </c>
      <c r="F30" s="21">
        <v>500</v>
      </c>
      <c r="G30" s="22">
        <v>283390</v>
      </c>
      <c r="H30" s="32">
        <f>IF(
    (SUMIFS(COQUE[HT],COQUE[[anio_mes]:[anio_mes]],INDUMAX!$Y$3,COQUE[[Codmina]:[Codmina]],INDUMAX!$C30,COQUE[[Pila]:[Pila]],INDUMAX!$M30)/100) = 0,
    SUMIFS('CALIDAD CONTRACTUAL'!E:E,'CALIDAD CONTRACTUAL'!$C:$C,INDUMAX!$C30,'CALIDAD CONTRACTUAL'!$J:$J,INDUMAX!$M30),
    SUMIFS(COQUE[HT],COQUE[[anio_mes]:[anio_mes]],INDUMAX!$Y$3,COQUE[[Codmina]:[Codmina]],INDUMAX!$C30,COQUE[[Pila]:[Pila]],INDUMAX!$M30)/100
)</f>
        <v>8.795518708990957E-2</v>
      </c>
      <c r="I30" s="32">
        <f>IF(
    (SUMIFS(COQUE[CZ],COQUE[[anio_mes]:[anio_mes]],INDUMAX!$Y$3,COQUE[[Codmina]:[Codmina]],INDUMAX!$C30,COQUE[[Pila]:[Pila]],INDUMAX!$M30)/100) = 0,
    SUMIFS('CALIDAD CONTRACTUAL'!F:F,'CALIDAD CONTRACTUAL'!$C:$C,INDUMAX!$C30,'CALIDAD CONTRACTUAL'!$J:$J,INDUMAX!$M30),
    SUMIFS(COQUE[CZ],COQUE[[anio_mes]:[anio_mes]],INDUMAX!$Y$3,COQUE[[Codmina]:[Codmina]],INDUMAX!$C30,COQUE[[Pila]:[Pila]],INDUMAX!$M30)/100
)</f>
        <v>6.4000000000000001E-2</v>
      </c>
      <c r="J30" s="32">
        <f>IF(
    (SUMIFS(COQUE[MV],COQUE[[anio_mes]:[anio_mes]],INDUMAX!$Y$3,COQUE[[Codmina]:[Codmina]],INDUMAX!$C30,COQUE[[Pila]:[Pila]],INDUMAX!$M30)/100) = 0,
    SUMIFS('CALIDAD CONTRACTUAL'!G:G,'CALIDAD CONTRACTUAL'!$C:$C,INDUMAX!$C30,'CALIDAD CONTRACTUAL'!$J:$J,INDUMAX!$M30),
    SUMIFS(COQUE[MV],COQUE[[anio_mes]:[anio_mes]],INDUMAX!$Y$3,COQUE[[Codmina]:[Codmina]],INDUMAX!$C30,COQUE[[Pila]:[Pila]],INDUMAX!$M30)/100
)</f>
        <v>0.42199999999999999</v>
      </c>
      <c r="K30" s="32">
        <f>IF(
    (SUMIFS(COQUE[S],COQUE[[anio_mes]:[anio_mes]],INDUMAX!$Y$3,COQUE[[Codmina]:[Codmina]],INDUMAX!$C30,COQUE[[Pila]:[Pila]],INDUMAX!$M30)/100) = 0,
    SUMIFS('CALIDAD CONTRACTUAL'!H:H,'CALIDAD CONTRACTUAL'!$C:$C,INDUMAX!$C30,'CALIDAD CONTRACTUAL'!$J:$J,INDUMAX!$M30),
    SUMIFS(COQUE[S],COQUE[[anio_mes]:[anio_mes]],INDUMAX!$Y$3,COQUE[[Codmina]:[Codmina]],INDUMAX!$C30,COQUE[[Pila]:[Pila]],INDUMAX!$M30)/100
)</f>
        <v>4.8999999999999998E-3</v>
      </c>
      <c r="L30" s="33">
        <f>IF(
    SUMIFS(COQUE[FSI],COQUE[[anio_mes]:[anio_mes]],INDUMAX!$Y$3,COQUE[[Codmina]:[Codmina]],INDUMAX!$C30,COQUE[[Pila]:[Pila]],INDUMAX!$M30) = 0,
    SUMIFS('CALIDAD CONTRACTUAL'!I:I,'CALIDAD CONTRACTUAL'!$C:$C,INDUMAX!$C30,'CALIDAD CONTRACTUAL'!$J:$J,INDUMAX!$M30),
    SUMIFS(COQUE[FSI],COQUE[[anio_mes]:[anio_mes]],INDUMAX!$Y$3,COQUE[[Codmina]:[Codmina]],INDUMAX!$C30,COQUE[[Pila]:[Pila]],INDUMAX!$M30)
)</f>
        <v>3.5</v>
      </c>
      <c r="M30" s="31" t="str">
        <f>_xlfn.XLOOKUP(E30,TIPO_CARBON[TIPO CARBON],TIPO_CARBON[TIPO DATA CALIDAD],"")</f>
        <v>4SD</v>
      </c>
      <c r="N30"/>
      <c r="O30"/>
      <c r="P30"/>
      <c r="Q30"/>
      <c r="R30"/>
      <c r="S30"/>
      <c r="T30"/>
      <c r="U30"/>
      <c r="V30"/>
      <c r="W30"/>
      <c r="X30"/>
      <c r="Y30"/>
      <c r="Z30"/>
      <c r="AA30" s="9" t="str" cm="1">
        <f t="array" aca="1" ref="AA30:AB30" ca="1">IFERROR(_xlfn.ANCHORARRAY(INDIRECT("'DATOS MAESTROS'!o" &amp; (MATCH(A30, 'DATOS MAESTROS'!N:N, 0)))),"")</f>
        <v>SANTA MONICA 2</v>
      </c>
      <c r="AB30" s="9" t="str">
        <f ca="1"/>
        <v>SANTA MONICA 2 TER</v>
      </c>
    </row>
    <row r="31" spans="1:76" s="9" customFormat="1" x14ac:dyDescent="0.35">
      <c r="A31" s="21" t="s">
        <v>28</v>
      </c>
      <c r="B31" s="21" t="s">
        <v>70</v>
      </c>
      <c r="C31" s="30">
        <f>_xlfn.XLOOKUP(B31,PROV[MINA],PROV[COD_MINA],"")</f>
        <v>290000806</v>
      </c>
      <c r="D31" s="21" t="s">
        <v>22</v>
      </c>
      <c r="E31" s="21" t="s">
        <v>23</v>
      </c>
      <c r="F31" s="21">
        <v>700</v>
      </c>
      <c r="G31" s="22">
        <v>283390</v>
      </c>
      <c r="H31" s="32">
        <f>IF(
    (SUMIFS(COQUE[HT],COQUE[[anio_mes]:[anio_mes]],INDUMAX!$Y$3,COQUE[[Codmina]:[Codmina]],INDUMAX!$C31,COQUE[[Pila]:[Pila]],INDUMAX!$M31)/100) = 0,
    SUMIFS('CALIDAD CONTRACTUAL'!E:E,'CALIDAD CONTRACTUAL'!$C:$C,INDUMAX!$C31,'CALIDAD CONTRACTUAL'!$J:$J,INDUMAX!$M31),
    SUMIFS(COQUE[HT],COQUE[[anio_mes]:[anio_mes]],INDUMAX!$Y$3,COQUE[[Codmina]:[Codmina]],INDUMAX!$C31,COQUE[[Pila]:[Pila]],INDUMAX!$M31)/100
)</f>
        <v>7.7100000000000002E-2</v>
      </c>
      <c r="I31" s="32">
        <f>IF(
    (SUMIFS(COQUE[CZ],COQUE[[anio_mes]:[anio_mes]],INDUMAX!$Y$3,COQUE[[Codmina]:[Codmina]],INDUMAX!$C31,COQUE[[Pila]:[Pila]],INDUMAX!$M31)/100) = 0,
    SUMIFS('CALIDAD CONTRACTUAL'!F:F,'CALIDAD CONTRACTUAL'!$C:$C,INDUMAX!$C31,'CALIDAD CONTRACTUAL'!$J:$J,INDUMAX!$M31),
    SUMIFS(COQUE[CZ],COQUE[[anio_mes]:[anio_mes]],INDUMAX!$Y$3,COQUE[[Codmina]:[Codmina]],INDUMAX!$C31,COQUE[[Pila]:[Pila]],INDUMAX!$M31)/100
)</f>
        <v>7.1499999999999994E-2</v>
      </c>
      <c r="J31" s="32">
        <f>IF(
    (SUMIFS(COQUE[MV],COQUE[[anio_mes]:[anio_mes]],INDUMAX!$Y$3,COQUE[[Codmina]:[Codmina]],INDUMAX!$C31,COQUE[[Pila]:[Pila]],INDUMAX!$M31)/100) = 0,
    SUMIFS('CALIDAD CONTRACTUAL'!G:G,'CALIDAD CONTRACTUAL'!$C:$C,INDUMAX!$C31,'CALIDAD CONTRACTUAL'!$J:$J,INDUMAX!$M31),
    SUMIFS(COQUE[MV],COQUE[[anio_mes]:[anio_mes]],INDUMAX!$Y$3,COQUE[[Codmina]:[Codmina]],INDUMAX!$C31,COQUE[[Pila]:[Pila]],INDUMAX!$M31)/100
)</f>
        <v>0.42</v>
      </c>
      <c r="K31" s="32">
        <f>IF(
    (SUMIFS(COQUE[S],COQUE[[anio_mes]:[anio_mes]],INDUMAX!$Y$3,COQUE[[Codmina]:[Codmina]],INDUMAX!$C31,COQUE[[Pila]:[Pila]],INDUMAX!$M31)/100) = 0,
    SUMIFS('CALIDAD CONTRACTUAL'!H:H,'CALIDAD CONTRACTUAL'!$C:$C,INDUMAX!$C31,'CALIDAD CONTRACTUAL'!$J:$J,INDUMAX!$M31),
    SUMIFS(COQUE[S],COQUE[[anio_mes]:[anio_mes]],INDUMAX!$Y$3,COQUE[[Codmina]:[Codmina]],INDUMAX!$C31,COQUE[[Pila]:[Pila]],INDUMAX!$M31)/100
)</f>
        <v>7.0000000000000001E-3</v>
      </c>
      <c r="L31" s="33">
        <f>IF(
    SUMIFS(COQUE[FSI],COQUE[[anio_mes]:[anio_mes]],INDUMAX!$Y$3,COQUE[[Codmina]:[Codmina]],INDUMAX!$C31,COQUE[[Pila]:[Pila]],INDUMAX!$M31) = 0,
    SUMIFS('CALIDAD CONTRACTUAL'!I:I,'CALIDAD CONTRACTUAL'!$C:$C,INDUMAX!$C31,'CALIDAD CONTRACTUAL'!$J:$J,INDUMAX!$M31),
    SUMIFS(COQUE[FSI],COQUE[[anio_mes]:[anio_mes]],INDUMAX!$Y$3,COQUE[[Codmina]:[Codmina]],INDUMAX!$C31,COQUE[[Pila]:[Pila]],INDUMAX!$M31)
)</f>
        <v>4.5</v>
      </c>
      <c r="M31" s="31" t="str">
        <f>_xlfn.XLOOKUP(E31,TIPO_CARBON[TIPO CARBON],TIPO_CARBON[TIPO DATA CALIDAD],"")</f>
        <v>4SD</v>
      </c>
      <c r="N31"/>
      <c r="O31"/>
      <c r="P31"/>
      <c r="Q31"/>
      <c r="R31"/>
      <c r="S31"/>
      <c r="T31"/>
      <c r="U31"/>
      <c r="V31"/>
      <c r="W31"/>
      <c r="X31"/>
      <c r="Y31"/>
      <c r="Z31"/>
      <c r="AA31" s="9" t="str" cm="1">
        <f t="array" aca="1" ref="AA31:BX31" ca="1">IFERROR(_xlfn.ANCHORARRAY(INDIRECT("'DATOS MAESTROS'!o" &amp; (MATCH(A31, 'DATOS MAESTROS'!N:N, 0)))),"")</f>
        <v>20 DE JULIO</v>
      </c>
      <c r="AB31" s="9" t="str">
        <f ca="1"/>
        <v>CANDELARIA</v>
      </c>
      <c r="AC31" s="9" t="str">
        <f ca="1"/>
        <v>CARIÑOSA E&amp;E</v>
      </c>
      <c r="AD31" s="9" t="str">
        <f ca="1"/>
        <v>CARIÑOSA E&amp;E TER A</v>
      </c>
      <c r="AE31" s="9" t="str">
        <f ca="1"/>
        <v>CARIÑOSA E&amp;E TER B</v>
      </c>
      <c r="AF31" s="9" t="str">
        <f ca="1"/>
        <v>COSTOSA</v>
      </c>
      <c r="AG31" s="9" t="str">
        <f ca="1"/>
        <v>DANUBIO</v>
      </c>
      <c r="AH31" s="9" t="str">
        <f ca="1"/>
        <v>DIAMANTE</v>
      </c>
      <c r="AI31" s="9" t="str">
        <f ca="1"/>
        <v>EL PALMAR</v>
      </c>
      <c r="AJ31" s="9" t="str">
        <f ca="1"/>
        <v>EL TIGRE</v>
      </c>
      <c r="AK31" s="9" t="str">
        <f ca="1"/>
        <v>EL TREBOL TER</v>
      </c>
      <c r="AL31" s="9" t="str">
        <f ca="1"/>
        <v>EMPALME</v>
      </c>
      <c r="AM31" s="9" t="str">
        <f ca="1"/>
        <v>FATIBAR 20</v>
      </c>
      <c r="AN31" s="9" t="str">
        <f ca="1"/>
        <v>FORTALEZA M&amp;M</v>
      </c>
      <c r="AO31" s="9" t="str">
        <f ca="1"/>
        <v>GUADALUPE E&amp;E</v>
      </c>
      <c r="AP31" s="9" t="str">
        <f ca="1"/>
        <v>GUADALUPE TER</v>
      </c>
      <c r="AQ31" s="9" t="str">
        <f ca="1"/>
        <v>LA ILUSIÓN</v>
      </c>
      <c r="AR31" s="9" t="str">
        <f ca="1"/>
        <v>LA PALESTINA</v>
      </c>
      <c r="AS31" s="9" t="str">
        <f ca="1"/>
        <v>LA PALESTINA TER</v>
      </c>
      <c r="AT31" s="9" t="str">
        <f ca="1"/>
        <v>LA PALMA</v>
      </c>
      <c r="AU31" s="9" t="str">
        <f ca="1"/>
        <v>LA ZOTANA E&amp;E</v>
      </c>
      <c r="AV31" s="9" t="str">
        <f ca="1"/>
        <v>LIMONCITO</v>
      </c>
      <c r="AW31" s="9" t="str">
        <f ca="1"/>
        <v>LUISCA</v>
      </c>
      <c r="AX31" s="9" t="str">
        <f ca="1"/>
        <v>MANTO 30</v>
      </c>
      <c r="AY31" s="9" t="str">
        <f ca="1"/>
        <v>MANTO 30 TER</v>
      </c>
      <c r="AZ31" s="9" t="str">
        <f ca="1"/>
        <v>NOKAR</v>
      </c>
      <c r="BA31" s="9" t="str">
        <f ca="1"/>
        <v>OCAREÑA</v>
      </c>
      <c r="BB31" s="9" t="str">
        <f ca="1"/>
        <v>ORIENTE 2 E&amp;E</v>
      </c>
      <c r="BC31" s="9" t="str">
        <f ca="1"/>
        <v>ORIENTE 2 TER A EYE</v>
      </c>
      <c r="BD31" s="9" t="str">
        <f ca="1"/>
        <v>ORIENTE E&amp;E</v>
      </c>
      <c r="BE31" s="9" t="str">
        <f ca="1"/>
        <v>ORIENTE TER</v>
      </c>
      <c r="BF31" s="9" t="str">
        <f ca="1"/>
        <v>PRIMAVERA E&amp;E</v>
      </c>
      <c r="BG31" s="9" t="str">
        <f ca="1"/>
        <v>PRIMAVERA E&amp;E TER</v>
      </c>
      <c r="BH31" s="9" t="str">
        <f ca="1"/>
        <v>REGINA E&amp;E</v>
      </c>
      <c r="BI31" s="9" t="str">
        <f ca="1"/>
        <v>REGINA E&amp;E TER A</v>
      </c>
      <c r="BJ31" s="9" t="str">
        <f ca="1"/>
        <v>REGINA E&amp;E TER B</v>
      </c>
      <c r="BK31" s="9" t="str">
        <f ca="1"/>
        <v>REGINA EYE TER</v>
      </c>
      <c r="BL31" s="9" t="str">
        <f ca="1"/>
        <v>SAN PABLO E&amp;E</v>
      </c>
      <c r="BM31" s="9" t="str">
        <f ca="1"/>
        <v>SANTA MARIA MYM</v>
      </c>
      <c r="BN31" s="9" t="str">
        <f ca="1"/>
        <v>SONADA TER</v>
      </c>
      <c r="BO31" s="9" t="str">
        <f ca="1"/>
        <v>SOÑADA E&amp;E</v>
      </c>
      <c r="BP31" s="9" t="str">
        <f ca="1"/>
        <v>TESORO</v>
      </c>
      <c r="BQ31" s="9" t="str">
        <f ca="1"/>
        <v>TOSCANA</v>
      </c>
      <c r="BR31" s="9" t="str">
        <f ca="1"/>
        <v>VALERIA</v>
      </c>
      <c r="BS31" s="9" t="str">
        <f ca="1"/>
        <v>VERDE</v>
      </c>
      <c r="BT31" s="9" t="str">
        <f ca="1"/>
        <v>VILLA FLORES</v>
      </c>
      <c r="BU31" s="9" t="str">
        <f ca="1"/>
        <v>VILLA LUZ</v>
      </c>
      <c r="BV31" s="9" t="str">
        <f ca="1"/>
        <v>VILLANUEVA M&amp;M</v>
      </c>
      <c r="BW31" s="9" t="str">
        <f ca="1"/>
        <v>VILLANUEVA TER</v>
      </c>
      <c r="BX31" s="9" t="str">
        <f ca="1"/>
        <v>ZOTANA TER</v>
      </c>
    </row>
    <row r="32" spans="1:76" s="9" customFormat="1" x14ac:dyDescent="0.35">
      <c r="A32" s="21" t="s">
        <v>28</v>
      </c>
      <c r="B32" s="21" t="s">
        <v>71</v>
      </c>
      <c r="C32" s="30">
        <f>_xlfn.XLOOKUP(B32,PROV[MINA],PROV[COD_MINA],"")</f>
        <v>290000897</v>
      </c>
      <c r="D32" s="21" t="s">
        <v>22</v>
      </c>
      <c r="E32" s="21" t="s">
        <v>23</v>
      </c>
      <c r="F32" s="21">
        <v>1000</v>
      </c>
      <c r="G32" s="22">
        <v>283390</v>
      </c>
      <c r="H32" s="32">
        <f>IF(
    (SUMIFS(COQUE[HT],COQUE[[anio_mes]:[anio_mes]],INDUMAX!$Y$3,COQUE[[Codmina]:[Codmina]],INDUMAX!$C32,COQUE[[Pila]:[Pila]],INDUMAX!$M32)/100) = 0,
    SUMIFS('CALIDAD CONTRACTUAL'!E:E,'CALIDAD CONTRACTUAL'!$C:$C,INDUMAX!$C32,'CALIDAD CONTRACTUAL'!$J:$J,INDUMAX!$M32),
    SUMIFS(COQUE[HT],COQUE[[anio_mes]:[anio_mes]],INDUMAX!$Y$3,COQUE[[Codmina]:[Codmina]],INDUMAX!$C32,COQUE[[Pila]:[Pila]],INDUMAX!$M32)/100
)</f>
        <v>7.0199999999999999E-2</v>
      </c>
      <c r="I32" s="32">
        <f>IF(
    (SUMIFS(COQUE[CZ],COQUE[[anio_mes]:[anio_mes]],INDUMAX!$Y$3,COQUE[[Codmina]:[Codmina]],INDUMAX!$C32,COQUE[[Pila]:[Pila]],INDUMAX!$M32)/100) = 0,
    SUMIFS('CALIDAD CONTRACTUAL'!F:F,'CALIDAD CONTRACTUAL'!$C:$C,INDUMAX!$C32,'CALIDAD CONTRACTUAL'!$J:$J,INDUMAX!$M32),
    SUMIFS(COQUE[CZ],COQUE[[anio_mes]:[anio_mes]],INDUMAX!$Y$3,COQUE[[Codmina]:[Codmina]],INDUMAX!$C32,COQUE[[Pila]:[Pila]],INDUMAX!$M32)/100
)</f>
        <v>8.7300000000000003E-2</v>
      </c>
      <c r="J32" s="32">
        <f>IF(
    (SUMIFS(COQUE[MV],COQUE[[anio_mes]:[anio_mes]],INDUMAX!$Y$3,COQUE[[Codmina]:[Codmina]],INDUMAX!$C32,COQUE[[Pila]:[Pila]],INDUMAX!$M32)/100) = 0,
    SUMIFS('CALIDAD CONTRACTUAL'!G:G,'CALIDAD CONTRACTUAL'!$C:$C,INDUMAX!$C32,'CALIDAD CONTRACTUAL'!$J:$J,INDUMAX!$M32),
    SUMIFS(COQUE[MV],COQUE[[anio_mes]:[anio_mes]],INDUMAX!$Y$3,COQUE[[Codmina]:[Codmina]],INDUMAX!$C32,COQUE[[Pila]:[Pila]],INDUMAX!$M32)/100
)</f>
        <v>0.4133</v>
      </c>
      <c r="K32" s="32">
        <f>IF(
    (SUMIFS(COQUE[S],COQUE[[anio_mes]:[anio_mes]],INDUMAX!$Y$3,COQUE[[Codmina]:[Codmina]],INDUMAX!$C32,COQUE[[Pila]:[Pila]],INDUMAX!$M32)/100) = 0,
    SUMIFS('CALIDAD CONTRACTUAL'!H:H,'CALIDAD CONTRACTUAL'!$C:$C,INDUMAX!$C32,'CALIDAD CONTRACTUAL'!$J:$J,INDUMAX!$M32),
    SUMIFS(COQUE[S],COQUE[[anio_mes]:[anio_mes]],INDUMAX!$Y$3,COQUE[[Codmina]:[Codmina]],INDUMAX!$C32,COQUE[[Pila]:[Pila]],INDUMAX!$M32)/100
)</f>
        <v>5.1999999999999998E-3</v>
      </c>
      <c r="L32" s="33">
        <f>IF(
    SUMIFS(COQUE[FSI],COQUE[[anio_mes]:[anio_mes]],INDUMAX!$Y$3,COQUE[[Codmina]:[Codmina]],INDUMAX!$C32,COQUE[[Pila]:[Pila]],INDUMAX!$M32) = 0,
    SUMIFS('CALIDAD CONTRACTUAL'!I:I,'CALIDAD CONTRACTUAL'!$C:$C,INDUMAX!$C32,'CALIDAD CONTRACTUAL'!$J:$J,INDUMAX!$M32),
    SUMIFS(COQUE[FSI],COQUE[[anio_mes]:[anio_mes]],INDUMAX!$Y$3,COQUE[[Codmina]:[Codmina]],INDUMAX!$C32,COQUE[[Pila]:[Pila]],INDUMAX!$M32)
)</f>
        <v>2</v>
      </c>
      <c r="M32" s="31" t="str">
        <f>_xlfn.XLOOKUP(E32,TIPO_CARBON[TIPO CARBON],TIPO_CARBON[TIPO DATA CALIDAD],"")</f>
        <v>4SD</v>
      </c>
      <c r="N32"/>
      <c r="O32"/>
      <c r="P32"/>
      <c r="Q32"/>
      <c r="R32"/>
      <c r="S32"/>
      <c r="T32"/>
      <c r="U32"/>
      <c r="V32"/>
      <c r="W32"/>
      <c r="X32"/>
      <c r="Y32"/>
      <c r="Z32"/>
      <c r="AA32" s="9" t="str" cm="1">
        <f t="array" aca="1" ref="AA32:BX32" ca="1">IFERROR(_xlfn.ANCHORARRAY(INDIRECT("'DATOS MAESTROS'!o" &amp; (MATCH(A32, 'DATOS MAESTROS'!N:N, 0)))),"")</f>
        <v>20 DE JULIO</v>
      </c>
      <c r="AB32" s="9" t="str">
        <f ca="1"/>
        <v>CANDELARIA</v>
      </c>
      <c r="AC32" s="9" t="str">
        <f ca="1"/>
        <v>CARIÑOSA E&amp;E</v>
      </c>
      <c r="AD32" s="9" t="str">
        <f ca="1"/>
        <v>CARIÑOSA E&amp;E TER A</v>
      </c>
      <c r="AE32" s="9" t="str">
        <f ca="1"/>
        <v>CARIÑOSA E&amp;E TER B</v>
      </c>
      <c r="AF32" s="9" t="str">
        <f ca="1"/>
        <v>COSTOSA</v>
      </c>
      <c r="AG32" s="9" t="str">
        <f ca="1"/>
        <v>DANUBIO</v>
      </c>
      <c r="AH32" s="9" t="str">
        <f ca="1"/>
        <v>DIAMANTE</v>
      </c>
      <c r="AI32" s="9" t="str">
        <f ca="1"/>
        <v>EL PALMAR</v>
      </c>
      <c r="AJ32" s="9" t="str">
        <f ca="1"/>
        <v>EL TIGRE</v>
      </c>
      <c r="AK32" s="9" t="str">
        <f ca="1"/>
        <v>EL TREBOL TER</v>
      </c>
      <c r="AL32" s="9" t="str">
        <f ca="1"/>
        <v>EMPALME</v>
      </c>
      <c r="AM32" s="9" t="str">
        <f ca="1"/>
        <v>FATIBAR 20</v>
      </c>
      <c r="AN32" s="9" t="str">
        <f ca="1"/>
        <v>FORTALEZA M&amp;M</v>
      </c>
      <c r="AO32" s="9" t="str">
        <f ca="1"/>
        <v>GUADALUPE E&amp;E</v>
      </c>
      <c r="AP32" s="9" t="str">
        <f ca="1"/>
        <v>GUADALUPE TER</v>
      </c>
      <c r="AQ32" s="9" t="str">
        <f ca="1"/>
        <v>LA ILUSIÓN</v>
      </c>
      <c r="AR32" s="9" t="str">
        <f ca="1"/>
        <v>LA PALESTINA</v>
      </c>
      <c r="AS32" s="9" t="str">
        <f ca="1"/>
        <v>LA PALESTINA TER</v>
      </c>
      <c r="AT32" s="9" t="str">
        <f ca="1"/>
        <v>LA PALMA</v>
      </c>
      <c r="AU32" s="9" t="str">
        <f ca="1"/>
        <v>LA ZOTANA E&amp;E</v>
      </c>
      <c r="AV32" s="9" t="str">
        <f ca="1"/>
        <v>LIMONCITO</v>
      </c>
      <c r="AW32" s="9" t="str">
        <f ca="1"/>
        <v>LUISCA</v>
      </c>
      <c r="AX32" s="9" t="str">
        <f ca="1"/>
        <v>MANTO 30</v>
      </c>
      <c r="AY32" s="9" t="str">
        <f ca="1"/>
        <v>MANTO 30 TER</v>
      </c>
      <c r="AZ32" s="9" t="str">
        <f ca="1"/>
        <v>NOKAR</v>
      </c>
      <c r="BA32" s="9" t="str">
        <f ca="1"/>
        <v>OCAREÑA</v>
      </c>
      <c r="BB32" s="9" t="str">
        <f ca="1"/>
        <v>ORIENTE 2 E&amp;E</v>
      </c>
      <c r="BC32" s="9" t="str">
        <f ca="1"/>
        <v>ORIENTE 2 TER A EYE</v>
      </c>
      <c r="BD32" s="9" t="str">
        <f ca="1"/>
        <v>ORIENTE E&amp;E</v>
      </c>
      <c r="BE32" s="9" t="str">
        <f ca="1"/>
        <v>ORIENTE TER</v>
      </c>
      <c r="BF32" s="9" t="str">
        <f ca="1"/>
        <v>PRIMAVERA E&amp;E</v>
      </c>
      <c r="BG32" s="9" t="str">
        <f ca="1"/>
        <v>PRIMAVERA E&amp;E TER</v>
      </c>
      <c r="BH32" s="9" t="str">
        <f ca="1"/>
        <v>REGINA E&amp;E</v>
      </c>
      <c r="BI32" s="9" t="str">
        <f ca="1"/>
        <v>REGINA E&amp;E TER A</v>
      </c>
      <c r="BJ32" s="9" t="str">
        <f ca="1"/>
        <v>REGINA E&amp;E TER B</v>
      </c>
      <c r="BK32" s="9" t="str">
        <f ca="1"/>
        <v>REGINA EYE TER</v>
      </c>
      <c r="BL32" s="9" t="str">
        <f ca="1"/>
        <v>SAN PABLO E&amp;E</v>
      </c>
      <c r="BM32" s="9" t="str">
        <f ca="1"/>
        <v>SANTA MARIA MYM</v>
      </c>
      <c r="BN32" s="9" t="str">
        <f ca="1"/>
        <v>SONADA TER</v>
      </c>
      <c r="BO32" s="9" t="str">
        <f ca="1"/>
        <v>SOÑADA E&amp;E</v>
      </c>
      <c r="BP32" s="9" t="str">
        <f ca="1"/>
        <v>TESORO</v>
      </c>
      <c r="BQ32" s="9" t="str">
        <f ca="1"/>
        <v>TOSCANA</v>
      </c>
      <c r="BR32" s="9" t="str">
        <f ca="1"/>
        <v>VALERIA</v>
      </c>
      <c r="BS32" s="9" t="str">
        <f ca="1"/>
        <v>VERDE</v>
      </c>
      <c r="BT32" s="9" t="str">
        <f ca="1"/>
        <v>VILLA FLORES</v>
      </c>
      <c r="BU32" s="9" t="str">
        <f ca="1"/>
        <v>VILLA LUZ</v>
      </c>
      <c r="BV32" s="9" t="str">
        <f ca="1"/>
        <v>VILLANUEVA M&amp;M</v>
      </c>
      <c r="BW32" s="9" t="str">
        <f ca="1"/>
        <v>VILLANUEVA TER</v>
      </c>
      <c r="BX32" s="9" t="str">
        <f ca="1"/>
        <v>ZOTANA TER</v>
      </c>
    </row>
    <row r="33" spans="1:71" s="9" customFormat="1" x14ac:dyDescent="0.35">
      <c r="A33" s="21" t="s">
        <v>72</v>
      </c>
      <c r="B33" s="21" t="s">
        <v>73</v>
      </c>
      <c r="C33" s="30">
        <f>_xlfn.XLOOKUP(B33,PROV[MINA],PROV[COD_MINA],"")</f>
        <v>290000574</v>
      </c>
      <c r="D33" s="21" t="s">
        <v>22</v>
      </c>
      <c r="E33" s="21" t="s">
        <v>23</v>
      </c>
      <c r="F33" s="21">
        <v>500</v>
      </c>
      <c r="G33" s="22">
        <v>285740</v>
      </c>
      <c r="H33" s="32">
        <f>IF(
    (SUMIFS(COQUE[HT],COQUE[[anio_mes]:[anio_mes]],INDUMAX!$Y$3,COQUE[[Codmina]:[Codmina]],INDUMAX!$C33,COQUE[[Pila]:[Pila]],INDUMAX!$M33)/100) = 0,
    SUMIFS('CALIDAD CONTRACTUAL'!E:E,'CALIDAD CONTRACTUAL'!$C:$C,INDUMAX!$C33,'CALIDAD CONTRACTUAL'!$J:$J,INDUMAX!$M33),
    SUMIFS(COQUE[HT],COQUE[[anio_mes]:[anio_mes]],INDUMAX!$Y$3,COQUE[[Codmina]:[Codmina]],INDUMAX!$C33,COQUE[[Pila]:[Pila]],INDUMAX!$M33)/100
)</f>
        <v>5.7285219330855015E-2</v>
      </c>
      <c r="I33" s="32">
        <f>IF(
    (SUMIFS(COQUE[CZ],COQUE[[anio_mes]:[anio_mes]],INDUMAX!$Y$3,COQUE[[Codmina]:[Codmina]],INDUMAX!$C33,COQUE[[Pila]:[Pila]],INDUMAX!$M33)/100) = 0,
    SUMIFS('CALIDAD CONTRACTUAL'!F:F,'CALIDAD CONTRACTUAL'!$C:$C,INDUMAX!$C33,'CALIDAD CONTRACTUAL'!$J:$J,INDUMAX!$M33),
    SUMIFS(COQUE[CZ],COQUE[[anio_mes]:[anio_mes]],INDUMAX!$Y$3,COQUE[[Codmina]:[Codmina]],INDUMAX!$C33,COQUE[[Pila]:[Pila]],INDUMAX!$M33)/100
)</f>
        <v>8.5049903345724917E-2</v>
      </c>
      <c r="J33" s="32">
        <f>IF(
    (SUMIFS(COQUE[MV],COQUE[[anio_mes]:[anio_mes]],INDUMAX!$Y$3,COQUE[[Codmina]:[Codmina]],INDUMAX!$C33,COQUE[[Pila]:[Pila]],INDUMAX!$M33)/100) = 0,
    SUMIFS('CALIDAD CONTRACTUAL'!G:G,'CALIDAD CONTRACTUAL'!$C:$C,INDUMAX!$C33,'CALIDAD CONTRACTUAL'!$J:$J,INDUMAX!$M33),
    SUMIFS(COQUE[MV],COQUE[[anio_mes]:[anio_mes]],INDUMAX!$Y$3,COQUE[[Codmina]:[Codmina]],INDUMAX!$C33,COQUE[[Pila]:[Pila]],INDUMAX!$M33)/100
)</f>
        <v>0.41924153159851307</v>
      </c>
      <c r="K33" s="32">
        <f>IF(
    (SUMIFS(COQUE[S],COQUE[[anio_mes]:[anio_mes]],INDUMAX!$Y$3,COQUE[[Codmina]:[Codmina]],INDUMAX!$C33,COQUE[[Pila]:[Pila]],INDUMAX!$M33)/100) = 0,
    SUMIFS('CALIDAD CONTRACTUAL'!H:H,'CALIDAD CONTRACTUAL'!$C:$C,INDUMAX!$C33,'CALIDAD CONTRACTUAL'!$J:$J,INDUMAX!$M33),
    SUMIFS(COQUE[S],COQUE[[anio_mes]:[anio_mes]],INDUMAX!$Y$3,COQUE[[Codmina]:[Codmina]],INDUMAX!$C33,COQUE[[Pila]:[Pila]],INDUMAX!$M33)/100
)</f>
        <v>7.0172936802973982E-3</v>
      </c>
      <c r="L33" s="33">
        <f>IF(
    SUMIFS(COQUE[FSI],COQUE[[anio_mes]:[anio_mes]],INDUMAX!$Y$3,COQUE[[Codmina]:[Codmina]],INDUMAX!$C33,COQUE[[Pila]:[Pila]],INDUMAX!$M33) = 0,
    SUMIFS('CALIDAD CONTRACTUAL'!I:I,'CALIDAD CONTRACTUAL'!$C:$C,INDUMAX!$C33,'CALIDAD CONTRACTUAL'!$J:$J,INDUMAX!$M33),
    SUMIFS(COQUE[FSI],COQUE[[anio_mes]:[anio_mes]],INDUMAX!$Y$3,COQUE[[Codmina]:[Codmina]],INDUMAX!$C33,COQUE[[Pila]:[Pila]],INDUMAX!$M33)
)</f>
        <v>4.1291449814126393</v>
      </c>
      <c r="M33" s="31" t="str">
        <f>_xlfn.XLOOKUP(E33,TIPO_CARBON[TIPO CARBON],TIPO_CARBON[TIPO DATA CALIDAD],"")</f>
        <v>4SD</v>
      </c>
      <c r="N33"/>
      <c r="O33"/>
      <c r="P33"/>
      <c r="Q33"/>
      <c r="R33"/>
      <c r="S33"/>
      <c r="T33"/>
      <c r="U33"/>
      <c r="V33"/>
      <c r="W33"/>
      <c r="X33"/>
      <c r="Y33"/>
      <c r="Z33"/>
      <c r="AA33" s="9" t="str" cm="1">
        <f t="array" aca="1" ref="AA33:AE33" ca="1">IFERROR(_xlfn.ANCHORARRAY(INDIRECT("'DATOS MAESTROS'!o" &amp; (MATCH(A33, 'DATOS MAESTROS'!N:N, 0)))),"")</f>
        <v>FATIBAR ROA 1</v>
      </c>
      <c r="AB33" s="9" t="str">
        <f ca="1"/>
        <v>FATIBAR ROA 1 TER A</v>
      </c>
      <c r="AC33" s="9" t="str">
        <f ca="1"/>
        <v>FATIBAR ROA 1 TER B</v>
      </c>
      <c r="AD33" s="9" t="str">
        <f ca="1"/>
        <v>FATIBAR ROA 2</v>
      </c>
      <c r="AE33" s="9" t="str">
        <f ca="1"/>
        <v>FATIBAR ROA 3</v>
      </c>
    </row>
    <row r="34" spans="1:71" s="9" customFormat="1" x14ac:dyDescent="0.35">
      <c r="A34" s="21" t="s">
        <v>74</v>
      </c>
      <c r="B34" s="21" t="s">
        <v>75</v>
      </c>
      <c r="C34" s="30">
        <f>_xlfn.XLOOKUP(B34,PROV[MINA],PROV[COD_MINA],"")</f>
        <v>290000616</v>
      </c>
      <c r="D34" s="21" t="s">
        <v>22</v>
      </c>
      <c r="E34" s="21" t="s">
        <v>23</v>
      </c>
      <c r="F34" s="21">
        <v>1000</v>
      </c>
      <c r="G34" s="22">
        <v>302000</v>
      </c>
      <c r="H34" s="32">
        <f>IF(
    (SUMIFS(COQUE[HT],COQUE[[anio_mes]:[anio_mes]],INDUMAX!$Y$3,COQUE[[Codmina]:[Codmina]],INDUMAX!$C34,COQUE[[Pila]:[Pila]],INDUMAX!$M34)/100) = 0,
    SUMIFS('CALIDAD CONTRACTUAL'!E:E,'CALIDAD CONTRACTUAL'!$C:$C,INDUMAX!$C34,'CALIDAD CONTRACTUAL'!$J:$J,INDUMAX!$M34),
    SUMIFS(COQUE[HT],COQUE[[anio_mes]:[anio_mes]],INDUMAX!$Y$3,COQUE[[Codmina]:[Codmina]],INDUMAX!$C34,COQUE[[Pila]:[Pila]],INDUMAX!$M34)/100
)</f>
        <v>6.477632462980748E-2</v>
      </c>
      <c r="I34" s="32">
        <f>IF(
    (SUMIFS(COQUE[CZ],COQUE[[anio_mes]:[anio_mes]],INDUMAX!$Y$3,COQUE[[Codmina]:[Codmina]],INDUMAX!$C34,COQUE[[Pila]:[Pila]],INDUMAX!$M34)/100) = 0,
    SUMIFS('CALIDAD CONTRACTUAL'!F:F,'CALIDAD CONTRACTUAL'!$C:$C,INDUMAX!$C34,'CALIDAD CONTRACTUAL'!$J:$J,INDUMAX!$M34),
    SUMIFS(COQUE[CZ],COQUE[[anio_mes]:[anio_mes]],INDUMAX!$Y$3,COQUE[[Codmina]:[Codmina]],INDUMAX!$C34,COQUE[[Pila]:[Pila]],INDUMAX!$M34)/100
)</f>
        <v>6.2968237128642954E-2</v>
      </c>
      <c r="J34" s="32">
        <f>IF(
    (SUMIFS(COQUE[MV],COQUE[[anio_mes]:[anio_mes]],INDUMAX!$Y$3,COQUE[[Codmina]:[Codmina]],INDUMAX!$C34,COQUE[[Pila]:[Pila]],INDUMAX!$M34)/100) = 0,
    SUMIFS('CALIDAD CONTRACTUAL'!G:G,'CALIDAD CONTRACTUAL'!$C:$C,INDUMAX!$C34,'CALIDAD CONTRACTUAL'!$J:$J,INDUMAX!$M34),
    SUMIFS(COQUE[MV],COQUE[[anio_mes]:[anio_mes]],INDUMAX!$Y$3,COQUE[[Codmina]:[Codmina]],INDUMAX!$C34,COQUE[[Pila]:[Pila]],INDUMAX!$M34)/100
)</f>
        <v>0.41914659750063449</v>
      </c>
      <c r="K34" s="32">
        <f>IF(
    (SUMIFS(COQUE[S],COQUE[[anio_mes]:[anio_mes]],INDUMAX!$Y$3,COQUE[[Codmina]:[Codmina]],INDUMAX!$C34,COQUE[[Pila]:[Pila]],INDUMAX!$M34)/100) = 0,
    SUMIFS('CALIDAD CONTRACTUAL'!H:H,'CALIDAD CONTRACTUAL'!$C:$C,INDUMAX!$C34,'CALIDAD CONTRACTUAL'!$J:$J,INDUMAX!$M34),
    SUMIFS(COQUE[S],COQUE[[anio_mes]:[anio_mes]],INDUMAX!$Y$3,COQUE[[Codmina]:[Codmina]],INDUMAX!$C34,COQUE[[Pila]:[Pila]],INDUMAX!$M34)/100
)</f>
        <v>6.4630906926072765E-3</v>
      </c>
      <c r="L34" s="33">
        <f>IF(
    SUMIFS(COQUE[FSI],COQUE[[anio_mes]:[anio_mes]],INDUMAX!$Y$3,COQUE[[Codmina]:[Codmina]],INDUMAX!$C34,COQUE[[Pila]:[Pila]],INDUMAX!$M34) = 0,
    SUMIFS('CALIDAD CONTRACTUAL'!I:I,'CALIDAD CONTRACTUAL'!$C:$C,INDUMAX!$C34,'CALIDAD CONTRACTUAL'!$J:$J,INDUMAX!$M34),
    SUMIFS(COQUE[FSI],COQUE[[anio_mes]:[anio_mes]],INDUMAX!$Y$3,COQUE[[Codmina]:[Codmina]],INDUMAX!$C34,COQUE[[Pila]:[Pila]],INDUMAX!$M34)
)</f>
        <v>4.1697612195097067</v>
      </c>
      <c r="M34" s="31" t="str">
        <f>_xlfn.XLOOKUP(E34,TIPO_CARBON[TIPO CARBON],TIPO_CARBON[TIPO DATA CALIDAD],"")</f>
        <v>4SD</v>
      </c>
      <c r="N34"/>
      <c r="O34"/>
      <c r="P34"/>
      <c r="Q34"/>
      <c r="R34"/>
      <c r="S34"/>
      <c r="T34"/>
      <c r="U34"/>
      <c r="V34"/>
      <c r="W34"/>
      <c r="X34"/>
      <c r="Y34"/>
      <c r="Z34"/>
      <c r="AA34" s="9" t="str" cm="1">
        <f t="array" aca="1" ref="AA34:AJ34" ca="1">IFERROR(_xlfn.ANCHORARRAY(INDIRECT("'DATOS MAESTROS'!o" &amp; (MATCH(A34, 'DATOS MAESTROS'!N:N, 0)))),"")</f>
        <v>CARBOINDUSTRIA 1</v>
      </c>
      <c r="AB34" s="9" t="str">
        <f ca="1"/>
        <v>CARBOINDUSTRIA 2</v>
      </c>
      <c r="AC34" s="9" t="str">
        <f ca="1"/>
        <v>CARBOINDUSTRIA 2 TER</v>
      </c>
      <c r="AD34" s="9" t="str">
        <f ca="1"/>
        <v>CARBOINDUSTRIA 3</v>
      </c>
      <c r="AE34" s="9" t="str">
        <f ca="1"/>
        <v>CARBOINDUSTRIA 4</v>
      </c>
      <c r="AF34" s="9" t="str">
        <f ca="1"/>
        <v>CARBOINDUSTRIA COQ 2</v>
      </c>
      <c r="AG34" s="9" t="str">
        <f ca="1"/>
        <v>CARBOINDUSTRIA COQ RC</v>
      </c>
      <c r="AH34" s="9" t="str">
        <f ca="1"/>
        <v>CARBOINDUSTRIA TER</v>
      </c>
      <c r="AI34" s="9" t="str">
        <f ca="1"/>
        <v>CARBOINDUSTRIA TER A</v>
      </c>
      <c r="AJ34" s="9" t="str">
        <f ca="1"/>
        <v>CARBOINDUSTRIA TER B</v>
      </c>
    </row>
    <row r="35" spans="1:71" s="9" customFormat="1" x14ac:dyDescent="0.35">
      <c r="A35" s="21" t="s">
        <v>57</v>
      </c>
      <c r="B35" s="21" t="s">
        <v>76</v>
      </c>
      <c r="C35" s="30">
        <f>_xlfn.XLOOKUP(B35,PROV[MINA],PROV[COD_MINA],"")</f>
        <v>290000099</v>
      </c>
      <c r="D35" s="21" t="s">
        <v>22</v>
      </c>
      <c r="E35" s="21" t="s">
        <v>23</v>
      </c>
      <c r="F35" s="21">
        <v>500</v>
      </c>
      <c r="G35" s="22">
        <v>280740</v>
      </c>
      <c r="H35" s="32">
        <f>IF(
    (SUMIFS(COQUE[HT],COQUE[[anio_mes]:[anio_mes]],INDUMAX!$Y$3,COQUE[[Codmina]:[Codmina]],INDUMAX!$C35,COQUE[[Pila]:[Pila]],INDUMAX!$M35)/100) = 0,
    SUMIFS('CALIDAD CONTRACTUAL'!E:E,'CALIDAD CONTRACTUAL'!$C:$C,INDUMAX!$C35,'CALIDAD CONTRACTUAL'!$J:$J,INDUMAX!$M35),
    SUMIFS(COQUE[HT],COQUE[[anio_mes]:[anio_mes]],INDUMAX!$Y$3,COQUE[[Codmina]:[Codmina]],INDUMAX!$C35,COQUE[[Pila]:[Pila]],INDUMAX!$M35)/100
)</f>
        <v>7.0000000000000007E-2</v>
      </c>
      <c r="I35" s="32">
        <f>IF(
    (SUMIFS(COQUE[CZ],COQUE[[anio_mes]:[anio_mes]],INDUMAX!$Y$3,COQUE[[Codmina]:[Codmina]],INDUMAX!$C35,COQUE[[Pila]:[Pila]],INDUMAX!$M35)/100) = 0,
    SUMIFS('CALIDAD CONTRACTUAL'!F:F,'CALIDAD CONTRACTUAL'!$C:$C,INDUMAX!$C35,'CALIDAD CONTRACTUAL'!$J:$J,INDUMAX!$M35),
    SUMIFS(COQUE[CZ],COQUE[[anio_mes]:[anio_mes]],INDUMAX!$Y$3,COQUE[[Codmina]:[Codmina]],INDUMAX!$C35,COQUE[[Pila]:[Pila]],INDUMAX!$M35)/100
)</f>
        <v>6.3796847483211711E-2</v>
      </c>
      <c r="J35" s="32">
        <f>IF(
    (SUMIFS(COQUE[MV],COQUE[[anio_mes]:[anio_mes]],INDUMAX!$Y$3,COQUE[[Codmina]:[Codmina]],INDUMAX!$C35,COQUE[[Pila]:[Pila]],INDUMAX!$M35)/100) = 0,
    SUMIFS('CALIDAD CONTRACTUAL'!G:G,'CALIDAD CONTRACTUAL'!$C:$C,INDUMAX!$C35,'CALIDAD CONTRACTUAL'!$J:$J,INDUMAX!$M35),
    SUMIFS(COQUE[MV],COQUE[[anio_mes]:[anio_mes]],INDUMAX!$Y$3,COQUE[[Codmina]:[Codmina]],INDUMAX!$C35,COQUE[[Pila]:[Pila]],INDUMAX!$M35)/100
)</f>
        <v>0.41663944419716287</v>
      </c>
      <c r="K35" s="32">
        <f>IF(
    (SUMIFS(COQUE[S],COQUE[[anio_mes]:[anio_mes]],INDUMAX!$Y$3,COQUE[[Codmina]:[Codmina]],INDUMAX!$C35,COQUE[[Pila]:[Pila]],INDUMAX!$M35)/100) = 0,
    SUMIFS('CALIDAD CONTRACTUAL'!H:H,'CALIDAD CONTRACTUAL'!$C:$C,INDUMAX!$C35,'CALIDAD CONTRACTUAL'!$J:$J,INDUMAX!$M35),
    SUMIFS(COQUE[S],COQUE[[anio_mes]:[anio_mes]],INDUMAX!$Y$3,COQUE[[Codmina]:[Codmina]],INDUMAX!$C35,COQUE[[Pila]:[Pila]],INDUMAX!$M35)/100
)</f>
        <v>7.6962398157645147E-3</v>
      </c>
      <c r="L35" s="33">
        <f>IF(
    SUMIFS(COQUE[FSI],COQUE[[anio_mes]:[anio_mes]],INDUMAX!$Y$3,COQUE[[Codmina]:[Codmina]],INDUMAX!$C35,COQUE[[Pila]:[Pila]],INDUMAX!$M35) = 0,
    SUMIFS('CALIDAD CONTRACTUAL'!I:I,'CALIDAD CONTRACTUAL'!$C:$C,INDUMAX!$C35,'CALIDAD CONTRACTUAL'!$J:$J,INDUMAX!$M35),
    SUMIFS(COQUE[FSI],COQUE[[anio_mes]:[anio_mes]],INDUMAX!$Y$3,COQUE[[Codmina]:[Codmina]],INDUMAX!$C35,COQUE[[Pila]:[Pila]],INDUMAX!$M35)
)</f>
        <v>4.4726936698082156</v>
      </c>
      <c r="M35" s="31" t="str">
        <f>_xlfn.XLOOKUP(E35,TIPO_CARBON[TIPO CARBON],TIPO_CARBON[TIPO DATA CALIDAD],"")</f>
        <v>4SD</v>
      </c>
      <c r="N35"/>
      <c r="O35"/>
      <c r="P35"/>
      <c r="Q35"/>
      <c r="R35"/>
      <c r="S35"/>
      <c r="T35"/>
      <c r="U35"/>
      <c r="V35"/>
      <c r="W35"/>
      <c r="X35"/>
      <c r="Y35"/>
      <c r="Z35"/>
      <c r="AA35" s="9" t="str" cm="1">
        <f t="array" aca="1" ref="AA35:BE35" ca="1">IFERROR(_xlfn.ANCHORARRAY(INDIRECT("'DATOS MAESTROS'!o" &amp; (MATCH(A35, 'DATOS MAESTROS'!N:N, 0)))),"")</f>
        <v>ALTO VIENTO C</v>
      </c>
      <c r="AB35" s="9" t="str">
        <f ca="1"/>
        <v>COOPROCARCAT 002 M1</v>
      </c>
      <c r="AC35" s="9" t="str">
        <f ca="1"/>
        <v>COOPROCARCAT 002 M2</v>
      </c>
      <c r="AD35" s="9" t="str">
        <f ca="1"/>
        <v>COOPROCARCAT 003 M2</v>
      </c>
      <c r="AE35" s="9" t="str">
        <f ca="1"/>
        <v>COOPROCARCAT 003 M2 TER</v>
      </c>
      <c r="AF35" s="9" t="str">
        <f ca="1"/>
        <v>COOPROCARCAT 004</v>
      </c>
      <c r="AG35" s="9" t="str">
        <f ca="1"/>
        <v>COOPROCARCAT 005 M2</v>
      </c>
      <c r="AH35" s="9" t="str">
        <f ca="1"/>
        <v>COOPROCARCAT 005 M2 TER</v>
      </c>
      <c r="AI35" s="9" t="str">
        <f ca="1"/>
        <v>COOPROCARCAT 007</v>
      </c>
      <c r="AJ35" s="9" t="str">
        <f ca="1"/>
        <v>COOPROCARCAT 009</v>
      </c>
      <c r="AK35" s="9" t="str">
        <f ca="1"/>
        <v>COOPROCARCAT 010</v>
      </c>
      <c r="AL35" s="9" t="str">
        <f ca="1"/>
        <v>COOPROCARCAT 010 M2</v>
      </c>
      <c r="AM35" s="9" t="str">
        <f ca="1"/>
        <v>COOPROCARCAT 012</v>
      </c>
      <c r="AN35" s="9" t="str">
        <f ca="1"/>
        <v>COOPROCARCAT 012 TER</v>
      </c>
      <c r="AO35" s="9" t="str">
        <f ca="1"/>
        <v>COOPROCARCAT 015M</v>
      </c>
      <c r="AP35" s="9" t="str">
        <f ca="1"/>
        <v>COOPROCARCAT 016</v>
      </c>
      <c r="AQ35" s="9" t="str">
        <f ca="1"/>
        <v>COOPROCARCAT 017</v>
      </c>
      <c r="AR35" s="9" t="str">
        <f ca="1"/>
        <v>COOPROCARCAT 018</v>
      </c>
      <c r="AS35" s="9" t="str">
        <f ca="1"/>
        <v>COOPROCARCAT 020</v>
      </c>
      <c r="AT35" s="9" t="str">
        <f ca="1"/>
        <v>COOPROCARCAT 021</v>
      </c>
      <c r="AU35" s="9" t="str">
        <f ca="1"/>
        <v>COOPROCARCAT 022 M2</v>
      </c>
      <c r="AV35" s="9" t="str">
        <f ca="1"/>
        <v>COOPROCARCAT 024 M2</v>
      </c>
      <c r="AW35" s="9" t="str">
        <f ca="1"/>
        <v>COOPROCARCAT 024 M2 TER A</v>
      </c>
      <c r="AX35" s="9" t="str">
        <f ca="1"/>
        <v>COOPROCARCAT 024 M2 TER B</v>
      </c>
      <c r="AY35" s="9" t="str">
        <f ca="1"/>
        <v>COOPROCARCAT 024 TER</v>
      </c>
      <c r="AZ35" s="9" t="str">
        <f ca="1"/>
        <v>COOPROCARCAT 027</v>
      </c>
      <c r="BA35" s="9" t="str">
        <f ca="1"/>
        <v>COOPROCARCAT 027 TER</v>
      </c>
      <c r="BB35" s="9" t="str">
        <f ca="1"/>
        <v>COOPROCARCAT 053</v>
      </c>
      <c r="BC35" s="9" t="str">
        <f ca="1"/>
        <v>COOPROCARCAT 37</v>
      </c>
      <c r="BD35" s="9" t="str">
        <f ca="1"/>
        <v>COOPROCARCAT 38</v>
      </c>
      <c r="BE35" s="9" t="str">
        <f ca="1"/>
        <v>JASAN</v>
      </c>
    </row>
    <row r="36" spans="1:71" s="9" customFormat="1" x14ac:dyDescent="0.35">
      <c r="A36" s="21" t="s">
        <v>77</v>
      </c>
      <c r="B36" s="21" t="s">
        <v>78</v>
      </c>
      <c r="C36" s="30">
        <f>_xlfn.XLOOKUP(B36,PROV[MINA],PROV[COD_MINA],"")</f>
        <v>290001737</v>
      </c>
      <c r="D36" s="21" t="s">
        <v>22</v>
      </c>
      <c r="E36" s="21" t="s">
        <v>23</v>
      </c>
      <c r="F36" s="21">
        <v>700</v>
      </c>
      <c r="G36" s="22">
        <v>283390</v>
      </c>
      <c r="H36" s="32">
        <f>IF(
    (SUMIFS(COQUE[HT],COQUE[[anio_mes]:[anio_mes]],INDUMAX!$Y$3,COQUE[[Codmina]:[Codmina]],INDUMAX!$C36,COQUE[[Pila]:[Pila]],INDUMAX!$M36)/100) = 0,
    SUMIFS('CALIDAD CONTRACTUAL'!E:E,'CALIDAD CONTRACTUAL'!$C:$C,INDUMAX!$C36,'CALIDAD CONTRACTUAL'!$J:$J,INDUMAX!$M36),
    SUMIFS(COQUE[HT],COQUE[[anio_mes]:[anio_mes]],INDUMAX!$Y$3,COQUE[[Codmina]:[Codmina]],INDUMAX!$C36,COQUE[[Pila]:[Pila]],INDUMAX!$M36)/100
)</f>
        <v>6.5000000000000002E-2</v>
      </c>
      <c r="I36" s="32">
        <f>IF(
    (SUMIFS(COQUE[CZ],COQUE[[anio_mes]:[anio_mes]],INDUMAX!$Y$3,COQUE[[Codmina]:[Codmina]],INDUMAX!$C36,COQUE[[Pila]:[Pila]],INDUMAX!$M36)/100) = 0,
    SUMIFS('CALIDAD CONTRACTUAL'!F:F,'CALIDAD CONTRACTUAL'!$C:$C,INDUMAX!$C36,'CALIDAD CONTRACTUAL'!$J:$J,INDUMAX!$M36),
    SUMIFS(COQUE[CZ],COQUE[[anio_mes]:[anio_mes]],INDUMAX!$Y$3,COQUE[[Codmina]:[Codmina]],INDUMAX!$C36,COQUE[[Pila]:[Pila]],INDUMAX!$M36)/100
)</f>
        <v>7.2099999999999997E-2</v>
      </c>
      <c r="J36" s="32">
        <f>IF(
    (SUMIFS(COQUE[MV],COQUE[[anio_mes]:[anio_mes]],INDUMAX!$Y$3,COQUE[[Codmina]:[Codmina]],INDUMAX!$C36,COQUE[[Pila]:[Pila]],INDUMAX!$M36)/100) = 0,
    SUMIFS('CALIDAD CONTRACTUAL'!G:G,'CALIDAD CONTRACTUAL'!$C:$C,INDUMAX!$C36,'CALIDAD CONTRACTUAL'!$J:$J,INDUMAX!$M36),
    SUMIFS(COQUE[MV],COQUE[[anio_mes]:[anio_mes]],INDUMAX!$Y$3,COQUE[[Codmina]:[Codmina]],INDUMAX!$C36,COQUE[[Pila]:[Pila]],INDUMAX!$M36)/100
)</f>
        <v>0.41360000000000002</v>
      </c>
      <c r="K36" s="32">
        <f>IF(
    (SUMIFS(COQUE[S],COQUE[[anio_mes]:[anio_mes]],INDUMAX!$Y$3,COQUE[[Codmina]:[Codmina]],INDUMAX!$C36,COQUE[[Pila]:[Pila]],INDUMAX!$M36)/100) = 0,
    SUMIFS('CALIDAD CONTRACTUAL'!H:H,'CALIDAD CONTRACTUAL'!$C:$C,INDUMAX!$C36,'CALIDAD CONTRACTUAL'!$J:$J,INDUMAX!$M36),
    SUMIFS(COQUE[S],COQUE[[anio_mes]:[anio_mes]],INDUMAX!$Y$3,COQUE[[Codmina]:[Codmina]],INDUMAX!$C36,COQUE[[Pila]:[Pila]],INDUMAX!$M36)/100
)</f>
        <v>7.3000000000000001E-3</v>
      </c>
      <c r="L36" s="33">
        <f>IF(
    SUMIFS(COQUE[FSI],COQUE[[anio_mes]:[anio_mes]],INDUMAX!$Y$3,COQUE[[Codmina]:[Codmina]],INDUMAX!$C36,COQUE[[Pila]:[Pila]],INDUMAX!$M36) = 0,
    SUMIFS('CALIDAD CONTRACTUAL'!I:I,'CALIDAD CONTRACTUAL'!$C:$C,INDUMAX!$C36,'CALIDAD CONTRACTUAL'!$J:$J,INDUMAX!$M36),
    SUMIFS(COQUE[FSI],COQUE[[anio_mes]:[anio_mes]],INDUMAX!$Y$3,COQUE[[Codmina]:[Codmina]],INDUMAX!$C36,COQUE[[Pila]:[Pila]],INDUMAX!$M36)
)</f>
        <v>4.5</v>
      </c>
      <c r="M36" s="31" t="str">
        <f>_xlfn.XLOOKUP(E36,TIPO_CARBON[TIPO CARBON],TIPO_CARBON[TIPO DATA CALIDAD],"")</f>
        <v>4SD</v>
      </c>
      <c r="N36"/>
      <c r="O36"/>
      <c r="P36"/>
      <c r="Q36"/>
      <c r="R36"/>
      <c r="S36"/>
      <c r="T36"/>
      <c r="U36"/>
      <c r="V36"/>
      <c r="W36"/>
      <c r="X36"/>
      <c r="Y36"/>
      <c r="Z36"/>
      <c r="AA36" s="9" t="str" cm="1">
        <f t="array" aca="1" ref="AA36:AK36" ca="1">IFERROR(_xlfn.ANCHORARRAY(INDIRECT("'DATOS MAESTROS'!o" &amp; (MATCH(A36, 'DATOS MAESTROS'!N:N, 0)))),"")</f>
        <v>ISABELLAS 1</v>
      </c>
      <c r="AB36" s="9" t="str">
        <f ca="1"/>
        <v>ISABELLAS 1 TER</v>
      </c>
      <c r="AC36" s="9" t="str">
        <f ca="1"/>
        <v>LA BONITA CLI</v>
      </c>
      <c r="AD36" s="9" t="str">
        <f ca="1"/>
        <v>LA BONITA CLI TER</v>
      </c>
      <c r="AE36" s="9" t="str">
        <f ca="1"/>
        <v>PATIO LOMITAS</v>
      </c>
      <c r="AF36" s="9" t="str">
        <f ca="1"/>
        <v>PATIO LOMITAS TER</v>
      </c>
      <c r="AG36" s="9" t="str">
        <f ca="1"/>
        <v>PICO DE AGUILA 4</v>
      </c>
      <c r="AH36" s="9" t="str">
        <f ca="1"/>
        <v>PICO DE AGUILA CI M10 TER</v>
      </c>
      <c r="AI36" s="9" t="str">
        <f ca="1"/>
        <v>PICO DE AGUILA CI M20</v>
      </c>
      <c r="AJ36" s="9" t="str">
        <f ca="1"/>
        <v>PICO DE AGUILA CI M20 TER</v>
      </c>
      <c r="AK36" s="9" t="str">
        <f ca="1"/>
        <v>ROCA NEGRA</v>
      </c>
    </row>
    <row r="37" spans="1:71" s="9" customFormat="1" x14ac:dyDescent="0.35">
      <c r="A37" s="21" t="s">
        <v>79</v>
      </c>
      <c r="B37" s="21" t="s">
        <v>80</v>
      </c>
      <c r="C37" s="30">
        <f>_xlfn.XLOOKUP(B37,PROV[MINA],PROV[COD_MINA],"")</f>
        <v>290000079</v>
      </c>
      <c r="D37" s="21" t="s">
        <v>22</v>
      </c>
      <c r="E37" s="21" t="s">
        <v>23</v>
      </c>
      <c r="F37" s="21">
        <v>0</v>
      </c>
      <c r="G37" s="22"/>
      <c r="H37" s="32">
        <f>IF(
    (SUMIFS(COQUE[HT],COQUE[[anio_mes]:[anio_mes]],INDUMAX!$Y$3,COQUE[[Codmina]:[Codmina]],INDUMAX!$C37,COQUE[[Pila]:[Pila]],INDUMAX!$M37)/100) = 0,
    SUMIFS('CALIDAD CONTRACTUAL'!E:E,'CALIDAD CONTRACTUAL'!$C:$C,INDUMAX!$C37,'CALIDAD CONTRACTUAL'!$J:$J,INDUMAX!$M37),
    SUMIFS(COQUE[HT],COQUE[[anio_mes]:[anio_mes]],INDUMAX!$Y$3,COQUE[[Codmina]:[Codmina]],INDUMAX!$C37,COQUE[[Pila]:[Pila]],INDUMAX!$M37)/100
)</f>
        <v>5.1359188154941629E-2</v>
      </c>
      <c r="I37" s="32">
        <f>IF(
    (SUMIFS(COQUE[CZ],COQUE[[anio_mes]:[anio_mes]],INDUMAX!$Y$3,COQUE[[Codmina]:[Codmina]],INDUMAX!$C37,COQUE[[Pila]:[Pila]],INDUMAX!$M37)/100) = 0,
    SUMIFS('CALIDAD CONTRACTUAL'!F:F,'CALIDAD CONTRACTUAL'!$C:$C,INDUMAX!$C37,'CALIDAD CONTRACTUAL'!$J:$J,INDUMAX!$M37),
    SUMIFS(COQUE[CZ],COQUE[[anio_mes]:[anio_mes]],INDUMAX!$Y$3,COQUE[[Codmina]:[Codmina]],INDUMAX!$C37,COQUE[[Pila]:[Pila]],INDUMAX!$M37)/100
)</f>
        <v>8.3314709444076665E-2</v>
      </c>
      <c r="J37" s="32">
        <f>IF(
    (SUMIFS(COQUE[MV],COQUE[[anio_mes]:[anio_mes]],INDUMAX!$Y$3,COQUE[[Codmina]:[Codmina]],INDUMAX!$C37,COQUE[[Pila]:[Pila]],INDUMAX!$M37)/100) = 0,
    SUMIFS('CALIDAD CONTRACTUAL'!G:G,'CALIDAD CONTRACTUAL'!$C:$C,INDUMAX!$C37,'CALIDAD CONTRACTUAL'!$J:$J,INDUMAX!$M37),
    SUMIFS(COQUE[MV],COQUE[[anio_mes]:[anio_mes]],INDUMAX!$Y$3,COQUE[[Codmina]:[Codmina]],INDUMAX!$C37,COQUE[[Pila]:[Pila]],INDUMAX!$M37)/100
)</f>
        <v>0.40009776209775078</v>
      </c>
      <c r="K37" s="32">
        <f>IF(
    (SUMIFS(COQUE[S],COQUE[[anio_mes]:[anio_mes]],INDUMAX!$Y$3,COQUE[[Codmina]:[Codmina]],INDUMAX!$C37,COQUE[[Pila]:[Pila]],INDUMAX!$M37)/100) = 0,
    SUMIFS('CALIDAD CONTRACTUAL'!H:H,'CALIDAD CONTRACTUAL'!$C:$C,INDUMAX!$C37,'CALIDAD CONTRACTUAL'!$J:$J,INDUMAX!$M37),
    SUMIFS(COQUE[S],COQUE[[anio_mes]:[anio_mes]],INDUMAX!$Y$3,COQUE[[Codmina]:[Codmina]],INDUMAX!$C37,COQUE[[Pila]:[Pila]],INDUMAX!$M37)/100
)</f>
        <v>8.6153875962733904E-3</v>
      </c>
      <c r="L37" s="33">
        <f>IF(
    SUMIFS(COQUE[FSI],COQUE[[anio_mes]:[anio_mes]],INDUMAX!$Y$3,COQUE[[Codmina]:[Codmina]],INDUMAX!$C37,COQUE[[Pila]:[Pila]],INDUMAX!$M37) = 0,
    SUMIFS('CALIDAD CONTRACTUAL'!I:I,'CALIDAD CONTRACTUAL'!$C:$C,INDUMAX!$C37,'CALIDAD CONTRACTUAL'!$J:$J,INDUMAX!$M37),
    SUMIFS(COQUE[FSI],COQUE[[anio_mes]:[anio_mes]],INDUMAX!$Y$3,COQUE[[Codmina]:[Codmina]],INDUMAX!$C37,COQUE[[Pila]:[Pila]],INDUMAX!$M37)
)</f>
        <v>4.3710219107745463</v>
      </c>
      <c r="M37" s="31" t="str">
        <f>_xlfn.XLOOKUP(E37,TIPO_CARBON[TIPO CARBON],TIPO_CARBON[TIPO DATA CALIDAD],"")</f>
        <v>4SD</v>
      </c>
      <c r="N37"/>
      <c r="O37"/>
      <c r="P37"/>
      <c r="Q37"/>
      <c r="R37"/>
      <c r="S37"/>
      <c r="T37"/>
      <c r="U37"/>
      <c r="V37"/>
      <c r="W37"/>
      <c r="X37"/>
      <c r="Y37"/>
      <c r="Z37"/>
      <c r="AA37" s="9" t="str" cm="1">
        <f t="array" aca="1" ref="AA37:AC37" ca="1">IFERROR(_xlfn.ANCHORARRAY(INDIRECT("'DATOS MAESTROS'!o" &amp; (MATCH(A37, 'DATOS MAESTROS'!N:N, 0)))),"")</f>
        <v>LA VICTORIA M10</v>
      </c>
      <c r="AB37" s="9" t="str">
        <f ca="1"/>
        <v>LA VICTORIA M20</v>
      </c>
      <c r="AC37" s="9" t="str">
        <f ca="1"/>
        <v>VICTORIA M20 TER</v>
      </c>
    </row>
    <row r="38" spans="1:71" s="9" customFormat="1" x14ac:dyDescent="0.35">
      <c r="A38" s="21" t="s">
        <v>81</v>
      </c>
      <c r="B38" s="21" t="s">
        <v>82</v>
      </c>
      <c r="C38" s="30">
        <f>_xlfn.XLOOKUP(B38,PROV[MINA],PROV[COD_MINA],"")</f>
        <v>290000933</v>
      </c>
      <c r="D38" s="21" t="s">
        <v>50</v>
      </c>
      <c r="E38" s="21" t="s">
        <v>83</v>
      </c>
      <c r="F38" s="21">
        <v>0</v>
      </c>
      <c r="G38" s="22"/>
      <c r="H38" s="32">
        <f>IF(
    (SUMIFS(COQUE[HT],COQUE[[anio_mes]:[anio_mes]],INDUMAX!$Y$3,COQUE[[Codmina]:[Codmina]],INDUMAX!$C38,COQUE[[Pila]:[Pila]],INDUMAX!$M38)/100) = 0,
    SUMIFS('CALIDAD CONTRACTUAL'!E:E,'CALIDAD CONTRACTUAL'!$C:$C,INDUMAX!$C38,'CALIDAD CONTRACTUAL'!$J:$J,INDUMAX!$M38),
    SUMIFS(COQUE[HT],COQUE[[anio_mes]:[anio_mes]],INDUMAX!$Y$3,COQUE[[Codmina]:[Codmina]],INDUMAX!$C38,COQUE[[Pila]:[Pila]],INDUMAX!$M38)/100
)</f>
        <v>2.1414736894213155E-2</v>
      </c>
      <c r="I38" s="32">
        <f>IF(
    (SUMIFS(COQUE[CZ],COQUE[[anio_mes]:[anio_mes]],INDUMAX!$Y$3,COQUE[[Codmina]:[Codmina]],INDUMAX!$C38,COQUE[[Pila]:[Pila]],INDUMAX!$M38)/100) = 0,
    SUMIFS('CALIDAD CONTRACTUAL'!F:F,'CALIDAD CONTRACTUAL'!$C:$C,INDUMAX!$C38,'CALIDAD CONTRACTUAL'!$J:$J,INDUMAX!$M38),
    SUMIFS(COQUE[CZ],COQUE[[anio_mes]:[anio_mes]],INDUMAX!$Y$3,COQUE[[Codmina]:[Codmina]],INDUMAX!$C38,COQUE[[Pila]:[Pila]],INDUMAX!$M38)/100
)</f>
        <v>0.10480716466181539</v>
      </c>
      <c r="J38" s="32">
        <f>IF(
    (SUMIFS(COQUE[MV],COQUE[[anio_mes]:[anio_mes]],INDUMAX!$Y$3,COQUE[[Codmina]:[Codmina]],INDUMAX!$C38,COQUE[[Pila]:[Pila]],INDUMAX!$M38)/100) = 0,
    SUMIFS('CALIDAD CONTRACTUAL'!G:G,'CALIDAD CONTRACTUAL'!$C:$C,INDUMAX!$C38,'CALIDAD CONTRACTUAL'!$J:$J,INDUMAX!$M38),
    SUMIFS(COQUE[MV],COQUE[[anio_mes]:[anio_mes]],INDUMAX!$Y$3,COQUE[[Codmina]:[Codmina]],INDUMAX!$C38,COQUE[[Pila]:[Pila]],INDUMAX!$M38)/100
)</f>
        <v>0.40341489860237928</v>
      </c>
      <c r="K38" s="32">
        <f>IF(
    (SUMIFS(COQUE[S],COQUE[[anio_mes]:[anio_mes]],INDUMAX!$Y$3,COQUE[[Codmina]:[Codmina]],INDUMAX!$C38,COQUE[[Pila]:[Pila]],INDUMAX!$M38)/100) = 0,
    SUMIFS('CALIDAD CONTRACTUAL'!H:H,'CALIDAD CONTRACTUAL'!$C:$C,INDUMAX!$C38,'CALIDAD CONTRACTUAL'!$J:$J,INDUMAX!$M38),
    SUMIFS(COQUE[S],COQUE[[anio_mes]:[anio_mes]],INDUMAX!$Y$3,COQUE[[Codmina]:[Codmina]],INDUMAX!$C38,COQUE[[Pila]:[Pila]],INDUMAX!$M38)/100
)</f>
        <v>8.69533026417834E-3</v>
      </c>
      <c r="L38" s="33">
        <f>IF(
    SUMIFS(COQUE[FSI],COQUE[[anio_mes]:[anio_mes]],INDUMAX!$Y$3,COQUE[[Codmina]:[Codmina]],INDUMAX!$C38,COQUE[[Pila]:[Pila]],INDUMAX!$M38) = 0,
    SUMIFS('CALIDAD CONTRACTUAL'!I:I,'CALIDAD CONTRACTUAL'!$C:$C,INDUMAX!$C38,'CALIDAD CONTRACTUAL'!$J:$J,INDUMAX!$M38),
    SUMIFS(COQUE[FSI],COQUE[[anio_mes]:[anio_mes]],INDUMAX!$Y$3,COQUE[[Codmina]:[Codmina]],INDUMAX!$C38,COQUE[[Pila]:[Pila]],INDUMAX!$M38)
)</f>
        <v>4.9184858835371177</v>
      </c>
      <c r="M38" s="31">
        <f>_xlfn.XLOOKUP(E38,TIPO_CARBON[TIPO CARBON],TIPO_CARBON[TIPO DATA CALIDAD],"")</f>
        <v>1</v>
      </c>
      <c r="N38"/>
      <c r="O38"/>
      <c r="P38"/>
      <c r="Q38"/>
      <c r="R38"/>
      <c r="S38"/>
      <c r="T38"/>
      <c r="U38"/>
      <c r="V38"/>
      <c r="W38"/>
      <c r="X38"/>
      <c r="Y38"/>
      <c r="Z38"/>
      <c r="AA38" s="9" t="str" cm="1">
        <f t="array" aca="1" ref="AA38:AB38" ca="1">IFERROR(_xlfn.ANCHORARRAY(INDIRECT("'DATOS MAESTROS'!o" &amp; (MATCH(A38, 'DATOS MAESTROS'!N:N, 0)))),"")</f>
        <v>LA PERSEGUIDA</v>
      </c>
      <c r="AB38" s="9" t="str">
        <f ca="1"/>
        <v>LA PERSEGUIDA TER</v>
      </c>
    </row>
    <row r="39" spans="1:71" s="9" customFormat="1" x14ac:dyDescent="0.35">
      <c r="A39" s="21" t="s">
        <v>81</v>
      </c>
      <c r="B39" s="21" t="s">
        <v>82</v>
      </c>
      <c r="C39" s="30">
        <f>_xlfn.XLOOKUP(B39,PROV[MINA],PROV[COD_MINA],"")</f>
        <v>290000933</v>
      </c>
      <c r="D39" s="21" t="s">
        <v>22</v>
      </c>
      <c r="E39" s="21" t="s">
        <v>23</v>
      </c>
      <c r="F39" s="21">
        <v>0</v>
      </c>
      <c r="G39" s="22"/>
      <c r="H39" s="32">
        <f>IF(
    (SUMIFS(COQUE[HT],COQUE[[anio_mes]:[anio_mes]],INDUMAX!$Y$3,COQUE[[Codmina]:[Codmina]],INDUMAX!$C39,COQUE[[Pila]:[Pila]],INDUMAX!$M39)/100) = 0,
    SUMIFS('CALIDAD CONTRACTUAL'!E:E,'CALIDAD CONTRACTUAL'!$C:$C,INDUMAX!$C39,'CALIDAD CONTRACTUAL'!$J:$J,INDUMAX!$M39),
    SUMIFS(COQUE[HT],COQUE[[anio_mes]:[anio_mes]],INDUMAX!$Y$3,COQUE[[Codmina]:[Codmina]],INDUMAX!$C39,COQUE[[Pila]:[Pila]],INDUMAX!$M39)/100
)</f>
        <v>1.4451977127212062E-2</v>
      </c>
      <c r="I39" s="32">
        <f>IF(
    (SUMIFS(COQUE[CZ],COQUE[[anio_mes]:[anio_mes]],INDUMAX!$Y$3,COQUE[[Codmina]:[Codmina]],INDUMAX!$C39,COQUE[[Pila]:[Pila]],INDUMAX!$M39)/100) = 0,
    SUMIFS('CALIDAD CONTRACTUAL'!F:F,'CALIDAD CONTRACTUAL'!$C:$C,INDUMAX!$C39,'CALIDAD CONTRACTUAL'!$J:$J,INDUMAX!$M39),
    SUMIFS(COQUE[CZ],COQUE[[anio_mes]:[anio_mes]],INDUMAX!$Y$3,COQUE[[Codmina]:[Codmina]],INDUMAX!$C39,COQUE[[Pila]:[Pila]],INDUMAX!$M39)/100
)</f>
        <v>0.11171526516177792</v>
      </c>
      <c r="J39" s="32">
        <f>IF(
    (SUMIFS(COQUE[MV],COQUE[[anio_mes]:[anio_mes]],INDUMAX!$Y$3,COQUE[[Codmina]:[Codmina]],INDUMAX!$C39,COQUE[[Pila]:[Pila]],INDUMAX!$M39)/100) = 0,
    SUMIFS('CALIDAD CONTRACTUAL'!G:G,'CALIDAD CONTRACTUAL'!$C:$C,INDUMAX!$C39,'CALIDAD CONTRACTUAL'!$J:$J,INDUMAX!$M39),
    SUMIFS(COQUE[MV],COQUE[[anio_mes]:[anio_mes]],INDUMAX!$Y$3,COQUE[[Codmina]:[Codmina]],INDUMAX!$C39,COQUE[[Pila]:[Pila]],INDUMAX!$M39)/100
)</f>
        <v>0.40108371811142646</v>
      </c>
      <c r="K39" s="32">
        <f>IF(
    (SUMIFS(COQUE[S],COQUE[[anio_mes]:[anio_mes]],INDUMAX!$Y$3,COQUE[[Codmina]:[Codmina]],INDUMAX!$C39,COQUE[[Pila]:[Pila]],INDUMAX!$M39)/100) = 0,
    SUMIFS('CALIDAD CONTRACTUAL'!H:H,'CALIDAD CONTRACTUAL'!$C:$C,INDUMAX!$C39,'CALIDAD CONTRACTUAL'!$J:$J,INDUMAX!$M39),
    SUMIFS(COQUE[S],COQUE[[anio_mes]:[anio_mes]],INDUMAX!$Y$3,COQUE[[Codmina]:[Codmina]],INDUMAX!$C39,COQUE[[Pila]:[Pila]],INDUMAX!$M39)/100
)</f>
        <v>9.079860823933722E-3</v>
      </c>
      <c r="L39" s="33">
        <f>IF(
    SUMIFS(COQUE[FSI],COQUE[[anio_mes]:[anio_mes]],INDUMAX!$Y$3,COQUE[[Codmina]:[Codmina]],INDUMAX!$C39,COQUE[[Pila]:[Pila]],INDUMAX!$M39) = 0,
    SUMIFS('CALIDAD CONTRACTUAL'!I:I,'CALIDAD CONTRACTUAL'!$C:$C,INDUMAX!$C39,'CALIDAD CONTRACTUAL'!$J:$J,INDUMAX!$M39),
    SUMIFS(COQUE[FSI],COQUE[[anio_mes]:[anio_mes]],INDUMAX!$Y$3,COQUE[[Codmina]:[Codmina]],INDUMAX!$C39,COQUE[[Pila]:[Pila]],INDUMAX!$M39)
)</f>
        <v>4.8428137521924501</v>
      </c>
      <c r="M39" s="31" t="str">
        <f>_xlfn.XLOOKUP(E39,TIPO_CARBON[TIPO CARBON],TIPO_CARBON[TIPO DATA CALIDAD],"")</f>
        <v>4SD</v>
      </c>
      <c r="N39"/>
      <c r="O39"/>
      <c r="P39"/>
      <c r="Q39"/>
      <c r="R39"/>
      <c r="S39"/>
      <c r="T39"/>
      <c r="U39"/>
      <c r="V39"/>
      <c r="W39"/>
      <c r="X39"/>
      <c r="Y39"/>
      <c r="Z39"/>
      <c r="AA39" s="9" t="str" cm="1">
        <f t="array" aca="1" ref="AA39:AB39" ca="1">IFERROR(_xlfn.ANCHORARRAY(INDIRECT("'DATOS MAESTROS'!o" &amp; (MATCH(A39, 'DATOS MAESTROS'!N:N, 0)))),"")</f>
        <v>LA PERSEGUIDA</v>
      </c>
      <c r="AB39" s="9" t="str">
        <f ca="1"/>
        <v>LA PERSEGUIDA TER</v>
      </c>
    </row>
    <row r="40" spans="1:71" s="9" customFormat="1" x14ac:dyDescent="0.35">
      <c r="A40" s="21" t="s">
        <v>84</v>
      </c>
      <c r="B40" s="21" t="s">
        <v>85</v>
      </c>
      <c r="C40" s="30">
        <f>_xlfn.XLOOKUP(B40,PROV[MINA],PROV[COD_MINA],"")</f>
        <v>290001684</v>
      </c>
      <c r="D40" s="21" t="s">
        <v>22</v>
      </c>
      <c r="E40" s="21" t="s">
        <v>83</v>
      </c>
      <c r="F40" s="21">
        <v>0</v>
      </c>
      <c r="G40" s="22"/>
      <c r="H40" s="32">
        <f>IF(
    (SUMIFS(COQUE[HT],COQUE[[anio_mes]:[anio_mes]],INDUMAX!$Y$3,COQUE[[Codmina]:[Codmina]],INDUMAX!$C40,COQUE[[Pila]:[Pila]],INDUMAX!$M40)/100) = 0,
    SUMIFS('CALIDAD CONTRACTUAL'!E:E,'CALIDAD CONTRACTUAL'!$C:$C,INDUMAX!$C40,'CALIDAD CONTRACTUAL'!$J:$J,INDUMAX!$M40),
    SUMIFS(COQUE[HT],COQUE[[anio_mes]:[anio_mes]],INDUMAX!$Y$3,COQUE[[Codmina]:[Codmina]],INDUMAX!$C40,COQUE[[Pila]:[Pila]],INDUMAX!$M40)/100
)</f>
        <v>7.7100000000000002E-2</v>
      </c>
      <c r="I40" s="32">
        <f>IF(
    (SUMIFS(COQUE[CZ],COQUE[[anio_mes]:[anio_mes]],INDUMAX!$Y$3,COQUE[[Codmina]:[Codmina]],INDUMAX!$C40,COQUE[[Pila]:[Pila]],INDUMAX!$M40)/100) = 0,
    SUMIFS('CALIDAD CONTRACTUAL'!F:F,'CALIDAD CONTRACTUAL'!$C:$C,INDUMAX!$C40,'CALIDAD CONTRACTUAL'!$J:$J,INDUMAX!$M40),
    SUMIFS(COQUE[CZ],COQUE[[anio_mes]:[anio_mes]],INDUMAX!$Y$3,COQUE[[Codmina]:[Codmina]],INDUMAX!$C40,COQUE[[Pila]:[Pila]],INDUMAX!$M40)/100
)</f>
        <v>6.4399999999999999E-2</v>
      </c>
      <c r="J40" s="32">
        <f>IF(
    (SUMIFS(COQUE[MV],COQUE[[anio_mes]:[anio_mes]],INDUMAX!$Y$3,COQUE[[Codmina]:[Codmina]],INDUMAX!$C40,COQUE[[Pila]:[Pila]],INDUMAX!$M40)/100) = 0,
    SUMIFS('CALIDAD CONTRACTUAL'!G:G,'CALIDAD CONTRACTUAL'!$C:$C,INDUMAX!$C40,'CALIDAD CONTRACTUAL'!$J:$J,INDUMAX!$M40),
    SUMIFS(COQUE[MV],COQUE[[anio_mes]:[anio_mes]],INDUMAX!$Y$3,COQUE[[Codmina]:[Codmina]],INDUMAX!$C40,COQUE[[Pila]:[Pila]],INDUMAX!$M40)/100
)</f>
        <v>0.39280000000000004</v>
      </c>
      <c r="K40" s="32">
        <f>IF(
    (SUMIFS(COQUE[S],COQUE[[anio_mes]:[anio_mes]],INDUMAX!$Y$3,COQUE[[Codmina]:[Codmina]],INDUMAX!$C40,COQUE[[Pila]:[Pila]],INDUMAX!$M40)/100) = 0,
    SUMIFS('CALIDAD CONTRACTUAL'!H:H,'CALIDAD CONTRACTUAL'!$C:$C,INDUMAX!$C40,'CALIDAD CONTRACTUAL'!$J:$J,INDUMAX!$M40),
    SUMIFS(COQUE[S],COQUE[[anio_mes]:[anio_mes]],INDUMAX!$Y$3,COQUE[[Codmina]:[Codmina]],INDUMAX!$C40,COQUE[[Pila]:[Pila]],INDUMAX!$M40)/100
)</f>
        <v>1.47E-2</v>
      </c>
      <c r="L40" s="33">
        <f>IF(
    SUMIFS(COQUE[FSI],COQUE[[anio_mes]:[anio_mes]],INDUMAX!$Y$3,COQUE[[Codmina]:[Codmina]],INDUMAX!$C40,COQUE[[Pila]:[Pila]],INDUMAX!$M40) = 0,
    SUMIFS('CALIDAD CONTRACTUAL'!I:I,'CALIDAD CONTRACTUAL'!$C:$C,INDUMAX!$C40,'CALIDAD CONTRACTUAL'!$J:$J,INDUMAX!$M40),
    SUMIFS(COQUE[FSI],COQUE[[anio_mes]:[anio_mes]],INDUMAX!$Y$3,COQUE[[Codmina]:[Codmina]],INDUMAX!$C40,COQUE[[Pila]:[Pila]],INDUMAX!$M40)
)</f>
        <v>7</v>
      </c>
      <c r="M40" s="31">
        <f>_xlfn.XLOOKUP(E40,TIPO_CARBON[TIPO CARBON],TIPO_CARBON[TIPO DATA CALIDAD],"")</f>
        <v>1</v>
      </c>
      <c r="N40"/>
      <c r="O40"/>
      <c r="P40"/>
      <c r="Q40"/>
      <c r="R40"/>
      <c r="S40"/>
      <c r="T40"/>
      <c r="U40"/>
      <c r="V40"/>
      <c r="W40"/>
      <c r="X40"/>
      <c r="Y40"/>
      <c r="Z40"/>
      <c r="AA40" s="9" t="str" cm="1">
        <f t="array" aca="1" ref="AA40:AF40" ca="1">IFERROR(_xlfn.ANCHORARRAY(INDIRECT("'DATOS MAESTROS'!o" &amp; (MATCH(A40, 'DATOS MAESTROS'!N:N, 0)))),"")</f>
        <v>ALACRAN CISCOSA</v>
      </c>
      <c r="AB40" s="9" t="str">
        <f ca="1"/>
        <v>ALACRAN PARIDA</v>
      </c>
      <c r="AC40" s="9" t="str">
        <f ca="1"/>
        <v>AMARILLA CISCOSA  CT</v>
      </c>
      <c r="AD40" s="9" t="str">
        <f ca="1"/>
        <v>AMARILLA PARIDA  CT</v>
      </c>
      <c r="AE40" s="9" t="str">
        <f ca="1"/>
        <v>CARMETAL CISCOSA CT</v>
      </c>
      <c r="AF40" s="9" t="str">
        <f ca="1"/>
        <v>CARMETAL PARIDA  CT</v>
      </c>
    </row>
    <row r="41" spans="1:71" s="9" customFormat="1" x14ac:dyDescent="0.35">
      <c r="A41" s="21" t="s">
        <v>30</v>
      </c>
      <c r="B41" s="21" t="s">
        <v>86</v>
      </c>
      <c r="C41" s="30">
        <f>_xlfn.XLOOKUP(B41,PROV[MINA],PROV[COD_MINA],"")</f>
        <v>290001769</v>
      </c>
      <c r="D41" s="21" t="s">
        <v>22</v>
      </c>
      <c r="E41" s="21" t="s">
        <v>83</v>
      </c>
      <c r="F41" s="21">
        <v>0</v>
      </c>
      <c r="G41" s="22">
        <v>299380</v>
      </c>
      <c r="H41" s="32">
        <f>IF(
    (SUMIFS(COQUE[HT],COQUE[[anio_mes]:[anio_mes]],INDUMAX!$Y$3,COQUE[[Codmina]:[Codmina]],INDUMAX!$C41,COQUE[[Pila]:[Pila]],INDUMAX!$M41)/100) = 0,
    SUMIFS('CALIDAD CONTRACTUAL'!E:E,'CALIDAD CONTRACTUAL'!$C:$C,INDUMAX!$C41,'CALIDAD CONTRACTUAL'!$J:$J,INDUMAX!$M41),
    SUMIFS(COQUE[HT],COQUE[[anio_mes]:[anio_mes]],INDUMAX!$Y$3,COQUE[[Codmina]:[Codmina]],INDUMAX!$C41,COQUE[[Pila]:[Pila]],INDUMAX!$M41)/100
)</f>
        <v>2.3188515246508973E-2</v>
      </c>
      <c r="I41" s="32">
        <f>IF(
    (SUMIFS(COQUE[CZ],COQUE[[anio_mes]:[anio_mes]],INDUMAX!$Y$3,COQUE[[Codmina]:[Codmina]],INDUMAX!$C41,COQUE[[Pila]:[Pila]],INDUMAX!$M41)/100) = 0,
    SUMIFS('CALIDAD CONTRACTUAL'!F:F,'CALIDAD CONTRACTUAL'!$C:$C,INDUMAX!$C41,'CALIDAD CONTRACTUAL'!$J:$J,INDUMAX!$M41),
    SUMIFS(COQUE[CZ],COQUE[[anio_mes]:[anio_mes]],INDUMAX!$Y$3,COQUE[[Codmina]:[Codmina]],INDUMAX!$C41,COQUE[[Pila]:[Pila]],INDUMAX!$M41)/100
)</f>
        <v>5.390122542034767E-2</v>
      </c>
      <c r="J41" s="32">
        <f>IF(
    (SUMIFS(COQUE[MV],COQUE[[anio_mes]:[anio_mes]],INDUMAX!$Y$3,COQUE[[Codmina]:[Codmina]],INDUMAX!$C41,COQUE[[Pila]:[Pila]],INDUMAX!$M41)/100) = 0,
    SUMIFS('CALIDAD CONTRACTUAL'!G:G,'CALIDAD CONTRACTUAL'!$C:$C,INDUMAX!$C41,'CALIDAD CONTRACTUAL'!$J:$J,INDUMAX!$M41),
    SUMIFS(COQUE[MV],COQUE[[anio_mes]:[anio_mes]],INDUMAX!$Y$3,COQUE[[Codmina]:[Codmina]],INDUMAX!$C41,COQUE[[Pila]:[Pila]],INDUMAX!$M41)/100
)</f>
        <v>0.39027190082644625</v>
      </c>
      <c r="K41" s="32">
        <f>IF(
    (SUMIFS(COQUE[S],COQUE[[anio_mes]:[anio_mes]],INDUMAX!$Y$3,COQUE[[Codmina]:[Codmina]],INDUMAX!$C41,COQUE[[Pila]:[Pila]],INDUMAX!$M41)/100) = 0,
    SUMIFS('CALIDAD CONTRACTUAL'!H:H,'CALIDAD CONTRACTUAL'!$C:$C,INDUMAX!$C41,'CALIDAD CONTRACTUAL'!$J:$J,INDUMAX!$M41),
    SUMIFS(COQUE[S],COQUE[[anio_mes]:[anio_mes]],INDUMAX!$Y$3,COQUE[[Codmina]:[Codmina]],INDUMAX!$C41,COQUE[[Pila]:[Pila]],INDUMAX!$M41)/100
)</f>
        <v>7.1984895981761186E-3</v>
      </c>
      <c r="L41" s="33">
        <f>IF(
    SUMIFS(COQUE[FSI],COQUE[[anio_mes]:[anio_mes]],INDUMAX!$Y$3,COQUE[[Codmina]:[Codmina]],INDUMAX!$C41,COQUE[[Pila]:[Pila]],INDUMAX!$M41) = 0,
    SUMIFS('CALIDAD CONTRACTUAL'!I:I,'CALIDAD CONTRACTUAL'!$C:$C,INDUMAX!$C41,'CALIDAD CONTRACTUAL'!$J:$J,INDUMAX!$M41),
    SUMIFS(COQUE[FSI],COQUE[[anio_mes]:[anio_mes]],INDUMAX!$Y$3,COQUE[[Codmina]:[Codmina]],INDUMAX!$C41,COQUE[[Pila]:[Pila]],INDUMAX!$M41)
)</f>
        <v>7.2462239954402961</v>
      </c>
      <c r="M41" s="31">
        <f>_xlfn.XLOOKUP(E41,TIPO_CARBON[TIPO CARBON],TIPO_CARBON[TIPO DATA CALIDAD],"")</f>
        <v>1</v>
      </c>
      <c r="N41"/>
      <c r="O41"/>
      <c r="P41"/>
      <c r="Q41"/>
      <c r="R41"/>
      <c r="S41"/>
      <c r="T41"/>
      <c r="U41"/>
      <c r="V41"/>
      <c r="W41"/>
      <c r="X41"/>
      <c r="Y41"/>
      <c r="Z41"/>
      <c r="AA41" s="9" t="str" cm="1">
        <f t="array" aca="1" ref="AA41:BS41" ca="1">IFERROR(_xlfn.ANCHORARRAY(INDIRECT("'DATOS MAESTROS'!o" &amp; (MATCH(A41, 'DATOS MAESTROS'!N:N, 0)))),"")</f>
        <v>CHICHIRA</v>
      </c>
      <c r="AB41" s="9" t="str">
        <f ca="1"/>
        <v>COLMET 106</v>
      </c>
      <c r="AC41" s="9" t="str">
        <f ca="1"/>
        <v>COLMET 106 TER</v>
      </c>
      <c r="AD41" s="9" t="str">
        <f ca="1"/>
        <v>COLMET 107</v>
      </c>
      <c r="AE41" s="9" t="str">
        <f ca="1"/>
        <v>COLMET 107 TER</v>
      </c>
      <c r="AF41" s="9" t="str">
        <f ca="1"/>
        <v>COLMET 108</v>
      </c>
      <c r="AG41" s="9" t="str">
        <f ca="1"/>
        <v>COLMET 109</v>
      </c>
      <c r="AH41" s="9" t="str">
        <f ca="1"/>
        <v>COLMET 109 TER</v>
      </c>
      <c r="AI41" s="9" t="str">
        <f ca="1"/>
        <v>COLMET 110</v>
      </c>
      <c r="AJ41" s="9" t="str">
        <f ca="1"/>
        <v>COLMET 110 TER</v>
      </c>
      <c r="AK41" s="9" t="str">
        <f ca="1"/>
        <v>COLMET 145</v>
      </c>
      <c r="AL41" s="9" t="str">
        <f ca="1"/>
        <v>COLMET 145 TER</v>
      </c>
      <c r="AM41" s="9" t="str">
        <f ca="1"/>
        <v>COLMET 146</v>
      </c>
      <c r="AN41" s="9" t="str">
        <f ca="1"/>
        <v>COLMET 147 TER</v>
      </c>
      <c r="AO41" s="9" t="str">
        <f ca="1"/>
        <v>COLMET 150</v>
      </c>
      <c r="AP41" s="9" t="str">
        <f ca="1"/>
        <v>COLMET 150 TER</v>
      </c>
      <c r="AQ41" s="9" t="str">
        <f ca="1"/>
        <v>COLMET 151</v>
      </c>
      <c r="AR41" s="9" t="str">
        <f ca="1"/>
        <v>COLMET 151 TER</v>
      </c>
      <c r="AS41" s="9" t="str">
        <f ca="1"/>
        <v>COLMET 152</v>
      </c>
      <c r="AT41" s="9" t="str">
        <f ca="1"/>
        <v>COLMET 152 TER</v>
      </c>
      <c r="AU41" s="9" t="str">
        <f ca="1"/>
        <v>COLMET 153</v>
      </c>
      <c r="AV41" s="9" t="str">
        <f ca="1"/>
        <v>COLMET 153 TER</v>
      </c>
      <c r="AW41" s="9" t="str">
        <f ca="1"/>
        <v>COLMET 182</v>
      </c>
      <c r="AX41" s="9" t="str">
        <f ca="1"/>
        <v>COLMET 183</v>
      </c>
      <c r="AY41" s="9" t="str">
        <f ca="1"/>
        <v>COLMET 183 TER</v>
      </c>
      <c r="AZ41" s="9" t="str">
        <f ca="1"/>
        <v>COLMET 184</v>
      </c>
      <c r="BA41" s="9" t="str">
        <f ca="1"/>
        <v>COLMET 185</v>
      </c>
      <c r="BB41" s="9" t="str">
        <f ca="1"/>
        <v>COLMET 2</v>
      </c>
      <c r="BC41" s="9" t="str">
        <f ca="1"/>
        <v>COLMET 200 COQ F</v>
      </c>
      <c r="BD41" s="9" t="str">
        <f ca="1"/>
        <v>COLMET 202 TER</v>
      </c>
      <c r="BE41" s="9" t="str">
        <f ca="1"/>
        <v>COLMET 247</v>
      </c>
      <c r="BF41" s="9" t="str">
        <f ca="1"/>
        <v>COLMET 248</v>
      </c>
      <c r="BG41" s="9" t="str">
        <f ca="1"/>
        <v>COLMET 250</v>
      </c>
      <c r="BH41" s="9" t="str">
        <f ca="1"/>
        <v>COLMET 251</v>
      </c>
      <c r="BI41" s="9" t="str">
        <f ca="1"/>
        <v>COLMET 252</v>
      </c>
      <c r="BJ41" s="9" t="str">
        <f ca="1"/>
        <v>COLMET 253</v>
      </c>
      <c r="BK41" s="9" t="str">
        <f ca="1"/>
        <v>COLMET 254</v>
      </c>
      <c r="BL41" s="9" t="str">
        <f ca="1"/>
        <v>COLMET 300</v>
      </c>
      <c r="BM41" s="9" t="str">
        <f ca="1"/>
        <v>COLMET 301</v>
      </c>
      <c r="BN41" s="9" t="str">
        <f ca="1"/>
        <v>EL CHORRO</v>
      </c>
      <c r="BO41" s="9" t="str">
        <f ca="1"/>
        <v>EL CHORRO 2</v>
      </c>
      <c r="BP41" s="9" t="str">
        <f ca="1"/>
        <v>MATEGUADUA 1</v>
      </c>
      <c r="BQ41" s="9" t="str">
        <f ca="1"/>
        <v>PARADAS TER</v>
      </c>
      <c r="BR41" s="9" t="str">
        <f ca="1"/>
        <v>SILENCIO 1</v>
      </c>
      <c r="BS41" s="9" t="str">
        <f ca="1"/>
        <v>SILENCIO 2</v>
      </c>
    </row>
    <row r="42" spans="1:71" s="9" customFormat="1" x14ac:dyDescent="0.35">
      <c r="A42" s="21" t="s">
        <v>87</v>
      </c>
      <c r="B42" s="21" t="s">
        <v>88</v>
      </c>
      <c r="C42" s="30">
        <f>_xlfn.XLOOKUP(B42,PROV[MINA],PROV[COD_MINA],"")</f>
        <v>290000126</v>
      </c>
      <c r="D42" s="21" t="s">
        <v>22</v>
      </c>
      <c r="E42" s="21" t="s">
        <v>83</v>
      </c>
      <c r="F42" s="21">
        <v>100</v>
      </c>
      <c r="G42" s="22">
        <v>289380</v>
      </c>
      <c r="H42" s="32">
        <f>IF(
    (SUMIFS(COQUE[HT],COQUE[[anio_mes]:[anio_mes]],INDUMAX!$Y$3,COQUE[[Codmina]:[Codmina]],INDUMAX!$C42,COQUE[[Pila]:[Pila]],INDUMAX!$M42)/100) = 0,
    SUMIFS('CALIDAD CONTRACTUAL'!E:E,'CALIDAD CONTRACTUAL'!$C:$C,INDUMAX!$C42,'CALIDAD CONTRACTUAL'!$J:$J,INDUMAX!$M42),
    SUMIFS(COQUE[HT],COQUE[[anio_mes]:[anio_mes]],INDUMAX!$Y$3,COQUE[[Codmina]:[Codmina]],INDUMAX!$C42,COQUE[[Pila]:[Pila]],INDUMAX!$M42)/100
)</f>
        <v>4.8000000000000001E-2</v>
      </c>
      <c r="I42" s="32">
        <f>IF(
    (SUMIFS(COQUE[CZ],COQUE[[anio_mes]:[anio_mes]],INDUMAX!$Y$3,COQUE[[Codmina]:[Codmina]],INDUMAX!$C42,COQUE[[Pila]:[Pila]],INDUMAX!$M42)/100) = 0,
    SUMIFS('CALIDAD CONTRACTUAL'!F:F,'CALIDAD CONTRACTUAL'!$C:$C,INDUMAX!$C42,'CALIDAD CONTRACTUAL'!$J:$J,INDUMAX!$M42),
    SUMIFS(COQUE[CZ],COQUE[[anio_mes]:[anio_mes]],INDUMAX!$Y$3,COQUE[[Codmina]:[Codmina]],INDUMAX!$C42,COQUE[[Pila]:[Pila]],INDUMAX!$M42)/100
)</f>
        <v>5.0999999999999997E-2</v>
      </c>
      <c r="J42" s="32">
        <f>IF(
    (SUMIFS(COQUE[MV],COQUE[[anio_mes]:[anio_mes]],INDUMAX!$Y$3,COQUE[[Codmina]:[Codmina]],INDUMAX!$C42,COQUE[[Pila]:[Pila]],INDUMAX!$M42)/100) = 0,
    SUMIFS('CALIDAD CONTRACTUAL'!G:G,'CALIDAD CONTRACTUAL'!$C:$C,INDUMAX!$C42,'CALIDAD CONTRACTUAL'!$J:$J,INDUMAX!$M42),
    SUMIFS(COQUE[MV],COQUE[[anio_mes]:[anio_mes]],INDUMAX!$Y$3,COQUE[[Codmina]:[Codmina]],INDUMAX!$C42,COQUE[[Pila]:[Pila]],INDUMAX!$M42)/100
)</f>
        <v>0.38842827753571224</v>
      </c>
      <c r="K42" s="32">
        <f>IF(
    (SUMIFS(COQUE[S],COQUE[[anio_mes]:[anio_mes]],INDUMAX!$Y$3,COQUE[[Codmina]:[Codmina]],INDUMAX!$C42,COQUE[[Pila]:[Pila]],INDUMAX!$M42)/100) = 0,
    SUMIFS('CALIDAD CONTRACTUAL'!H:H,'CALIDAD CONTRACTUAL'!$C:$C,INDUMAX!$C42,'CALIDAD CONTRACTUAL'!$J:$J,INDUMAX!$M42),
    SUMIFS(COQUE[S],COQUE[[anio_mes]:[anio_mes]],INDUMAX!$Y$3,COQUE[[Codmina]:[Codmina]],INDUMAX!$C42,COQUE[[Pila]:[Pila]],INDUMAX!$M42)/100
)</f>
        <v>7.111472064420055E-3</v>
      </c>
      <c r="L42" s="33">
        <f>IF(
    SUMIFS(COQUE[FSI],COQUE[[anio_mes]:[anio_mes]],INDUMAX!$Y$3,COQUE[[Codmina]:[Codmina]],INDUMAX!$C42,COQUE[[Pila]:[Pila]],INDUMAX!$M42) = 0,
    SUMIFS('CALIDAD CONTRACTUAL'!I:I,'CALIDAD CONTRACTUAL'!$C:$C,INDUMAX!$C42,'CALIDAD CONTRACTUAL'!$J:$J,INDUMAX!$M42),
    SUMIFS(COQUE[FSI],COQUE[[anio_mes]:[anio_mes]],INDUMAX!$Y$3,COQUE[[Codmina]:[Codmina]],INDUMAX!$C42,COQUE[[Pila]:[Pila]],INDUMAX!$M42)
)</f>
        <v>7</v>
      </c>
      <c r="M42" s="31">
        <f>_xlfn.XLOOKUP(E42,TIPO_CARBON[TIPO CARBON],TIPO_CARBON[TIPO DATA CALIDAD],"")</f>
        <v>1</v>
      </c>
      <c r="N42"/>
      <c r="O42"/>
      <c r="P42"/>
      <c r="Q42"/>
      <c r="R42"/>
      <c r="S42"/>
      <c r="T42"/>
      <c r="U42"/>
      <c r="V42"/>
      <c r="W42"/>
      <c r="X42"/>
      <c r="Y42"/>
      <c r="Z42"/>
      <c r="AA42" s="9" t="str" cm="1">
        <f t="array" aca="1" ref="AA42:AB42" ca="1">IFERROR(_xlfn.ANCHORARRAY(INDIRECT("'DATOS MAESTROS'!o" &amp; (MATCH(A42, 'DATOS MAESTROS'!N:N, 0)))),"")</f>
        <v>MEDELLIN</v>
      </c>
      <c r="AB42" s="9" t="str">
        <f ca="1"/>
        <v>MEDELLIN JT 2</v>
      </c>
    </row>
    <row r="43" spans="1:71" s="9" customFormat="1" x14ac:dyDescent="0.35">
      <c r="A43" s="21" t="s">
        <v>89</v>
      </c>
      <c r="B43" s="21" t="s">
        <v>90</v>
      </c>
      <c r="C43" s="30">
        <f>_xlfn.XLOOKUP(B43,PROV[MINA],PROV[COD_MINA],"")</f>
        <v>290000196</v>
      </c>
      <c r="D43" s="21" t="s">
        <v>22</v>
      </c>
      <c r="E43" s="21" t="s">
        <v>91</v>
      </c>
      <c r="F43" s="21">
        <v>0</v>
      </c>
      <c r="G43" s="22"/>
      <c r="H43" s="32">
        <f>IF(
    (SUMIFS(COQUE[HT],COQUE[[anio_mes]:[anio_mes]],INDUMAX!$Y$3,COQUE[[Codmina]:[Codmina]],INDUMAX!$C43,COQUE[[Pila]:[Pila]],INDUMAX!$M43)/100) = 0,
    SUMIFS('CALIDAD CONTRACTUAL'!E:E,'CALIDAD CONTRACTUAL'!$C:$C,INDUMAX!$C43,'CALIDAD CONTRACTUAL'!$J:$J,INDUMAX!$M43),
    SUMIFS(COQUE[HT],COQUE[[anio_mes]:[anio_mes]],INDUMAX!$Y$3,COQUE[[Codmina]:[Codmina]],INDUMAX!$C43,COQUE[[Pila]:[Pila]],INDUMAX!$M43)/100
)</f>
        <v>3.3038909702991795E-2</v>
      </c>
      <c r="I43" s="32">
        <f>IF(
    (SUMIFS(COQUE[CZ],COQUE[[anio_mes]:[anio_mes]],INDUMAX!$Y$3,COQUE[[Codmina]:[Codmina]],INDUMAX!$C43,COQUE[[Pila]:[Pila]],INDUMAX!$M43)/100) = 0,
    SUMIFS('CALIDAD CONTRACTUAL'!F:F,'CALIDAD CONTRACTUAL'!$C:$C,INDUMAX!$C43,'CALIDAD CONTRACTUAL'!$J:$J,INDUMAX!$M43),
    SUMIFS(COQUE[CZ],COQUE[[anio_mes]:[anio_mes]],INDUMAX!$Y$3,COQUE[[Codmina]:[Codmina]],INDUMAX!$C43,COQUE[[Pila]:[Pila]],INDUMAX!$M43)/100
)</f>
        <v>7.1039789325080094E-2</v>
      </c>
      <c r="J43" s="32">
        <f>IF(
    (SUMIFS(COQUE[MV],COQUE[[anio_mes]:[anio_mes]],INDUMAX!$Y$3,COQUE[[Codmina]:[Codmina]],INDUMAX!$C43,COQUE[[Pila]:[Pila]],INDUMAX!$M43)/100) = 0,
    SUMIFS('CALIDAD CONTRACTUAL'!G:G,'CALIDAD CONTRACTUAL'!$C:$C,INDUMAX!$C43,'CALIDAD CONTRACTUAL'!$J:$J,INDUMAX!$M43),
    SUMIFS(COQUE[MV],COQUE[[anio_mes]:[anio_mes]],INDUMAX!$Y$3,COQUE[[Codmina]:[Codmina]],INDUMAX!$C43,COQUE[[Pila]:[Pila]],INDUMAX!$M43)/100
)</f>
        <v>0.38787437150458809</v>
      </c>
      <c r="K43" s="32">
        <f>IF(
    (SUMIFS(COQUE[S],COQUE[[anio_mes]:[anio_mes]],INDUMAX!$Y$3,COQUE[[Codmina]:[Codmina]],INDUMAX!$C43,COQUE[[Pila]:[Pila]],INDUMAX!$M43)/100) = 0,
    SUMIFS('CALIDAD CONTRACTUAL'!H:H,'CALIDAD CONTRACTUAL'!$C:$C,INDUMAX!$C43,'CALIDAD CONTRACTUAL'!$J:$J,INDUMAX!$M43),
    SUMIFS(COQUE[S],COQUE[[anio_mes]:[anio_mes]],INDUMAX!$Y$3,COQUE[[Codmina]:[Codmina]],INDUMAX!$C43,COQUE[[Pila]:[Pila]],INDUMAX!$M43)/100
)</f>
        <v>5.3620024976923485E-3</v>
      </c>
      <c r="L43" s="33">
        <f>IF(
    SUMIFS(COQUE[FSI],COQUE[[anio_mes]:[anio_mes]],INDUMAX!$Y$3,COQUE[[Codmina]:[Codmina]],INDUMAX!$C43,COQUE[[Pila]:[Pila]],INDUMAX!$M43) = 0,
    SUMIFS('CALIDAD CONTRACTUAL'!I:I,'CALIDAD CONTRACTUAL'!$C:$C,INDUMAX!$C43,'CALIDAD CONTRACTUAL'!$J:$J,INDUMAX!$M43),
    SUMIFS(COQUE[FSI],COQUE[[anio_mes]:[anio_mes]],INDUMAX!$Y$3,COQUE[[Codmina]:[Codmina]],INDUMAX!$C43,COQUE[[Pila]:[Pila]],INDUMAX!$M43)
)</f>
        <v>6.8030080903513062</v>
      </c>
      <c r="M43" s="31" t="str">
        <f>_xlfn.XLOOKUP(E43,TIPO_CARBON[TIPO CARBON],TIPO_CARBON[TIPO DATA CALIDAD],"")</f>
        <v>2E</v>
      </c>
      <c r="N43"/>
      <c r="O43"/>
      <c r="P43"/>
      <c r="Q43"/>
      <c r="R43"/>
      <c r="S43"/>
      <c r="T43"/>
      <c r="U43"/>
      <c r="V43"/>
      <c r="W43"/>
      <c r="X43"/>
      <c r="Y43"/>
      <c r="Z43"/>
      <c r="AA43" s="9" t="str" cm="1">
        <f t="array" aca="1" ref="AA43:AC43" ca="1">IFERROR(_xlfn.ANCHORARRAY(INDIRECT("'DATOS MAESTROS'!o" &amp; (MATCH(A43, 'DATOS MAESTROS'!N:N, 0)))),"")</f>
        <v>CARUSO</v>
      </c>
      <c r="AB43" s="9" t="str">
        <f ca="1"/>
        <v>MINA ROMERO</v>
      </c>
      <c r="AC43" s="9" t="str">
        <f ca="1"/>
        <v>ROMERO TER</v>
      </c>
    </row>
    <row r="44" spans="1:71" s="9" customFormat="1" x14ac:dyDescent="0.35">
      <c r="A44" s="21" t="s">
        <v>30</v>
      </c>
      <c r="B44" s="21" t="s">
        <v>92</v>
      </c>
      <c r="C44" s="30">
        <f>_xlfn.XLOOKUP(B44,PROV[MINA],PROV[COD_MINA],"")</f>
        <v>290001763</v>
      </c>
      <c r="D44" s="21" t="s">
        <v>22</v>
      </c>
      <c r="E44" s="21" t="s">
        <v>83</v>
      </c>
      <c r="F44" s="21">
        <v>250</v>
      </c>
      <c r="G44" s="22">
        <v>291000</v>
      </c>
      <c r="H44" s="32">
        <f>IF(
    (SUMIFS(COQUE[HT],COQUE[[anio_mes]:[anio_mes]],INDUMAX!$Y$3,COQUE[[Codmina]:[Codmina]],INDUMAX!$C44,COQUE[[Pila]:[Pila]],INDUMAX!$M44)/100) = 0,
    SUMIFS('CALIDAD CONTRACTUAL'!E:E,'CALIDAD CONTRACTUAL'!$C:$C,INDUMAX!$C44,'CALIDAD CONTRACTUAL'!$J:$J,INDUMAX!$M44),
    SUMIFS(COQUE[HT],COQUE[[anio_mes]:[anio_mes]],INDUMAX!$Y$3,COQUE[[Codmina]:[Codmina]],INDUMAX!$C44,COQUE[[Pila]:[Pila]],INDUMAX!$M44)/100
)</f>
        <v>4.5398953135700998E-2</v>
      </c>
      <c r="I44" s="32">
        <f>IF(
    (SUMIFS(COQUE[CZ],COQUE[[anio_mes]:[anio_mes]],INDUMAX!$Y$3,COQUE[[Codmina]:[Codmina]],INDUMAX!$C44,COQUE[[Pila]:[Pila]],INDUMAX!$M44)/100) = 0,
    SUMIFS('CALIDAD CONTRACTUAL'!F:F,'CALIDAD CONTRACTUAL'!$C:$C,INDUMAX!$C44,'CALIDAD CONTRACTUAL'!$J:$J,INDUMAX!$M44),
    SUMIFS(COQUE[CZ],COQUE[[anio_mes]:[anio_mes]],INDUMAX!$Y$3,COQUE[[Codmina]:[Codmina]],INDUMAX!$C44,COQUE[[Pila]:[Pila]],INDUMAX!$M44)/100
)</f>
        <v>7.3025242148517758E-2</v>
      </c>
      <c r="J44" s="32">
        <f>IF(
    (SUMIFS(COQUE[MV],COQUE[[anio_mes]:[anio_mes]],INDUMAX!$Y$3,COQUE[[Codmina]:[Codmina]],INDUMAX!$C44,COQUE[[Pila]:[Pila]],INDUMAX!$M44)/100) = 0,
    SUMIFS('CALIDAD CONTRACTUAL'!G:G,'CALIDAD CONTRACTUAL'!$C:$C,INDUMAX!$C44,'CALIDAD CONTRACTUAL'!$J:$J,INDUMAX!$M44),
    SUMIFS(COQUE[MV],COQUE[[anio_mes]:[anio_mes]],INDUMAX!$Y$3,COQUE[[Codmina]:[Codmina]],INDUMAX!$C44,COQUE[[Pila]:[Pila]],INDUMAX!$M44)/100
)</f>
        <v>0.3861818315233343</v>
      </c>
      <c r="K44" s="32">
        <f>IF(
    (SUMIFS(COQUE[S],COQUE[[anio_mes]:[anio_mes]],INDUMAX!$Y$3,COQUE[[Codmina]:[Codmina]],INDUMAX!$C44,COQUE[[Pila]:[Pila]],INDUMAX!$M44)/100) = 0,
    SUMIFS('CALIDAD CONTRACTUAL'!H:H,'CALIDAD CONTRACTUAL'!$C:$C,INDUMAX!$C44,'CALIDAD CONTRACTUAL'!$J:$J,INDUMAX!$M44),
    SUMIFS(COQUE[S],COQUE[[anio_mes]:[anio_mes]],INDUMAX!$Y$3,COQUE[[Codmina]:[Codmina]],INDUMAX!$C44,COQUE[[Pila]:[Pila]],INDUMAX!$M44)/100
)</f>
        <v>1.7963741316896584E-2</v>
      </c>
      <c r="L44" s="33">
        <f>IF(
    SUMIFS(COQUE[FSI],COQUE[[anio_mes]:[anio_mes]],INDUMAX!$Y$3,COQUE[[Codmina]:[Codmina]],INDUMAX!$C44,COQUE[[Pila]:[Pila]],INDUMAX!$M44) = 0,
    SUMIFS('CALIDAD CONTRACTUAL'!I:I,'CALIDAD CONTRACTUAL'!$C:$C,INDUMAX!$C44,'CALIDAD CONTRACTUAL'!$J:$J,INDUMAX!$M44),
    SUMIFS(COQUE[FSI],COQUE[[anio_mes]:[anio_mes]],INDUMAX!$Y$3,COQUE[[Codmina]:[Codmina]],INDUMAX!$C44,COQUE[[Pila]:[Pila]],INDUMAX!$M44)
)</f>
        <v>7.6827120633988839</v>
      </c>
      <c r="M44" s="31">
        <f>_xlfn.XLOOKUP(E44,TIPO_CARBON[TIPO CARBON],TIPO_CARBON[TIPO DATA CALIDAD],"")</f>
        <v>1</v>
      </c>
      <c r="N44"/>
      <c r="O44"/>
      <c r="P44"/>
      <c r="Q44"/>
      <c r="R44"/>
      <c r="S44"/>
      <c r="T44"/>
      <c r="U44"/>
      <c r="V44"/>
      <c r="W44"/>
      <c r="X44"/>
      <c r="Y44"/>
      <c r="Z44"/>
      <c r="AA44" s="9" t="str" cm="1">
        <f t="array" aca="1" ref="AA44:BS44" ca="1">IFERROR(_xlfn.ANCHORARRAY(INDIRECT("'DATOS MAESTROS'!o" &amp; (MATCH(A44, 'DATOS MAESTROS'!N:N, 0)))),"")</f>
        <v>CHICHIRA</v>
      </c>
      <c r="AB44" s="9" t="str">
        <f ca="1"/>
        <v>COLMET 106</v>
      </c>
      <c r="AC44" s="9" t="str">
        <f ca="1"/>
        <v>COLMET 106 TER</v>
      </c>
      <c r="AD44" s="9" t="str">
        <f ca="1"/>
        <v>COLMET 107</v>
      </c>
      <c r="AE44" s="9" t="str">
        <f ca="1"/>
        <v>COLMET 107 TER</v>
      </c>
      <c r="AF44" s="9" t="str">
        <f ca="1"/>
        <v>COLMET 108</v>
      </c>
      <c r="AG44" s="9" t="str">
        <f ca="1"/>
        <v>COLMET 109</v>
      </c>
      <c r="AH44" s="9" t="str">
        <f ca="1"/>
        <v>COLMET 109 TER</v>
      </c>
      <c r="AI44" s="9" t="str">
        <f ca="1"/>
        <v>COLMET 110</v>
      </c>
      <c r="AJ44" s="9" t="str">
        <f ca="1"/>
        <v>COLMET 110 TER</v>
      </c>
      <c r="AK44" s="9" t="str">
        <f ca="1"/>
        <v>COLMET 145</v>
      </c>
      <c r="AL44" s="9" t="str">
        <f ca="1"/>
        <v>COLMET 145 TER</v>
      </c>
      <c r="AM44" s="9" t="str">
        <f ca="1"/>
        <v>COLMET 146</v>
      </c>
      <c r="AN44" s="9" t="str">
        <f ca="1"/>
        <v>COLMET 147 TER</v>
      </c>
      <c r="AO44" s="9" t="str">
        <f ca="1"/>
        <v>COLMET 150</v>
      </c>
      <c r="AP44" s="9" t="str">
        <f ca="1"/>
        <v>COLMET 150 TER</v>
      </c>
      <c r="AQ44" s="9" t="str">
        <f ca="1"/>
        <v>COLMET 151</v>
      </c>
      <c r="AR44" s="9" t="str">
        <f ca="1"/>
        <v>COLMET 151 TER</v>
      </c>
      <c r="AS44" s="9" t="str">
        <f ca="1"/>
        <v>COLMET 152</v>
      </c>
      <c r="AT44" s="9" t="str">
        <f ca="1"/>
        <v>COLMET 152 TER</v>
      </c>
      <c r="AU44" s="9" t="str">
        <f ca="1"/>
        <v>COLMET 153</v>
      </c>
      <c r="AV44" s="9" t="str">
        <f ca="1"/>
        <v>COLMET 153 TER</v>
      </c>
      <c r="AW44" s="9" t="str">
        <f ca="1"/>
        <v>COLMET 182</v>
      </c>
      <c r="AX44" s="9" t="str">
        <f ca="1"/>
        <v>COLMET 183</v>
      </c>
      <c r="AY44" s="9" t="str">
        <f ca="1"/>
        <v>COLMET 183 TER</v>
      </c>
      <c r="AZ44" s="9" t="str">
        <f ca="1"/>
        <v>COLMET 184</v>
      </c>
      <c r="BA44" s="9" t="str">
        <f ca="1"/>
        <v>COLMET 185</v>
      </c>
      <c r="BB44" s="9" t="str">
        <f ca="1"/>
        <v>COLMET 2</v>
      </c>
      <c r="BC44" s="9" t="str">
        <f ca="1"/>
        <v>COLMET 200 COQ F</v>
      </c>
      <c r="BD44" s="9" t="str">
        <f ca="1"/>
        <v>COLMET 202 TER</v>
      </c>
      <c r="BE44" s="9" t="str">
        <f ca="1"/>
        <v>COLMET 247</v>
      </c>
      <c r="BF44" s="9" t="str">
        <f ca="1"/>
        <v>COLMET 248</v>
      </c>
      <c r="BG44" s="9" t="str">
        <f ca="1"/>
        <v>COLMET 250</v>
      </c>
      <c r="BH44" s="9" t="str">
        <f ca="1"/>
        <v>COLMET 251</v>
      </c>
      <c r="BI44" s="9" t="str">
        <f ca="1"/>
        <v>COLMET 252</v>
      </c>
      <c r="BJ44" s="9" t="str">
        <f ca="1"/>
        <v>COLMET 253</v>
      </c>
      <c r="BK44" s="9" t="str">
        <f ca="1"/>
        <v>COLMET 254</v>
      </c>
      <c r="BL44" s="9" t="str">
        <f ca="1"/>
        <v>COLMET 300</v>
      </c>
      <c r="BM44" s="9" t="str">
        <f ca="1"/>
        <v>COLMET 301</v>
      </c>
      <c r="BN44" s="9" t="str">
        <f ca="1"/>
        <v>EL CHORRO</v>
      </c>
      <c r="BO44" s="9" t="str">
        <f ca="1"/>
        <v>EL CHORRO 2</v>
      </c>
      <c r="BP44" s="9" t="str">
        <f ca="1"/>
        <v>MATEGUADUA 1</v>
      </c>
      <c r="BQ44" s="9" t="str">
        <f ca="1"/>
        <v>PARADAS TER</v>
      </c>
      <c r="BR44" s="9" t="str">
        <f ca="1"/>
        <v>SILENCIO 1</v>
      </c>
      <c r="BS44" s="9" t="str">
        <f ca="1"/>
        <v>SILENCIO 2</v>
      </c>
    </row>
    <row r="45" spans="1:71" s="9" customFormat="1" x14ac:dyDescent="0.35">
      <c r="A45" s="21" t="s">
        <v>93</v>
      </c>
      <c r="B45" s="21" t="s">
        <v>94</v>
      </c>
      <c r="C45" s="30">
        <f>_xlfn.XLOOKUP(B45,PROV[MINA],PROV[COD_MINA],"")</f>
        <v>290000078</v>
      </c>
      <c r="D45" s="21" t="s">
        <v>22</v>
      </c>
      <c r="E45" s="21" t="s">
        <v>91</v>
      </c>
      <c r="F45" s="21">
        <v>800</v>
      </c>
      <c r="G45" s="22">
        <v>330000</v>
      </c>
      <c r="H45" s="32">
        <f>IF(
    (SUMIFS(COQUE[HT],COQUE[[anio_mes]:[anio_mes]],INDUMAX!$Y$3,COQUE[[Codmina]:[Codmina]],INDUMAX!$C45,COQUE[[Pila]:[Pila]],INDUMAX!$M45)/100) = 0,
    SUMIFS('CALIDAD CONTRACTUAL'!E:E,'CALIDAD CONTRACTUAL'!$C:$C,INDUMAX!$C45,'CALIDAD CONTRACTUAL'!$J:$J,INDUMAX!$M45),
    SUMIFS(COQUE[HT],COQUE[[anio_mes]:[anio_mes]],INDUMAX!$Y$3,COQUE[[Codmina]:[Codmina]],INDUMAX!$C45,COQUE[[Pila]:[Pila]],INDUMAX!$M45)/100
)</f>
        <v>2.9829264585937168E-2</v>
      </c>
      <c r="I45" s="32">
        <f>IF(
    (SUMIFS(COQUE[CZ],COQUE[[anio_mes]:[anio_mes]],INDUMAX!$Y$3,COQUE[[Codmina]:[Codmina]],INDUMAX!$C45,COQUE[[Pila]:[Pila]],INDUMAX!$M45)/100) = 0,
    SUMIFS('CALIDAD CONTRACTUAL'!F:F,'CALIDAD CONTRACTUAL'!$C:$C,INDUMAX!$C45,'CALIDAD CONTRACTUAL'!$J:$J,INDUMAX!$M45),
    SUMIFS(COQUE[CZ],COQUE[[anio_mes]:[anio_mes]],INDUMAX!$Y$3,COQUE[[Codmina]:[Codmina]],INDUMAX!$C45,COQUE[[Pila]:[Pila]],INDUMAX!$M45)/100
)</f>
        <v>5.7179671519355012E-2</v>
      </c>
      <c r="J45" s="32">
        <f>IF(
    (SUMIFS(COQUE[MV],COQUE[[anio_mes]:[anio_mes]],INDUMAX!$Y$3,COQUE[[Codmina]:[Codmina]],INDUMAX!$C45,COQUE[[Pila]:[Pila]],INDUMAX!$M45)/100) = 0,
    SUMIFS('CALIDAD CONTRACTUAL'!G:G,'CALIDAD CONTRACTUAL'!$C:$C,INDUMAX!$C45,'CALIDAD CONTRACTUAL'!$J:$J,INDUMAX!$M45),
    SUMIFS(COQUE[MV],COQUE[[anio_mes]:[anio_mes]],INDUMAX!$Y$3,COQUE[[Codmina]:[Codmina]],INDUMAX!$C45,COQUE[[Pila]:[Pila]],INDUMAX!$M45)/100
)</f>
        <v>0.38367909588607024</v>
      </c>
      <c r="K45" s="32">
        <f>IF(
    (SUMIFS(COQUE[S],COQUE[[anio_mes]:[anio_mes]],INDUMAX!$Y$3,COQUE[[Codmina]:[Codmina]],INDUMAX!$C45,COQUE[[Pila]:[Pila]],INDUMAX!$M45)/100) = 0,
    SUMIFS('CALIDAD CONTRACTUAL'!H:H,'CALIDAD CONTRACTUAL'!$C:$C,INDUMAX!$C45,'CALIDAD CONTRACTUAL'!$J:$J,INDUMAX!$M45),
    SUMIFS(COQUE[S],COQUE[[anio_mes]:[anio_mes]],INDUMAX!$Y$3,COQUE[[Codmina]:[Codmina]],INDUMAX!$C45,COQUE[[Pila]:[Pila]],INDUMAX!$M45)/100
)</f>
        <v>7.4212579435632923E-3</v>
      </c>
      <c r="L45" s="33">
        <f>IF(
    SUMIFS(COQUE[FSI],COQUE[[anio_mes]:[anio_mes]],INDUMAX!$Y$3,COQUE[[Codmina]:[Codmina]],INDUMAX!$C45,COQUE[[Pila]:[Pila]],INDUMAX!$M45) = 0,
    SUMIFS('CALIDAD CONTRACTUAL'!I:I,'CALIDAD CONTRACTUAL'!$C:$C,INDUMAX!$C45,'CALIDAD CONTRACTUAL'!$J:$J,INDUMAX!$M45),
    SUMIFS(COQUE[FSI],COQUE[[anio_mes]:[anio_mes]],INDUMAX!$Y$3,COQUE[[Codmina]:[Codmina]],INDUMAX!$C45,COQUE[[Pila]:[Pila]],INDUMAX!$M45)
)</f>
        <v>7.6259498535978532</v>
      </c>
      <c r="M45" s="31" t="str">
        <f>_xlfn.XLOOKUP(E45,TIPO_CARBON[TIPO CARBON],TIPO_CARBON[TIPO DATA CALIDAD],"")</f>
        <v>2E</v>
      </c>
      <c r="N45"/>
      <c r="O45"/>
      <c r="P45"/>
      <c r="Q45"/>
      <c r="R45"/>
      <c r="S45"/>
      <c r="T45"/>
      <c r="U45"/>
      <c r="V45"/>
      <c r="W45"/>
      <c r="X45"/>
      <c r="Y45"/>
      <c r="Z45"/>
      <c r="AA45" s="9" t="str" cm="1">
        <f t="array" aca="1" ref="AA45" ca="1">IFERROR(_xlfn.ANCHORARRAY(INDIRECT("'DATOS MAESTROS'!o" &amp; (MATCH(A45, 'DATOS MAESTROS'!N:N, 0)))),"")</f>
        <v>SANTA EDUVIGES</v>
      </c>
    </row>
    <row r="46" spans="1:71" s="9" customFormat="1" x14ac:dyDescent="0.35">
      <c r="A46" s="21" t="s">
        <v>95</v>
      </c>
      <c r="B46" s="21" t="s">
        <v>96</v>
      </c>
      <c r="C46" s="30">
        <f>_xlfn.XLOOKUP(B46,PROV[MINA],PROV[COD_MINA],"")</f>
        <v>290001486</v>
      </c>
      <c r="D46" s="21" t="s">
        <v>22</v>
      </c>
      <c r="E46" s="21" t="s">
        <v>83</v>
      </c>
      <c r="F46" s="21">
        <v>0</v>
      </c>
      <c r="G46" s="22"/>
      <c r="H46" s="32">
        <f>IF(
    (SUMIFS(COQUE[HT],COQUE[[anio_mes]:[anio_mes]],INDUMAX!$Y$3,COQUE[[Codmina]:[Codmina]],INDUMAX!$C46,COQUE[[Pila]:[Pila]],INDUMAX!$M46)/100) = 0,
    SUMIFS('CALIDAD CONTRACTUAL'!E:E,'CALIDAD CONTRACTUAL'!$C:$C,INDUMAX!$C46,'CALIDAD CONTRACTUAL'!$J:$J,INDUMAX!$M46),
    SUMIFS(COQUE[HT],COQUE[[anio_mes]:[anio_mes]],INDUMAX!$Y$3,COQUE[[Codmina]:[Codmina]],INDUMAX!$C46,COQUE[[Pila]:[Pila]],INDUMAX!$M46)/100
)</f>
        <v>4.6677954188118501E-2</v>
      </c>
      <c r="I46" s="32">
        <f>IF(
    (SUMIFS(COQUE[CZ],COQUE[[anio_mes]:[anio_mes]],INDUMAX!$Y$3,COQUE[[Codmina]:[Codmina]],INDUMAX!$C46,COQUE[[Pila]:[Pila]],INDUMAX!$M46)/100) = 0,
    SUMIFS('CALIDAD CONTRACTUAL'!F:F,'CALIDAD CONTRACTUAL'!$C:$C,INDUMAX!$C46,'CALIDAD CONTRACTUAL'!$J:$J,INDUMAX!$M46),
    SUMIFS(COQUE[CZ],COQUE[[anio_mes]:[anio_mes]],INDUMAX!$Y$3,COQUE[[Codmina]:[Codmina]],INDUMAX!$C46,COQUE[[Pila]:[Pila]],INDUMAX!$M46)/100
)</f>
        <v>9.6191673089373264E-2</v>
      </c>
      <c r="J46" s="32">
        <f>IF(
    (SUMIFS(COQUE[MV],COQUE[[anio_mes]:[anio_mes]],INDUMAX!$Y$3,COQUE[[Codmina]:[Codmina]],INDUMAX!$C46,COQUE[[Pila]:[Pila]],INDUMAX!$M46)/100) = 0,
    SUMIFS('CALIDAD CONTRACTUAL'!G:G,'CALIDAD CONTRACTUAL'!$C:$C,INDUMAX!$C46,'CALIDAD CONTRACTUAL'!$J:$J,INDUMAX!$M46),
    SUMIFS(COQUE[MV],COQUE[[anio_mes]:[anio_mes]],INDUMAX!$Y$3,COQUE[[Codmina]:[Codmina]],INDUMAX!$C46,COQUE[[Pila]:[Pila]],INDUMAX!$M46)/100
)</f>
        <v>0.38137734069118606</v>
      </c>
      <c r="K46" s="32">
        <f>IF(
    (SUMIFS(COQUE[S],COQUE[[anio_mes]:[anio_mes]],INDUMAX!$Y$3,COQUE[[Codmina]:[Codmina]],INDUMAX!$C46,COQUE[[Pila]:[Pila]],INDUMAX!$M46)/100) = 0,
    SUMIFS('CALIDAD CONTRACTUAL'!H:H,'CALIDAD CONTRACTUAL'!$C:$C,INDUMAX!$C46,'CALIDAD CONTRACTUAL'!$J:$J,INDUMAX!$M46),
    SUMIFS(COQUE[S],COQUE[[anio_mes]:[anio_mes]],INDUMAX!$Y$3,COQUE[[Codmina]:[Codmina]],INDUMAX!$C46,COQUE[[Pila]:[Pila]],INDUMAX!$M46)/100
)</f>
        <v>6.1194900884792066E-3</v>
      </c>
      <c r="L46" s="33">
        <f>IF(
    SUMIFS(COQUE[FSI],COQUE[[anio_mes]:[anio_mes]],INDUMAX!$Y$3,COQUE[[Codmina]:[Codmina]],INDUMAX!$C46,COQUE[[Pila]:[Pila]],INDUMAX!$M46) = 0,
    SUMIFS('CALIDAD CONTRACTUAL'!I:I,'CALIDAD CONTRACTUAL'!$C:$C,INDUMAX!$C46,'CALIDAD CONTRACTUAL'!$J:$J,INDUMAX!$M46),
    SUMIFS(COQUE[FSI],COQUE[[anio_mes]:[anio_mes]],INDUMAX!$Y$3,COQUE[[Codmina]:[Codmina]],INDUMAX!$C46,COQUE[[Pila]:[Pila]],INDUMAX!$M46)
)</f>
        <v>6.877747633874896</v>
      </c>
      <c r="M46" s="31">
        <f>_xlfn.XLOOKUP(E46,TIPO_CARBON[TIPO CARBON],TIPO_CARBON[TIPO DATA CALIDAD],"")</f>
        <v>1</v>
      </c>
      <c r="N46"/>
      <c r="O46"/>
      <c r="P46"/>
      <c r="Q46"/>
      <c r="R46"/>
      <c r="S46"/>
      <c r="T46"/>
      <c r="U46"/>
      <c r="V46"/>
      <c r="W46"/>
      <c r="X46"/>
      <c r="Y46"/>
      <c r="Z46"/>
      <c r="AA46" s="9" t="str" cm="1">
        <f t="array" aca="1" ref="AA46:AB46" ca="1">IFERROR(_xlfn.ANCHORARRAY(INDIRECT("'DATOS MAESTROS'!o" &amp; (MATCH(A46, 'DATOS MAESTROS'!N:N, 0)))),"")</f>
        <v>ARCOIRIS</v>
      </c>
      <c r="AB46" s="9" t="str">
        <f ca="1"/>
        <v>LA GAVIOTA</v>
      </c>
    </row>
    <row r="47" spans="1:71" s="9" customFormat="1" x14ac:dyDescent="0.35">
      <c r="A47" s="21" t="s">
        <v>97</v>
      </c>
      <c r="B47" s="21" t="s">
        <v>98</v>
      </c>
      <c r="C47" s="30">
        <f>_xlfn.XLOOKUP(B47,PROV[MINA],PROV[COD_MINA],"")</f>
        <v>290001326</v>
      </c>
      <c r="D47" s="21" t="s">
        <v>22</v>
      </c>
      <c r="E47" s="21" t="s">
        <v>91</v>
      </c>
      <c r="F47" s="21"/>
      <c r="G47" s="22"/>
      <c r="H47" s="32">
        <f>IF(
    (SUMIFS(COQUE[HT],COQUE[[anio_mes]:[anio_mes]],INDUMAX!$Y$3,COQUE[[Codmina]:[Codmina]],INDUMAX!$C47,COQUE[[Pila]:[Pila]],INDUMAX!$M47)/100) = 0,
    SUMIFS('CALIDAD CONTRACTUAL'!E:E,'CALIDAD CONTRACTUAL'!$C:$C,INDUMAX!$C47,'CALIDAD CONTRACTUAL'!$J:$J,INDUMAX!$M47),
    SUMIFS(COQUE[HT],COQUE[[anio_mes]:[anio_mes]],INDUMAX!$Y$3,COQUE[[Codmina]:[Codmina]],INDUMAX!$C47,COQUE[[Pila]:[Pila]],INDUMAX!$M47)/100
)</f>
        <v>2.4456037802301003E-2</v>
      </c>
      <c r="I47" s="32">
        <f>IF(
    (SUMIFS(COQUE[CZ],COQUE[[anio_mes]:[anio_mes]],INDUMAX!$Y$3,COQUE[[Codmina]:[Codmina]],INDUMAX!$C47,COQUE[[Pila]:[Pila]],INDUMAX!$M47)/100) = 0,
    SUMIFS('CALIDAD CONTRACTUAL'!F:F,'CALIDAD CONTRACTUAL'!$C:$C,INDUMAX!$C47,'CALIDAD CONTRACTUAL'!$J:$J,INDUMAX!$M47),
    SUMIFS(COQUE[CZ],COQUE[[anio_mes]:[anio_mes]],INDUMAX!$Y$3,COQUE[[Codmina]:[Codmina]],INDUMAX!$C47,COQUE[[Pila]:[Pila]],INDUMAX!$M47)/100
)</f>
        <v>8.7886212725992008E-2</v>
      </c>
      <c r="J47" s="32">
        <f>IF(
    (SUMIFS(COQUE[MV],COQUE[[anio_mes]:[anio_mes]],INDUMAX!$Y$3,COQUE[[Codmina]:[Codmina]],INDUMAX!$C47,COQUE[[Pila]:[Pila]],INDUMAX!$M47)/100) = 0,
    SUMIFS('CALIDAD CONTRACTUAL'!G:G,'CALIDAD CONTRACTUAL'!$C:$C,INDUMAX!$C47,'CALIDAD CONTRACTUAL'!$J:$J,INDUMAX!$M47),
    SUMIFS(COQUE[MV],COQUE[[anio_mes]:[anio_mes]],INDUMAX!$Y$3,COQUE[[Codmina]:[Codmina]],INDUMAX!$C47,COQUE[[Pila]:[Pila]],INDUMAX!$M47)/100
)</f>
        <v>0.38041973585348671</v>
      </c>
      <c r="K47" s="32">
        <f>IF(
    (SUMIFS(COQUE[S],COQUE[[anio_mes]:[anio_mes]],INDUMAX!$Y$3,COQUE[[Codmina]:[Codmina]],INDUMAX!$C47,COQUE[[Pila]:[Pila]],INDUMAX!$M47)/100) = 0,
    SUMIFS('CALIDAD CONTRACTUAL'!H:H,'CALIDAD CONTRACTUAL'!$C:$C,INDUMAX!$C47,'CALIDAD CONTRACTUAL'!$J:$J,INDUMAX!$M47),
    SUMIFS(COQUE[S],COQUE[[anio_mes]:[anio_mes]],INDUMAX!$Y$3,COQUE[[Codmina]:[Codmina]],INDUMAX!$C47,COQUE[[Pila]:[Pila]],INDUMAX!$M47)/100
)</f>
        <v>7.2062291617750662E-3</v>
      </c>
      <c r="L47" s="33">
        <f>IF(
    SUMIFS(COQUE[FSI],COQUE[[anio_mes]:[anio_mes]],INDUMAX!$Y$3,COQUE[[Codmina]:[Codmina]],INDUMAX!$C47,COQUE[[Pila]:[Pila]],INDUMAX!$M47) = 0,
    SUMIFS('CALIDAD CONTRACTUAL'!I:I,'CALIDAD CONTRACTUAL'!$C:$C,INDUMAX!$C47,'CALIDAD CONTRACTUAL'!$J:$J,INDUMAX!$M47),
    SUMIFS(COQUE[FSI],COQUE[[anio_mes]:[anio_mes]],INDUMAX!$Y$3,COQUE[[Codmina]:[Codmina]],INDUMAX!$C47,COQUE[[Pila]:[Pila]],INDUMAX!$M47)
)</f>
        <v>7.1464193472646151</v>
      </c>
      <c r="M47" s="31" t="str">
        <f>_xlfn.XLOOKUP(E47,TIPO_CARBON[TIPO CARBON],TIPO_CARBON[TIPO DATA CALIDAD],"")</f>
        <v>2E</v>
      </c>
      <c r="N47"/>
      <c r="O47"/>
      <c r="P47"/>
      <c r="Q47"/>
      <c r="R47"/>
      <c r="S47"/>
      <c r="T47"/>
      <c r="U47"/>
      <c r="V47"/>
      <c r="W47"/>
      <c r="X47"/>
      <c r="Y47"/>
      <c r="Z47"/>
      <c r="AA47" s="9" t="str" cm="1">
        <f t="array" aca="1" ref="AA47" ca="1">IFERROR(_xlfn.ANCHORARRAY(INDIRECT("'DATOS MAESTROS'!o" &amp; (MATCH(A47, 'DATOS MAESTROS'!N:N, 0)))),"")</f>
        <v>EL RECREO</v>
      </c>
    </row>
    <row r="48" spans="1:71" s="9" customFormat="1" x14ac:dyDescent="0.35">
      <c r="A48" s="21" t="s">
        <v>39</v>
      </c>
      <c r="B48" s="21" t="s">
        <v>99</v>
      </c>
      <c r="C48" s="30">
        <f>_xlfn.XLOOKUP(B48,PROV[MINA],PROV[COD_MINA],"")</f>
        <v>290001796</v>
      </c>
      <c r="D48" s="21" t="s">
        <v>22</v>
      </c>
      <c r="E48" s="21" t="s">
        <v>91</v>
      </c>
      <c r="F48" s="21">
        <v>350</v>
      </c>
      <c r="G48" s="22">
        <v>310000</v>
      </c>
      <c r="H48" s="32">
        <f>IF(
    (SUMIFS(COQUE[HT],COQUE[[anio_mes]:[anio_mes]],INDUMAX!$Y$3,COQUE[[Codmina]:[Codmina]],INDUMAX!$C48,COQUE[[Pila]:[Pila]],INDUMAX!$M48)/100) = 0,
    SUMIFS('CALIDAD CONTRACTUAL'!E:E,'CALIDAD CONTRACTUAL'!$C:$C,INDUMAX!$C48,'CALIDAD CONTRACTUAL'!$J:$J,INDUMAX!$M48),
    SUMIFS(COQUE[HT],COQUE[[anio_mes]:[anio_mes]],INDUMAX!$Y$3,COQUE[[Codmina]:[Codmina]],INDUMAX!$C48,COQUE[[Pila]:[Pila]],INDUMAX!$M48)/100
)</f>
        <v>3.8615818265833927E-2</v>
      </c>
      <c r="I48" s="32">
        <f>IF(
    (SUMIFS(COQUE[CZ],COQUE[[anio_mes]:[anio_mes]],INDUMAX!$Y$3,COQUE[[Codmina]:[Codmina]],INDUMAX!$C48,COQUE[[Pila]:[Pila]],INDUMAX!$M48)/100) = 0,
    SUMIFS('CALIDAD CONTRACTUAL'!F:F,'CALIDAD CONTRACTUAL'!$C:$C,INDUMAX!$C48,'CALIDAD CONTRACTUAL'!$J:$J,INDUMAX!$M48),
    SUMIFS(COQUE[CZ],COQUE[[anio_mes]:[anio_mes]],INDUMAX!$Y$3,COQUE[[Codmina]:[Codmina]],INDUMAX!$C48,COQUE[[Pila]:[Pila]],INDUMAX!$M48)/100
)</f>
        <v>7.6792347250585077E-2</v>
      </c>
      <c r="J48" s="32">
        <f>IF(
    (SUMIFS(COQUE[MV],COQUE[[anio_mes]:[anio_mes]],INDUMAX!$Y$3,COQUE[[Codmina]:[Codmina]],INDUMAX!$C48,COQUE[[Pila]:[Pila]],INDUMAX!$M48)/100) = 0,
    SUMIFS('CALIDAD CONTRACTUAL'!G:G,'CALIDAD CONTRACTUAL'!$C:$C,INDUMAX!$C48,'CALIDAD CONTRACTUAL'!$J:$J,INDUMAX!$M48),
    SUMIFS(COQUE[MV],COQUE[[anio_mes]:[anio_mes]],INDUMAX!$Y$3,COQUE[[Codmina]:[Codmina]],INDUMAX!$C48,COQUE[[Pila]:[Pila]],INDUMAX!$M48)/100
)</f>
        <v>0.3629606779256786</v>
      </c>
      <c r="K48" s="32">
        <f>IF(
    (SUMIFS(COQUE[S],COQUE[[anio_mes]:[anio_mes]],INDUMAX!$Y$3,COQUE[[Codmina]:[Codmina]],INDUMAX!$C48,COQUE[[Pila]:[Pila]],INDUMAX!$M48)/100) = 0,
    SUMIFS('CALIDAD CONTRACTUAL'!H:H,'CALIDAD CONTRACTUAL'!$C:$C,INDUMAX!$C48,'CALIDAD CONTRACTUAL'!$J:$J,INDUMAX!$M48),
    SUMIFS(COQUE[S],COQUE[[anio_mes]:[anio_mes]],INDUMAX!$Y$3,COQUE[[Codmina]:[Codmina]],INDUMAX!$C48,COQUE[[Pila]:[Pila]],INDUMAX!$M48)/100
)</f>
        <v>7.7146064066063481E-3</v>
      </c>
      <c r="L48" s="33">
        <f>IF(
    SUMIFS(COQUE[FSI],COQUE[[anio_mes]:[anio_mes]],INDUMAX!$Y$3,COQUE[[Codmina]:[Codmina]],INDUMAX!$C48,COQUE[[Pila]:[Pila]],INDUMAX!$M48) = 0,
    SUMIFS('CALIDAD CONTRACTUAL'!I:I,'CALIDAD CONTRACTUAL'!$C:$C,INDUMAX!$C48,'CALIDAD CONTRACTUAL'!$J:$J,INDUMAX!$M48),
    SUMIFS(COQUE[FSI],COQUE[[anio_mes]:[anio_mes]],INDUMAX!$Y$3,COQUE[[Codmina]:[Codmina]],INDUMAX!$C48,COQUE[[Pila]:[Pila]],INDUMAX!$M48)
)</f>
        <v>7.3269784011805585</v>
      </c>
      <c r="M48" s="31" t="str">
        <f>_xlfn.XLOOKUP(E48,TIPO_CARBON[TIPO CARBON],TIPO_CARBON[TIPO DATA CALIDAD],"")</f>
        <v>2E</v>
      </c>
      <c r="N48"/>
      <c r="O48"/>
      <c r="P48"/>
      <c r="Q48"/>
      <c r="R48"/>
      <c r="S48"/>
      <c r="T48"/>
      <c r="U48"/>
      <c r="V48"/>
      <c r="W48"/>
      <c r="X48"/>
      <c r="Y48"/>
      <c r="Z48"/>
      <c r="AA48" s="9" t="str" cm="1">
        <f t="array" aca="1" ref="AA48:AJ48" ca="1">IFERROR(_xlfn.ANCHORARRAY(INDIRECT("'DATOS MAESTROS'!o" &amp; (MATCH(A48, 'DATOS MAESTROS'!N:N, 0)))),"")</f>
        <v>BENDICION</v>
      </c>
      <c r="AB48" s="9" t="str">
        <f ca="1"/>
        <v>EL CARMEN M&amp;P</v>
      </c>
      <c r="AC48" s="9" t="str">
        <f ca="1"/>
        <v>JULIETH 3 MOLINA</v>
      </c>
      <c r="AD48" s="9" t="str">
        <f ca="1"/>
        <v>JULIETH 3 MOLINA TER</v>
      </c>
      <c r="AE48" s="9" t="str">
        <f ca="1"/>
        <v>JULIETH MOLINA</v>
      </c>
      <c r="AF48" s="9" t="str">
        <f ca="1"/>
        <v>LA SOFIA</v>
      </c>
      <c r="AG48" s="9" t="str">
        <f ca="1"/>
        <v>LOS ALMENDROS</v>
      </c>
      <c r="AH48" s="9" t="str">
        <f ca="1"/>
        <v>PLANADAS MOLINA</v>
      </c>
      <c r="AI48" s="9" t="str">
        <f ca="1"/>
        <v>PLANADAS MOLINA TER</v>
      </c>
      <c r="AJ48" s="9" t="str">
        <f ca="1"/>
        <v>VILLA ANDREA</v>
      </c>
    </row>
    <row r="49" spans="1:76" s="9" customFormat="1" x14ac:dyDescent="0.35">
      <c r="A49" s="21" t="s">
        <v>100</v>
      </c>
      <c r="B49" s="21" t="s">
        <v>101</v>
      </c>
      <c r="C49" s="30">
        <f>_xlfn.XLOOKUP(B49,PROV[MINA],PROV[COD_MINA],"")</f>
        <v>290000562</v>
      </c>
      <c r="D49" s="21" t="s">
        <v>22</v>
      </c>
      <c r="E49" s="21" t="s">
        <v>91</v>
      </c>
      <c r="F49" s="21">
        <v>5000</v>
      </c>
      <c r="G49" s="22">
        <v>340000</v>
      </c>
      <c r="H49" s="32">
        <f>IF(
    (SUMIFS(COQUE[HT],COQUE[[anio_mes]:[anio_mes]],INDUMAX!$Y$3,COQUE[[Codmina]:[Codmina]],INDUMAX!$C49,COQUE[[Pila]:[Pila]],INDUMAX!$M49)/100) = 0,
    SUMIFS('CALIDAD CONTRACTUAL'!E:E,'CALIDAD CONTRACTUAL'!$C:$C,INDUMAX!$C49,'CALIDAD CONTRACTUAL'!$J:$J,INDUMAX!$M49),
    SUMIFS(COQUE[HT],COQUE[[anio_mes]:[anio_mes]],INDUMAX!$Y$3,COQUE[[Codmina]:[Codmina]],INDUMAX!$C49,COQUE[[Pila]:[Pila]],INDUMAX!$M49)/100
)</f>
        <v>7.6503415796268001E-2</v>
      </c>
      <c r="I49" s="32">
        <f>IF(
    (SUMIFS(COQUE[CZ],COQUE[[anio_mes]:[anio_mes]],INDUMAX!$Y$3,COQUE[[Codmina]:[Codmina]],INDUMAX!$C49,COQUE[[Pila]:[Pila]],INDUMAX!$M49)/100) = 0,
    SUMIFS('CALIDAD CONTRACTUAL'!F:F,'CALIDAD CONTRACTUAL'!$C:$C,INDUMAX!$C49,'CALIDAD CONTRACTUAL'!$J:$J,INDUMAX!$M49),
    SUMIFS(COQUE[CZ],COQUE[[anio_mes]:[anio_mes]],INDUMAX!$Y$3,COQUE[[Codmina]:[Codmina]],INDUMAX!$C49,COQUE[[Pila]:[Pila]],INDUMAX!$M49)/100
)</f>
        <v>0.19372113522769246</v>
      </c>
      <c r="J49" s="32">
        <f>IF(
    (SUMIFS(COQUE[MV],COQUE[[anio_mes]:[anio_mes]],INDUMAX!$Y$3,COQUE[[Codmina]:[Codmina]],INDUMAX!$C49,COQUE[[Pila]:[Pila]],INDUMAX!$M49)/100) = 0,
    SUMIFS('CALIDAD CONTRACTUAL'!G:G,'CALIDAD CONTRACTUAL'!$C:$C,INDUMAX!$C49,'CALIDAD CONTRACTUAL'!$J:$J,INDUMAX!$M49),
    SUMIFS(COQUE[MV],COQUE[[anio_mes]:[anio_mes]],INDUMAX!$Y$3,COQUE[[Codmina]:[Codmina]],INDUMAX!$C49,COQUE[[Pila]:[Pila]],INDUMAX!$M49)/100
)</f>
        <v>0.6696882393758582</v>
      </c>
      <c r="K49" s="32">
        <f>IF(
    (SUMIFS(COQUE[S],COQUE[[anio_mes]:[anio_mes]],INDUMAX!$Y$3,COQUE[[Codmina]:[Codmina]],INDUMAX!$C49,COQUE[[Pila]:[Pila]],INDUMAX!$M49)/100) = 0,
    SUMIFS('CALIDAD CONTRACTUAL'!H:H,'CALIDAD CONTRACTUAL'!$C:$C,INDUMAX!$C49,'CALIDAD CONTRACTUAL'!$J:$J,INDUMAX!$M49),
    SUMIFS(COQUE[S],COQUE[[anio_mes]:[anio_mes]],INDUMAX!$Y$3,COQUE[[Codmina]:[Codmina]],INDUMAX!$C49,COQUE[[Pila]:[Pila]],INDUMAX!$M49)/100
)</f>
        <v>1.8795692588701271E-2</v>
      </c>
      <c r="L49" s="33">
        <f>IF(
    SUMIFS(COQUE[FSI],COQUE[[anio_mes]:[anio_mes]],INDUMAX!$Y$3,COQUE[[Codmina]:[Codmina]],INDUMAX!$C49,COQUE[[Pila]:[Pila]],INDUMAX!$M49) = 0,
    SUMIFS('CALIDAD CONTRACTUAL'!I:I,'CALIDAD CONTRACTUAL'!$C:$C,INDUMAX!$C49,'CALIDAD CONTRACTUAL'!$J:$J,INDUMAX!$M49),
    SUMIFS(COQUE[FSI],COQUE[[anio_mes]:[anio_mes]],INDUMAX!$Y$3,COQUE[[Codmina]:[Codmina]],INDUMAX!$C49,COQUE[[Pila]:[Pila]],INDUMAX!$M49)
)</f>
        <v>15.097334318338406</v>
      </c>
      <c r="M49" s="31" t="str">
        <f>_xlfn.XLOOKUP(E49,TIPO_CARBON[TIPO CARBON],TIPO_CARBON[TIPO DATA CALIDAD],"")</f>
        <v>2E</v>
      </c>
      <c r="N49"/>
      <c r="O49"/>
      <c r="P49"/>
      <c r="Q49"/>
      <c r="R49"/>
      <c r="S49"/>
      <c r="T49"/>
      <c r="U49"/>
      <c r="V49"/>
      <c r="W49"/>
      <c r="X49"/>
      <c r="Y49"/>
      <c r="Z49"/>
      <c r="AA49" s="9" t="str" cm="1">
        <f t="array" aca="1" ref="AA49:AD49" ca="1">IFERROR(_xlfn.ANCHORARRAY(INDIRECT("'DATOS MAESTROS'!o" &amp; (MATCH(A49, 'DATOS MAESTROS'!N:N, 0)))),"")</f>
        <v>INCLINADO 5</v>
      </c>
      <c r="AB49" s="9" t="str">
        <f ca="1"/>
        <v>TALAS</v>
      </c>
      <c r="AC49" s="9" t="str">
        <f ca="1"/>
        <v>TALAS 02</v>
      </c>
      <c r="AD49" s="9" t="str">
        <f ca="1"/>
        <v>TALAS 03</v>
      </c>
    </row>
    <row r="50" spans="1:76" s="9" customFormat="1" x14ac:dyDescent="0.35">
      <c r="A50" s="21" t="s">
        <v>102</v>
      </c>
      <c r="B50" s="21" t="s">
        <v>103</v>
      </c>
      <c r="C50" s="30">
        <f>_xlfn.XLOOKUP(B50,PROV[MINA],PROV[COD_MINA],"")</f>
        <v>290000162</v>
      </c>
      <c r="D50" s="21" t="s">
        <v>22</v>
      </c>
      <c r="E50" s="21" t="s">
        <v>83</v>
      </c>
      <c r="F50" s="21">
        <v>600</v>
      </c>
      <c r="G50" s="22">
        <v>294380</v>
      </c>
      <c r="H50" s="32">
        <f>IF(
    (SUMIFS(COQUE[HT],COQUE[[anio_mes]:[anio_mes]],INDUMAX!$Y$3,COQUE[[Codmina]:[Codmina]],INDUMAX!$C50,COQUE[[Pila]:[Pila]],INDUMAX!$M50)/100) = 0,
    SUMIFS('CALIDAD CONTRACTUAL'!E:E,'CALIDAD CONTRACTUAL'!$C:$C,INDUMAX!$C50,'CALIDAD CONTRACTUAL'!$J:$J,INDUMAX!$M50),
    SUMIFS(COQUE[HT],COQUE[[anio_mes]:[anio_mes]],INDUMAX!$Y$3,COQUE[[Codmina]:[Codmina]],INDUMAX!$C50,COQUE[[Pila]:[Pila]],INDUMAX!$M50)/100
)</f>
        <v>4.1101110763623022E-2</v>
      </c>
      <c r="I50" s="32">
        <f>IF(
    (SUMIFS(COQUE[CZ],COQUE[[anio_mes]:[anio_mes]],INDUMAX!$Y$3,COQUE[[Codmina]:[Codmina]],INDUMAX!$C50,COQUE[[Pila]:[Pila]],INDUMAX!$M50)/100) = 0,
    SUMIFS('CALIDAD CONTRACTUAL'!F:F,'CALIDAD CONTRACTUAL'!$C:$C,INDUMAX!$C50,'CALIDAD CONTRACTUAL'!$J:$J,INDUMAX!$M50),
    SUMIFS(COQUE[CZ],COQUE[[anio_mes]:[anio_mes]],INDUMAX!$Y$3,COQUE[[Codmina]:[Codmina]],INDUMAX!$C50,COQUE[[Pila]:[Pila]],INDUMAX!$M50)/100
)</f>
        <v>0.10968967421195094</v>
      </c>
      <c r="J50" s="32">
        <f>IF(
    (SUMIFS(COQUE[MV],COQUE[[anio_mes]:[anio_mes]],INDUMAX!$Y$3,COQUE[[Codmina]:[Codmina]],INDUMAX!$C50,COQUE[[Pila]:[Pila]],INDUMAX!$M50)/100) = 0,
    SUMIFS('CALIDAD CONTRACTUAL'!G:G,'CALIDAD CONTRACTUAL'!$C:$C,INDUMAX!$C50,'CALIDAD CONTRACTUAL'!$J:$J,INDUMAX!$M50),
    SUMIFS(COQUE[MV],COQUE[[anio_mes]:[anio_mes]],INDUMAX!$Y$3,COQUE[[Codmina]:[Codmina]],INDUMAX!$C50,COQUE[[Pila]:[Pila]],INDUMAX!$M50)/100
)</f>
        <v>0.38232890250083557</v>
      </c>
      <c r="K50" s="32">
        <f>IF(
    (SUMIFS(COQUE[S],COQUE[[anio_mes]:[anio_mes]],INDUMAX!$Y$3,COQUE[[Codmina]:[Codmina]],INDUMAX!$C50,COQUE[[Pila]:[Pila]],INDUMAX!$M50)/100) = 0,
    SUMIFS('CALIDAD CONTRACTUAL'!H:H,'CALIDAD CONTRACTUAL'!$C:$C,INDUMAX!$C50,'CALIDAD CONTRACTUAL'!$J:$J,INDUMAX!$M50),
    SUMIFS(COQUE[S],COQUE[[anio_mes]:[anio_mes]],INDUMAX!$Y$3,COQUE[[Codmina]:[Codmina]],INDUMAX!$C50,COQUE[[Pila]:[Pila]],INDUMAX!$M50)/100
)</f>
        <v>7.2566845323469445E-3</v>
      </c>
      <c r="L50" s="33">
        <f>IF(
    SUMIFS(COQUE[FSI],COQUE[[anio_mes]:[anio_mes]],INDUMAX!$Y$3,COQUE[[Codmina]:[Codmina]],INDUMAX!$C50,COQUE[[Pila]:[Pila]],INDUMAX!$M50) = 0,
    SUMIFS('CALIDAD CONTRACTUAL'!I:I,'CALIDAD CONTRACTUAL'!$C:$C,INDUMAX!$C50,'CALIDAD CONTRACTUAL'!$J:$J,INDUMAX!$M50),
    SUMIFS(COQUE[FSI],COQUE[[anio_mes]:[anio_mes]],INDUMAX!$Y$3,COQUE[[Codmina]:[Codmina]],INDUMAX!$C50,COQUE[[Pila]:[Pila]],INDUMAX!$M50)
)</f>
        <v>7.1742820476873472</v>
      </c>
      <c r="M50" s="31">
        <f>_xlfn.XLOOKUP(E50,TIPO_CARBON[TIPO CARBON],TIPO_CARBON[TIPO DATA CALIDAD],"")</f>
        <v>1</v>
      </c>
      <c r="N50"/>
      <c r="O50"/>
      <c r="P50"/>
      <c r="Q50"/>
      <c r="R50"/>
      <c r="S50"/>
      <c r="T50"/>
      <c r="U50"/>
      <c r="V50"/>
      <c r="W50"/>
      <c r="X50"/>
      <c r="Y50"/>
      <c r="Z50"/>
      <c r="AA50" s="9" t="str" cm="1">
        <f t="array" aca="1" ref="AA50:AC50" ca="1">IFERROR(_xlfn.ANCHORARRAY(INDIRECT("'DATOS MAESTROS'!o" &amp; (MATCH(A50, 'DATOS MAESTROS'!N:N, 0)))),"")</f>
        <v>CARBONES LA DON JUANA M3</v>
      </c>
      <c r="AB50" s="9" t="str">
        <f ca="1"/>
        <v>CARBONES LA DON JUANA M45</v>
      </c>
      <c r="AC50" s="9" t="str">
        <f ca="1"/>
        <v>CARBONES LA DON JUANA M50</v>
      </c>
    </row>
    <row r="51" spans="1:76" s="9" customFormat="1" x14ac:dyDescent="0.35">
      <c r="A51" s="21" t="s">
        <v>104</v>
      </c>
      <c r="B51" s="21" t="s">
        <v>105</v>
      </c>
      <c r="C51" s="30">
        <f>_xlfn.XLOOKUP(B51,PROV[MINA],PROV[COD_MINA],"")</f>
        <v>290001783</v>
      </c>
      <c r="D51" s="21" t="s">
        <v>22</v>
      </c>
      <c r="E51" s="21" t="s">
        <v>83</v>
      </c>
      <c r="F51" s="21">
        <v>0</v>
      </c>
      <c r="G51" s="22">
        <v>330000</v>
      </c>
      <c r="H51" s="32">
        <f>IF(
    (SUMIFS(COQUE[HT],COQUE[[anio_mes]:[anio_mes]],INDUMAX!$Y$3,COQUE[[Codmina]:[Codmina]],INDUMAX!$C51,COQUE[[Pila]:[Pila]],INDUMAX!$M51)/100) = 0,
    SUMIFS('CALIDAD CONTRACTUAL'!E:E,'CALIDAD CONTRACTUAL'!$C:$C,INDUMAX!$C51,'CALIDAD CONTRACTUAL'!$J:$J,INDUMAX!$M51),
    SUMIFS(COQUE[HT],COQUE[[anio_mes]:[anio_mes]],INDUMAX!$Y$3,COQUE[[Codmina]:[Codmina]],INDUMAX!$C51,COQUE[[Pila]:[Pila]],INDUMAX!$M51)/100
)</f>
        <v>2.64E-2</v>
      </c>
      <c r="I51" s="32">
        <f>IF(
    (SUMIFS(COQUE[CZ],COQUE[[anio_mes]:[anio_mes]],INDUMAX!$Y$3,COQUE[[Codmina]:[Codmina]],INDUMAX!$C51,COQUE[[Pila]:[Pila]],INDUMAX!$M51)/100) = 0,
    SUMIFS('CALIDAD CONTRACTUAL'!F:F,'CALIDAD CONTRACTUAL'!$C:$C,INDUMAX!$C51,'CALIDAD CONTRACTUAL'!$J:$J,INDUMAX!$M51),
    SUMIFS(COQUE[CZ],COQUE[[anio_mes]:[anio_mes]],INDUMAX!$Y$3,COQUE[[Codmina]:[Codmina]],INDUMAX!$C51,COQUE[[Pila]:[Pila]],INDUMAX!$M51)/100
)</f>
        <v>9.9000000000000005E-2</v>
      </c>
      <c r="J51" s="32">
        <f>IF(
    (SUMIFS(COQUE[MV],COQUE[[anio_mes]:[anio_mes]],INDUMAX!$Y$3,COQUE[[Codmina]:[Codmina]],INDUMAX!$C51,COQUE[[Pila]:[Pila]],INDUMAX!$M51)/100) = 0,
    SUMIFS('CALIDAD CONTRACTUAL'!G:G,'CALIDAD CONTRACTUAL'!$C:$C,INDUMAX!$C51,'CALIDAD CONTRACTUAL'!$J:$J,INDUMAX!$M51),
    SUMIFS(COQUE[MV],COQUE[[anio_mes]:[anio_mes]],INDUMAX!$Y$3,COQUE[[Codmina]:[Codmina]],INDUMAX!$C51,COQUE[[Pila]:[Pila]],INDUMAX!$M51)/100
)</f>
        <v>0.37330000000000002</v>
      </c>
      <c r="K51" s="32">
        <f>IF(
    (SUMIFS(COQUE[S],COQUE[[anio_mes]:[anio_mes]],INDUMAX!$Y$3,COQUE[[Codmina]:[Codmina]],INDUMAX!$C51,COQUE[[Pila]:[Pila]],INDUMAX!$M51)/100) = 0,
    SUMIFS('CALIDAD CONTRACTUAL'!H:H,'CALIDAD CONTRACTUAL'!$C:$C,INDUMAX!$C51,'CALIDAD CONTRACTUAL'!$J:$J,INDUMAX!$M51),
    SUMIFS(COQUE[S],COQUE[[anio_mes]:[anio_mes]],INDUMAX!$Y$3,COQUE[[Codmina]:[Codmina]],INDUMAX!$C51,COQUE[[Pila]:[Pila]],INDUMAX!$M51)/100
)</f>
        <v>7.4999999999999997E-3</v>
      </c>
      <c r="L51" s="33">
        <f>IF(
    SUMIFS(COQUE[FSI],COQUE[[anio_mes]:[anio_mes]],INDUMAX!$Y$3,COQUE[[Codmina]:[Codmina]],INDUMAX!$C51,COQUE[[Pila]:[Pila]],INDUMAX!$M51) = 0,
    SUMIFS('CALIDAD CONTRACTUAL'!I:I,'CALIDAD CONTRACTUAL'!$C:$C,INDUMAX!$C51,'CALIDAD CONTRACTUAL'!$J:$J,INDUMAX!$M51),
    SUMIFS(COQUE[FSI],COQUE[[anio_mes]:[anio_mes]],INDUMAX!$Y$3,COQUE[[Codmina]:[Codmina]],INDUMAX!$C51,COQUE[[Pila]:[Pila]],INDUMAX!$M51)
)</f>
        <v>7.3</v>
      </c>
      <c r="M51" s="31">
        <f>_xlfn.XLOOKUP(E51,TIPO_CARBON[TIPO CARBON],TIPO_CARBON[TIPO DATA CALIDAD],"")</f>
        <v>1</v>
      </c>
      <c r="N51"/>
      <c r="O51"/>
      <c r="P51"/>
      <c r="Q51"/>
      <c r="R51"/>
      <c r="S51"/>
      <c r="T51"/>
      <c r="U51"/>
      <c r="V51"/>
      <c r="W51"/>
      <c r="X51"/>
      <c r="Y51"/>
      <c r="Z51"/>
      <c r="AA51" s="9" t="str" cm="1">
        <f t="array" aca="1" ref="AA51" ca="1">IFERROR(_xlfn.ANCHORARRAY(INDIRECT("'DATOS MAESTROS'!o" &amp; (MATCH(A51, 'DATOS MAESTROS'!N:N, 0)))),"")</f>
        <v>INDUMINAS</v>
      </c>
    </row>
    <row r="52" spans="1:76" s="9" customFormat="1" x14ac:dyDescent="0.35">
      <c r="A52" s="21" t="s">
        <v>106</v>
      </c>
      <c r="B52" s="21" t="s">
        <v>107</v>
      </c>
      <c r="C52" s="30">
        <f>_xlfn.XLOOKUP(B52,PROV[MINA],PROV[COD_MINA],"")</f>
        <v>290000480</v>
      </c>
      <c r="D52" s="21" t="s">
        <v>22</v>
      </c>
      <c r="E52" s="21" t="s">
        <v>91</v>
      </c>
      <c r="F52" s="21">
        <v>0</v>
      </c>
      <c r="G52" s="22"/>
      <c r="H52" s="32">
        <f>IF(
    (SUMIFS(COQUE[HT],COQUE[[anio_mes]:[anio_mes]],INDUMAX!$Y$3,COQUE[[Codmina]:[Codmina]],INDUMAX!$C52,COQUE[[Pila]:[Pila]],INDUMAX!$M52)/100) = 0,
    SUMIFS('CALIDAD CONTRACTUAL'!E:E,'CALIDAD CONTRACTUAL'!$C:$C,INDUMAX!$C52,'CALIDAD CONTRACTUAL'!$J:$J,INDUMAX!$M52),
    SUMIFS(COQUE[HT],COQUE[[anio_mes]:[anio_mes]],INDUMAX!$Y$3,COQUE[[Codmina]:[Codmina]],INDUMAX!$C52,COQUE[[Pila]:[Pila]],INDUMAX!$M52)/100
)</f>
        <v>6.4600000000000005E-2</v>
      </c>
      <c r="I52" s="32">
        <f>IF(
    (SUMIFS(COQUE[CZ],COQUE[[anio_mes]:[anio_mes]],INDUMAX!$Y$3,COQUE[[Codmina]:[Codmina]],INDUMAX!$C52,COQUE[[Pila]:[Pila]],INDUMAX!$M52)/100) = 0,
    SUMIFS('CALIDAD CONTRACTUAL'!F:F,'CALIDAD CONTRACTUAL'!$C:$C,INDUMAX!$C52,'CALIDAD CONTRACTUAL'!$J:$J,INDUMAX!$M52),
    SUMIFS(COQUE[CZ],COQUE[[anio_mes]:[anio_mes]],INDUMAX!$Y$3,COQUE[[Codmina]:[Codmina]],INDUMAX!$C52,COQUE[[Pila]:[Pila]],INDUMAX!$M52)/100
)</f>
        <v>0.1057</v>
      </c>
      <c r="J52" s="32">
        <f>IF(
    (SUMIFS(COQUE[MV],COQUE[[anio_mes]:[anio_mes]],INDUMAX!$Y$3,COQUE[[Codmina]:[Codmina]],INDUMAX!$C52,COQUE[[Pila]:[Pila]],INDUMAX!$M52)/100) = 0,
    SUMIFS('CALIDAD CONTRACTUAL'!G:G,'CALIDAD CONTRACTUAL'!$C:$C,INDUMAX!$C52,'CALIDAD CONTRACTUAL'!$J:$J,INDUMAX!$M52),
    SUMIFS(COQUE[MV],COQUE[[anio_mes]:[anio_mes]],INDUMAX!$Y$3,COQUE[[Codmina]:[Codmina]],INDUMAX!$C52,COQUE[[Pila]:[Pila]],INDUMAX!$M52)/100
)</f>
        <v>0.36170000000000002</v>
      </c>
      <c r="K52" s="32">
        <f>IF(
    (SUMIFS(COQUE[S],COQUE[[anio_mes]:[anio_mes]],INDUMAX!$Y$3,COQUE[[Codmina]:[Codmina]],INDUMAX!$C52,COQUE[[Pila]:[Pila]],INDUMAX!$M52)/100) = 0,
    SUMIFS('CALIDAD CONTRACTUAL'!H:H,'CALIDAD CONTRACTUAL'!$C:$C,INDUMAX!$C52,'CALIDAD CONTRACTUAL'!$J:$J,INDUMAX!$M52),
    SUMIFS(COQUE[S],COQUE[[anio_mes]:[anio_mes]],INDUMAX!$Y$3,COQUE[[Codmina]:[Codmina]],INDUMAX!$C52,COQUE[[Pila]:[Pila]],INDUMAX!$M52)/100
)</f>
        <v>6.0000000000000001E-3</v>
      </c>
      <c r="L52" s="33">
        <f>IF(
    SUMIFS(COQUE[FSI],COQUE[[anio_mes]:[anio_mes]],INDUMAX!$Y$3,COQUE[[Codmina]:[Codmina]],INDUMAX!$C52,COQUE[[Pila]:[Pila]],INDUMAX!$M52) = 0,
    SUMIFS('CALIDAD CONTRACTUAL'!I:I,'CALIDAD CONTRACTUAL'!$C:$C,INDUMAX!$C52,'CALIDAD CONTRACTUAL'!$J:$J,INDUMAX!$M52),
    SUMIFS(COQUE[FSI],COQUE[[anio_mes]:[anio_mes]],INDUMAX!$Y$3,COQUE[[Codmina]:[Codmina]],INDUMAX!$C52,COQUE[[Pila]:[Pila]],INDUMAX!$M52)
)</f>
        <v>7</v>
      </c>
      <c r="M52" s="31" t="str">
        <f>_xlfn.XLOOKUP(E52,TIPO_CARBON[TIPO CARBON],TIPO_CARBON[TIPO DATA CALIDAD],"")</f>
        <v>2E</v>
      </c>
      <c r="N52"/>
      <c r="O52"/>
      <c r="P52"/>
      <c r="Q52"/>
      <c r="R52"/>
      <c r="S52"/>
      <c r="T52"/>
      <c r="U52"/>
      <c r="V52"/>
      <c r="W52"/>
      <c r="X52"/>
      <c r="Y52"/>
      <c r="Z52"/>
      <c r="AA52" s="9" t="str" cm="1">
        <f t="array" aca="1" ref="AA52:AF52" ca="1">IFERROR(_xlfn.ANCHORARRAY(INDIRECT("'DATOS MAESTROS'!o" &amp; (MATCH(A52, 'DATOS MAESTROS'!N:N, 0)))),"")</f>
        <v>LOS CARUSOS M1</v>
      </c>
      <c r="AB52" s="9" t="str">
        <f ca="1"/>
        <v>LOS PEREZ</v>
      </c>
      <c r="AC52" s="9" t="str">
        <f ca="1"/>
        <v>LOS PEREZ 2</v>
      </c>
      <c r="AD52" s="9" t="str">
        <f ca="1"/>
        <v>LOS PEREZ M20</v>
      </c>
      <c r="AE52" s="9" t="str">
        <f ca="1"/>
        <v>PEREZ NUÑEZ</v>
      </c>
      <c r="AF52" s="9" t="str">
        <f ca="1"/>
        <v>PEREZ NUÑEZ TER</v>
      </c>
    </row>
    <row r="53" spans="1:76" s="9" customFormat="1" x14ac:dyDescent="0.35">
      <c r="A53" s="21" t="s">
        <v>108</v>
      </c>
      <c r="B53" s="21" t="s">
        <v>109</v>
      </c>
      <c r="C53" s="30">
        <f>_xlfn.XLOOKUP(B53,PROV[MINA],PROV[COD_MINA],"")</f>
        <v>290001718</v>
      </c>
      <c r="D53" s="21" t="s">
        <v>22</v>
      </c>
      <c r="E53" s="21" t="s">
        <v>83</v>
      </c>
      <c r="F53" s="21">
        <v>1000</v>
      </c>
      <c r="G53" s="22">
        <v>290000</v>
      </c>
      <c r="H53" s="32">
        <f>IF(
    (SUMIFS(COQUE[HT],COQUE[[anio_mes]:[anio_mes]],INDUMAX!$Y$3,COQUE[[Codmina]:[Codmina]],INDUMAX!$C53,COQUE[[Pila]:[Pila]],INDUMAX!$M53)/100) = 0,
    SUMIFS('CALIDAD CONTRACTUAL'!E:E,'CALIDAD CONTRACTUAL'!$C:$C,INDUMAX!$C53,'CALIDAD CONTRACTUAL'!$J:$J,INDUMAX!$M53),
    SUMIFS(COQUE[HT],COQUE[[anio_mes]:[anio_mes]],INDUMAX!$Y$3,COQUE[[Codmina]:[Codmina]],INDUMAX!$C53,COQUE[[Pila]:[Pila]],INDUMAX!$M53)/100
)</f>
        <v>6.3349848782464996E-2</v>
      </c>
      <c r="I53" s="32">
        <f>IF(
    (SUMIFS(COQUE[CZ],COQUE[[anio_mes]:[anio_mes]],INDUMAX!$Y$3,COQUE[[Codmina]:[Codmina]],INDUMAX!$C53,COQUE[[Pila]:[Pila]],INDUMAX!$M53)/100) = 0,
    SUMIFS('CALIDAD CONTRACTUAL'!F:F,'CALIDAD CONTRACTUAL'!$C:$C,INDUMAX!$C53,'CALIDAD CONTRACTUAL'!$J:$J,INDUMAX!$M53),
    SUMIFS(COQUE[CZ],COQUE[[anio_mes]:[anio_mes]],INDUMAX!$Y$3,COQUE[[Codmina]:[Codmina]],INDUMAX!$C53,COQUE[[Pila]:[Pila]],INDUMAX!$M53)/100
)</f>
        <v>0.10725378043837494</v>
      </c>
      <c r="J53" s="32">
        <f>IF(
    (SUMIFS(COQUE[MV],COQUE[[anio_mes]:[anio_mes]],INDUMAX!$Y$3,COQUE[[Codmina]:[Codmina]],INDUMAX!$C53,COQUE[[Pila]:[Pila]],INDUMAX!$M53)/100) = 0,
    SUMIFS('CALIDAD CONTRACTUAL'!G:G,'CALIDAD CONTRACTUAL'!$C:$C,INDUMAX!$C53,'CALIDAD CONTRACTUAL'!$J:$J,INDUMAX!$M53),
    SUMIFS(COQUE[MV],COQUE[[anio_mes]:[anio_mes]],INDUMAX!$Y$3,COQUE[[Codmina]:[Codmina]],INDUMAX!$C53,COQUE[[Pila]:[Pila]],INDUMAX!$M53)/100
)</f>
        <v>0.36559334642846003</v>
      </c>
      <c r="K53" s="32">
        <f>IF(
    (SUMIFS(COQUE[S],COQUE[[anio_mes]:[anio_mes]],INDUMAX!$Y$3,COQUE[[Codmina]:[Codmina]],INDUMAX!$C53,COQUE[[Pila]:[Pila]],INDUMAX!$M53)/100) = 0,
    SUMIFS('CALIDAD CONTRACTUAL'!H:H,'CALIDAD CONTRACTUAL'!$C:$C,INDUMAX!$C53,'CALIDAD CONTRACTUAL'!$J:$J,INDUMAX!$M53),
    SUMIFS(COQUE[S],COQUE[[anio_mes]:[anio_mes]],INDUMAX!$Y$3,COQUE[[Codmina]:[Codmina]],INDUMAX!$C53,COQUE[[Pila]:[Pila]],INDUMAX!$M53)/100
)</f>
        <v>8.8492439123250069E-3</v>
      </c>
      <c r="L53" s="33">
        <f>IF(
    SUMIFS(COQUE[FSI],COQUE[[anio_mes]:[anio_mes]],INDUMAX!$Y$3,COQUE[[Codmina]:[Codmina]],INDUMAX!$C53,COQUE[[Pila]:[Pila]],INDUMAX!$M53) = 0,
    SUMIFS('CALIDAD CONTRACTUAL'!I:I,'CALIDAD CONTRACTUAL'!$C:$C,INDUMAX!$C53,'CALIDAD CONTRACTUAL'!$J:$J,INDUMAX!$M53),
    SUMIFS(COQUE[FSI],COQUE[[anio_mes]:[anio_mes]],INDUMAX!$Y$3,COQUE[[Codmina]:[Codmina]],INDUMAX!$C53,COQUE[[Pila]:[Pila]],INDUMAX!$M53)
)</f>
        <v>6.7462195616250433</v>
      </c>
      <c r="M53" s="31">
        <f>_xlfn.XLOOKUP(E53,TIPO_CARBON[TIPO CARBON],TIPO_CARBON[TIPO DATA CALIDAD],"")</f>
        <v>1</v>
      </c>
      <c r="N53"/>
      <c r="O53"/>
      <c r="P53"/>
      <c r="Q53"/>
      <c r="R53"/>
      <c r="S53"/>
      <c r="T53"/>
      <c r="U53"/>
      <c r="V53"/>
      <c r="W53"/>
      <c r="X53"/>
      <c r="Y53"/>
      <c r="Z53"/>
      <c r="AA53" s="9" t="str" cm="1">
        <f t="array" aca="1" ref="AA53:AE53" ca="1">IFERROR(_xlfn.ANCHORARRAY(INDIRECT("'DATOS MAESTROS'!o" &amp; (MATCH(A53, 'DATOS MAESTROS'!N:N, 0)))),"")</f>
        <v>BVR CAR 1</v>
      </c>
      <c r="AB53" s="9" t="str">
        <f ca="1"/>
        <v>BVR CAR 2</v>
      </c>
      <c r="AC53" s="9" t="str">
        <f ca="1"/>
        <v>BVR CAR 3</v>
      </c>
      <c r="AD53" s="9" t="str">
        <f ca="1"/>
        <v>BVR CAR 4</v>
      </c>
      <c r="AE53" s="9" t="str">
        <f ca="1"/>
        <v>COMERCIALIZADORA BVR</v>
      </c>
    </row>
    <row r="54" spans="1:76" s="9" customFormat="1" x14ac:dyDescent="0.35">
      <c r="A54" s="21" t="s">
        <v>110</v>
      </c>
      <c r="B54" s="21" t="s">
        <v>111</v>
      </c>
      <c r="C54" s="30">
        <f>_xlfn.XLOOKUP(B54,PROV[MINA],PROV[COD_MINA],"")</f>
        <v>290000206</v>
      </c>
      <c r="D54" s="21" t="s">
        <v>22</v>
      </c>
      <c r="E54" s="21" t="s">
        <v>83</v>
      </c>
      <c r="F54" s="21">
        <v>0</v>
      </c>
      <c r="G54" s="22">
        <v>299280</v>
      </c>
      <c r="H54" s="32">
        <f>IF(
    (SUMIFS(COQUE[HT],COQUE[[anio_mes]:[anio_mes]],INDUMAX!$Y$3,COQUE[[Codmina]:[Codmina]],INDUMAX!$C54,COQUE[[Pila]:[Pila]],INDUMAX!$M54)/100) = 0,
    SUMIFS('CALIDAD CONTRACTUAL'!E:E,'CALIDAD CONTRACTUAL'!$C:$C,INDUMAX!$C54,'CALIDAD CONTRACTUAL'!$J:$J,INDUMAX!$M54),
    SUMIFS(COQUE[HT],COQUE[[anio_mes]:[anio_mes]],INDUMAX!$Y$3,COQUE[[Codmina]:[Codmina]],INDUMAX!$C54,COQUE[[Pila]:[Pila]],INDUMAX!$M54)/100
)</f>
        <v>3.3462199876584768E-2</v>
      </c>
      <c r="I54" s="32">
        <f>IF(
    (SUMIFS(COQUE[CZ],COQUE[[anio_mes]:[anio_mes]],INDUMAX!$Y$3,COQUE[[Codmina]:[Codmina]],INDUMAX!$C54,COQUE[[Pila]:[Pila]],INDUMAX!$M54)/100) = 0,
    SUMIFS('CALIDAD CONTRACTUAL'!F:F,'CALIDAD CONTRACTUAL'!$C:$C,INDUMAX!$C54,'CALIDAD CONTRACTUAL'!$J:$J,INDUMAX!$M54),
    SUMIFS(COQUE[CZ],COQUE[[anio_mes]:[anio_mes]],INDUMAX!$Y$3,COQUE[[Codmina]:[Codmina]],INDUMAX!$C54,COQUE[[Pila]:[Pila]],INDUMAX!$M54)/100
)</f>
        <v>0.115</v>
      </c>
      <c r="J54" s="32">
        <f>IF(
    (SUMIFS(COQUE[MV],COQUE[[anio_mes]:[anio_mes]],INDUMAX!$Y$3,COQUE[[Codmina]:[Codmina]],INDUMAX!$C54,COQUE[[Pila]:[Pila]],INDUMAX!$M54)/100) = 0,
    SUMIFS('CALIDAD CONTRACTUAL'!G:G,'CALIDAD CONTRACTUAL'!$C:$C,INDUMAX!$C54,'CALIDAD CONTRACTUAL'!$J:$J,INDUMAX!$M54),
    SUMIFS(COQUE[MV],COQUE[[anio_mes]:[anio_mes]],INDUMAX!$Y$3,COQUE[[Codmina]:[Codmina]],INDUMAX!$C54,COQUE[[Pila]:[Pila]],INDUMAX!$M54)/100
)</f>
        <v>0.36846381970155956</v>
      </c>
      <c r="K54" s="32">
        <f>IF(
    (SUMIFS(COQUE[S],COQUE[[anio_mes]:[anio_mes]],INDUMAX!$Y$3,COQUE[[Codmina]:[Codmina]],INDUMAX!$C54,COQUE[[Pila]:[Pila]],INDUMAX!$M54)/100) = 0,
    SUMIFS('CALIDAD CONTRACTUAL'!H:H,'CALIDAD CONTRACTUAL'!$C:$C,INDUMAX!$C54,'CALIDAD CONTRACTUAL'!$J:$J,INDUMAX!$M54),
    SUMIFS(COQUE[S],COQUE[[anio_mes]:[anio_mes]],INDUMAX!$Y$3,COQUE[[Codmina]:[Codmina]],INDUMAX!$C54,COQUE[[Pila]:[Pila]],INDUMAX!$M54)/100
)</f>
        <v>5.5158364187142365E-3</v>
      </c>
      <c r="L54" s="33">
        <f>IF(
    SUMIFS(COQUE[FSI],COQUE[[anio_mes]:[anio_mes]],INDUMAX!$Y$3,COQUE[[Codmina]:[Codmina]],INDUMAX!$C54,COQUE[[Pila]:[Pila]],INDUMAX!$M54) = 0,
    SUMIFS('CALIDAD CONTRACTUAL'!I:I,'CALIDAD CONTRACTUAL'!$C:$C,INDUMAX!$C54,'CALIDAD CONTRACTUAL'!$J:$J,INDUMAX!$M54),
    SUMIFS(COQUE[FSI],COQUE[[anio_mes]:[anio_mes]],INDUMAX!$Y$3,COQUE[[Codmina]:[Codmina]],INDUMAX!$C54,COQUE[[Pila]:[Pila]],INDUMAX!$M54)
)</f>
        <v>7.6959988219454711</v>
      </c>
      <c r="M54" s="31">
        <f>_xlfn.XLOOKUP(E54,TIPO_CARBON[TIPO CARBON],TIPO_CARBON[TIPO DATA CALIDAD],"")</f>
        <v>1</v>
      </c>
      <c r="N54"/>
      <c r="O54"/>
      <c r="P54"/>
      <c r="Q54"/>
      <c r="R54"/>
      <c r="S54"/>
      <c r="T54"/>
      <c r="U54"/>
      <c r="V54"/>
      <c r="W54"/>
      <c r="X54"/>
      <c r="Y54"/>
      <c r="Z54"/>
      <c r="AA54" s="9" t="str" cm="1">
        <f t="array" aca="1" ref="AA54" ca="1">IFERROR(_xlfn.ANCHORARRAY(INDIRECT("'DATOS MAESTROS'!o" &amp; (MATCH(A54, 'DATOS MAESTROS'!N:N, 0)))),"")</f>
        <v>LAS PEÑAS</v>
      </c>
    </row>
    <row r="55" spans="1:76" s="9" customFormat="1" x14ac:dyDescent="0.35">
      <c r="A55" s="21" t="s">
        <v>74</v>
      </c>
      <c r="B55" s="21" t="s">
        <v>112</v>
      </c>
      <c r="C55" s="30">
        <f>_xlfn.XLOOKUP(B55,PROV[MINA],PROV[COD_MINA],"")</f>
        <v>290000617</v>
      </c>
      <c r="D55" s="21" t="s">
        <v>22</v>
      </c>
      <c r="E55" s="21" t="s">
        <v>83</v>
      </c>
      <c r="F55" s="21">
        <v>0</v>
      </c>
      <c r="G55" s="22"/>
      <c r="H55" s="32">
        <f>IF(
    (SUMIFS(COQUE[HT],COQUE[[anio_mes]:[anio_mes]],INDUMAX!$Y$3,COQUE[[Codmina]:[Codmina]],INDUMAX!$C55,COQUE[[Pila]:[Pila]],INDUMAX!$M55)/100) = 0,
    SUMIFS('CALIDAD CONTRACTUAL'!E:E,'CALIDAD CONTRACTUAL'!$C:$C,INDUMAX!$C55,'CALIDAD CONTRACTUAL'!$J:$J,INDUMAX!$M55),
    SUMIFS(COQUE[HT],COQUE[[anio_mes]:[anio_mes]],INDUMAX!$Y$3,COQUE[[Codmina]:[Codmina]],INDUMAX!$C55,COQUE[[Pila]:[Pila]],INDUMAX!$M55)/100
)</f>
        <v>4.252566932702366E-2</v>
      </c>
      <c r="I55" s="32">
        <f>IF(
    (SUMIFS(COQUE[CZ],COQUE[[anio_mes]:[anio_mes]],INDUMAX!$Y$3,COQUE[[Codmina]:[Codmina]],INDUMAX!$C55,COQUE[[Pila]:[Pila]],INDUMAX!$M55)/100) = 0,
    SUMIFS('CALIDAD CONTRACTUAL'!F:F,'CALIDAD CONTRACTUAL'!$C:$C,INDUMAX!$C55,'CALIDAD CONTRACTUAL'!$J:$J,INDUMAX!$M55),
    SUMIFS(COQUE[CZ],COQUE[[anio_mes]:[anio_mes]],INDUMAX!$Y$3,COQUE[[Codmina]:[Codmina]],INDUMAX!$C55,COQUE[[Pila]:[Pila]],INDUMAX!$M55)/100
)</f>
        <v>0.10923217064578435</v>
      </c>
      <c r="J55" s="32">
        <f>IF(
    (SUMIFS(COQUE[MV],COQUE[[anio_mes]:[anio_mes]],INDUMAX!$Y$3,COQUE[[Codmina]:[Codmina]],INDUMAX!$C55,COQUE[[Pila]:[Pila]],INDUMAX!$M55)/100) = 0,
    SUMIFS('CALIDAD CONTRACTUAL'!G:G,'CALIDAD CONTRACTUAL'!$C:$C,INDUMAX!$C55,'CALIDAD CONTRACTUAL'!$J:$J,INDUMAX!$M55),
    SUMIFS(COQUE[MV],COQUE[[anio_mes]:[anio_mes]],INDUMAX!$Y$3,COQUE[[Codmina]:[Codmina]],INDUMAX!$C55,COQUE[[Pila]:[Pila]],INDUMAX!$M55)/100
)</f>
        <v>0.36772189432524521</v>
      </c>
      <c r="K55" s="32">
        <f>IF(
    (SUMIFS(COQUE[S],COQUE[[anio_mes]:[anio_mes]],INDUMAX!$Y$3,COQUE[[Codmina]:[Codmina]],INDUMAX!$C55,COQUE[[Pila]:[Pila]],INDUMAX!$M55)/100) = 0,
    SUMIFS('CALIDAD CONTRACTUAL'!H:H,'CALIDAD CONTRACTUAL'!$C:$C,INDUMAX!$C55,'CALIDAD CONTRACTUAL'!$J:$J,INDUMAX!$M55),
    SUMIFS(COQUE[S],COQUE[[anio_mes]:[anio_mes]],INDUMAX!$Y$3,COQUE[[Codmina]:[Codmina]],INDUMAX!$C55,COQUE[[Pila]:[Pila]],INDUMAX!$M55)/100
)</f>
        <v>1.011622062430999E-2</v>
      </c>
      <c r="L55" s="33">
        <f>IF(
    SUMIFS(COQUE[FSI],COQUE[[anio_mes]:[anio_mes]],INDUMAX!$Y$3,COQUE[[Codmina]:[Codmina]],INDUMAX!$C55,COQUE[[Pila]:[Pila]],INDUMAX!$M55) = 0,
    SUMIFS('CALIDAD CONTRACTUAL'!I:I,'CALIDAD CONTRACTUAL'!$C:$C,INDUMAX!$C55,'CALIDAD CONTRACTUAL'!$J:$J,INDUMAX!$M55),
    SUMIFS(COQUE[FSI],COQUE[[anio_mes]:[anio_mes]],INDUMAX!$Y$3,COQUE[[Codmina]:[Codmina]],INDUMAX!$C55,COQUE[[Pila]:[Pila]],INDUMAX!$M55)
)</f>
        <v>5.9808601850217258</v>
      </c>
      <c r="M55" s="31">
        <f>_xlfn.XLOOKUP(E55,TIPO_CARBON[TIPO CARBON],TIPO_CARBON[TIPO DATA CALIDAD],"")</f>
        <v>1</v>
      </c>
      <c r="N55"/>
      <c r="O55"/>
      <c r="P55"/>
      <c r="Q55"/>
      <c r="R55"/>
      <c r="S55"/>
      <c r="T55"/>
      <c r="U55"/>
      <c r="V55"/>
      <c r="W55"/>
      <c r="X55"/>
      <c r="Y55"/>
      <c r="Z55"/>
      <c r="AA55" s="9" t="str" cm="1">
        <f t="array" aca="1" ref="AA55:AJ55" ca="1">IFERROR(_xlfn.ANCHORARRAY(INDIRECT("'DATOS MAESTROS'!o" &amp; (MATCH(A55, 'DATOS MAESTROS'!N:N, 0)))),"")</f>
        <v>CARBOINDUSTRIA 1</v>
      </c>
      <c r="AB55" s="9" t="str">
        <f ca="1"/>
        <v>CARBOINDUSTRIA 2</v>
      </c>
      <c r="AC55" s="9" t="str">
        <f ca="1"/>
        <v>CARBOINDUSTRIA 2 TER</v>
      </c>
      <c r="AD55" s="9" t="str">
        <f ca="1"/>
        <v>CARBOINDUSTRIA 3</v>
      </c>
      <c r="AE55" s="9" t="str">
        <f ca="1"/>
        <v>CARBOINDUSTRIA 4</v>
      </c>
      <c r="AF55" s="9" t="str">
        <f ca="1"/>
        <v>CARBOINDUSTRIA COQ 2</v>
      </c>
      <c r="AG55" s="9" t="str">
        <f ca="1"/>
        <v>CARBOINDUSTRIA COQ RC</v>
      </c>
      <c r="AH55" s="9" t="str">
        <f ca="1"/>
        <v>CARBOINDUSTRIA TER</v>
      </c>
      <c r="AI55" s="9" t="str">
        <f ca="1"/>
        <v>CARBOINDUSTRIA TER A</v>
      </c>
      <c r="AJ55" s="9" t="str">
        <f ca="1"/>
        <v>CARBOINDUSTRIA TER B</v>
      </c>
    </row>
    <row r="56" spans="1:76" s="9" customFormat="1" x14ac:dyDescent="0.35">
      <c r="A56" s="21" t="s">
        <v>30</v>
      </c>
      <c r="B56" s="21" t="s">
        <v>113</v>
      </c>
      <c r="C56" s="30">
        <f>_xlfn.XLOOKUP(B56,PROV[MINA],PROV[COD_MINA],"")</f>
        <v>290001765</v>
      </c>
      <c r="D56" s="21" t="s">
        <v>22</v>
      </c>
      <c r="E56" s="21" t="s">
        <v>91</v>
      </c>
      <c r="F56" s="21">
        <v>0</v>
      </c>
      <c r="G56" s="22"/>
      <c r="H56" s="32">
        <f>IF(
    (SUMIFS(COQUE[HT],COQUE[[anio_mes]:[anio_mes]],INDUMAX!$Y$3,COQUE[[Codmina]:[Codmina]],INDUMAX!$C56,COQUE[[Pila]:[Pila]],INDUMAX!$M56)/100) = 0,
    SUMIFS('CALIDAD CONTRACTUAL'!E:E,'CALIDAD CONTRACTUAL'!$C:$C,INDUMAX!$C56,'CALIDAD CONTRACTUAL'!$J:$J,INDUMAX!$M56),
    SUMIFS(COQUE[HT],COQUE[[anio_mes]:[anio_mes]],INDUMAX!$Y$3,COQUE[[Codmina]:[Codmina]],INDUMAX!$C56,COQUE[[Pila]:[Pila]],INDUMAX!$M56)/100
)</f>
        <v>4.6000531680392198E-2</v>
      </c>
      <c r="I56" s="32">
        <f>IF(
    (SUMIFS(COQUE[CZ],COQUE[[anio_mes]:[anio_mes]],INDUMAX!$Y$3,COQUE[[Codmina]:[Codmina]],INDUMAX!$C56,COQUE[[Pila]:[Pila]],INDUMAX!$M56)/100) = 0,
    SUMIFS('CALIDAD CONTRACTUAL'!F:F,'CALIDAD CONTRACTUAL'!$C:$C,INDUMAX!$C56,'CALIDAD CONTRACTUAL'!$J:$J,INDUMAX!$M56),
    SUMIFS(COQUE[CZ],COQUE[[anio_mes]:[anio_mes]],INDUMAX!$Y$3,COQUE[[Codmina]:[Codmina]],INDUMAX!$C56,COQUE[[Pila]:[Pila]],INDUMAX!$M56)/100
)</f>
        <v>8.0357523762498453E-2</v>
      </c>
      <c r="J56" s="32">
        <f>IF(
    (SUMIFS(COQUE[MV],COQUE[[anio_mes]:[anio_mes]],INDUMAX!$Y$3,COQUE[[Codmina]:[Codmina]],INDUMAX!$C56,COQUE[[Pila]:[Pila]],INDUMAX!$M56)/100) = 0,
    SUMIFS('CALIDAD CONTRACTUAL'!G:G,'CALIDAD CONTRACTUAL'!$C:$C,INDUMAX!$C56,'CALIDAD CONTRACTUAL'!$J:$J,INDUMAX!$M56),
    SUMIFS(COQUE[MV],COQUE[[anio_mes]:[anio_mes]],INDUMAX!$Y$3,COQUE[[Codmina]:[Codmina]],INDUMAX!$C56,COQUE[[Pila]:[Pila]],INDUMAX!$M56)/100
)</f>
        <v>0.36613937080078296</v>
      </c>
      <c r="K56" s="32">
        <f>IF(
    (SUMIFS(COQUE[S],COQUE[[anio_mes]:[anio_mes]],INDUMAX!$Y$3,COQUE[[Codmina]:[Codmina]],INDUMAX!$C56,COQUE[[Pila]:[Pila]],INDUMAX!$M56)/100) = 0,
    SUMIFS('CALIDAD CONTRACTUAL'!H:H,'CALIDAD CONTRACTUAL'!$C:$C,INDUMAX!$C56,'CALIDAD CONTRACTUAL'!$J:$J,INDUMAX!$M56),
    SUMIFS(COQUE[S],COQUE[[anio_mes]:[anio_mes]],INDUMAX!$Y$3,COQUE[[Codmina]:[Codmina]],INDUMAX!$C56,COQUE[[Pila]:[Pila]],INDUMAX!$M56)/100
)</f>
        <v>7.4198397023295193E-3</v>
      </c>
      <c r="L56" s="33">
        <f>IF(
    SUMIFS(COQUE[FSI],COQUE[[anio_mes]:[anio_mes]],INDUMAX!$Y$3,COQUE[[Codmina]:[Codmina]],INDUMAX!$C56,COQUE[[Pila]:[Pila]],INDUMAX!$M56) = 0,
    SUMIFS('CALIDAD CONTRACTUAL'!I:I,'CALIDAD CONTRACTUAL'!$C:$C,INDUMAX!$C56,'CALIDAD CONTRACTUAL'!$J:$J,INDUMAX!$M56),
    SUMIFS(COQUE[FSI],COQUE[[anio_mes]:[anio_mes]],INDUMAX!$Y$3,COQUE[[Codmina]:[Codmina]],INDUMAX!$C56,COQUE[[Pila]:[Pila]],INDUMAX!$M56)
)</f>
        <v>7.8347734847549688</v>
      </c>
      <c r="M56" s="31" t="str">
        <f>_xlfn.XLOOKUP(E56,TIPO_CARBON[TIPO CARBON],TIPO_CARBON[TIPO DATA CALIDAD],"")</f>
        <v>2E</v>
      </c>
      <c r="N56"/>
      <c r="O56"/>
      <c r="P56"/>
      <c r="Q56"/>
      <c r="R56"/>
      <c r="S56"/>
      <c r="T56"/>
      <c r="U56"/>
      <c r="V56"/>
      <c r="W56"/>
      <c r="X56"/>
      <c r="Y56"/>
      <c r="Z56"/>
      <c r="AA56" s="9" t="str" cm="1">
        <f t="array" aca="1" ref="AA56:BS56" ca="1">IFERROR(_xlfn.ANCHORARRAY(INDIRECT("'DATOS MAESTROS'!o" &amp; (MATCH(A56, 'DATOS MAESTROS'!N:N, 0)))),"")</f>
        <v>CHICHIRA</v>
      </c>
      <c r="AB56" s="9" t="str">
        <f ca="1"/>
        <v>COLMET 106</v>
      </c>
      <c r="AC56" s="9" t="str">
        <f ca="1"/>
        <v>COLMET 106 TER</v>
      </c>
      <c r="AD56" s="9" t="str">
        <f ca="1"/>
        <v>COLMET 107</v>
      </c>
      <c r="AE56" s="9" t="str">
        <f ca="1"/>
        <v>COLMET 107 TER</v>
      </c>
      <c r="AF56" s="9" t="str">
        <f ca="1"/>
        <v>COLMET 108</v>
      </c>
      <c r="AG56" s="9" t="str">
        <f ca="1"/>
        <v>COLMET 109</v>
      </c>
      <c r="AH56" s="9" t="str">
        <f ca="1"/>
        <v>COLMET 109 TER</v>
      </c>
      <c r="AI56" s="9" t="str">
        <f ca="1"/>
        <v>COLMET 110</v>
      </c>
      <c r="AJ56" s="9" t="str">
        <f ca="1"/>
        <v>COLMET 110 TER</v>
      </c>
      <c r="AK56" s="9" t="str">
        <f ca="1"/>
        <v>COLMET 145</v>
      </c>
      <c r="AL56" s="9" t="str">
        <f ca="1"/>
        <v>COLMET 145 TER</v>
      </c>
      <c r="AM56" s="9" t="str">
        <f ca="1"/>
        <v>COLMET 146</v>
      </c>
      <c r="AN56" s="9" t="str">
        <f ca="1"/>
        <v>COLMET 147 TER</v>
      </c>
      <c r="AO56" s="9" t="str">
        <f ca="1"/>
        <v>COLMET 150</v>
      </c>
      <c r="AP56" s="9" t="str">
        <f ca="1"/>
        <v>COLMET 150 TER</v>
      </c>
      <c r="AQ56" s="9" t="str">
        <f ca="1"/>
        <v>COLMET 151</v>
      </c>
      <c r="AR56" s="9" t="str">
        <f ca="1"/>
        <v>COLMET 151 TER</v>
      </c>
      <c r="AS56" s="9" t="str">
        <f ca="1"/>
        <v>COLMET 152</v>
      </c>
      <c r="AT56" s="9" t="str">
        <f ca="1"/>
        <v>COLMET 152 TER</v>
      </c>
      <c r="AU56" s="9" t="str">
        <f ca="1"/>
        <v>COLMET 153</v>
      </c>
      <c r="AV56" s="9" t="str">
        <f ca="1"/>
        <v>COLMET 153 TER</v>
      </c>
      <c r="AW56" s="9" t="str">
        <f ca="1"/>
        <v>COLMET 182</v>
      </c>
      <c r="AX56" s="9" t="str">
        <f ca="1"/>
        <v>COLMET 183</v>
      </c>
      <c r="AY56" s="9" t="str">
        <f ca="1"/>
        <v>COLMET 183 TER</v>
      </c>
      <c r="AZ56" s="9" t="str">
        <f ca="1"/>
        <v>COLMET 184</v>
      </c>
      <c r="BA56" s="9" t="str">
        <f ca="1"/>
        <v>COLMET 185</v>
      </c>
      <c r="BB56" s="9" t="str">
        <f ca="1"/>
        <v>COLMET 2</v>
      </c>
      <c r="BC56" s="9" t="str">
        <f ca="1"/>
        <v>COLMET 200 COQ F</v>
      </c>
      <c r="BD56" s="9" t="str">
        <f ca="1"/>
        <v>COLMET 202 TER</v>
      </c>
      <c r="BE56" s="9" t="str">
        <f ca="1"/>
        <v>COLMET 247</v>
      </c>
      <c r="BF56" s="9" t="str">
        <f ca="1"/>
        <v>COLMET 248</v>
      </c>
      <c r="BG56" s="9" t="str">
        <f ca="1"/>
        <v>COLMET 250</v>
      </c>
      <c r="BH56" s="9" t="str">
        <f ca="1"/>
        <v>COLMET 251</v>
      </c>
      <c r="BI56" s="9" t="str">
        <f ca="1"/>
        <v>COLMET 252</v>
      </c>
      <c r="BJ56" s="9" t="str">
        <f ca="1"/>
        <v>COLMET 253</v>
      </c>
      <c r="BK56" s="9" t="str">
        <f ca="1"/>
        <v>COLMET 254</v>
      </c>
      <c r="BL56" s="9" t="str">
        <f ca="1"/>
        <v>COLMET 300</v>
      </c>
      <c r="BM56" s="9" t="str">
        <f ca="1"/>
        <v>COLMET 301</v>
      </c>
      <c r="BN56" s="9" t="str">
        <f ca="1"/>
        <v>EL CHORRO</v>
      </c>
      <c r="BO56" s="9" t="str">
        <f ca="1"/>
        <v>EL CHORRO 2</v>
      </c>
      <c r="BP56" s="9" t="str">
        <f ca="1"/>
        <v>MATEGUADUA 1</v>
      </c>
      <c r="BQ56" s="9" t="str">
        <f ca="1"/>
        <v>PARADAS TER</v>
      </c>
      <c r="BR56" s="9" t="str">
        <f ca="1"/>
        <v>SILENCIO 1</v>
      </c>
      <c r="BS56" s="9" t="str">
        <f ca="1"/>
        <v>SILENCIO 2</v>
      </c>
    </row>
    <row r="57" spans="1:76" s="9" customFormat="1" x14ac:dyDescent="0.35">
      <c r="A57" s="21" t="s">
        <v>114</v>
      </c>
      <c r="B57" s="21" t="s">
        <v>115</v>
      </c>
      <c r="C57" s="30">
        <f>_xlfn.XLOOKUP(B57,PROV[MINA],PROV[COD_MINA],"")</f>
        <v>290000076</v>
      </c>
      <c r="D57" s="21" t="s">
        <v>22</v>
      </c>
      <c r="E57" s="21" t="s">
        <v>91</v>
      </c>
      <c r="F57" s="21">
        <v>500</v>
      </c>
      <c r="G57" s="22">
        <v>330000</v>
      </c>
      <c r="H57" s="32">
        <f>IF(
    (SUMIFS(COQUE[HT],COQUE[[anio_mes]:[anio_mes]],INDUMAX!$Y$3,COQUE[[Codmina]:[Codmina]],INDUMAX!$C57,COQUE[[Pila]:[Pila]],INDUMAX!$M57)/100) = 0,
    SUMIFS('CALIDAD CONTRACTUAL'!E:E,'CALIDAD CONTRACTUAL'!$C:$C,INDUMAX!$C57,'CALIDAD CONTRACTUAL'!$J:$J,INDUMAX!$M57),
    SUMIFS(COQUE[HT],COQUE[[anio_mes]:[anio_mes]],INDUMAX!$Y$3,COQUE[[Codmina]:[Codmina]],INDUMAX!$C57,COQUE[[Pila]:[Pila]],INDUMAX!$M57)/100
)</f>
        <v>2.9287246015246012E-2</v>
      </c>
      <c r="I57" s="32">
        <f>IF(
    (SUMIFS(COQUE[CZ],COQUE[[anio_mes]:[anio_mes]],INDUMAX!$Y$3,COQUE[[Codmina]:[Codmina]],INDUMAX!$C57,COQUE[[Pila]:[Pila]],INDUMAX!$M57)/100) = 0,
    SUMIFS('CALIDAD CONTRACTUAL'!F:F,'CALIDAD CONTRACTUAL'!$C:$C,INDUMAX!$C57,'CALIDAD CONTRACTUAL'!$J:$J,INDUMAX!$M57),
    SUMIFS(COQUE[CZ],COQUE[[anio_mes]:[anio_mes]],INDUMAX!$Y$3,COQUE[[Codmina]:[Codmina]],INDUMAX!$C57,COQUE[[Pila]:[Pila]],INDUMAX!$M57)/100
)</f>
        <v>8.1458476322476298E-2</v>
      </c>
      <c r="J57" s="32">
        <f>IF(
    (SUMIFS(COQUE[MV],COQUE[[anio_mes]:[anio_mes]],INDUMAX!$Y$3,COQUE[[Codmina]:[Codmina]],INDUMAX!$C57,COQUE[[Pila]:[Pila]],INDUMAX!$M57)/100) = 0,
    SUMIFS('CALIDAD CONTRACTUAL'!G:G,'CALIDAD CONTRACTUAL'!$C:$C,INDUMAX!$C57,'CALIDAD CONTRACTUAL'!$J:$J,INDUMAX!$M57),
    SUMIFS(COQUE[MV],COQUE[[anio_mes]:[anio_mes]],INDUMAX!$Y$3,COQUE[[Codmina]:[Codmina]],INDUMAX!$C57,COQUE[[Pila]:[Pila]],INDUMAX!$M57)/100
)</f>
        <v>0.3677302545622545</v>
      </c>
      <c r="K57" s="32">
        <f>IF(
    (SUMIFS(COQUE[S],COQUE[[anio_mes]:[anio_mes]],INDUMAX!$Y$3,COQUE[[Codmina]:[Codmina]],INDUMAX!$C57,COQUE[[Pila]:[Pila]],INDUMAX!$M57)/100) = 0,
    SUMIFS('CALIDAD CONTRACTUAL'!H:H,'CALIDAD CONTRACTUAL'!$C:$C,INDUMAX!$C57,'CALIDAD CONTRACTUAL'!$J:$J,INDUMAX!$M57),
    SUMIFS(COQUE[S],COQUE[[anio_mes]:[anio_mes]],INDUMAX!$Y$3,COQUE[[Codmina]:[Codmina]],INDUMAX!$C57,COQUE[[Pila]:[Pila]],INDUMAX!$M57)/100
)</f>
        <v>6.8331328251328254E-3</v>
      </c>
      <c r="L57" s="33">
        <f>IF(
    SUMIFS(COQUE[FSI],COQUE[[anio_mes]:[anio_mes]],INDUMAX!$Y$3,COQUE[[Codmina]:[Codmina]],INDUMAX!$C57,COQUE[[Pila]:[Pila]],INDUMAX!$M57) = 0,
    SUMIFS('CALIDAD CONTRACTUAL'!I:I,'CALIDAD CONTRACTUAL'!$C:$C,INDUMAX!$C57,'CALIDAD CONTRACTUAL'!$J:$J,INDUMAX!$M57),
    SUMIFS(COQUE[FSI],COQUE[[anio_mes]:[anio_mes]],INDUMAX!$Y$3,COQUE[[Codmina]:[Codmina]],INDUMAX!$C57,COQUE[[Pila]:[Pila]],INDUMAX!$M57)
)</f>
        <v>7.4468376068376081</v>
      </c>
      <c r="M57" s="31" t="str">
        <f>_xlfn.XLOOKUP(E57,TIPO_CARBON[TIPO CARBON],TIPO_CARBON[TIPO DATA CALIDAD],"")</f>
        <v>2E</v>
      </c>
      <c r="N57"/>
      <c r="O57"/>
      <c r="P57"/>
      <c r="Q57"/>
      <c r="R57"/>
      <c r="S57"/>
      <c r="T57"/>
      <c r="U57"/>
      <c r="V57"/>
      <c r="W57"/>
      <c r="X57"/>
      <c r="Y57"/>
      <c r="Z57"/>
      <c r="AA57" s="9" t="str" cm="1">
        <f t="array" aca="1" ref="AA57" ca="1">IFERROR(_xlfn.ANCHORARRAY(INDIRECT("'DATOS MAESTROS'!o" &amp; (MATCH(A57, 'DATOS MAESTROS'!N:N, 0)))),"")</f>
        <v>SAN NICOLAS</v>
      </c>
    </row>
    <row r="58" spans="1:76" s="9" customFormat="1" x14ac:dyDescent="0.35">
      <c r="A58" s="21" t="s">
        <v>74</v>
      </c>
      <c r="B58" s="21" t="s">
        <v>116</v>
      </c>
      <c r="C58" s="30">
        <f>_xlfn.XLOOKUP(B58,PROV[MINA],PROV[COD_MINA],"")</f>
        <v>290001642</v>
      </c>
      <c r="D58" s="21" t="s">
        <v>22</v>
      </c>
      <c r="E58" s="21" t="s">
        <v>83</v>
      </c>
      <c r="F58" s="21">
        <v>1000</v>
      </c>
      <c r="G58" s="22">
        <v>322000</v>
      </c>
      <c r="H58" s="32">
        <f>IF(
    (SUMIFS(COQUE[HT],COQUE[[anio_mes]:[anio_mes]],INDUMAX!$Y$3,COQUE[[Codmina]:[Codmina]],INDUMAX!$C58,COQUE[[Pila]:[Pila]],INDUMAX!$M58)/100) = 0,
    SUMIFS('CALIDAD CONTRACTUAL'!E:E,'CALIDAD CONTRACTUAL'!$C:$C,INDUMAX!$C58,'CALIDAD CONTRACTUAL'!$J:$J,INDUMAX!$M58),
    SUMIFS(COQUE[HT],COQUE[[anio_mes]:[anio_mes]],INDUMAX!$Y$3,COQUE[[Codmina]:[Codmina]],INDUMAX!$C58,COQUE[[Pila]:[Pila]],INDUMAX!$M58)/100
)</f>
        <v>4.0399999999999998E-2</v>
      </c>
      <c r="I58" s="32">
        <f>IF(
    (SUMIFS(COQUE[CZ],COQUE[[anio_mes]:[anio_mes]],INDUMAX!$Y$3,COQUE[[Codmina]:[Codmina]],INDUMAX!$C58,COQUE[[Pila]:[Pila]],INDUMAX!$M58)/100) = 0,
    SUMIFS('CALIDAD CONTRACTUAL'!F:F,'CALIDAD CONTRACTUAL'!$C:$C,INDUMAX!$C58,'CALIDAD CONTRACTUAL'!$J:$J,INDUMAX!$M58),
    SUMIFS(COQUE[CZ],COQUE[[anio_mes]:[anio_mes]],INDUMAX!$Y$3,COQUE[[Codmina]:[Codmina]],INDUMAX!$C58,COQUE[[Pila]:[Pila]],INDUMAX!$M58)/100
)</f>
        <v>0.1178</v>
      </c>
      <c r="J58" s="32">
        <f>IF(
    (SUMIFS(COQUE[MV],COQUE[[anio_mes]:[anio_mes]],INDUMAX!$Y$3,COQUE[[Codmina]:[Codmina]],INDUMAX!$C58,COQUE[[Pila]:[Pila]],INDUMAX!$M58)/100) = 0,
    SUMIFS('CALIDAD CONTRACTUAL'!G:G,'CALIDAD CONTRACTUAL'!$C:$C,INDUMAX!$C58,'CALIDAD CONTRACTUAL'!$J:$J,INDUMAX!$M58),
    SUMIFS(COQUE[MV],COQUE[[anio_mes]:[anio_mes]],INDUMAX!$Y$3,COQUE[[Codmina]:[Codmina]],INDUMAX!$C58,COQUE[[Pila]:[Pila]],INDUMAX!$M58)/100
)</f>
        <v>0.36559999999999998</v>
      </c>
      <c r="K58" s="32">
        <f>IF(
    (SUMIFS(COQUE[S],COQUE[[anio_mes]:[anio_mes]],INDUMAX!$Y$3,COQUE[[Codmina]:[Codmina]],INDUMAX!$C58,COQUE[[Pila]:[Pila]],INDUMAX!$M58)/100) = 0,
    SUMIFS('CALIDAD CONTRACTUAL'!H:H,'CALIDAD CONTRACTUAL'!$C:$C,INDUMAX!$C58,'CALIDAD CONTRACTUAL'!$J:$J,INDUMAX!$M58),
    SUMIFS(COQUE[S],COQUE[[anio_mes]:[anio_mes]],INDUMAX!$Y$3,COQUE[[Codmina]:[Codmina]],INDUMAX!$C58,COQUE[[Pila]:[Pila]],INDUMAX!$M58)/100
)</f>
        <v>9.1000000000000004E-3</v>
      </c>
      <c r="L58" s="33">
        <f>IF(
    SUMIFS(COQUE[FSI],COQUE[[anio_mes]:[anio_mes]],INDUMAX!$Y$3,COQUE[[Codmina]:[Codmina]],INDUMAX!$C58,COQUE[[Pila]:[Pila]],INDUMAX!$M58) = 0,
    SUMIFS('CALIDAD CONTRACTUAL'!I:I,'CALIDAD CONTRACTUAL'!$C:$C,INDUMAX!$C58,'CALIDAD CONTRACTUAL'!$J:$J,INDUMAX!$M58),
    SUMIFS(COQUE[FSI],COQUE[[anio_mes]:[anio_mes]],INDUMAX!$Y$3,COQUE[[Codmina]:[Codmina]],INDUMAX!$C58,COQUE[[Pila]:[Pila]],INDUMAX!$M58)
)</f>
        <v>8.5</v>
      </c>
      <c r="M58" s="31">
        <f>_xlfn.XLOOKUP(E58,TIPO_CARBON[TIPO CARBON],TIPO_CARBON[TIPO DATA CALIDAD],"")</f>
        <v>1</v>
      </c>
      <c r="N58"/>
      <c r="O58"/>
      <c r="P58"/>
      <c r="Q58"/>
      <c r="R58"/>
      <c r="S58"/>
      <c r="T58"/>
      <c r="U58"/>
      <c r="V58"/>
      <c r="W58"/>
      <c r="X58"/>
      <c r="Y58"/>
      <c r="Z58"/>
      <c r="AA58" s="9" t="str" cm="1">
        <f t="array" aca="1" ref="AA58:AJ58" ca="1">IFERROR(_xlfn.ANCHORARRAY(INDIRECT("'DATOS MAESTROS'!o" &amp; (MATCH(A58, 'DATOS MAESTROS'!N:N, 0)))),"")</f>
        <v>CARBOINDUSTRIA 1</v>
      </c>
      <c r="AB58" s="9" t="str">
        <f ca="1"/>
        <v>CARBOINDUSTRIA 2</v>
      </c>
      <c r="AC58" s="9" t="str">
        <f ca="1"/>
        <v>CARBOINDUSTRIA 2 TER</v>
      </c>
      <c r="AD58" s="9" t="str">
        <f ca="1"/>
        <v>CARBOINDUSTRIA 3</v>
      </c>
      <c r="AE58" s="9" t="str">
        <f ca="1"/>
        <v>CARBOINDUSTRIA 4</v>
      </c>
      <c r="AF58" s="9" t="str">
        <f ca="1"/>
        <v>CARBOINDUSTRIA COQ 2</v>
      </c>
      <c r="AG58" s="9" t="str">
        <f ca="1"/>
        <v>CARBOINDUSTRIA COQ RC</v>
      </c>
      <c r="AH58" s="9" t="str">
        <f ca="1"/>
        <v>CARBOINDUSTRIA TER</v>
      </c>
      <c r="AI58" s="9" t="str">
        <f ca="1"/>
        <v>CARBOINDUSTRIA TER A</v>
      </c>
      <c r="AJ58" s="9" t="str">
        <f ca="1"/>
        <v>CARBOINDUSTRIA TER B</v>
      </c>
    </row>
    <row r="59" spans="1:76" s="9" customFormat="1" x14ac:dyDescent="0.35">
      <c r="A59" s="21" t="s">
        <v>117</v>
      </c>
      <c r="B59" s="21" t="s">
        <v>118</v>
      </c>
      <c r="C59" s="30">
        <f>_xlfn.XLOOKUP(B59,PROV[MINA],PROV[COD_MINA],"")</f>
        <v>290001243</v>
      </c>
      <c r="D59" s="21" t="s">
        <v>22</v>
      </c>
      <c r="E59" s="21" t="s">
        <v>83</v>
      </c>
      <c r="F59" s="21">
        <v>250</v>
      </c>
      <c r="G59" s="22">
        <v>290000</v>
      </c>
      <c r="H59" s="32">
        <f>IF(
    (SUMIFS(COQUE[HT],COQUE[[anio_mes]:[anio_mes]],INDUMAX!$Y$3,COQUE[[Codmina]:[Codmina]],INDUMAX!$C59,COQUE[[Pila]:[Pila]],INDUMAX!$M59)/100) = 0,
    SUMIFS('CALIDAD CONTRACTUAL'!E:E,'CALIDAD CONTRACTUAL'!$C:$C,INDUMAX!$C59,'CALIDAD CONTRACTUAL'!$J:$J,INDUMAX!$M59),
    SUMIFS(COQUE[HT],COQUE[[anio_mes]:[anio_mes]],INDUMAX!$Y$3,COQUE[[Codmina]:[Codmina]],INDUMAX!$C59,COQUE[[Pila]:[Pila]],INDUMAX!$M59)/100
)</f>
        <v>5.0152807796217676E-2</v>
      </c>
      <c r="I59" s="32">
        <f>IF(
    (SUMIFS(COQUE[CZ],COQUE[[anio_mes]:[anio_mes]],INDUMAX!$Y$3,COQUE[[Codmina]:[Codmina]],INDUMAX!$C59,COQUE[[Pila]:[Pila]],INDUMAX!$M59)/100) = 0,
    SUMIFS('CALIDAD CONTRACTUAL'!F:F,'CALIDAD CONTRACTUAL'!$C:$C,INDUMAX!$C59,'CALIDAD CONTRACTUAL'!$J:$J,INDUMAX!$M59),
    SUMIFS(COQUE[CZ],COQUE[[anio_mes]:[anio_mes]],INDUMAX!$Y$3,COQUE[[Codmina]:[Codmina]],INDUMAX!$C59,COQUE[[Pila]:[Pila]],INDUMAX!$M59)/100
)</f>
        <v>7.1811153994596685E-2</v>
      </c>
      <c r="J59" s="32">
        <f>IF(
    (SUMIFS(COQUE[MV],COQUE[[anio_mes]:[anio_mes]],INDUMAX!$Y$3,COQUE[[Codmina]:[Codmina]],INDUMAX!$C59,COQUE[[Pila]:[Pila]],INDUMAX!$M59)/100) = 0,
    SUMIFS('CALIDAD CONTRACTUAL'!G:G,'CALIDAD CONTRACTUAL'!$C:$C,INDUMAX!$C59,'CALIDAD CONTRACTUAL'!$J:$J,INDUMAX!$M59),
    SUMIFS(COQUE[MV],COQUE[[anio_mes]:[anio_mes]],INDUMAX!$Y$3,COQUE[[Codmina]:[Codmina]],INDUMAX!$C59,COQUE[[Pila]:[Pila]],INDUMAX!$M59)/100
)</f>
        <v>0.36908912582014664</v>
      </c>
      <c r="K59" s="32">
        <f>IF(
    (SUMIFS(COQUE[S],COQUE[[anio_mes]:[anio_mes]],INDUMAX!$Y$3,COQUE[[Codmina]:[Codmina]],INDUMAX!$C59,COQUE[[Pila]:[Pila]],INDUMAX!$M59)/100) = 0,
    SUMIFS('CALIDAD CONTRACTUAL'!H:H,'CALIDAD CONTRACTUAL'!$C:$C,INDUMAX!$C59,'CALIDAD CONTRACTUAL'!$J:$J,INDUMAX!$M59),
    SUMIFS(COQUE[S],COQUE[[anio_mes]:[anio_mes]],INDUMAX!$Y$3,COQUE[[Codmina]:[Codmina]],INDUMAX!$C59,COQUE[[Pila]:[Pila]],INDUMAX!$M59)/100
)</f>
        <v>6.7287051331532234E-3</v>
      </c>
      <c r="L59" s="33">
        <f>IF(
    SUMIFS(COQUE[FSI],COQUE[[anio_mes]:[anio_mes]],INDUMAX!$Y$3,COQUE[[Codmina]:[Codmina]],INDUMAX!$C59,COQUE[[Pila]:[Pila]],INDUMAX!$M59) = 0,
    SUMIFS('CALIDAD CONTRACTUAL'!I:I,'CALIDAD CONTRACTUAL'!$C:$C,INDUMAX!$C59,'CALIDAD CONTRACTUAL'!$J:$J,INDUMAX!$M59),
    SUMIFS(COQUE[FSI],COQUE[[anio_mes]:[anio_mes]],INDUMAX!$Y$3,COQUE[[Codmina]:[Codmina]],INDUMAX!$C59,COQUE[[Pila]:[Pila]],INDUMAX!$M59)
)</f>
        <v>7.3530972597452733</v>
      </c>
      <c r="M59" s="31">
        <f>_xlfn.XLOOKUP(E59,TIPO_CARBON[TIPO CARBON],TIPO_CARBON[TIPO DATA CALIDAD],"")</f>
        <v>1</v>
      </c>
      <c r="N59"/>
      <c r="O59"/>
      <c r="P59"/>
      <c r="Q59"/>
      <c r="R59"/>
      <c r="S59"/>
      <c r="T59"/>
      <c r="U59"/>
      <c r="V59"/>
      <c r="W59"/>
      <c r="X59"/>
      <c r="Y59"/>
      <c r="Z59"/>
      <c r="AA59" s="9" t="str" cm="1">
        <f t="array" aca="1" ref="AA59" ca="1">IFERROR(_xlfn.ANCHORARRAY(INDIRECT("'DATOS MAESTROS'!o" &amp; (MATCH(A59, 'DATOS MAESTROS'!N:N, 0)))),"")</f>
        <v>SORZANA</v>
      </c>
    </row>
    <row r="60" spans="1:76" s="9" customFormat="1" x14ac:dyDescent="0.35">
      <c r="A60" s="21" t="s">
        <v>119</v>
      </c>
      <c r="B60" s="21" t="s">
        <v>120</v>
      </c>
      <c r="C60" s="30">
        <f>_xlfn.XLOOKUP(B60,PROV[MINA],PROV[COD_MINA],"")</f>
        <v>290001142</v>
      </c>
      <c r="D60" s="21" t="s">
        <v>22</v>
      </c>
      <c r="E60" s="21" t="s">
        <v>91</v>
      </c>
      <c r="F60" s="21">
        <v>2500</v>
      </c>
      <c r="G60" s="22">
        <v>325000</v>
      </c>
      <c r="H60" s="32">
        <f>IF(
    (SUMIFS(COQUE[HT],COQUE[[anio_mes]:[anio_mes]],INDUMAX!$Y$3,COQUE[[Codmina]:[Codmina]],INDUMAX!$C60,COQUE[[Pila]:[Pila]],INDUMAX!$M60)/100) = 0,
    SUMIFS('CALIDAD CONTRACTUAL'!E:E,'CALIDAD CONTRACTUAL'!$C:$C,INDUMAX!$C60,'CALIDAD CONTRACTUAL'!$J:$J,INDUMAX!$M60),
    SUMIFS(COQUE[HT],COQUE[[anio_mes]:[anio_mes]],INDUMAX!$Y$3,COQUE[[Codmina]:[Codmina]],INDUMAX!$C60,COQUE[[Pila]:[Pila]],INDUMAX!$M60)/100
)</f>
        <v>3.9621363024787769E-2</v>
      </c>
      <c r="I60" s="32">
        <f>IF(
    (SUMIFS(COQUE[CZ],COQUE[[anio_mes]:[anio_mes]],INDUMAX!$Y$3,COQUE[[Codmina]:[Codmina]],INDUMAX!$C60,COQUE[[Pila]:[Pila]],INDUMAX!$M60)/100) = 0,
    SUMIFS('CALIDAD CONTRACTUAL'!F:F,'CALIDAD CONTRACTUAL'!$C:$C,INDUMAX!$C60,'CALIDAD CONTRACTUAL'!$J:$J,INDUMAX!$M60),
    SUMIFS(COQUE[CZ],COQUE[[anio_mes]:[anio_mes]],INDUMAX!$Y$3,COQUE[[Codmina]:[Codmina]],INDUMAX!$C60,COQUE[[Pila]:[Pila]],INDUMAX!$M60)/100
)</f>
        <v>8.5000000000000006E-2</v>
      </c>
      <c r="J60" s="32">
        <f>IF(
    (SUMIFS(COQUE[MV],COQUE[[anio_mes]:[anio_mes]],INDUMAX!$Y$3,COQUE[[Codmina]:[Codmina]],INDUMAX!$C60,COQUE[[Pila]:[Pila]],INDUMAX!$M60)/100) = 0,
    SUMIFS('CALIDAD CONTRACTUAL'!G:G,'CALIDAD CONTRACTUAL'!$C:$C,INDUMAX!$C60,'CALIDAD CONTRACTUAL'!$J:$J,INDUMAX!$M60),
    SUMIFS(COQUE[MV],COQUE[[anio_mes]:[anio_mes]],INDUMAX!$Y$3,COQUE[[Codmina]:[Codmina]],INDUMAX!$C60,COQUE[[Pila]:[Pila]],INDUMAX!$M60)/100
)</f>
        <v>0.36099726898841894</v>
      </c>
      <c r="K60" s="32">
        <f>IF(
    (SUMIFS(COQUE[S],COQUE[[anio_mes]:[anio_mes]],INDUMAX!$Y$3,COQUE[[Codmina]:[Codmina]],INDUMAX!$C60,COQUE[[Pila]:[Pila]],INDUMAX!$M60)/100) = 0,
    SUMIFS('CALIDAD CONTRACTUAL'!H:H,'CALIDAD CONTRACTUAL'!$C:$C,INDUMAX!$C60,'CALIDAD CONTRACTUAL'!$J:$J,INDUMAX!$M60),
    SUMIFS(COQUE[S],COQUE[[anio_mes]:[anio_mes]],INDUMAX!$Y$3,COQUE[[Codmina]:[Codmina]],INDUMAX!$C60,COQUE[[Pila]:[Pila]],INDUMAX!$M60)/100
)</f>
        <v>7.699136102090086E-3</v>
      </c>
      <c r="L60" s="33">
        <f>IF(
    SUMIFS(COQUE[FSI],COQUE[[anio_mes]:[anio_mes]],INDUMAX!$Y$3,COQUE[[Codmina]:[Codmina]],INDUMAX!$C60,COQUE[[Pila]:[Pila]],INDUMAX!$M60) = 0,
    SUMIFS('CALIDAD CONTRACTUAL'!I:I,'CALIDAD CONTRACTUAL'!$C:$C,INDUMAX!$C60,'CALIDAD CONTRACTUAL'!$J:$J,INDUMAX!$M60),
    SUMIFS(COQUE[FSI],COQUE[[anio_mes]:[anio_mes]],INDUMAX!$Y$3,COQUE[[Codmina]:[Codmina]],INDUMAX!$C60,COQUE[[Pila]:[Pila]],INDUMAX!$M60)
)</f>
        <v>7.7979414038022972</v>
      </c>
      <c r="M60" s="31" t="str">
        <f>_xlfn.XLOOKUP(E60,TIPO_CARBON[TIPO CARBON],TIPO_CARBON[TIPO DATA CALIDAD],"")</f>
        <v>2E</v>
      </c>
      <c r="N60"/>
      <c r="O60"/>
      <c r="P60"/>
      <c r="Q60"/>
      <c r="R60"/>
      <c r="S60"/>
      <c r="T60"/>
      <c r="U60"/>
      <c r="V60"/>
      <c r="W60"/>
      <c r="X60"/>
      <c r="Y60"/>
      <c r="Z60"/>
      <c r="AA60" s="9" t="str" cm="1">
        <f t="array" aca="1" ref="AA60" ca="1">IFERROR(_xlfn.ANCHORARRAY(INDIRECT("'DATOS MAESTROS'!o" &amp; (MATCH(A60, 'DATOS MAESTROS'!N:N, 0)))),"")</f>
        <v>CELYS - FEDERACION</v>
      </c>
    </row>
    <row r="61" spans="1:76" s="9" customFormat="1" x14ac:dyDescent="0.35">
      <c r="A61" s="21" t="s">
        <v>121</v>
      </c>
      <c r="B61" s="21" t="s">
        <v>122</v>
      </c>
      <c r="C61" s="30">
        <f>_xlfn.XLOOKUP(B61,PROV[MINA],PROV[COD_MINA],"")</f>
        <v>290000094</v>
      </c>
      <c r="D61" s="21" t="s">
        <v>22</v>
      </c>
      <c r="E61" s="21" t="s">
        <v>91</v>
      </c>
      <c r="F61" s="21">
        <v>0</v>
      </c>
      <c r="G61" s="22"/>
      <c r="H61" s="32">
        <f>IF(
    (SUMIFS(COQUE[HT],COQUE[[anio_mes]:[anio_mes]],INDUMAX!$Y$3,COQUE[[Codmina]:[Codmina]],INDUMAX!$C61,COQUE[[Pila]:[Pila]],INDUMAX!$M61)/100) = 0,
    SUMIFS('CALIDAD CONTRACTUAL'!E:E,'CALIDAD CONTRACTUAL'!$C:$C,INDUMAX!$C61,'CALIDAD CONTRACTUAL'!$J:$J,INDUMAX!$M61),
    SUMIFS(COQUE[HT],COQUE[[anio_mes]:[anio_mes]],INDUMAX!$Y$3,COQUE[[Codmina]:[Codmina]],INDUMAX!$C61,COQUE[[Pila]:[Pila]],INDUMAX!$M61)/100
)</f>
        <v>2.2653564140518879E-2</v>
      </c>
      <c r="I61" s="32">
        <f>IF(
    (SUMIFS(COQUE[CZ],COQUE[[anio_mes]:[anio_mes]],INDUMAX!$Y$3,COQUE[[Codmina]:[Codmina]],INDUMAX!$C61,COQUE[[Pila]:[Pila]],INDUMAX!$M61)/100) = 0,
    SUMIFS('CALIDAD CONTRACTUAL'!F:F,'CALIDAD CONTRACTUAL'!$C:$C,INDUMAX!$C61,'CALIDAD CONTRACTUAL'!$J:$J,INDUMAX!$M61),
    SUMIFS(COQUE[CZ],COQUE[[anio_mes]:[anio_mes]],INDUMAX!$Y$3,COQUE[[Codmina]:[Codmina]],INDUMAX!$C61,COQUE[[Pila]:[Pila]],INDUMAX!$M61)/100
)</f>
        <v>7.0342832124169294E-2</v>
      </c>
      <c r="J61" s="32">
        <f>IF(
    (SUMIFS(COQUE[MV],COQUE[[anio_mes]:[anio_mes]],INDUMAX!$Y$3,COQUE[[Codmina]:[Codmina]],INDUMAX!$C61,COQUE[[Pila]:[Pila]],INDUMAX!$M61)/100) = 0,
    SUMIFS('CALIDAD CONTRACTUAL'!G:G,'CALIDAD CONTRACTUAL'!$C:$C,INDUMAX!$C61,'CALIDAD CONTRACTUAL'!$J:$J,INDUMAX!$M61),
    SUMIFS(COQUE[MV],COQUE[[anio_mes]:[anio_mes]],INDUMAX!$Y$3,COQUE[[Codmina]:[Codmina]],INDUMAX!$C61,COQUE[[Pila]:[Pila]],INDUMAX!$M61)/100
)</f>
        <v>0.3584392734660064</v>
      </c>
      <c r="K61" s="32">
        <f>IF(
    (SUMIFS(COQUE[S],COQUE[[anio_mes]:[anio_mes]],INDUMAX!$Y$3,COQUE[[Codmina]:[Codmina]],INDUMAX!$C61,COQUE[[Pila]:[Pila]],INDUMAX!$M61)/100) = 0,
    SUMIFS('CALIDAD CONTRACTUAL'!H:H,'CALIDAD CONTRACTUAL'!$C:$C,INDUMAX!$C61,'CALIDAD CONTRACTUAL'!$J:$J,INDUMAX!$M61),
    SUMIFS(COQUE[S],COQUE[[anio_mes]:[anio_mes]],INDUMAX!$Y$3,COQUE[[Codmina]:[Codmina]],INDUMAX!$C61,COQUE[[Pila]:[Pila]],INDUMAX!$M61)/100
)</f>
        <v>7.767627906410092E-3</v>
      </c>
      <c r="L61" s="33">
        <f>IF(
    SUMIFS(COQUE[FSI],COQUE[[anio_mes]:[anio_mes]],INDUMAX!$Y$3,COQUE[[Codmina]:[Codmina]],INDUMAX!$C61,COQUE[[Pila]:[Pila]],INDUMAX!$M61) = 0,
    SUMIFS('CALIDAD CONTRACTUAL'!I:I,'CALIDAD CONTRACTUAL'!$C:$C,INDUMAX!$C61,'CALIDAD CONTRACTUAL'!$J:$J,INDUMAX!$M61),
    SUMIFS(COQUE[FSI],COQUE[[anio_mes]:[anio_mes]],INDUMAX!$Y$3,COQUE[[Codmina]:[Codmina]],INDUMAX!$C61,COQUE[[Pila]:[Pila]],INDUMAX!$M61)
)</f>
        <v>7.488634771538047</v>
      </c>
      <c r="M61" s="31" t="str">
        <f>_xlfn.XLOOKUP(E61,TIPO_CARBON[TIPO CARBON],TIPO_CARBON[TIPO DATA CALIDAD],"")</f>
        <v>2E</v>
      </c>
      <c r="N61"/>
      <c r="O61"/>
      <c r="P61"/>
      <c r="Q61"/>
      <c r="R61"/>
      <c r="S61"/>
      <c r="T61"/>
      <c r="U61"/>
      <c r="V61"/>
      <c r="W61"/>
      <c r="X61"/>
      <c r="Y61"/>
      <c r="Z61"/>
      <c r="AA61" s="9" t="str" cm="1">
        <f t="array" aca="1" ref="AA61" ca="1">IFERROR(_xlfn.ANCHORARRAY(INDIRECT("'DATOS MAESTROS'!o" &amp; (MATCH(A61, 'DATOS MAESTROS'!N:N, 0)))),"")</f>
        <v>SAN JOSE</v>
      </c>
    </row>
    <row r="62" spans="1:76" s="9" customFormat="1" x14ac:dyDescent="0.35">
      <c r="A62" s="21" t="s">
        <v>30</v>
      </c>
      <c r="B62" s="21" t="s">
        <v>123</v>
      </c>
      <c r="C62" s="30">
        <f>_xlfn.XLOOKUP(B62,PROV[MINA],PROV[COD_MINA],"")</f>
        <v>290001762</v>
      </c>
      <c r="D62" s="21" t="s">
        <v>22</v>
      </c>
      <c r="E62" s="21" t="s">
        <v>91</v>
      </c>
      <c r="F62" s="21">
        <v>250</v>
      </c>
      <c r="G62" s="22">
        <v>317000</v>
      </c>
      <c r="H62" s="32">
        <f>IF(
    (SUMIFS(COQUE[HT],COQUE[[anio_mes]:[anio_mes]],INDUMAX!$Y$3,COQUE[[Codmina]:[Codmina]],INDUMAX!$C62,COQUE[[Pila]:[Pila]],INDUMAX!$M62)/100) = 0,
    SUMIFS('CALIDAD CONTRACTUAL'!E:E,'CALIDAD CONTRACTUAL'!$C:$C,INDUMAX!$C62,'CALIDAD CONTRACTUAL'!$J:$J,INDUMAX!$M62),
    SUMIFS(COQUE[HT],COQUE[[anio_mes]:[anio_mes]],INDUMAX!$Y$3,COQUE[[Codmina]:[Codmina]],INDUMAX!$C62,COQUE[[Pila]:[Pila]],INDUMAX!$M62)/100
)</f>
        <v>2.7665937612047331E-2</v>
      </c>
      <c r="I62" s="32">
        <f>IF(
    (SUMIFS(COQUE[CZ],COQUE[[anio_mes]:[anio_mes]],INDUMAX!$Y$3,COQUE[[Codmina]:[Codmina]],INDUMAX!$C62,COQUE[[Pila]:[Pila]],INDUMAX!$M62)/100) = 0,
    SUMIFS('CALIDAD CONTRACTUAL'!F:F,'CALIDAD CONTRACTUAL'!$C:$C,INDUMAX!$C62,'CALIDAD CONTRACTUAL'!$J:$J,INDUMAX!$M62),
    SUMIFS(COQUE[CZ],COQUE[[anio_mes]:[anio_mes]],INDUMAX!$Y$3,COQUE[[Codmina]:[Codmina]],INDUMAX!$C62,COQUE[[Pila]:[Pila]],INDUMAX!$M62)/100
)</f>
        <v>8.65905700968089E-2</v>
      </c>
      <c r="J62" s="32">
        <f>IF(
    (SUMIFS(COQUE[MV],COQUE[[anio_mes]:[anio_mes]],INDUMAX!$Y$3,COQUE[[Codmina]:[Codmina]],INDUMAX!$C62,COQUE[[Pila]:[Pila]],INDUMAX!$M62)/100) = 0,
    SUMIFS('CALIDAD CONTRACTUAL'!G:G,'CALIDAD CONTRACTUAL'!$C:$C,INDUMAX!$C62,'CALIDAD CONTRACTUAL'!$J:$J,INDUMAX!$M62),
    SUMIFS(COQUE[MV],COQUE[[anio_mes]:[anio_mes]],INDUMAX!$Y$3,COQUE[[Codmina]:[Codmina]],INDUMAX!$C62,COQUE[[Pila]:[Pila]],INDUMAX!$M62)/100
)</f>
        <v>0.35774065973467195</v>
      </c>
      <c r="K62" s="32">
        <f>IF(
    (SUMIFS(COQUE[S],COQUE[[anio_mes]:[anio_mes]],INDUMAX!$Y$3,COQUE[[Codmina]:[Codmina]],INDUMAX!$C62,COQUE[[Pila]:[Pila]],INDUMAX!$M62)/100) = 0,
    SUMIFS('CALIDAD CONTRACTUAL'!H:H,'CALIDAD CONTRACTUAL'!$C:$C,INDUMAX!$C62,'CALIDAD CONTRACTUAL'!$J:$J,INDUMAX!$M62),
    SUMIFS(COQUE[S],COQUE[[anio_mes]:[anio_mes]],INDUMAX!$Y$3,COQUE[[Codmina]:[Codmina]],INDUMAX!$C62,COQUE[[Pila]:[Pila]],INDUMAX!$M62)/100
)</f>
        <v>7.9593402653280743E-3</v>
      </c>
      <c r="L62" s="33">
        <f>IF(
    SUMIFS(COQUE[FSI],COQUE[[anio_mes]:[anio_mes]],INDUMAX!$Y$3,COQUE[[Codmina]:[Codmina]],INDUMAX!$C62,COQUE[[Pila]:[Pila]],INDUMAX!$M62) = 0,
    SUMIFS('CALIDAD CONTRACTUAL'!I:I,'CALIDAD CONTRACTUAL'!$C:$C,INDUMAX!$C62,'CALIDAD CONTRACTUAL'!$J:$J,INDUMAX!$M62),
    SUMIFS(COQUE[FSI],COQUE[[anio_mes]:[anio_mes]],INDUMAX!$Y$3,COQUE[[Codmina]:[Codmina]],INDUMAX!$C62,COQUE[[Pila]:[Pila]],INDUMAX!$M62)
)</f>
        <v>7.7330584438866978</v>
      </c>
      <c r="M62" s="31" t="str">
        <f>_xlfn.XLOOKUP(E62,TIPO_CARBON[TIPO CARBON],TIPO_CARBON[TIPO DATA CALIDAD],"")</f>
        <v>2E</v>
      </c>
      <c r="N62"/>
      <c r="O62"/>
      <c r="P62"/>
      <c r="Q62"/>
      <c r="R62"/>
      <c r="S62"/>
      <c r="T62"/>
      <c r="U62"/>
      <c r="V62"/>
      <c r="W62"/>
      <c r="X62"/>
      <c r="Y62"/>
      <c r="Z62"/>
      <c r="AA62" s="9" t="str" cm="1">
        <f t="array" aca="1" ref="AA62:BS62" ca="1">IFERROR(_xlfn.ANCHORARRAY(INDIRECT("'DATOS MAESTROS'!o" &amp; (MATCH(A62, 'DATOS MAESTROS'!N:N, 0)))),"")</f>
        <v>CHICHIRA</v>
      </c>
      <c r="AB62" s="9" t="str">
        <f ca="1"/>
        <v>COLMET 106</v>
      </c>
      <c r="AC62" s="9" t="str">
        <f ca="1"/>
        <v>COLMET 106 TER</v>
      </c>
      <c r="AD62" s="9" t="str">
        <f ca="1"/>
        <v>COLMET 107</v>
      </c>
      <c r="AE62" s="9" t="str">
        <f ca="1"/>
        <v>COLMET 107 TER</v>
      </c>
      <c r="AF62" s="9" t="str">
        <f ca="1"/>
        <v>COLMET 108</v>
      </c>
      <c r="AG62" s="9" t="str">
        <f ca="1"/>
        <v>COLMET 109</v>
      </c>
      <c r="AH62" s="9" t="str">
        <f ca="1"/>
        <v>COLMET 109 TER</v>
      </c>
      <c r="AI62" s="9" t="str">
        <f ca="1"/>
        <v>COLMET 110</v>
      </c>
      <c r="AJ62" s="9" t="str">
        <f ca="1"/>
        <v>COLMET 110 TER</v>
      </c>
      <c r="AK62" s="9" t="str">
        <f ca="1"/>
        <v>COLMET 145</v>
      </c>
      <c r="AL62" s="9" t="str">
        <f ca="1"/>
        <v>COLMET 145 TER</v>
      </c>
      <c r="AM62" s="9" t="str">
        <f ca="1"/>
        <v>COLMET 146</v>
      </c>
      <c r="AN62" s="9" t="str">
        <f ca="1"/>
        <v>COLMET 147 TER</v>
      </c>
      <c r="AO62" s="9" t="str">
        <f ca="1"/>
        <v>COLMET 150</v>
      </c>
      <c r="AP62" s="9" t="str">
        <f ca="1"/>
        <v>COLMET 150 TER</v>
      </c>
      <c r="AQ62" s="9" t="str">
        <f ca="1"/>
        <v>COLMET 151</v>
      </c>
      <c r="AR62" s="9" t="str">
        <f ca="1"/>
        <v>COLMET 151 TER</v>
      </c>
      <c r="AS62" s="9" t="str">
        <f ca="1"/>
        <v>COLMET 152</v>
      </c>
      <c r="AT62" s="9" t="str">
        <f ca="1"/>
        <v>COLMET 152 TER</v>
      </c>
      <c r="AU62" s="9" t="str">
        <f ca="1"/>
        <v>COLMET 153</v>
      </c>
      <c r="AV62" s="9" t="str">
        <f ca="1"/>
        <v>COLMET 153 TER</v>
      </c>
      <c r="AW62" s="9" t="str">
        <f ca="1"/>
        <v>COLMET 182</v>
      </c>
      <c r="AX62" s="9" t="str">
        <f ca="1"/>
        <v>COLMET 183</v>
      </c>
      <c r="AY62" s="9" t="str">
        <f ca="1"/>
        <v>COLMET 183 TER</v>
      </c>
      <c r="AZ62" s="9" t="str">
        <f ca="1"/>
        <v>COLMET 184</v>
      </c>
      <c r="BA62" s="9" t="str">
        <f ca="1"/>
        <v>COLMET 185</v>
      </c>
      <c r="BB62" s="9" t="str">
        <f ca="1"/>
        <v>COLMET 2</v>
      </c>
      <c r="BC62" s="9" t="str">
        <f ca="1"/>
        <v>COLMET 200 COQ F</v>
      </c>
      <c r="BD62" s="9" t="str">
        <f ca="1"/>
        <v>COLMET 202 TER</v>
      </c>
      <c r="BE62" s="9" t="str">
        <f ca="1"/>
        <v>COLMET 247</v>
      </c>
      <c r="BF62" s="9" t="str">
        <f ca="1"/>
        <v>COLMET 248</v>
      </c>
      <c r="BG62" s="9" t="str">
        <f ca="1"/>
        <v>COLMET 250</v>
      </c>
      <c r="BH62" s="9" t="str">
        <f ca="1"/>
        <v>COLMET 251</v>
      </c>
      <c r="BI62" s="9" t="str">
        <f ca="1"/>
        <v>COLMET 252</v>
      </c>
      <c r="BJ62" s="9" t="str">
        <f ca="1"/>
        <v>COLMET 253</v>
      </c>
      <c r="BK62" s="9" t="str">
        <f ca="1"/>
        <v>COLMET 254</v>
      </c>
      <c r="BL62" s="9" t="str">
        <f ca="1"/>
        <v>COLMET 300</v>
      </c>
      <c r="BM62" s="9" t="str">
        <f ca="1"/>
        <v>COLMET 301</v>
      </c>
      <c r="BN62" s="9" t="str">
        <f ca="1"/>
        <v>EL CHORRO</v>
      </c>
      <c r="BO62" s="9" t="str">
        <f ca="1"/>
        <v>EL CHORRO 2</v>
      </c>
      <c r="BP62" s="9" t="str">
        <f ca="1"/>
        <v>MATEGUADUA 1</v>
      </c>
      <c r="BQ62" s="9" t="str">
        <f ca="1"/>
        <v>PARADAS TER</v>
      </c>
      <c r="BR62" s="9" t="str">
        <f ca="1"/>
        <v>SILENCIO 1</v>
      </c>
      <c r="BS62" s="9" t="str">
        <f ca="1"/>
        <v>SILENCIO 2</v>
      </c>
    </row>
    <row r="63" spans="1:76" s="9" customFormat="1" x14ac:dyDescent="0.35">
      <c r="A63" s="21" t="s">
        <v>28</v>
      </c>
      <c r="B63" s="21" t="s">
        <v>124</v>
      </c>
      <c r="C63" s="30">
        <f>_xlfn.XLOOKUP(B63,PROV[MINA],PROV[COD_MINA],"")</f>
        <v>290001306</v>
      </c>
      <c r="D63" s="21" t="s">
        <v>22</v>
      </c>
      <c r="E63" s="21" t="s">
        <v>83</v>
      </c>
      <c r="F63" s="21">
        <v>1300</v>
      </c>
      <c r="G63" s="22">
        <v>284380</v>
      </c>
      <c r="H63" s="32">
        <f>IF(
    (SUMIFS(COQUE[HT],COQUE[[anio_mes]:[anio_mes]],INDUMAX!$Y$3,COQUE[[Codmina]:[Codmina]],INDUMAX!$C63,COQUE[[Pila]:[Pila]],INDUMAX!$M63)/100) = 0,
    SUMIFS('CALIDAD CONTRACTUAL'!E:E,'CALIDAD CONTRACTUAL'!$C:$C,INDUMAX!$C63,'CALIDAD CONTRACTUAL'!$J:$J,INDUMAX!$M63),
    SUMIFS(COQUE[HT],COQUE[[anio_mes]:[anio_mes]],INDUMAX!$Y$3,COQUE[[Codmina]:[Codmina]],INDUMAX!$C63,COQUE[[Pila]:[Pila]],INDUMAX!$M63)/100
)</f>
        <v>2.1481683198319224E-2</v>
      </c>
      <c r="I63" s="32">
        <f>IF(
    (SUMIFS(COQUE[CZ],COQUE[[anio_mes]:[anio_mes]],INDUMAX!$Y$3,COQUE[[Codmina]:[Codmina]],INDUMAX!$C63,COQUE[[Pila]:[Pila]],INDUMAX!$M63)/100) = 0,
    SUMIFS('CALIDAD CONTRACTUAL'!F:F,'CALIDAD CONTRACTUAL'!$C:$C,INDUMAX!$C63,'CALIDAD CONTRACTUAL'!$J:$J,INDUMAX!$M63),
    SUMIFS(COQUE[CZ],COQUE[[anio_mes]:[anio_mes]],INDUMAX!$Y$3,COQUE[[Codmina]:[Codmina]],INDUMAX!$C63,COQUE[[Pila]:[Pila]],INDUMAX!$M63)/100
)</f>
        <v>9.9000000000000005E-2</v>
      </c>
      <c r="J63" s="32">
        <f>IF(
    (SUMIFS(COQUE[MV],COQUE[[anio_mes]:[anio_mes]],INDUMAX!$Y$3,COQUE[[Codmina]:[Codmina]],INDUMAX!$C63,COQUE[[Pila]:[Pila]],INDUMAX!$M63)/100) = 0,
    SUMIFS('CALIDAD CONTRACTUAL'!G:G,'CALIDAD CONTRACTUAL'!$C:$C,INDUMAX!$C63,'CALIDAD CONTRACTUAL'!$J:$J,INDUMAX!$M63),
    SUMIFS(COQUE[MV],COQUE[[anio_mes]:[anio_mes]],INDUMAX!$Y$3,COQUE[[Codmina]:[Codmina]],INDUMAX!$C63,COQUE[[Pila]:[Pila]],INDUMAX!$M63)/100
)</f>
        <v>0.35576813599725249</v>
      </c>
      <c r="K63" s="32">
        <f>IF(
    (SUMIFS(COQUE[S],COQUE[[anio_mes]:[anio_mes]],INDUMAX!$Y$3,COQUE[[Codmina]:[Codmina]],INDUMAX!$C63,COQUE[[Pila]:[Pila]],INDUMAX!$M63)/100) = 0,
    SUMIFS('CALIDAD CONTRACTUAL'!H:H,'CALIDAD CONTRACTUAL'!$C:$C,INDUMAX!$C63,'CALIDAD CONTRACTUAL'!$J:$J,INDUMAX!$M63),
    SUMIFS(COQUE[S],COQUE[[anio_mes]:[anio_mes]],INDUMAX!$Y$3,COQUE[[Codmina]:[Codmina]],INDUMAX!$C63,COQUE[[Pila]:[Pila]],INDUMAX!$M63)/100
)</f>
        <v>6.6E-3</v>
      </c>
      <c r="L63" s="33">
        <f>IF(
    SUMIFS(COQUE[FSI],COQUE[[anio_mes]:[anio_mes]],INDUMAX!$Y$3,COQUE[[Codmina]:[Codmina]],INDUMAX!$C63,COQUE[[Pila]:[Pila]],INDUMAX!$M63) = 0,
    SUMIFS('CALIDAD CONTRACTUAL'!I:I,'CALIDAD CONTRACTUAL'!$C:$C,INDUMAX!$C63,'CALIDAD CONTRACTUAL'!$J:$J,INDUMAX!$M63),
    SUMIFS(COQUE[FSI],COQUE[[anio_mes]:[anio_mes]],INDUMAX!$Y$3,COQUE[[Codmina]:[Codmina]],INDUMAX!$C63,COQUE[[Pila]:[Pila]],INDUMAX!$M63)
)</f>
        <v>7</v>
      </c>
      <c r="M63" s="31">
        <f>_xlfn.XLOOKUP(E63,TIPO_CARBON[TIPO CARBON],TIPO_CARBON[TIPO DATA CALIDAD],"")</f>
        <v>1</v>
      </c>
      <c r="N63"/>
      <c r="O63"/>
      <c r="P63"/>
      <c r="Q63"/>
      <c r="R63"/>
      <c r="S63"/>
      <c r="T63"/>
      <c r="U63"/>
      <c r="V63"/>
      <c r="W63"/>
      <c r="X63"/>
      <c r="Y63"/>
      <c r="Z63"/>
      <c r="AA63" s="9" t="str" cm="1">
        <f t="array" aca="1" ref="AA63:BX63" ca="1">IFERROR(_xlfn.ANCHORARRAY(INDIRECT("'DATOS MAESTROS'!o" &amp; (MATCH(A63, 'DATOS MAESTROS'!N:N, 0)))),"")</f>
        <v>20 DE JULIO</v>
      </c>
      <c r="AB63" s="9" t="str">
        <f ca="1"/>
        <v>CANDELARIA</v>
      </c>
      <c r="AC63" s="9" t="str">
        <f ca="1"/>
        <v>CARIÑOSA E&amp;E</v>
      </c>
      <c r="AD63" s="9" t="str">
        <f ca="1"/>
        <v>CARIÑOSA E&amp;E TER A</v>
      </c>
      <c r="AE63" s="9" t="str">
        <f ca="1"/>
        <v>CARIÑOSA E&amp;E TER B</v>
      </c>
      <c r="AF63" s="9" t="str">
        <f ca="1"/>
        <v>COSTOSA</v>
      </c>
      <c r="AG63" s="9" t="str">
        <f ca="1"/>
        <v>DANUBIO</v>
      </c>
      <c r="AH63" s="9" t="str">
        <f ca="1"/>
        <v>DIAMANTE</v>
      </c>
      <c r="AI63" s="9" t="str">
        <f ca="1"/>
        <v>EL PALMAR</v>
      </c>
      <c r="AJ63" s="9" t="str">
        <f ca="1"/>
        <v>EL TIGRE</v>
      </c>
      <c r="AK63" s="9" t="str">
        <f ca="1"/>
        <v>EL TREBOL TER</v>
      </c>
      <c r="AL63" s="9" t="str">
        <f ca="1"/>
        <v>EMPALME</v>
      </c>
      <c r="AM63" s="9" t="str">
        <f ca="1"/>
        <v>FATIBAR 20</v>
      </c>
      <c r="AN63" s="9" t="str">
        <f ca="1"/>
        <v>FORTALEZA M&amp;M</v>
      </c>
      <c r="AO63" s="9" t="str">
        <f ca="1"/>
        <v>GUADALUPE E&amp;E</v>
      </c>
      <c r="AP63" s="9" t="str">
        <f ca="1"/>
        <v>GUADALUPE TER</v>
      </c>
      <c r="AQ63" s="9" t="str">
        <f ca="1"/>
        <v>LA ILUSIÓN</v>
      </c>
      <c r="AR63" s="9" t="str">
        <f ca="1"/>
        <v>LA PALESTINA</v>
      </c>
      <c r="AS63" s="9" t="str">
        <f ca="1"/>
        <v>LA PALESTINA TER</v>
      </c>
      <c r="AT63" s="9" t="str">
        <f ca="1"/>
        <v>LA PALMA</v>
      </c>
      <c r="AU63" s="9" t="str">
        <f ca="1"/>
        <v>LA ZOTANA E&amp;E</v>
      </c>
      <c r="AV63" s="9" t="str">
        <f ca="1"/>
        <v>LIMONCITO</v>
      </c>
      <c r="AW63" s="9" t="str">
        <f ca="1"/>
        <v>LUISCA</v>
      </c>
      <c r="AX63" s="9" t="str">
        <f ca="1"/>
        <v>MANTO 30</v>
      </c>
      <c r="AY63" s="9" t="str">
        <f ca="1"/>
        <v>MANTO 30 TER</v>
      </c>
      <c r="AZ63" s="9" t="str">
        <f ca="1"/>
        <v>NOKAR</v>
      </c>
      <c r="BA63" s="9" t="str">
        <f ca="1"/>
        <v>OCAREÑA</v>
      </c>
      <c r="BB63" s="9" t="str">
        <f ca="1"/>
        <v>ORIENTE 2 E&amp;E</v>
      </c>
      <c r="BC63" s="9" t="str">
        <f ca="1"/>
        <v>ORIENTE 2 TER A EYE</v>
      </c>
      <c r="BD63" s="9" t="str">
        <f ca="1"/>
        <v>ORIENTE E&amp;E</v>
      </c>
      <c r="BE63" s="9" t="str">
        <f ca="1"/>
        <v>ORIENTE TER</v>
      </c>
      <c r="BF63" s="9" t="str">
        <f ca="1"/>
        <v>PRIMAVERA E&amp;E</v>
      </c>
      <c r="BG63" s="9" t="str">
        <f ca="1"/>
        <v>PRIMAVERA E&amp;E TER</v>
      </c>
      <c r="BH63" s="9" t="str">
        <f ca="1"/>
        <v>REGINA E&amp;E</v>
      </c>
      <c r="BI63" s="9" t="str">
        <f ca="1"/>
        <v>REGINA E&amp;E TER A</v>
      </c>
      <c r="BJ63" s="9" t="str">
        <f ca="1"/>
        <v>REGINA E&amp;E TER B</v>
      </c>
      <c r="BK63" s="9" t="str">
        <f ca="1"/>
        <v>REGINA EYE TER</v>
      </c>
      <c r="BL63" s="9" t="str">
        <f ca="1"/>
        <v>SAN PABLO E&amp;E</v>
      </c>
      <c r="BM63" s="9" t="str">
        <f ca="1"/>
        <v>SANTA MARIA MYM</v>
      </c>
      <c r="BN63" s="9" t="str">
        <f ca="1"/>
        <v>SONADA TER</v>
      </c>
      <c r="BO63" s="9" t="str">
        <f ca="1"/>
        <v>SOÑADA E&amp;E</v>
      </c>
      <c r="BP63" s="9" t="str">
        <f ca="1"/>
        <v>TESORO</v>
      </c>
      <c r="BQ63" s="9" t="str">
        <f ca="1"/>
        <v>TOSCANA</v>
      </c>
      <c r="BR63" s="9" t="str">
        <f ca="1"/>
        <v>VALERIA</v>
      </c>
      <c r="BS63" s="9" t="str">
        <f ca="1"/>
        <v>VERDE</v>
      </c>
      <c r="BT63" s="9" t="str">
        <f ca="1"/>
        <v>VILLA FLORES</v>
      </c>
      <c r="BU63" s="9" t="str">
        <f ca="1"/>
        <v>VILLA LUZ</v>
      </c>
      <c r="BV63" s="9" t="str">
        <f ca="1"/>
        <v>VILLANUEVA M&amp;M</v>
      </c>
      <c r="BW63" s="9" t="str">
        <f ca="1"/>
        <v>VILLANUEVA TER</v>
      </c>
      <c r="BX63" s="9" t="str">
        <f ca="1"/>
        <v>ZOTANA TER</v>
      </c>
    </row>
    <row r="64" spans="1:76" s="9" customFormat="1" x14ac:dyDescent="0.35">
      <c r="A64" s="21" t="s">
        <v>125</v>
      </c>
      <c r="B64" s="21" t="s">
        <v>126</v>
      </c>
      <c r="C64" s="30">
        <f>_xlfn.XLOOKUP(B64,PROV[MINA],PROV[COD_MINA],"")</f>
        <v>290001577</v>
      </c>
      <c r="D64" s="21" t="s">
        <v>22</v>
      </c>
      <c r="E64" s="21" t="s">
        <v>91</v>
      </c>
      <c r="F64" s="21">
        <v>600</v>
      </c>
      <c r="G64" s="22">
        <v>310000</v>
      </c>
      <c r="H64" s="32">
        <f>IF(
    (SUMIFS(COQUE[HT],COQUE[[anio_mes]:[anio_mes]],INDUMAX!$Y$3,COQUE[[Codmina]:[Codmina]],INDUMAX!$C64,COQUE[[Pila]:[Pila]],INDUMAX!$M64)/100) = 0,
    SUMIFS('CALIDAD CONTRACTUAL'!E:E,'CALIDAD CONTRACTUAL'!$C:$C,INDUMAX!$C64,'CALIDAD CONTRACTUAL'!$J:$J,INDUMAX!$M64),
    SUMIFS(COQUE[HT],COQUE[[anio_mes]:[anio_mes]],INDUMAX!$Y$3,COQUE[[Codmina]:[Codmina]],INDUMAX!$C64,COQUE[[Pila]:[Pila]],INDUMAX!$M64)/100
)</f>
        <v>2.3992669257211177E-2</v>
      </c>
      <c r="I64" s="32">
        <f>IF(
    (SUMIFS(COQUE[CZ],COQUE[[anio_mes]:[anio_mes]],INDUMAX!$Y$3,COQUE[[Codmina]:[Codmina]],INDUMAX!$C64,COQUE[[Pila]:[Pila]],INDUMAX!$M64)/100) = 0,
    SUMIFS('CALIDAD CONTRACTUAL'!F:F,'CALIDAD CONTRACTUAL'!$C:$C,INDUMAX!$C64,'CALIDAD CONTRACTUAL'!$J:$J,INDUMAX!$M64),
    SUMIFS(COQUE[CZ],COQUE[[anio_mes]:[anio_mes]],INDUMAX!$Y$3,COQUE[[Codmina]:[Codmina]],INDUMAX!$C64,COQUE[[Pila]:[Pila]],INDUMAX!$M64)/100
)</f>
        <v>7.4298497982364362E-2</v>
      </c>
      <c r="J64" s="32">
        <f>IF(
    (SUMIFS(COQUE[MV],COQUE[[anio_mes]:[anio_mes]],INDUMAX!$Y$3,COQUE[[Codmina]:[Codmina]],INDUMAX!$C64,COQUE[[Pila]:[Pila]],INDUMAX!$M64)/100) = 0,
    SUMIFS('CALIDAD CONTRACTUAL'!G:G,'CALIDAD CONTRACTUAL'!$C:$C,INDUMAX!$C64,'CALIDAD CONTRACTUAL'!$J:$J,INDUMAX!$M64),
    SUMIFS(COQUE[MV],COQUE[[anio_mes]:[anio_mes]],INDUMAX!$Y$3,COQUE[[Codmina]:[Codmina]],INDUMAX!$C64,COQUE[[Pila]:[Pila]],INDUMAX!$M64)/100
)</f>
        <v>0.35726076072335966</v>
      </c>
      <c r="K64" s="32">
        <f>IF(
    (SUMIFS(COQUE[S],COQUE[[anio_mes]:[anio_mes]],INDUMAX!$Y$3,COQUE[[Codmina]:[Codmina]],INDUMAX!$C64,COQUE[[Pila]:[Pila]],INDUMAX!$M64)/100) = 0,
    SUMIFS('CALIDAD CONTRACTUAL'!H:H,'CALIDAD CONTRACTUAL'!$C:$C,INDUMAX!$C64,'CALIDAD CONTRACTUAL'!$J:$J,INDUMAX!$M64),
    SUMIFS(COQUE[S],COQUE[[anio_mes]:[anio_mes]],INDUMAX!$Y$3,COQUE[[Codmina]:[Codmina]],INDUMAX!$C64,COQUE[[Pila]:[Pila]],INDUMAX!$M64)/100
)</f>
        <v>8.7305410252578076E-3</v>
      </c>
      <c r="L64" s="33">
        <f>IF(
    SUMIFS(COQUE[FSI],COQUE[[anio_mes]:[anio_mes]],INDUMAX!$Y$3,COQUE[[Codmina]:[Codmina]],INDUMAX!$C64,COQUE[[Pila]:[Pila]],INDUMAX!$M64) = 0,
    SUMIFS('CALIDAD CONTRACTUAL'!I:I,'CALIDAD CONTRACTUAL'!$C:$C,INDUMAX!$C64,'CALIDAD CONTRACTUAL'!$J:$J,INDUMAX!$M64),
    SUMIFS(COQUE[FSI],COQUE[[anio_mes]:[anio_mes]],INDUMAX!$Y$3,COQUE[[Codmina]:[Codmina]],INDUMAX!$C64,COQUE[[Pila]:[Pila]],INDUMAX!$M64)
)</f>
        <v>7.0603422507846343</v>
      </c>
      <c r="M64" s="31" t="str">
        <f>_xlfn.XLOOKUP(E64,TIPO_CARBON[TIPO CARBON],TIPO_CARBON[TIPO DATA CALIDAD],"")</f>
        <v>2E</v>
      </c>
      <c r="N64"/>
      <c r="O64"/>
      <c r="P64"/>
      <c r="Q64"/>
      <c r="R64"/>
      <c r="S64"/>
      <c r="T64"/>
      <c r="U64"/>
      <c r="V64"/>
      <c r="W64"/>
      <c r="X64"/>
      <c r="Y64"/>
      <c r="Z64"/>
      <c r="AA64" s="9" t="str" cm="1">
        <f t="array" aca="1" ref="AA64:AF64" ca="1">IFERROR(_xlfn.ANCHORARRAY(INDIRECT("'DATOS MAESTROS'!o" &amp; (MATCH(A64, 'DATOS MAESTROS'!N:N, 0)))),"")</f>
        <v>PALMIRA SMR</v>
      </c>
      <c r="AB64" s="9" t="str">
        <f ca="1"/>
        <v>SAN JAVIER</v>
      </c>
      <c r="AC64" s="9" t="str">
        <f ca="1"/>
        <v>SAN JUDAS</v>
      </c>
      <c r="AD64" s="9" t="str">
        <f ca="1"/>
        <v>SAN JUDAS 2</v>
      </c>
      <c r="AE64" s="9" t="str">
        <f ca="1"/>
        <v>SAN JUDAS TER A</v>
      </c>
      <c r="AF64" s="9" t="str">
        <f ca="1"/>
        <v>SAN JUDAS TER B</v>
      </c>
    </row>
    <row r="65" spans="1:36" s="9" customFormat="1" x14ac:dyDescent="0.35">
      <c r="A65" s="21" t="s">
        <v>127</v>
      </c>
      <c r="B65" s="21" t="s">
        <v>128</v>
      </c>
      <c r="C65" s="30">
        <f>_xlfn.XLOOKUP(B65,PROV[MINA],PROV[COD_MINA],"")</f>
        <v>290001510</v>
      </c>
      <c r="D65" s="21" t="s">
        <v>22</v>
      </c>
      <c r="E65" s="21" t="s">
        <v>91</v>
      </c>
      <c r="F65" s="21">
        <v>0</v>
      </c>
      <c r="G65" s="22"/>
      <c r="H65" s="32">
        <f>IF(
    (SUMIFS(COQUE[HT],COQUE[[anio_mes]:[anio_mes]],INDUMAX!$Y$3,COQUE[[Codmina]:[Codmina]],INDUMAX!$C65,COQUE[[Pila]:[Pila]],INDUMAX!$M65)/100) = 0,
    SUMIFS('CALIDAD CONTRACTUAL'!E:E,'CALIDAD CONTRACTUAL'!$C:$C,INDUMAX!$C65,'CALIDAD CONTRACTUAL'!$J:$J,INDUMAX!$M65),
    SUMIFS(COQUE[HT],COQUE[[anio_mes]:[anio_mes]],INDUMAX!$Y$3,COQUE[[Codmina]:[Codmina]],INDUMAX!$C65,COQUE[[Pila]:[Pila]],INDUMAX!$M65)/100
)</f>
        <v>5.4897910754934665E-2</v>
      </c>
      <c r="I65" s="32">
        <f>IF(
    (SUMIFS(COQUE[CZ],COQUE[[anio_mes]:[anio_mes]],INDUMAX!$Y$3,COQUE[[Codmina]:[Codmina]],INDUMAX!$C65,COQUE[[Pila]:[Pila]],INDUMAX!$M65)/100) = 0,
    SUMIFS('CALIDAD CONTRACTUAL'!F:F,'CALIDAD CONTRACTUAL'!$C:$C,INDUMAX!$C65,'CALIDAD CONTRACTUAL'!$J:$J,INDUMAX!$M65),
    SUMIFS(COQUE[CZ],COQUE[[anio_mes]:[anio_mes]],INDUMAX!$Y$3,COQUE[[Codmina]:[Codmina]],INDUMAX!$C65,COQUE[[Pila]:[Pila]],INDUMAX!$M65)/100
)</f>
        <v>0.10577398422152234</v>
      </c>
      <c r="J65" s="32">
        <f>IF(
    (SUMIFS(COQUE[MV],COQUE[[anio_mes]:[anio_mes]],INDUMAX!$Y$3,COQUE[[Codmina]:[Codmina]],INDUMAX!$C65,COQUE[[Pila]:[Pila]],INDUMAX!$M65)/100) = 0,
    SUMIFS('CALIDAD CONTRACTUAL'!G:G,'CALIDAD CONTRACTUAL'!$C:$C,INDUMAX!$C65,'CALIDAD CONTRACTUAL'!$J:$J,INDUMAX!$M65),
    SUMIFS(COQUE[MV],COQUE[[anio_mes]:[anio_mes]],INDUMAX!$Y$3,COQUE[[Codmina]:[Codmina]],INDUMAX!$C65,COQUE[[Pila]:[Pila]],INDUMAX!$M65)/100
)</f>
        <v>0.35347328260937355</v>
      </c>
      <c r="K65" s="32">
        <f>IF(
    (SUMIFS(COQUE[S],COQUE[[anio_mes]:[anio_mes]],INDUMAX!$Y$3,COQUE[[Codmina]:[Codmina]],INDUMAX!$C65,COQUE[[Pila]:[Pila]],INDUMAX!$M65)/100) = 0,
    SUMIFS('CALIDAD CONTRACTUAL'!H:H,'CALIDAD CONTRACTUAL'!$C:$C,INDUMAX!$C65,'CALIDAD CONTRACTUAL'!$J:$J,INDUMAX!$M65),
    SUMIFS(COQUE[S],COQUE[[anio_mes]:[anio_mes]],INDUMAX!$Y$3,COQUE[[Codmina]:[Codmina]],INDUMAX!$C65,COQUE[[Pila]:[Pila]],INDUMAX!$M65)/100
)</f>
        <v>8.5381022170943899E-3</v>
      </c>
      <c r="L65" s="33">
        <f>IF(
    SUMIFS(COQUE[FSI],COQUE[[anio_mes]:[anio_mes]],INDUMAX!$Y$3,COQUE[[Codmina]:[Codmina]],INDUMAX!$C65,COQUE[[Pila]:[Pila]],INDUMAX!$M65) = 0,
    SUMIFS('CALIDAD CONTRACTUAL'!I:I,'CALIDAD CONTRACTUAL'!$C:$C,INDUMAX!$C65,'CALIDAD CONTRACTUAL'!$J:$J,INDUMAX!$M65),
    SUMIFS(COQUE[FSI],COQUE[[anio_mes]:[anio_mes]],INDUMAX!$Y$3,COQUE[[Codmina]:[Codmina]],INDUMAX!$C65,COQUE[[Pila]:[Pila]],INDUMAX!$M65)
)</f>
        <v>7.9490629579968211</v>
      </c>
      <c r="M65" s="31" t="str">
        <f>_xlfn.XLOOKUP(E65,TIPO_CARBON[TIPO CARBON],TIPO_CARBON[TIPO DATA CALIDAD],"")</f>
        <v>2E</v>
      </c>
      <c r="N65"/>
      <c r="O65"/>
      <c r="P65"/>
      <c r="Q65"/>
      <c r="R65"/>
      <c r="S65"/>
      <c r="T65"/>
      <c r="U65"/>
      <c r="V65"/>
      <c r="W65"/>
      <c r="X65"/>
      <c r="Y65"/>
      <c r="Z65"/>
      <c r="AA65" s="9" t="str" cm="1">
        <f t="array" aca="1" ref="AA65:AG65" ca="1">IFERROR(_xlfn.ANCHORARRAY(INDIRECT("'DATOS MAESTROS'!o" &amp; (MATCH(A65, 'DATOS MAESTROS'!N:N, 0)))),"")</f>
        <v>APOSENTOS RH</v>
      </c>
      <c r="AB65" s="9" t="str">
        <f ca="1"/>
        <v>CHICHIRA RH</v>
      </c>
      <c r="AC65" s="9" t="str">
        <f ca="1"/>
        <v>MANO DE DIOS RH</v>
      </c>
      <c r="AD65" s="9" t="str">
        <f ca="1"/>
        <v>MINA TORTEROS RH</v>
      </c>
      <c r="AE65" s="9" t="str">
        <f ca="1"/>
        <v>PANAMA M20</v>
      </c>
      <c r="AF65" s="9" t="str">
        <f ca="1"/>
        <v>PANAMA RH</v>
      </c>
      <c r="AG65" s="9" t="str">
        <f ca="1"/>
        <v>RH CHUCARIMA</v>
      </c>
    </row>
    <row r="66" spans="1:36" s="9" customFormat="1" x14ac:dyDescent="0.35">
      <c r="A66" s="21" t="s">
        <v>129</v>
      </c>
      <c r="B66" s="21" t="s">
        <v>130</v>
      </c>
      <c r="C66" s="30">
        <f>_xlfn.XLOOKUP(B66,PROV[MINA],PROV[COD_MINA],"")</f>
        <v>290000121</v>
      </c>
      <c r="D66" s="21" t="s">
        <v>22</v>
      </c>
      <c r="E66" s="21" t="s">
        <v>91</v>
      </c>
      <c r="F66" s="21">
        <v>2000</v>
      </c>
      <c r="G66" s="22">
        <v>310000</v>
      </c>
      <c r="H66" s="32">
        <f>IF(
    (SUMIFS(COQUE[HT],COQUE[[anio_mes]:[anio_mes]],INDUMAX!$Y$3,COQUE[[Codmina]:[Codmina]],INDUMAX!$C66,COQUE[[Pila]:[Pila]],INDUMAX!$M66)/100) = 0,
    SUMIFS('CALIDAD CONTRACTUAL'!E:E,'CALIDAD CONTRACTUAL'!$C:$C,INDUMAX!$C66,'CALIDAD CONTRACTUAL'!$J:$J,INDUMAX!$M66),
    SUMIFS(COQUE[HT],COQUE[[anio_mes]:[anio_mes]],INDUMAX!$Y$3,COQUE[[Codmina]:[Codmina]],INDUMAX!$C66,COQUE[[Pila]:[Pila]],INDUMAX!$M66)/100
)</f>
        <v>4.4870245818583766E-2</v>
      </c>
      <c r="I66" s="32">
        <f>IF(
    (SUMIFS(COQUE[CZ],COQUE[[anio_mes]:[anio_mes]],INDUMAX!$Y$3,COQUE[[Codmina]:[Codmina]],INDUMAX!$C66,COQUE[[Pila]:[Pila]],INDUMAX!$M66)/100) = 0,
    SUMIFS('CALIDAD CONTRACTUAL'!F:F,'CALIDAD CONTRACTUAL'!$C:$C,INDUMAX!$C66,'CALIDAD CONTRACTUAL'!$J:$J,INDUMAX!$M66),
    SUMIFS(COQUE[CZ],COQUE[[anio_mes]:[anio_mes]],INDUMAX!$Y$3,COQUE[[Codmina]:[Codmina]],INDUMAX!$C66,COQUE[[Pila]:[Pila]],INDUMAX!$M66)/100
)</f>
        <v>9.8361769814846484E-2</v>
      </c>
      <c r="J66" s="32">
        <f>IF(
    (SUMIFS(COQUE[MV],COQUE[[anio_mes]:[anio_mes]],INDUMAX!$Y$3,COQUE[[Codmina]:[Codmina]],INDUMAX!$C66,COQUE[[Pila]:[Pila]],INDUMAX!$M66)/100) = 0,
    SUMIFS('CALIDAD CONTRACTUAL'!G:G,'CALIDAD CONTRACTUAL'!$C:$C,INDUMAX!$C66,'CALIDAD CONTRACTUAL'!$J:$J,INDUMAX!$M66),
    SUMIFS(COQUE[MV],COQUE[[anio_mes]:[anio_mes]],INDUMAX!$Y$3,COQUE[[Codmina]:[Codmina]],INDUMAX!$C66,COQUE[[Pila]:[Pila]],INDUMAX!$M66)/100
)</f>
        <v>0.36539652722032867</v>
      </c>
      <c r="K66" s="32">
        <f>IF(
    (SUMIFS(COQUE[S],COQUE[[anio_mes]:[anio_mes]],INDUMAX!$Y$3,COQUE[[Codmina]:[Codmina]],INDUMAX!$C66,COQUE[[Pila]:[Pila]],INDUMAX!$M66)/100) = 0,
    SUMIFS('CALIDAD CONTRACTUAL'!H:H,'CALIDAD CONTRACTUAL'!$C:$C,INDUMAX!$C66,'CALIDAD CONTRACTUAL'!$J:$J,INDUMAX!$M66),
    SUMIFS(COQUE[S],COQUE[[anio_mes]:[anio_mes]],INDUMAX!$Y$3,COQUE[[Codmina]:[Codmina]],INDUMAX!$C66,COQUE[[Pila]:[Pila]],INDUMAX!$M66)/100
)</f>
        <v>8.6446065981497806E-3</v>
      </c>
      <c r="L66" s="33">
        <f>IF(
    SUMIFS(COQUE[FSI],COQUE[[anio_mes]:[anio_mes]],INDUMAX!$Y$3,COQUE[[Codmina]:[Codmina]],INDUMAX!$C66,COQUE[[Pila]:[Pila]],INDUMAX!$M66) = 0,
    SUMIFS('CALIDAD CONTRACTUAL'!I:I,'CALIDAD CONTRACTUAL'!$C:$C,INDUMAX!$C66,'CALIDAD CONTRACTUAL'!$J:$J,INDUMAX!$M66),
    SUMIFS(COQUE[FSI],COQUE[[anio_mes]:[anio_mes]],INDUMAX!$Y$3,COQUE[[Codmina]:[Codmina]],INDUMAX!$C66,COQUE[[Pila]:[Pila]],INDUMAX!$M66)
)</f>
        <v>7.5646820018160037</v>
      </c>
      <c r="M66" s="31" t="str">
        <f>_xlfn.XLOOKUP(E66,TIPO_CARBON[TIPO CARBON],TIPO_CARBON[TIPO DATA CALIDAD],"")</f>
        <v>2E</v>
      </c>
      <c r="N66"/>
      <c r="O66"/>
      <c r="P66"/>
      <c r="Q66"/>
      <c r="R66"/>
      <c r="S66"/>
      <c r="T66"/>
      <c r="U66"/>
      <c r="V66"/>
      <c r="W66"/>
      <c r="X66"/>
      <c r="Y66"/>
      <c r="Z66"/>
      <c r="AA66" s="9" t="str" cm="1">
        <f t="array" aca="1" ref="AA66:AB66" ca="1">IFERROR(_xlfn.ANCHORARRAY(INDIRECT("'DATOS MAESTROS'!o" &amp; (MATCH(A66, 'DATOS MAESTROS'!N:N, 0)))),"")</f>
        <v>ACACIAS</v>
      </c>
      <c r="AB66" s="9" t="str">
        <f ca="1"/>
        <v>BATEY</v>
      </c>
    </row>
    <row r="67" spans="1:36" s="9" customFormat="1" x14ac:dyDescent="0.35">
      <c r="A67" s="21" t="s">
        <v>131</v>
      </c>
      <c r="B67" s="21" t="s">
        <v>132</v>
      </c>
      <c r="C67" s="30">
        <f>_xlfn.XLOOKUP(B67,PROV[MINA],PROV[COD_MINA],"")</f>
        <v>290000075</v>
      </c>
      <c r="D67" s="21" t="s">
        <v>22</v>
      </c>
      <c r="E67" s="21" t="s">
        <v>91</v>
      </c>
      <c r="F67" s="21">
        <v>200</v>
      </c>
      <c r="G67" s="22">
        <v>309380</v>
      </c>
      <c r="H67" s="32">
        <f>IF(
    (SUMIFS(COQUE[HT],COQUE[[anio_mes]:[anio_mes]],INDUMAX!$Y$3,COQUE[[Codmina]:[Codmina]],INDUMAX!$C67,COQUE[[Pila]:[Pila]],INDUMAX!$M67)/100) = 0,
    SUMIFS('CALIDAD CONTRACTUAL'!E:E,'CALIDAD CONTRACTUAL'!$C:$C,INDUMAX!$C67,'CALIDAD CONTRACTUAL'!$J:$J,INDUMAX!$M67),
    SUMIFS(COQUE[HT],COQUE[[anio_mes]:[anio_mes]],INDUMAX!$Y$3,COQUE[[Codmina]:[Codmina]],INDUMAX!$C67,COQUE[[Pila]:[Pila]],INDUMAX!$M67)/100
)</f>
        <v>4.8056878957169459E-2</v>
      </c>
      <c r="I67" s="32">
        <f>IF(
    (SUMIFS(COQUE[CZ],COQUE[[anio_mes]:[anio_mes]],INDUMAX!$Y$3,COQUE[[Codmina]:[Codmina]],INDUMAX!$C67,COQUE[[Pila]:[Pila]],INDUMAX!$M67)/100) = 0,
    SUMIFS('CALIDAD CONTRACTUAL'!F:F,'CALIDAD CONTRACTUAL'!$C:$C,INDUMAX!$C67,'CALIDAD CONTRACTUAL'!$J:$J,INDUMAX!$M67),
    SUMIFS(COQUE[CZ],COQUE[[anio_mes]:[anio_mes]],INDUMAX!$Y$3,COQUE[[Codmina]:[Codmina]],INDUMAX!$C67,COQUE[[Pila]:[Pila]],INDUMAX!$M67)/100
)</f>
        <v>9.0162815642458108E-2</v>
      </c>
      <c r="J67" s="32">
        <f>IF(
    (SUMIFS(COQUE[MV],COQUE[[anio_mes]:[anio_mes]],INDUMAX!$Y$3,COQUE[[Codmina]:[Codmina]],INDUMAX!$C67,COQUE[[Pila]:[Pila]],INDUMAX!$M67)/100) = 0,
    SUMIFS('CALIDAD CONTRACTUAL'!G:G,'CALIDAD CONTRACTUAL'!$C:$C,INDUMAX!$C67,'CALIDAD CONTRACTUAL'!$J:$J,INDUMAX!$M67),
    SUMIFS(COQUE[MV],COQUE[[anio_mes]:[anio_mes]],INDUMAX!$Y$3,COQUE[[Codmina]:[Codmina]],INDUMAX!$C67,COQUE[[Pila]:[Pila]],INDUMAX!$M67)/100
)</f>
        <v>0.32604310614525139</v>
      </c>
      <c r="K67" s="32">
        <f>IF(
    (SUMIFS(COQUE[S],COQUE[[anio_mes]:[anio_mes]],INDUMAX!$Y$3,COQUE[[Codmina]:[Codmina]],INDUMAX!$C67,COQUE[[Pila]:[Pila]],INDUMAX!$M67)/100) = 0,
    SUMIFS('CALIDAD CONTRACTUAL'!H:H,'CALIDAD CONTRACTUAL'!$C:$C,INDUMAX!$C67,'CALIDAD CONTRACTUAL'!$J:$J,INDUMAX!$M67),
    SUMIFS(COQUE[S],COQUE[[anio_mes]:[anio_mes]],INDUMAX!$Y$3,COQUE[[Codmina]:[Codmina]],INDUMAX!$C67,COQUE[[Pila]:[Pila]],INDUMAX!$M67)/100
)</f>
        <v>6.9219962756052137E-3</v>
      </c>
      <c r="L67" s="33">
        <f>IF(
    SUMIFS(COQUE[FSI],COQUE[[anio_mes]:[anio_mes]],INDUMAX!$Y$3,COQUE[[Codmina]:[Codmina]],INDUMAX!$C67,COQUE[[Pila]:[Pila]],INDUMAX!$M67) = 0,
    SUMIFS('CALIDAD CONTRACTUAL'!I:I,'CALIDAD CONTRACTUAL'!$C:$C,INDUMAX!$C67,'CALIDAD CONTRACTUAL'!$J:$J,INDUMAX!$M67),
    SUMIFS(COQUE[FSI],COQUE[[anio_mes]:[anio_mes]],INDUMAX!$Y$3,COQUE[[Codmina]:[Codmina]],INDUMAX!$C67,COQUE[[Pila]:[Pila]],INDUMAX!$M67)
)</f>
        <v>7.5118063314711341</v>
      </c>
      <c r="M67" s="31" t="str">
        <f>_xlfn.XLOOKUP(E67,TIPO_CARBON[TIPO CARBON],TIPO_CARBON[TIPO DATA CALIDAD],"")</f>
        <v>2E</v>
      </c>
      <c r="N67"/>
      <c r="O67"/>
      <c r="P67"/>
      <c r="Q67"/>
      <c r="R67"/>
      <c r="S67"/>
      <c r="T67"/>
      <c r="U67"/>
      <c r="V67"/>
      <c r="W67"/>
      <c r="X67"/>
      <c r="Y67"/>
      <c r="Z67"/>
      <c r="AA67" s="9" t="str" cm="1">
        <f t="array" aca="1" ref="AA67:AF67" ca="1">IFERROR(_xlfn.ANCHORARRAY(INDIRECT("'DATOS MAESTROS'!o" &amp; (MATCH(A67, 'DATOS MAESTROS'!N:N, 0)))),"")</f>
        <v>MARISCAL M10</v>
      </c>
      <c r="AB67" s="9" t="str">
        <f ca="1"/>
        <v>MARISCAL TER</v>
      </c>
      <c r="AC67" s="9" t="str">
        <f ca="1"/>
        <v>MARISCAL TER A</v>
      </c>
      <c r="AD67" s="9" t="str">
        <f ca="1"/>
        <v>MARISCAL TER B</v>
      </c>
      <c r="AE67" s="9" t="str">
        <f ca="1"/>
        <v>PALOQUEMADO IND</v>
      </c>
      <c r="AF67" s="9" t="str">
        <f ca="1"/>
        <v>PALOQUEMAO 2</v>
      </c>
    </row>
    <row r="68" spans="1:36" s="9" customFormat="1" x14ac:dyDescent="0.35">
      <c r="A68" s="21" t="s">
        <v>133</v>
      </c>
      <c r="B68" s="21" t="s">
        <v>134</v>
      </c>
      <c r="C68" s="30">
        <f>_xlfn.XLOOKUP(B68,PROV[MINA],PROV[COD_MINA],"")</f>
        <v>290000572</v>
      </c>
      <c r="D68" s="21" t="s">
        <v>22</v>
      </c>
      <c r="E68" s="21" t="s">
        <v>83</v>
      </c>
      <c r="F68" s="21">
        <v>0</v>
      </c>
      <c r="G68" s="22">
        <v>317000</v>
      </c>
      <c r="H68" s="32">
        <f>IF(
    (SUMIFS(COQUE[HT],COQUE[[anio_mes]:[anio_mes]],INDUMAX!$Y$3,COQUE[[Codmina]:[Codmina]],INDUMAX!$C68,COQUE[[Pila]:[Pila]],INDUMAX!$M68)/100) = 0,
    SUMIFS('CALIDAD CONTRACTUAL'!E:E,'CALIDAD CONTRACTUAL'!$C:$C,INDUMAX!$C68,'CALIDAD CONTRACTUAL'!$J:$J,INDUMAX!$M68),
    SUMIFS(COQUE[HT],COQUE[[anio_mes]:[anio_mes]],INDUMAX!$Y$3,COQUE[[Codmina]:[Codmina]],INDUMAX!$C68,COQUE[[Pila]:[Pila]],INDUMAX!$M68)/100
)</f>
        <v>8.5220831675288489E-2</v>
      </c>
      <c r="I68" s="32">
        <f>IF(
    (SUMIFS(COQUE[CZ],COQUE[[anio_mes]:[anio_mes]],INDUMAX!$Y$3,COQUE[[Codmina]:[Codmina]],INDUMAX!$C68,COQUE[[Pila]:[Pila]],INDUMAX!$M68)/100) = 0,
    SUMIFS('CALIDAD CONTRACTUAL'!F:F,'CALIDAD CONTRACTUAL'!$C:$C,INDUMAX!$C68,'CALIDAD CONTRACTUAL'!$J:$J,INDUMAX!$M68),
    SUMIFS(COQUE[CZ],COQUE[[anio_mes]:[anio_mes]],INDUMAX!$Y$3,COQUE[[Codmina]:[Codmina]],INDUMAX!$C68,COQUE[[Pila]:[Pila]],INDUMAX!$M68)/100
)</f>
        <v>0.18780827695980895</v>
      </c>
      <c r="J68" s="32">
        <f>IF(
    (SUMIFS(COQUE[MV],COQUE[[anio_mes]:[anio_mes]],INDUMAX!$Y$3,COQUE[[Codmina]:[Codmina]],INDUMAX!$C68,COQUE[[Pila]:[Pila]],INDUMAX!$M68)/100) = 0,
    SUMIFS('CALIDAD CONTRACTUAL'!G:G,'CALIDAD CONTRACTUAL'!$C:$C,INDUMAX!$C68,'CALIDAD CONTRACTUAL'!$J:$J,INDUMAX!$M68),
    SUMIFS(COQUE[MV],COQUE[[anio_mes]:[anio_mes]],INDUMAX!$Y$3,COQUE[[Codmina]:[Codmina]],INDUMAX!$C68,COQUE[[Pila]:[Pila]],INDUMAX!$M68)/100
)</f>
        <v>0.33708058097890969</v>
      </c>
      <c r="K68" s="32">
        <f>IF(
    (SUMIFS(COQUE[S],COQUE[[anio_mes]:[anio_mes]],INDUMAX!$Y$3,COQUE[[Codmina]:[Codmina]],INDUMAX!$C68,COQUE[[Pila]:[Pila]],INDUMAX!$M68)/100) = 0,
    SUMIFS('CALIDAD CONTRACTUAL'!H:H,'CALIDAD CONTRACTUAL'!$C:$C,INDUMAX!$C68,'CALIDAD CONTRACTUAL'!$J:$J,INDUMAX!$M68),
    SUMIFS(COQUE[S],COQUE[[anio_mes]:[anio_mes]],INDUMAX!$Y$3,COQUE[[Codmina]:[Codmina]],INDUMAX!$C68,COQUE[[Pila]:[Pila]],INDUMAX!$M68)/100
)</f>
        <v>9.1064066852367676E-3</v>
      </c>
      <c r="L68" s="33">
        <f>IF(
    SUMIFS(COQUE[FSI],COQUE[[anio_mes]:[anio_mes]],INDUMAX!$Y$3,COQUE[[Codmina]:[Codmina]],INDUMAX!$C68,COQUE[[Pila]:[Pila]],INDUMAX!$M68) = 0,
    SUMIFS('CALIDAD CONTRACTUAL'!I:I,'CALIDAD CONTRACTUAL'!$C:$C,INDUMAX!$C68,'CALIDAD CONTRACTUAL'!$J:$J,INDUMAX!$M68),
    SUMIFS(COQUE[FSI],COQUE[[anio_mes]:[anio_mes]],INDUMAX!$Y$3,COQUE[[Codmina]:[Codmina]],INDUMAX!$C68,COQUE[[Pila]:[Pila]],INDUMAX!$M68)
)</f>
        <v>6.993036211699164</v>
      </c>
      <c r="M68" s="31">
        <f>_xlfn.XLOOKUP(E68,TIPO_CARBON[TIPO CARBON],TIPO_CARBON[TIPO DATA CALIDAD],"")</f>
        <v>1</v>
      </c>
      <c r="N68"/>
      <c r="O68"/>
      <c r="P68"/>
      <c r="Q68"/>
      <c r="R68"/>
      <c r="S68"/>
      <c r="T68"/>
      <c r="U68"/>
      <c r="V68"/>
      <c r="W68"/>
      <c r="X68"/>
      <c r="Y68"/>
      <c r="Z68"/>
      <c r="AA68" s="9" t="str" cm="1">
        <f t="array" aca="1" ref="AA68:AB68" ca="1">IFERROR(_xlfn.ANCHORARRAY(INDIRECT("'DATOS MAESTROS'!o" &amp; (MATCH(A68, 'DATOS MAESTROS'!N:N, 0)))),"")</f>
        <v>LOS ANGELES</v>
      </c>
      <c r="AB68" s="9" t="str">
        <f ca="1"/>
        <v>SAN MIGUEL</v>
      </c>
    </row>
    <row r="69" spans="1:36" s="9" customFormat="1" x14ac:dyDescent="0.35">
      <c r="A69" s="21" t="s">
        <v>135</v>
      </c>
      <c r="B69" s="21" t="s">
        <v>136</v>
      </c>
      <c r="C69" s="30">
        <f>_xlfn.XLOOKUP(B69,PROV[MINA],PROV[COD_MINA],"")</f>
        <v>290000090</v>
      </c>
      <c r="D69" s="21" t="s">
        <v>22</v>
      </c>
      <c r="E69" s="21" t="s">
        <v>91</v>
      </c>
      <c r="F69" s="21"/>
      <c r="G69" s="22">
        <v>400000</v>
      </c>
      <c r="H69" s="32">
        <f>IF(
    (SUMIFS(COQUE[HT],COQUE[[anio_mes]:[anio_mes]],INDUMAX!$Y$3,COQUE[[Codmina]:[Codmina]],INDUMAX!$C69,COQUE[[Pila]:[Pila]],INDUMAX!$M69)/100) = 0,
    SUMIFS('CALIDAD CONTRACTUAL'!E:E,'CALIDAD CONTRACTUAL'!$C:$C,INDUMAX!$C69,'CALIDAD CONTRACTUAL'!$J:$J,INDUMAX!$M69),
    SUMIFS(COQUE[HT],COQUE[[anio_mes]:[anio_mes]],INDUMAX!$Y$3,COQUE[[Codmina]:[Codmina]],INDUMAX!$C69,COQUE[[Pila]:[Pila]],INDUMAX!$M69)/100
)</f>
        <v>3.5329099307159356E-2</v>
      </c>
      <c r="I69" s="32">
        <f>IF(
    (SUMIFS(COQUE[CZ],COQUE[[anio_mes]:[anio_mes]],INDUMAX!$Y$3,COQUE[[Codmina]:[Codmina]],INDUMAX!$C69,COQUE[[Pila]:[Pila]],INDUMAX!$M69)/100) = 0,
    SUMIFS('CALIDAD CONTRACTUAL'!F:F,'CALIDAD CONTRACTUAL'!$C:$C,INDUMAX!$C69,'CALIDAD CONTRACTUAL'!$J:$J,INDUMAX!$M69),
    SUMIFS(COQUE[CZ],COQUE[[anio_mes]:[anio_mes]],INDUMAX!$Y$3,COQUE[[Codmina]:[Codmina]],INDUMAX!$C69,COQUE[[Pila]:[Pila]],INDUMAX!$M69)/100
)</f>
        <v>7.4706213490014925E-2</v>
      </c>
      <c r="J69" s="32">
        <f>IF(
    (SUMIFS(COQUE[MV],COQUE[[anio_mes]:[anio_mes]],INDUMAX!$Y$3,COQUE[[Codmina]:[Codmina]],INDUMAX!$C69,COQUE[[Pila]:[Pila]],INDUMAX!$M69)/100) = 0,
    SUMIFS('CALIDAD CONTRACTUAL'!G:G,'CALIDAD CONTRACTUAL'!$C:$C,INDUMAX!$C69,'CALIDAD CONTRACTUAL'!$J:$J,INDUMAX!$M69),
    SUMIFS(COQUE[MV],COQUE[[anio_mes]:[anio_mes]],INDUMAX!$Y$3,COQUE[[Codmina]:[Codmina]],INDUMAX!$C69,COQUE[[Pila]:[Pila]],INDUMAX!$M69)/100
)</f>
        <v>0.33291680138568125</v>
      </c>
      <c r="K69" s="32">
        <f>IF(
    (SUMIFS(COQUE[S],COQUE[[anio_mes]:[anio_mes]],INDUMAX!$Y$3,COQUE[[Codmina]:[Codmina]],INDUMAX!$C69,COQUE[[Pila]:[Pila]],INDUMAX!$M69)/100) = 0,
    SUMIFS('CALIDAD CONTRACTUAL'!H:H,'CALIDAD CONTRACTUAL'!$C:$C,INDUMAX!$C69,'CALIDAD CONTRACTUAL'!$J:$J,INDUMAX!$M69),
    SUMIFS(COQUE[S],COQUE[[anio_mes]:[anio_mes]],INDUMAX!$Y$3,COQUE[[Codmina]:[Codmina]],INDUMAX!$C69,COQUE[[Pila]:[Pila]],INDUMAX!$M69)/100
)</f>
        <v>8.4354554408368424E-3</v>
      </c>
      <c r="L69" s="33">
        <f>IF(
    SUMIFS(COQUE[FSI],COQUE[[anio_mes]:[anio_mes]],INDUMAX!$Y$3,COQUE[[Codmina]:[Codmina]],INDUMAX!$C69,COQUE[[Pila]:[Pila]],INDUMAX!$M69) = 0,
    SUMIFS('CALIDAD CONTRACTUAL'!I:I,'CALIDAD CONTRACTUAL'!$C:$C,INDUMAX!$C69,'CALIDAD CONTRACTUAL'!$J:$J,INDUMAX!$M69),
    SUMIFS(COQUE[FSI],COQUE[[anio_mes]:[anio_mes]],INDUMAX!$Y$3,COQUE[[Codmina]:[Codmina]],INDUMAX!$C69,COQUE[[Pila]:[Pila]],INDUMAX!$M69)
)</f>
        <v>7.1833650319250095</v>
      </c>
      <c r="M69" s="31" t="str">
        <f>_xlfn.XLOOKUP(E69,TIPO_CARBON[TIPO CARBON],TIPO_CARBON[TIPO DATA CALIDAD],"")</f>
        <v>2E</v>
      </c>
      <c r="N69"/>
      <c r="O69"/>
      <c r="P69"/>
      <c r="Q69"/>
      <c r="R69"/>
      <c r="S69"/>
      <c r="T69"/>
      <c r="U69"/>
      <c r="V69"/>
      <c r="W69"/>
      <c r="X69"/>
      <c r="Y69"/>
      <c r="Z69"/>
      <c r="AA69" s="9" t="str" cm="1">
        <f t="array" aca="1" ref="AA69:AC69" ca="1">IFERROR(_xlfn.ANCHORARRAY(INDIRECT("'DATOS MAESTROS'!o" &amp; (MATCH(A69, 'DATOS MAESTROS'!N:N, 0)))),"")</f>
        <v>TAMARA MANTO 0</v>
      </c>
      <c r="AB69" s="9" t="str">
        <f ca="1"/>
        <v>TAMARA MANTO 70</v>
      </c>
      <c r="AC69" s="9" t="str">
        <f ca="1"/>
        <v>TAMARA MANTO 80</v>
      </c>
    </row>
    <row r="70" spans="1:36" s="9" customFormat="1" x14ac:dyDescent="0.35">
      <c r="A70" s="21" t="s">
        <v>84</v>
      </c>
      <c r="B70" s="21" t="s">
        <v>137</v>
      </c>
      <c r="C70" s="30">
        <f>_xlfn.XLOOKUP(B70,PROV[MINA],PROV[COD_MINA],"")</f>
        <v>290001154</v>
      </c>
      <c r="D70" s="21" t="s">
        <v>22</v>
      </c>
      <c r="E70" s="21" t="s">
        <v>91</v>
      </c>
      <c r="F70" s="21">
        <v>0</v>
      </c>
      <c r="G70" s="22"/>
      <c r="H70" s="32">
        <f>IF(
    (SUMIFS(COQUE[HT],COQUE[[anio_mes]:[anio_mes]],INDUMAX!$Y$3,COQUE[[Codmina]:[Codmina]],INDUMAX!$C70,COQUE[[Pila]:[Pila]],INDUMAX!$M70)/100) = 0,
    SUMIFS('CALIDAD CONTRACTUAL'!E:E,'CALIDAD CONTRACTUAL'!$C:$C,INDUMAX!$C70,'CALIDAD CONTRACTUAL'!$J:$J,INDUMAX!$M70),
    SUMIFS(COQUE[HT],COQUE[[anio_mes]:[anio_mes]],INDUMAX!$Y$3,COQUE[[Codmina]:[Codmina]],INDUMAX!$C70,COQUE[[Pila]:[Pila]],INDUMAX!$M70)/100
)</f>
        <v>5.2557956375347673E-2</v>
      </c>
      <c r="I70" s="32">
        <f>IF(
    (SUMIFS(COQUE[CZ],COQUE[[anio_mes]:[anio_mes]],INDUMAX!$Y$3,COQUE[[Codmina]:[Codmina]],INDUMAX!$C70,COQUE[[Pila]:[Pila]],INDUMAX!$M70)/100) = 0,
    SUMIFS('CALIDAD CONTRACTUAL'!F:F,'CALIDAD CONTRACTUAL'!$C:$C,INDUMAX!$C70,'CALIDAD CONTRACTUAL'!$J:$J,INDUMAX!$M70),
    SUMIFS(COQUE[CZ],COQUE[[anio_mes]:[anio_mes]],INDUMAX!$Y$3,COQUE[[Codmina]:[Codmina]],INDUMAX!$C70,COQUE[[Pila]:[Pila]],INDUMAX!$M70)/100
)</f>
        <v>5.5502049480310352E-2</v>
      </c>
      <c r="J70" s="32">
        <f>IF(
    (SUMIFS(COQUE[MV],COQUE[[anio_mes]:[anio_mes]],INDUMAX!$Y$3,COQUE[[Codmina]:[Codmina]],INDUMAX!$C70,COQUE[[Pila]:[Pila]],INDUMAX!$M70)/100) = 0,
    SUMIFS('CALIDAD CONTRACTUAL'!G:G,'CALIDAD CONTRACTUAL'!$C:$C,INDUMAX!$C70,'CALIDAD CONTRACTUAL'!$J:$J,INDUMAX!$M70),
    SUMIFS(COQUE[MV],COQUE[[anio_mes]:[anio_mes]],INDUMAX!$Y$3,COQUE[[Codmina]:[Codmina]],INDUMAX!$C70,COQUE[[Pila]:[Pila]],INDUMAX!$M70)/100
)</f>
        <v>0.32541690821256042</v>
      </c>
      <c r="K70" s="32">
        <f>IF(
    (SUMIFS(COQUE[S],COQUE[[anio_mes]:[anio_mes]],INDUMAX!$Y$3,COQUE[[Codmina]:[Codmina]],INDUMAX!$C70,COQUE[[Pila]:[Pila]],INDUMAX!$M70)/100) = 0,
    SUMIFS('CALIDAD CONTRACTUAL'!H:H,'CALIDAD CONTRACTUAL'!$C:$C,INDUMAX!$C70,'CALIDAD CONTRACTUAL'!$J:$J,INDUMAX!$M70),
    SUMIFS(COQUE[S],COQUE[[anio_mes]:[anio_mes]],INDUMAX!$Y$3,COQUE[[Codmina]:[Codmina]],INDUMAX!$C70,COQUE[[Pila]:[Pila]],INDUMAX!$M70)/100
)</f>
        <v>7.5016542233933533E-3</v>
      </c>
      <c r="L70" s="33">
        <f>IF(
    SUMIFS(COQUE[FSI],COQUE[[anio_mes]:[anio_mes]],INDUMAX!$Y$3,COQUE[[Codmina]:[Codmina]],INDUMAX!$C70,COQUE[[Pila]:[Pila]],INDUMAX!$M70) = 0,
    SUMIFS('CALIDAD CONTRACTUAL'!I:I,'CALIDAD CONTRACTUAL'!$C:$C,INDUMAX!$C70,'CALIDAD CONTRACTUAL'!$J:$J,INDUMAX!$M70),
    SUMIFS(COQUE[FSI],COQUE[[anio_mes]:[anio_mes]],INDUMAX!$Y$3,COQUE[[Codmina]:[Codmina]],INDUMAX!$C70,COQUE[[Pila]:[Pila]],INDUMAX!$M70)
)</f>
        <v>7.6646171863563159</v>
      </c>
      <c r="M70" s="31" t="str">
        <f>_xlfn.XLOOKUP(E70,TIPO_CARBON[TIPO CARBON],TIPO_CARBON[TIPO DATA CALIDAD],"")</f>
        <v>2E</v>
      </c>
      <c r="N70"/>
      <c r="O70"/>
      <c r="P70"/>
      <c r="Q70"/>
      <c r="R70"/>
      <c r="S70"/>
      <c r="T70"/>
      <c r="U70"/>
      <c r="V70"/>
      <c r="W70"/>
      <c r="X70"/>
      <c r="Y70"/>
      <c r="Z70"/>
      <c r="AA70" s="9" t="str" cm="1">
        <f t="array" aca="1" ref="AA70:AF70" ca="1">IFERROR(_xlfn.ANCHORARRAY(INDIRECT("'DATOS MAESTROS'!o" &amp; (MATCH(A70, 'DATOS MAESTROS'!N:N, 0)))),"")</f>
        <v>ALACRAN CISCOSA</v>
      </c>
      <c r="AB70" s="9" t="str">
        <f ca="1"/>
        <v>ALACRAN PARIDA</v>
      </c>
      <c r="AC70" s="9" t="str">
        <f ca="1"/>
        <v>AMARILLA CISCOSA  CT</v>
      </c>
      <c r="AD70" s="9" t="str">
        <f ca="1"/>
        <v>AMARILLA PARIDA  CT</v>
      </c>
      <c r="AE70" s="9" t="str">
        <f ca="1"/>
        <v>CARMETAL CISCOSA CT</v>
      </c>
      <c r="AF70" s="9" t="str">
        <f ca="1"/>
        <v>CARMETAL PARIDA  CT</v>
      </c>
    </row>
    <row r="71" spans="1:36" s="9" customFormat="1" x14ac:dyDescent="0.35">
      <c r="A71" s="21" t="s">
        <v>74</v>
      </c>
      <c r="B71" s="21" t="s">
        <v>138</v>
      </c>
      <c r="C71" s="30">
        <f>_xlfn.XLOOKUP(B71,PROV[MINA],PROV[COD_MINA],"")</f>
        <v>290001450</v>
      </c>
      <c r="D71" s="21" t="s">
        <v>22</v>
      </c>
      <c r="E71" s="21" t="s">
        <v>91</v>
      </c>
      <c r="F71" s="21">
        <v>500</v>
      </c>
      <c r="G71" s="22">
        <v>332000</v>
      </c>
      <c r="H71" s="32">
        <f>IF(
    (SUMIFS(COQUE[HT],COQUE[[anio_mes]:[anio_mes]],INDUMAX!$Y$3,COQUE[[Codmina]:[Codmina]],INDUMAX!$C71,COQUE[[Pila]:[Pila]],INDUMAX!$M71)/100) = 0,
    SUMIFS('CALIDAD CONTRACTUAL'!E:E,'CALIDAD CONTRACTUAL'!$C:$C,INDUMAX!$C71,'CALIDAD CONTRACTUAL'!$J:$J,INDUMAX!$M71),
    SUMIFS(COQUE[HT],COQUE[[anio_mes]:[anio_mes]],INDUMAX!$Y$3,COQUE[[Codmina]:[Codmina]],INDUMAX!$C71,COQUE[[Pila]:[Pila]],INDUMAX!$M71)/100
)</f>
        <v>4.3030516536565845E-2</v>
      </c>
      <c r="I71" s="32">
        <f>IF(
    (SUMIFS(COQUE[CZ],COQUE[[anio_mes]:[anio_mes]],INDUMAX!$Y$3,COQUE[[Codmina]:[Codmina]],INDUMAX!$C71,COQUE[[Pila]:[Pila]],INDUMAX!$M71)/100) = 0,
    SUMIFS('CALIDAD CONTRACTUAL'!F:F,'CALIDAD CONTRACTUAL'!$C:$C,INDUMAX!$C71,'CALIDAD CONTRACTUAL'!$J:$J,INDUMAX!$M71),
    SUMIFS(COQUE[CZ],COQUE[[anio_mes]:[anio_mes]],INDUMAX!$Y$3,COQUE[[Codmina]:[Codmina]],INDUMAX!$C71,COQUE[[Pila]:[Pila]],INDUMAX!$M71)/100
)</f>
        <v>0.09</v>
      </c>
      <c r="J71" s="32">
        <f>IF(
    (SUMIFS(COQUE[MV],COQUE[[anio_mes]:[anio_mes]],INDUMAX!$Y$3,COQUE[[Codmina]:[Codmina]],INDUMAX!$C71,COQUE[[Pila]:[Pila]],INDUMAX!$M71)/100) = 0,
    SUMIFS('CALIDAD CONTRACTUAL'!G:G,'CALIDAD CONTRACTUAL'!$C:$C,INDUMAX!$C71,'CALIDAD CONTRACTUAL'!$J:$J,INDUMAX!$M71),
    SUMIFS(COQUE[MV],COQUE[[anio_mes]:[anio_mes]],INDUMAX!$Y$3,COQUE[[Codmina]:[Codmina]],INDUMAX!$C71,COQUE[[Pila]:[Pila]],INDUMAX!$M71)/100
)</f>
        <v>0.32483881698588224</v>
      </c>
      <c r="K71" s="32">
        <f>IF(
    (SUMIFS(COQUE[S],COQUE[[anio_mes]:[anio_mes]],INDUMAX!$Y$3,COQUE[[Codmina]:[Codmina]],INDUMAX!$C71,COQUE[[Pila]:[Pila]],INDUMAX!$M71)/100) = 0,
    SUMIFS('CALIDAD CONTRACTUAL'!H:H,'CALIDAD CONTRACTUAL'!$C:$C,INDUMAX!$C71,'CALIDAD CONTRACTUAL'!$J:$J,INDUMAX!$M71),
    SUMIFS(COQUE[S],COQUE[[anio_mes]:[anio_mes]],INDUMAX!$Y$3,COQUE[[Codmina]:[Codmina]],INDUMAX!$C71,COQUE[[Pila]:[Pila]],INDUMAX!$M71)/100
)</f>
        <v>8.9999999999999993E-3</v>
      </c>
      <c r="L71" s="33">
        <f>IF(
    SUMIFS(COQUE[FSI],COQUE[[anio_mes]:[anio_mes]],INDUMAX!$Y$3,COQUE[[Codmina]:[Codmina]],INDUMAX!$C71,COQUE[[Pila]:[Pila]],INDUMAX!$M71) = 0,
    SUMIFS('CALIDAD CONTRACTUAL'!I:I,'CALIDAD CONTRACTUAL'!$C:$C,INDUMAX!$C71,'CALIDAD CONTRACTUAL'!$J:$J,INDUMAX!$M71),
    SUMIFS(COQUE[FSI],COQUE[[anio_mes]:[anio_mes]],INDUMAX!$Y$3,COQUE[[Codmina]:[Codmina]],INDUMAX!$C71,COQUE[[Pila]:[Pila]],INDUMAX!$M71)
)</f>
        <v>7.7198357740956691</v>
      </c>
      <c r="M71" s="31" t="str">
        <f>_xlfn.XLOOKUP(E71,TIPO_CARBON[TIPO CARBON],TIPO_CARBON[TIPO DATA CALIDAD],"")</f>
        <v>2E</v>
      </c>
      <c r="N71"/>
      <c r="O71"/>
      <c r="P71"/>
      <c r="Q71"/>
      <c r="R71"/>
      <c r="S71"/>
      <c r="T71"/>
      <c r="U71"/>
      <c r="V71"/>
      <c r="W71"/>
      <c r="X71"/>
      <c r="Y71"/>
      <c r="Z71"/>
      <c r="AA71" s="9" t="str" cm="1">
        <f t="array" aca="1" ref="AA71:AJ71" ca="1">IFERROR(_xlfn.ANCHORARRAY(INDIRECT("'DATOS MAESTROS'!o" &amp; (MATCH(A71, 'DATOS MAESTROS'!N:N, 0)))),"")</f>
        <v>CARBOINDUSTRIA 1</v>
      </c>
      <c r="AB71" s="9" t="str">
        <f ca="1"/>
        <v>CARBOINDUSTRIA 2</v>
      </c>
      <c r="AC71" s="9" t="str">
        <f ca="1"/>
        <v>CARBOINDUSTRIA 2 TER</v>
      </c>
      <c r="AD71" s="9" t="str">
        <f ca="1"/>
        <v>CARBOINDUSTRIA 3</v>
      </c>
      <c r="AE71" s="9" t="str">
        <f ca="1"/>
        <v>CARBOINDUSTRIA 4</v>
      </c>
      <c r="AF71" s="9" t="str">
        <f ca="1"/>
        <v>CARBOINDUSTRIA COQ 2</v>
      </c>
      <c r="AG71" s="9" t="str">
        <f ca="1"/>
        <v>CARBOINDUSTRIA COQ RC</v>
      </c>
      <c r="AH71" s="9" t="str">
        <f ca="1"/>
        <v>CARBOINDUSTRIA TER</v>
      </c>
      <c r="AI71" s="9" t="str">
        <f ca="1"/>
        <v>CARBOINDUSTRIA TER A</v>
      </c>
      <c r="AJ71" s="9" t="str">
        <f ca="1"/>
        <v>CARBOINDUSTRIA TER B</v>
      </c>
    </row>
    <row r="72" spans="1:36" s="9" customFormat="1" x14ac:dyDescent="0.35">
      <c r="A72" s="21" t="s">
        <v>139</v>
      </c>
      <c r="B72" s="21" t="s">
        <v>140</v>
      </c>
      <c r="C72" s="30">
        <f>_xlfn.XLOOKUP(B72,PROV[MINA],PROV[COD_MINA],"")</f>
        <v>290001619</v>
      </c>
      <c r="D72" s="21" t="s">
        <v>22</v>
      </c>
      <c r="E72" s="21" t="s">
        <v>91</v>
      </c>
      <c r="F72" s="21">
        <v>1500</v>
      </c>
      <c r="G72" s="22">
        <v>329840</v>
      </c>
      <c r="H72" s="32">
        <f>IF(
    (SUMIFS(COQUE[HT],COQUE[[anio_mes]:[anio_mes]],INDUMAX!$Y$3,COQUE[[Codmina]:[Codmina]],INDUMAX!$C72,COQUE[[Pila]:[Pila]],INDUMAX!$M72)/100) = 0,
    SUMIFS('CALIDAD CONTRACTUAL'!E:E,'CALIDAD CONTRACTUAL'!$C:$C,INDUMAX!$C72,'CALIDAD CONTRACTUAL'!$J:$J,INDUMAX!$M72),
    SUMIFS(COQUE[HT],COQUE[[anio_mes]:[anio_mes]],INDUMAX!$Y$3,COQUE[[Codmina]:[Codmina]],INDUMAX!$C72,COQUE[[Pila]:[Pila]],INDUMAX!$M72)/100
)</f>
        <v>4.4612822287424338E-2</v>
      </c>
      <c r="I72" s="32">
        <f>IF(
    (SUMIFS(COQUE[CZ],COQUE[[anio_mes]:[anio_mes]],INDUMAX!$Y$3,COQUE[[Codmina]:[Codmina]],INDUMAX!$C72,COQUE[[Pila]:[Pila]],INDUMAX!$M72)/100) = 0,
    SUMIFS('CALIDAD CONTRACTUAL'!F:F,'CALIDAD CONTRACTUAL'!$C:$C,INDUMAX!$C72,'CALIDAD CONTRACTUAL'!$J:$J,INDUMAX!$M72),
    SUMIFS(COQUE[CZ],COQUE[[anio_mes]:[anio_mes]],INDUMAX!$Y$3,COQUE[[Codmina]:[Codmina]],INDUMAX!$C72,COQUE[[Pila]:[Pila]],INDUMAX!$M72)/100
)</f>
        <v>8.6405234093988523E-2</v>
      </c>
      <c r="J72" s="32">
        <f>IF(
    (SUMIFS(COQUE[MV],COQUE[[anio_mes]:[anio_mes]],INDUMAX!$Y$3,COQUE[[Codmina]:[Codmina]],INDUMAX!$C72,COQUE[[Pila]:[Pila]],INDUMAX!$M72)/100) = 0,
    SUMIFS('CALIDAD CONTRACTUAL'!G:G,'CALIDAD CONTRACTUAL'!$C:$C,INDUMAX!$C72,'CALIDAD CONTRACTUAL'!$J:$J,INDUMAX!$M72),
    SUMIFS(COQUE[MV],COQUE[[anio_mes]:[anio_mes]],INDUMAX!$Y$3,COQUE[[Codmina]:[Codmina]],INDUMAX!$C72,COQUE[[Pila]:[Pila]],INDUMAX!$M72)/100
)</f>
        <v>0.33851410363886258</v>
      </c>
      <c r="K72" s="32">
        <f>IF(
    (SUMIFS(COQUE[S],COQUE[[anio_mes]:[anio_mes]],INDUMAX!$Y$3,COQUE[[Codmina]:[Codmina]],INDUMAX!$C72,COQUE[[Pila]:[Pila]],INDUMAX!$M72)/100) = 0,
    SUMIFS('CALIDAD CONTRACTUAL'!H:H,'CALIDAD CONTRACTUAL'!$C:$C,INDUMAX!$C72,'CALIDAD CONTRACTUAL'!$J:$J,INDUMAX!$M72),
    SUMIFS(COQUE[S],COQUE[[anio_mes]:[anio_mes]],INDUMAX!$Y$3,COQUE[[Codmina]:[Codmina]],INDUMAX!$C72,COQUE[[Pila]:[Pila]],INDUMAX!$M72)/100
)</f>
        <v>9.0723322643219903E-3</v>
      </c>
      <c r="L72" s="33">
        <f>IF(
    SUMIFS(COQUE[FSI],COQUE[[anio_mes]:[anio_mes]],INDUMAX!$Y$3,COQUE[[Codmina]:[Codmina]],INDUMAX!$C72,COQUE[[Pila]:[Pila]],INDUMAX!$M72) = 0,
    SUMIFS('CALIDAD CONTRACTUAL'!I:I,'CALIDAD CONTRACTUAL'!$C:$C,INDUMAX!$C72,'CALIDAD CONTRACTUAL'!$J:$J,INDUMAX!$M72),
    SUMIFS(COQUE[FSI],COQUE[[anio_mes]:[anio_mes]],INDUMAX!$Y$3,COQUE[[Codmina]:[Codmina]],INDUMAX!$C72,COQUE[[Pila]:[Pila]],INDUMAX!$M72)
)</f>
        <v>7.2857306481328044</v>
      </c>
      <c r="M72" s="31" t="str">
        <f>_xlfn.XLOOKUP(E72,TIPO_CARBON[TIPO CARBON],TIPO_CARBON[TIPO DATA CALIDAD],"")</f>
        <v>2E</v>
      </c>
      <c r="N72"/>
      <c r="O72"/>
      <c r="P72"/>
      <c r="Q72"/>
      <c r="R72"/>
      <c r="S72"/>
      <c r="T72"/>
      <c r="U72"/>
      <c r="V72"/>
      <c r="W72"/>
      <c r="X72"/>
      <c r="Y72"/>
      <c r="Z72"/>
      <c r="AA72" s="9" t="str" cm="1">
        <f t="array" aca="1" ref="AA72:AB72" ca="1">IFERROR(_xlfn.ANCHORARRAY(INDIRECT("'DATOS MAESTROS'!o" &amp; (MATCH(A72, 'DATOS MAESTROS'!N:N, 0)))),"")</f>
        <v>MONGO A</v>
      </c>
      <c r="AB72" s="9" t="str">
        <f ca="1"/>
        <v>MONGO G</v>
      </c>
    </row>
    <row r="73" spans="1:36" s="9" customFormat="1" x14ac:dyDescent="0.35">
      <c r="A73" s="21" t="s">
        <v>141</v>
      </c>
      <c r="B73" s="21" t="s">
        <v>142</v>
      </c>
      <c r="C73" s="30">
        <f>_xlfn.XLOOKUP(B73,PROV[MINA],PROV[COD_MINA],"")</f>
        <v>290001865</v>
      </c>
      <c r="D73" s="21" t="s">
        <v>22</v>
      </c>
      <c r="E73" s="21" t="s">
        <v>91</v>
      </c>
      <c r="F73" s="21">
        <v>1500</v>
      </c>
      <c r="G73" s="22">
        <v>315000</v>
      </c>
      <c r="H73" s="32">
        <f>IF(
    (SUMIFS(COQUE[HT],COQUE[[anio_mes]:[anio_mes]],INDUMAX!$Y$3,COQUE[[Codmina]:[Codmina]],INDUMAX!$C73,COQUE[[Pila]:[Pila]],INDUMAX!$M73)/100) = 0,
    SUMIFS('CALIDAD CONTRACTUAL'!E:E,'CALIDAD CONTRACTUAL'!$C:$C,INDUMAX!$C73,'CALIDAD CONTRACTUAL'!$J:$J,INDUMAX!$M73),
    SUMIFS(COQUE[HT],COQUE[[anio_mes]:[anio_mes]],INDUMAX!$Y$3,COQUE[[Codmina]:[Codmina]],INDUMAX!$C73,COQUE[[Pila]:[Pila]],INDUMAX!$M73)/100
)</f>
        <v>1.6501921708185055E-2</v>
      </c>
      <c r="I73" s="32">
        <f>IF(
    (SUMIFS(COQUE[CZ],COQUE[[anio_mes]:[anio_mes]],INDUMAX!$Y$3,COQUE[[Codmina]:[Codmina]],INDUMAX!$C73,COQUE[[Pila]:[Pila]],INDUMAX!$M73)/100) = 0,
    SUMIFS('CALIDAD CONTRACTUAL'!F:F,'CALIDAD CONTRACTUAL'!$C:$C,INDUMAX!$C73,'CALIDAD CONTRACTUAL'!$J:$J,INDUMAX!$M73),
    SUMIFS(COQUE[CZ],COQUE[[anio_mes]:[anio_mes]],INDUMAX!$Y$3,COQUE[[Codmina]:[Codmina]],INDUMAX!$C73,COQUE[[Pila]:[Pila]],INDUMAX!$M73)/100
)</f>
        <v>7.4732296742403503E-2</v>
      </c>
      <c r="J73" s="32">
        <f>IF(
    (SUMIFS(COQUE[MV],COQUE[[anio_mes]:[anio_mes]],INDUMAX!$Y$3,COQUE[[Codmina]:[Codmina]],INDUMAX!$C73,COQUE[[Pila]:[Pila]],INDUMAX!$M73)/100) = 0,
    SUMIFS('CALIDAD CONTRACTUAL'!G:G,'CALIDAD CONTRACTUAL'!$C:$C,INDUMAX!$C73,'CALIDAD CONTRACTUAL'!$J:$J,INDUMAX!$M73),
    SUMIFS(COQUE[MV],COQUE[[anio_mes]:[anio_mes]],INDUMAX!$Y$3,COQUE[[Codmina]:[Codmina]],INDUMAX!$C73,COQUE[[Pila]:[Pila]],INDUMAX!$M73)/100
)</f>
        <v>0.34907387352860675</v>
      </c>
      <c r="K73" s="32">
        <f>IF(
    (SUMIFS(COQUE[S],COQUE[[anio_mes]:[anio_mes]],INDUMAX!$Y$3,COQUE[[Codmina]:[Codmina]],INDUMAX!$C73,COQUE[[Pila]:[Pila]],INDUMAX!$M73)/100) = 0,
    SUMIFS('CALIDAD CONTRACTUAL'!H:H,'CALIDAD CONTRACTUAL'!$C:$C,INDUMAX!$C73,'CALIDAD CONTRACTUAL'!$J:$J,INDUMAX!$M73),
    SUMIFS(COQUE[S],COQUE[[anio_mes]:[anio_mes]],INDUMAX!$Y$3,COQUE[[Codmina]:[Codmina]],INDUMAX!$C73,COQUE[[Pila]:[Pila]],INDUMAX!$M73)/100
)</f>
        <v>8.1319956200383257E-3</v>
      </c>
      <c r="L73" s="33">
        <f>IF(
    SUMIFS(COQUE[FSI],COQUE[[anio_mes]:[anio_mes]],INDUMAX!$Y$3,COQUE[[Codmina]:[Codmina]],INDUMAX!$C73,COQUE[[Pila]:[Pila]],INDUMAX!$M73) = 0,
    SUMIFS('CALIDAD CONTRACTUAL'!I:I,'CALIDAD CONTRACTUAL'!$C:$C,INDUMAX!$C73,'CALIDAD CONTRACTUAL'!$J:$J,INDUMAX!$M73),
    SUMIFS(COQUE[FSI],COQUE[[anio_mes]:[anio_mes]],INDUMAX!$Y$3,COQUE[[Codmina]:[Codmina]],INDUMAX!$C73,COQUE[[Pila]:[Pila]],INDUMAX!$M73)
)</f>
        <v>7.0588694223925534</v>
      </c>
      <c r="M73" s="31" t="str">
        <f>_xlfn.XLOOKUP(E73,TIPO_CARBON[TIPO CARBON],TIPO_CARBON[TIPO DATA CALIDAD],"")</f>
        <v>2E</v>
      </c>
      <c r="N73"/>
      <c r="O73"/>
      <c r="P73"/>
      <c r="Q73"/>
      <c r="R73"/>
      <c r="S73"/>
      <c r="T73"/>
      <c r="U73"/>
      <c r="V73"/>
      <c r="W73"/>
      <c r="X73"/>
      <c r="Y73"/>
      <c r="Z73"/>
      <c r="AA73" s="9" t="str" cm="1">
        <f t="array" aca="1" ref="AA73" ca="1">IFERROR(_xlfn.ANCHORARRAY(INDIRECT("'DATOS MAESTROS'!o" &amp; (MATCH(A73, 'DATOS MAESTROS'!N:N, 0)))),"")</f>
        <v>MINA PRESIDENTE</v>
      </c>
    </row>
    <row r="74" spans="1:36" s="9" customFormat="1" x14ac:dyDescent="0.35">
      <c r="A74" s="21" t="s">
        <v>143</v>
      </c>
      <c r="B74" s="21" t="s">
        <v>144</v>
      </c>
      <c r="C74" s="30">
        <f>_xlfn.XLOOKUP(B74,PROV[MINA],PROV[COD_MINA],"")</f>
        <v>290000898</v>
      </c>
      <c r="D74" s="21" t="s">
        <v>22</v>
      </c>
      <c r="E74" s="21" t="s">
        <v>91</v>
      </c>
      <c r="F74" s="21">
        <v>0</v>
      </c>
      <c r="G74" s="22"/>
      <c r="H74" s="32">
        <f>IF(
    (SUMIFS(COQUE[HT],COQUE[[anio_mes]:[anio_mes]],INDUMAX!$Y$3,COQUE[[Codmina]:[Codmina]],INDUMAX!$C74,COQUE[[Pila]:[Pila]],INDUMAX!$M74)/100) = 0,
    SUMIFS('CALIDAD CONTRACTUAL'!E:E,'CALIDAD CONTRACTUAL'!$C:$C,INDUMAX!$C74,'CALIDAD CONTRACTUAL'!$J:$J,INDUMAX!$M74),
    SUMIFS(COQUE[HT],COQUE[[anio_mes]:[anio_mes]],INDUMAX!$Y$3,COQUE[[Codmina]:[Codmina]],INDUMAX!$C74,COQUE[[Pila]:[Pila]],INDUMAX!$M74)/100
)</f>
        <v>6.6021999114946342E-2</v>
      </c>
      <c r="I74" s="32">
        <f>IF(
    (SUMIFS(COQUE[CZ],COQUE[[anio_mes]:[anio_mes]],INDUMAX!$Y$3,COQUE[[Codmina]:[Codmina]],INDUMAX!$C74,COQUE[[Pila]:[Pila]],INDUMAX!$M74)/100) = 0,
    SUMIFS('CALIDAD CONTRACTUAL'!F:F,'CALIDAD CONTRACTUAL'!$C:$C,INDUMAX!$C74,'CALIDAD CONTRACTUAL'!$J:$J,INDUMAX!$M74),
    SUMIFS(COQUE[CZ],COQUE[[anio_mes]:[anio_mes]],INDUMAX!$Y$3,COQUE[[Codmina]:[Codmina]],INDUMAX!$C74,COQUE[[Pila]:[Pila]],INDUMAX!$M74)/100
)</f>
        <v>5.6766611350813137E-2</v>
      </c>
      <c r="J74" s="32">
        <f>IF(
    (SUMIFS(COQUE[MV],COQUE[[anio_mes]:[anio_mes]],INDUMAX!$Y$3,COQUE[[Codmina]:[Codmina]],INDUMAX!$C74,COQUE[[Pila]:[Pila]],INDUMAX!$M74)/100) = 0,
    SUMIFS('CALIDAD CONTRACTUAL'!G:G,'CALIDAD CONTRACTUAL'!$C:$C,INDUMAX!$C74,'CALIDAD CONTRACTUAL'!$J:$J,INDUMAX!$M74),
    SUMIFS(COQUE[MV],COQUE[[anio_mes]:[anio_mes]],INDUMAX!$Y$3,COQUE[[Codmina]:[Codmina]],INDUMAX!$C74,COQUE[[Pila]:[Pila]],INDUMAX!$M74)/100
)</f>
        <v>0.30356664454032528</v>
      </c>
      <c r="K74" s="32">
        <f>IF(
    (SUMIFS(COQUE[S],COQUE[[anio_mes]:[anio_mes]],INDUMAX!$Y$3,COQUE[[Codmina]:[Codmina]],INDUMAX!$C74,COQUE[[Pila]:[Pila]],INDUMAX!$M74)/100) = 0,
    SUMIFS('CALIDAD CONTRACTUAL'!H:H,'CALIDAD CONTRACTUAL'!$C:$C,INDUMAX!$C74,'CALIDAD CONTRACTUAL'!$J:$J,INDUMAX!$M74),
    SUMIFS(COQUE[S],COQUE[[anio_mes]:[anio_mes]],INDUMAX!$Y$3,COQUE[[Codmina]:[Codmina]],INDUMAX!$C74,COQUE[[Pila]:[Pila]],INDUMAX!$M74)/100
)</f>
        <v>5.8999999999999999E-3</v>
      </c>
      <c r="L74" s="33">
        <f>IF(
    SUMIFS(COQUE[FSI],COQUE[[anio_mes]:[anio_mes]],INDUMAX!$Y$3,COQUE[[Codmina]:[Codmina]],INDUMAX!$C74,COQUE[[Pila]:[Pila]],INDUMAX!$M74) = 0,
    SUMIFS('CALIDAD CONTRACTUAL'!I:I,'CALIDAD CONTRACTUAL'!$C:$C,INDUMAX!$C74,'CALIDAD CONTRACTUAL'!$J:$J,INDUMAX!$M74),
    SUMIFS(COQUE[FSI],COQUE[[anio_mes]:[anio_mes]],INDUMAX!$Y$3,COQUE[[Codmina]:[Codmina]],INDUMAX!$C74,COQUE[[Pila]:[Pila]],INDUMAX!$M74)
)</f>
        <v>8</v>
      </c>
      <c r="M74" s="31" t="str">
        <f>_xlfn.XLOOKUP(E74,TIPO_CARBON[TIPO CARBON],TIPO_CARBON[TIPO DATA CALIDAD],"")</f>
        <v>2E</v>
      </c>
      <c r="N74"/>
      <c r="O74"/>
      <c r="P74"/>
      <c r="Q74"/>
      <c r="R74"/>
      <c r="S74"/>
      <c r="T74"/>
      <c r="U74"/>
      <c r="V74"/>
      <c r="W74"/>
      <c r="X74"/>
      <c r="Y74"/>
      <c r="Z74"/>
      <c r="AA74" s="9" t="str" cm="1">
        <f t="array" aca="1" ref="AA74:AI74" ca="1">IFERROR(_xlfn.ANCHORARRAY(INDIRECT("'DATOS MAESTROS'!o" &amp; (MATCH(A74, 'DATOS MAESTROS'!N:N, 0)))),"")</f>
        <v>EL ALTO NIVEL 1</v>
      </c>
      <c r="AB74" s="9" t="str">
        <f ca="1"/>
        <v>EL ALTO NIVEL 2</v>
      </c>
      <c r="AC74" s="9" t="str">
        <f ca="1"/>
        <v>EL ALTO NIVEL 3</v>
      </c>
      <c r="AD74" s="9" t="str">
        <f ca="1"/>
        <v>LA GEMA</v>
      </c>
      <c r="AE74" s="9" t="str">
        <f ca="1"/>
        <v>LA PRIMAVERA</v>
      </c>
      <c r="AF74" s="9" t="str">
        <f ca="1"/>
        <v>OCARENA CQ</v>
      </c>
      <c r="AG74" s="9" t="str">
        <f ca="1"/>
        <v>PATIO LA ROCA</v>
      </c>
      <c r="AH74" s="9" t="str">
        <f ca="1"/>
        <v>SANTA VERONICA B</v>
      </c>
      <c r="AI74" s="9" t="str">
        <f ca="1"/>
        <v>STA VERONICA CISCOSA</v>
      </c>
    </row>
    <row r="75" spans="1:36" s="9" customFormat="1" x14ac:dyDescent="0.35">
      <c r="A75" s="21" t="s">
        <v>143</v>
      </c>
      <c r="B75" s="21" t="s">
        <v>145</v>
      </c>
      <c r="C75" s="30">
        <f>_xlfn.XLOOKUP(B75,PROV[MINA],PROV[COD_MINA],"")</f>
        <v>290001770</v>
      </c>
      <c r="D75" s="21" t="s">
        <v>22</v>
      </c>
      <c r="E75" s="21" t="s">
        <v>91</v>
      </c>
      <c r="F75" s="21">
        <v>0</v>
      </c>
      <c r="G75" s="22"/>
      <c r="H75" s="32">
        <f>IF(
    (SUMIFS(COQUE[HT],COQUE[[anio_mes]:[anio_mes]],INDUMAX!$Y$3,COQUE[[Codmina]:[Codmina]],INDUMAX!$C75,COQUE[[Pila]:[Pila]],INDUMAX!$M75)/100) = 0,
    SUMIFS('CALIDAD CONTRACTUAL'!E:E,'CALIDAD CONTRACTUAL'!$C:$C,INDUMAX!$C75,'CALIDAD CONTRACTUAL'!$J:$J,INDUMAX!$M75),
    SUMIFS(COQUE[HT],COQUE[[anio_mes]:[anio_mes]],INDUMAX!$Y$3,COQUE[[Codmina]:[Codmina]],INDUMAX!$C75,COQUE[[Pila]:[Pila]],INDUMAX!$M75)/100
)</f>
        <v>6.6239430326724372E-2</v>
      </c>
      <c r="I75" s="32">
        <f>IF(
    (SUMIFS(COQUE[CZ],COQUE[[anio_mes]:[anio_mes]],INDUMAX!$Y$3,COQUE[[Codmina]:[Codmina]],INDUMAX!$C75,COQUE[[Pila]:[Pila]],INDUMAX!$M75)/100) = 0,
    SUMIFS('CALIDAD CONTRACTUAL'!F:F,'CALIDAD CONTRACTUAL'!$C:$C,INDUMAX!$C75,'CALIDAD CONTRACTUAL'!$J:$J,INDUMAX!$M75),
    SUMIFS(COQUE[CZ],COQUE[[anio_mes]:[anio_mes]],INDUMAX!$Y$3,COQUE[[Codmina]:[Codmina]],INDUMAX!$C75,COQUE[[Pila]:[Pila]],INDUMAX!$M75)/100
)</f>
        <v>6.0347193521362745E-2</v>
      </c>
      <c r="J75" s="32">
        <f>IF(
    (SUMIFS(COQUE[MV],COQUE[[anio_mes]:[anio_mes]],INDUMAX!$Y$3,COQUE[[Codmina]:[Codmina]],INDUMAX!$C75,COQUE[[Pila]:[Pila]],INDUMAX!$M75)/100) = 0,
    SUMIFS('CALIDAD CONTRACTUAL'!G:G,'CALIDAD CONTRACTUAL'!$C:$C,INDUMAX!$C75,'CALIDAD CONTRACTUAL'!$J:$J,INDUMAX!$M75),
    SUMIFS(COQUE[MV],COQUE[[anio_mes]:[anio_mes]],INDUMAX!$Y$3,COQUE[[Codmina]:[Codmina]],INDUMAX!$C75,COQUE[[Pila]:[Pila]],INDUMAX!$M75)/100
)</f>
        <v>0.30402652890254117</v>
      </c>
      <c r="K75" s="32">
        <f>IF(
    (SUMIFS(COQUE[S],COQUE[[anio_mes]:[anio_mes]],INDUMAX!$Y$3,COQUE[[Codmina]:[Codmina]],INDUMAX!$C75,COQUE[[Pila]:[Pila]],INDUMAX!$M75)/100) = 0,
    SUMIFS('CALIDAD CONTRACTUAL'!H:H,'CALIDAD CONTRACTUAL'!$C:$C,INDUMAX!$C75,'CALIDAD CONTRACTUAL'!$J:$J,INDUMAX!$M75),
    SUMIFS(COQUE[S],COQUE[[anio_mes]:[anio_mes]],INDUMAX!$Y$3,COQUE[[Codmina]:[Codmina]],INDUMAX!$C75,COQUE[[Pila]:[Pila]],INDUMAX!$M75)/100
)</f>
        <v>5.9552080424462436E-3</v>
      </c>
      <c r="L75" s="33">
        <f>IF(
    SUMIFS(COQUE[FSI],COQUE[[anio_mes]:[anio_mes]],INDUMAX!$Y$3,COQUE[[Codmina]:[Codmina]],INDUMAX!$C75,COQUE[[Pila]:[Pila]],INDUMAX!$M75) = 0,
    SUMIFS('CALIDAD CONTRACTUAL'!I:I,'CALIDAD CONTRACTUAL'!$C:$C,INDUMAX!$C75,'CALIDAD CONTRACTUAL'!$J:$J,INDUMAX!$M75),
    SUMIFS(COQUE[FSI],COQUE[[anio_mes]:[anio_mes]],INDUMAX!$Y$3,COQUE[[Codmina]:[Codmina]],INDUMAX!$C75,COQUE[[Pila]:[Pila]],INDUMAX!$M75)
)</f>
        <v>7.5745601787210282</v>
      </c>
      <c r="M75" s="31" t="str">
        <f>_xlfn.XLOOKUP(E75,TIPO_CARBON[TIPO CARBON],TIPO_CARBON[TIPO DATA CALIDAD],"")</f>
        <v>2E</v>
      </c>
      <c r="N75"/>
      <c r="O75"/>
      <c r="P75"/>
      <c r="Q75"/>
      <c r="R75"/>
      <c r="S75"/>
      <c r="T75"/>
      <c r="U75"/>
      <c r="V75"/>
      <c r="W75"/>
      <c r="X75"/>
      <c r="Y75"/>
      <c r="Z75"/>
      <c r="AA75" s="9" t="str" cm="1">
        <f t="array" aca="1" ref="AA75:AI75" ca="1">IFERROR(_xlfn.ANCHORARRAY(INDIRECT("'DATOS MAESTROS'!o" &amp; (MATCH(A75, 'DATOS MAESTROS'!N:N, 0)))),"")</f>
        <v>EL ALTO NIVEL 1</v>
      </c>
      <c r="AB75" s="9" t="str">
        <f ca="1"/>
        <v>EL ALTO NIVEL 2</v>
      </c>
      <c r="AC75" s="9" t="str">
        <f ca="1"/>
        <v>EL ALTO NIVEL 3</v>
      </c>
      <c r="AD75" s="9" t="str">
        <f ca="1"/>
        <v>LA GEMA</v>
      </c>
      <c r="AE75" s="9" t="str">
        <f ca="1"/>
        <v>LA PRIMAVERA</v>
      </c>
      <c r="AF75" s="9" t="str">
        <f ca="1"/>
        <v>OCARENA CQ</v>
      </c>
      <c r="AG75" s="9" t="str">
        <f ca="1"/>
        <v>PATIO LA ROCA</v>
      </c>
      <c r="AH75" s="9" t="str">
        <f ca="1"/>
        <v>SANTA VERONICA B</v>
      </c>
      <c r="AI75" s="9" t="str">
        <f ca="1"/>
        <v>STA VERONICA CISCOSA</v>
      </c>
    </row>
    <row r="76" spans="1:36" s="9" customFormat="1" x14ac:dyDescent="0.35">
      <c r="A76" s="21" t="s">
        <v>100</v>
      </c>
      <c r="B76" s="21" t="s">
        <v>101</v>
      </c>
      <c r="C76" s="30">
        <f>_xlfn.XLOOKUP(B76,PROV[MINA],PROV[COD_MINA],"")</f>
        <v>290000562</v>
      </c>
      <c r="D76" s="21" t="s">
        <v>22</v>
      </c>
      <c r="E76" s="21" t="s">
        <v>91</v>
      </c>
      <c r="F76" s="21">
        <v>0</v>
      </c>
      <c r="G76" s="22"/>
      <c r="H76" s="32">
        <f>IF(
    (SUMIFS(COQUE[HT],COQUE[[anio_mes]:[anio_mes]],INDUMAX!$Y$3,COQUE[[Codmina]:[Codmina]],INDUMAX!$C76,COQUE[[Pila]:[Pila]],INDUMAX!$M76)/100) = 0,
    SUMIFS('CALIDAD CONTRACTUAL'!E:E,'CALIDAD CONTRACTUAL'!$C:$C,INDUMAX!$C76,'CALIDAD CONTRACTUAL'!$J:$J,INDUMAX!$M76),
    SUMIFS(COQUE[HT],COQUE[[anio_mes]:[anio_mes]],INDUMAX!$Y$3,COQUE[[Codmina]:[Codmina]],INDUMAX!$C76,COQUE[[Pila]:[Pila]],INDUMAX!$M76)/100
)</f>
        <v>7.6503415796268001E-2</v>
      </c>
      <c r="I76" s="32">
        <f>IF(
    (SUMIFS(COQUE[CZ],COQUE[[anio_mes]:[anio_mes]],INDUMAX!$Y$3,COQUE[[Codmina]:[Codmina]],INDUMAX!$C76,COQUE[[Pila]:[Pila]],INDUMAX!$M76)/100) = 0,
    SUMIFS('CALIDAD CONTRACTUAL'!F:F,'CALIDAD CONTRACTUAL'!$C:$C,INDUMAX!$C76,'CALIDAD CONTRACTUAL'!$J:$J,INDUMAX!$M76),
    SUMIFS(COQUE[CZ],COQUE[[anio_mes]:[anio_mes]],INDUMAX!$Y$3,COQUE[[Codmina]:[Codmina]],INDUMAX!$C76,COQUE[[Pila]:[Pila]],INDUMAX!$M76)/100
)</f>
        <v>0.19372113522769246</v>
      </c>
      <c r="J76" s="32">
        <f>IF(
    (SUMIFS(COQUE[MV],COQUE[[anio_mes]:[anio_mes]],INDUMAX!$Y$3,COQUE[[Codmina]:[Codmina]],INDUMAX!$C76,COQUE[[Pila]:[Pila]],INDUMAX!$M76)/100) = 0,
    SUMIFS('CALIDAD CONTRACTUAL'!G:G,'CALIDAD CONTRACTUAL'!$C:$C,INDUMAX!$C76,'CALIDAD CONTRACTUAL'!$J:$J,INDUMAX!$M76),
    SUMIFS(COQUE[MV],COQUE[[anio_mes]:[anio_mes]],INDUMAX!$Y$3,COQUE[[Codmina]:[Codmina]],INDUMAX!$C76,COQUE[[Pila]:[Pila]],INDUMAX!$M76)/100
)</f>
        <v>0.6696882393758582</v>
      </c>
      <c r="K76" s="32">
        <f>IF(
    (SUMIFS(COQUE[S],COQUE[[anio_mes]:[anio_mes]],INDUMAX!$Y$3,COQUE[[Codmina]:[Codmina]],INDUMAX!$C76,COQUE[[Pila]:[Pila]],INDUMAX!$M76)/100) = 0,
    SUMIFS('CALIDAD CONTRACTUAL'!H:H,'CALIDAD CONTRACTUAL'!$C:$C,INDUMAX!$C76,'CALIDAD CONTRACTUAL'!$J:$J,INDUMAX!$M76),
    SUMIFS(COQUE[S],COQUE[[anio_mes]:[anio_mes]],INDUMAX!$Y$3,COQUE[[Codmina]:[Codmina]],INDUMAX!$C76,COQUE[[Pila]:[Pila]],INDUMAX!$M76)/100
)</f>
        <v>1.8795692588701271E-2</v>
      </c>
      <c r="L76" s="33">
        <f>IF(
    SUMIFS(COQUE[FSI],COQUE[[anio_mes]:[anio_mes]],INDUMAX!$Y$3,COQUE[[Codmina]:[Codmina]],INDUMAX!$C76,COQUE[[Pila]:[Pila]],INDUMAX!$M76) = 0,
    SUMIFS('CALIDAD CONTRACTUAL'!I:I,'CALIDAD CONTRACTUAL'!$C:$C,INDUMAX!$C76,'CALIDAD CONTRACTUAL'!$J:$J,INDUMAX!$M76),
    SUMIFS(COQUE[FSI],COQUE[[anio_mes]:[anio_mes]],INDUMAX!$Y$3,COQUE[[Codmina]:[Codmina]],INDUMAX!$C76,COQUE[[Pila]:[Pila]],INDUMAX!$M76)
)</f>
        <v>15.097334318338406</v>
      </c>
      <c r="M76" s="31" t="str">
        <f>_xlfn.XLOOKUP(E76,TIPO_CARBON[TIPO CARBON],TIPO_CARBON[TIPO DATA CALIDAD],"")</f>
        <v>2E</v>
      </c>
      <c r="N76"/>
      <c r="O76"/>
      <c r="P76"/>
      <c r="Q76"/>
      <c r="R76"/>
      <c r="S76"/>
      <c r="T76"/>
      <c r="U76"/>
      <c r="V76"/>
      <c r="W76"/>
      <c r="X76"/>
      <c r="Y76"/>
      <c r="Z76"/>
      <c r="AA76" s="9" t="str" cm="1">
        <f t="array" aca="1" ref="AA76:AD76" ca="1">IFERROR(_xlfn.ANCHORARRAY(INDIRECT("'DATOS MAESTROS'!o" &amp; (MATCH(A76, 'DATOS MAESTROS'!N:N, 0)))),"")</f>
        <v>INCLINADO 5</v>
      </c>
      <c r="AB76" s="9" t="str">
        <f ca="1"/>
        <v>TALAS</v>
      </c>
      <c r="AC76" s="9" t="str">
        <f ca="1"/>
        <v>TALAS 02</v>
      </c>
      <c r="AD76" s="9" t="str">
        <f ca="1"/>
        <v>TALAS 03</v>
      </c>
    </row>
    <row r="77" spans="1:36" s="9" customFormat="1" x14ac:dyDescent="0.35">
      <c r="A77" s="21" t="s">
        <v>146</v>
      </c>
      <c r="B77" s="21" t="s">
        <v>147</v>
      </c>
      <c r="C77" s="30">
        <f>_xlfn.XLOOKUP(B77,PROV[MINA],PROV[COD_MINA],"")</f>
        <v>290001787</v>
      </c>
      <c r="D77" s="21" t="s">
        <v>22</v>
      </c>
      <c r="E77" s="21" t="s">
        <v>83</v>
      </c>
      <c r="F77" s="21"/>
      <c r="G77" s="22">
        <v>297860</v>
      </c>
      <c r="H77" s="32">
        <f>IF(
    (SUMIFS(COQUE[HT],COQUE[[anio_mes]:[anio_mes]],INDUMAX!$Y$3,COQUE[[Codmina]:[Codmina]],INDUMAX!$C77,COQUE[[Pila]:[Pila]],INDUMAX!$M77)/100) = 0,
    SUMIFS('CALIDAD CONTRACTUAL'!E:E,'CALIDAD CONTRACTUAL'!$C:$C,INDUMAX!$C77,'CALIDAD CONTRACTUAL'!$J:$J,INDUMAX!$M77),
    SUMIFS(COQUE[HT],COQUE[[anio_mes]:[anio_mes]],INDUMAX!$Y$3,COQUE[[Codmina]:[Codmina]],INDUMAX!$C77,COQUE[[Pila]:[Pila]],INDUMAX!$M77)/100
)</f>
        <v>0.14169081132806274</v>
      </c>
      <c r="I77" s="32">
        <f>IF(
    (SUMIFS(COQUE[CZ],COQUE[[anio_mes]:[anio_mes]],INDUMAX!$Y$3,COQUE[[Codmina]:[Codmina]],INDUMAX!$C77,COQUE[[Pila]:[Pila]],INDUMAX!$M77)/100) = 0,
    SUMIFS('CALIDAD CONTRACTUAL'!F:F,'CALIDAD CONTRACTUAL'!$C:$C,INDUMAX!$C77,'CALIDAD CONTRACTUAL'!$J:$J,INDUMAX!$M77),
    SUMIFS(COQUE[CZ],COQUE[[anio_mes]:[anio_mes]],INDUMAX!$Y$3,COQUE[[Codmina]:[Codmina]],INDUMAX!$C77,COQUE[[Pila]:[Pila]],INDUMAX!$M77)/100
)</f>
        <v>0.10632325078034223</v>
      </c>
      <c r="J77" s="32">
        <f>IF(
    (SUMIFS(COQUE[MV],COQUE[[anio_mes]:[anio_mes]],INDUMAX!$Y$3,COQUE[[Codmina]:[Codmina]],INDUMAX!$C77,COQUE[[Pila]:[Pila]],INDUMAX!$M77)/100) = 0,
    SUMIFS('CALIDAD CONTRACTUAL'!G:G,'CALIDAD CONTRACTUAL'!$C:$C,INDUMAX!$C77,'CALIDAD CONTRACTUAL'!$J:$J,INDUMAX!$M77),
    SUMIFS(COQUE[MV],COQUE[[anio_mes]:[anio_mes]],INDUMAX!$Y$3,COQUE[[Codmina]:[Codmina]],INDUMAX!$C77,COQUE[[Pila]:[Pila]],INDUMAX!$M77)/100
)</f>
        <v>0.25483607117632318</v>
      </c>
      <c r="K77" s="32">
        <f>IF(
    (SUMIFS(COQUE[S],COQUE[[anio_mes]:[anio_mes]],INDUMAX!$Y$3,COQUE[[Codmina]:[Codmina]],INDUMAX!$C77,COQUE[[Pila]:[Pila]],INDUMAX!$M77)/100) = 0,
    SUMIFS('CALIDAD CONTRACTUAL'!H:H,'CALIDAD CONTRACTUAL'!$C:$C,INDUMAX!$C77,'CALIDAD CONTRACTUAL'!$J:$J,INDUMAX!$M77),
    SUMIFS(COQUE[S],COQUE[[anio_mes]:[anio_mes]],INDUMAX!$Y$3,COQUE[[Codmina]:[Codmina]],INDUMAX!$C77,COQUE[[Pila]:[Pila]],INDUMAX!$M77)/100
)</f>
        <v>4.902383176505435E-3</v>
      </c>
      <c r="L77" s="33">
        <f>IF(
    SUMIFS(COQUE[FSI],COQUE[[anio_mes]:[anio_mes]],INDUMAX!$Y$3,COQUE[[Codmina]:[Codmina]],INDUMAX!$C77,COQUE[[Pila]:[Pila]],INDUMAX!$M77) = 0,
    SUMIFS('CALIDAD CONTRACTUAL'!I:I,'CALIDAD CONTRACTUAL'!$C:$C,INDUMAX!$C77,'CALIDAD CONTRACTUAL'!$J:$J,INDUMAX!$M77),
    SUMIFS(COQUE[FSI],COQUE[[anio_mes]:[anio_mes]],INDUMAX!$Y$3,COQUE[[Codmina]:[Codmina]],INDUMAX!$C77,COQUE[[Pila]:[Pila]],INDUMAX!$M77)
)</f>
        <v>9.3982821079492393E-2</v>
      </c>
      <c r="M77" s="31">
        <f>_xlfn.XLOOKUP(E77,TIPO_CARBON[TIPO CARBON],TIPO_CARBON[TIPO DATA CALIDAD],"")</f>
        <v>1</v>
      </c>
      <c r="N77"/>
      <c r="O77"/>
      <c r="P77"/>
      <c r="Q77"/>
      <c r="R77"/>
      <c r="S77"/>
      <c r="T77"/>
      <c r="U77"/>
      <c r="V77"/>
      <c r="W77"/>
      <c r="X77"/>
      <c r="Y77"/>
      <c r="Z77"/>
      <c r="AA77" s="9" t="str" cm="1">
        <f t="array" aca="1" ref="AA77:AC77" ca="1">IFERROR(_xlfn.ANCHORARRAY(INDIRECT("'DATOS MAESTROS'!o" &amp; (MATCH(A77, 'DATOS MAESTROS'!N:N, 0)))),"")</f>
        <v>SANTA CECILIA P1</v>
      </c>
      <c r="AB77" s="9" t="str">
        <f ca="1"/>
        <v>SANTA CECILIA P2</v>
      </c>
      <c r="AC77" s="9" t="str">
        <f ca="1"/>
        <v>SANTA CECILIA TER</v>
      </c>
    </row>
    <row r="78" spans="1:36" s="9" customFormat="1" x14ac:dyDescent="0.35">
      <c r="A78" s="21" t="s">
        <v>148</v>
      </c>
      <c r="B78" s="21" t="s">
        <v>149</v>
      </c>
      <c r="C78" s="30">
        <f>_xlfn.XLOOKUP(B78,PROV[MINA],PROV[COD_MINA],"")</f>
        <v>290001672</v>
      </c>
      <c r="D78" s="21" t="s">
        <v>22</v>
      </c>
      <c r="E78" s="21" t="s">
        <v>83</v>
      </c>
      <c r="F78" s="21"/>
      <c r="G78" s="22">
        <v>302860</v>
      </c>
      <c r="H78" s="32">
        <f>IF(
    (SUMIFS(COQUE[HT],COQUE[[anio_mes]:[anio_mes]],INDUMAX!$Y$3,COQUE[[Codmina]:[Codmina]],INDUMAX!$C78,COQUE[[Pila]:[Pila]],INDUMAX!$M78)/100) = 0,
    SUMIFS('CALIDAD CONTRACTUAL'!E:E,'CALIDAD CONTRACTUAL'!$C:$C,INDUMAX!$C78,'CALIDAD CONTRACTUAL'!$J:$J,INDUMAX!$M78),
    SUMIFS(COQUE[HT],COQUE[[anio_mes]:[anio_mes]],INDUMAX!$Y$3,COQUE[[Codmina]:[Codmina]],INDUMAX!$C78,COQUE[[Pila]:[Pila]],INDUMAX!$M78)/100
)</f>
        <v>3.3099999999999997E-2</v>
      </c>
      <c r="I78" s="32">
        <f>IF(
    (SUMIFS(COQUE[CZ],COQUE[[anio_mes]:[anio_mes]],INDUMAX!$Y$3,COQUE[[Codmina]:[Codmina]],INDUMAX!$C78,COQUE[[Pila]:[Pila]],INDUMAX!$M78)/100) = 0,
    SUMIFS('CALIDAD CONTRACTUAL'!F:F,'CALIDAD CONTRACTUAL'!$C:$C,INDUMAX!$C78,'CALIDAD CONTRACTUAL'!$J:$J,INDUMAX!$M78),
    SUMIFS(COQUE[CZ],COQUE[[anio_mes]:[anio_mes]],INDUMAX!$Y$3,COQUE[[Codmina]:[Codmina]],INDUMAX!$C78,COQUE[[Pila]:[Pila]],INDUMAX!$M78)/100
)</f>
        <v>0.123</v>
      </c>
      <c r="J78" s="32">
        <f>IF(
    (SUMIFS(COQUE[MV],COQUE[[anio_mes]:[anio_mes]],INDUMAX!$Y$3,COQUE[[Codmina]:[Codmina]],INDUMAX!$C78,COQUE[[Pila]:[Pila]],INDUMAX!$M78)/100) = 0,
    SUMIFS('CALIDAD CONTRACTUAL'!G:G,'CALIDAD CONTRACTUAL'!$C:$C,INDUMAX!$C78,'CALIDAD CONTRACTUAL'!$J:$J,INDUMAX!$M78),
    SUMIFS(COQUE[MV],COQUE[[anio_mes]:[anio_mes]],INDUMAX!$Y$3,COQUE[[Codmina]:[Codmina]],INDUMAX!$C78,COQUE[[Pila]:[Pila]],INDUMAX!$M78)/100
)</f>
        <v>0.22370000000000001</v>
      </c>
      <c r="K78" s="32">
        <f>IF(
    (SUMIFS(COQUE[S],COQUE[[anio_mes]:[anio_mes]],INDUMAX!$Y$3,COQUE[[Codmina]:[Codmina]],INDUMAX!$C78,COQUE[[Pila]:[Pila]],INDUMAX!$M78)/100) = 0,
    SUMIFS('CALIDAD CONTRACTUAL'!H:H,'CALIDAD CONTRACTUAL'!$C:$C,INDUMAX!$C78,'CALIDAD CONTRACTUAL'!$J:$J,INDUMAX!$M78),
    SUMIFS(COQUE[S],COQUE[[anio_mes]:[anio_mes]],INDUMAX!$Y$3,COQUE[[Codmina]:[Codmina]],INDUMAX!$C78,COQUE[[Pila]:[Pila]],INDUMAX!$M78)/100
)</f>
        <v>1.6E-2</v>
      </c>
      <c r="L78" s="33">
        <f>IF(
    SUMIFS(COQUE[FSI],COQUE[[anio_mes]:[anio_mes]],INDUMAX!$Y$3,COQUE[[Codmina]:[Codmina]],INDUMAX!$C78,COQUE[[Pila]:[Pila]],INDUMAX!$M78) = 0,
    SUMIFS('CALIDAD CONTRACTUAL'!I:I,'CALIDAD CONTRACTUAL'!$C:$C,INDUMAX!$C78,'CALIDAD CONTRACTUAL'!$J:$J,INDUMAX!$M78),
    SUMIFS(COQUE[FSI],COQUE[[anio_mes]:[anio_mes]],INDUMAX!$Y$3,COQUE[[Codmina]:[Codmina]],INDUMAX!$C78,COQUE[[Pila]:[Pila]],INDUMAX!$M78)
)</f>
        <v>8.6</v>
      </c>
      <c r="M78" s="31">
        <f>_xlfn.XLOOKUP(E78,TIPO_CARBON[TIPO CARBON],TIPO_CARBON[TIPO DATA CALIDAD],"")</f>
        <v>1</v>
      </c>
      <c r="N78"/>
      <c r="O78"/>
      <c r="P78"/>
      <c r="Q78"/>
      <c r="R78"/>
      <c r="S78"/>
      <c r="T78"/>
      <c r="U78"/>
      <c r="V78"/>
      <c r="W78"/>
      <c r="X78"/>
      <c r="Y78"/>
      <c r="Z78"/>
      <c r="AA78" s="9" t="str" cm="1">
        <f t="array" aca="1" ref="AA78:AG78" ca="1">IFERROR(_xlfn.ANCHORARRAY(INDIRECT("'DATOS MAESTROS'!o" &amp; (MATCH(A78, 'DATOS MAESTROS'!N:N, 0)))),"")</f>
        <v>DOS PALMAS 5 TER</v>
      </c>
      <c r="AB78" s="9" t="str">
        <f ca="1"/>
        <v>DOS PALMAS 5 TER A</v>
      </c>
      <c r="AC78" s="9" t="str">
        <f ca="1"/>
        <v>DOS PALMAS 5 TER B</v>
      </c>
      <c r="AD78" s="9" t="str">
        <f ca="1"/>
        <v>LA PALMA COQ</v>
      </c>
      <c r="AE78" s="9" t="str">
        <f ca="1"/>
        <v>LA PALMA COQ 2</v>
      </c>
      <c r="AF78" s="9" t="str">
        <f ca="1"/>
        <v>LA PALMA COQ 3</v>
      </c>
      <c r="AG78" s="9" t="str">
        <f ca="1"/>
        <v>LA PALMA COQ P1</v>
      </c>
    </row>
    <row r="79" spans="1:36" s="9" customFormat="1" x14ac:dyDescent="0.35">
      <c r="A79" s="21" t="s">
        <v>150</v>
      </c>
      <c r="B79" s="21" t="s">
        <v>151</v>
      </c>
      <c r="C79" s="30">
        <f>_xlfn.XLOOKUP(B79,PROV[MINA],PROV[COD_MINA],"")</f>
        <v>290000171</v>
      </c>
      <c r="D79" s="21" t="s">
        <v>22</v>
      </c>
      <c r="E79" s="21" t="s">
        <v>91</v>
      </c>
      <c r="F79" s="21">
        <v>400</v>
      </c>
      <c r="G79" s="22">
        <v>402860</v>
      </c>
      <c r="H79" s="32">
        <f>IF(
    (SUMIFS(COQUE[HT],COQUE[[anio_mes]:[anio_mes]],INDUMAX!$Y$3,COQUE[[Codmina]:[Codmina]],INDUMAX!$C79,COQUE[[Pila]:[Pila]],INDUMAX!$M79)/100) = 0,
    SUMIFS('CALIDAD CONTRACTUAL'!E:E,'CALIDAD CONTRACTUAL'!$C:$C,INDUMAX!$C79,'CALIDAD CONTRACTUAL'!$J:$J,INDUMAX!$M79),
    SUMIFS(COQUE[HT],COQUE[[anio_mes]:[anio_mes]],INDUMAX!$Y$3,COQUE[[Codmina]:[Codmina]],INDUMAX!$C79,COQUE[[Pila]:[Pila]],INDUMAX!$M79)/100
)</f>
        <v>1.2623520013454419E-2</v>
      </c>
      <c r="I79" s="32">
        <f>IF(
    (SUMIFS(COQUE[CZ],COQUE[[anio_mes]:[anio_mes]],INDUMAX!$Y$3,COQUE[[Codmina]:[Codmina]],INDUMAX!$C79,COQUE[[Pila]:[Pila]],INDUMAX!$M79)/100) = 0,
    SUMIFS('CALIDAD CONTRACTUAL'!F:F,'CALIDAD CONTRACTUAL'!$C:$C,INDUMAX!$C79,'CALIDAD CONTRACTUAL'!$J:$J,INDUMAX!$M79),
    SUMIFS(COQUE[CZ],COQUE[[anio_mes]:[anio_mes]],INDUMAX!$Y$3,COQUE[[Codmina]:[Codmina]],INDUMAX!$C79,COQUE[[Pila]:[Pila]],INDUMAX!$M79)/100
)</f>
        <v>5.9273456104944472E-2</v>
      </c>
      <c r="J79" s="32">
        <f>IF(
    (SUMIFS(COQUE[MV],COQUE[[anio_mes]:[anio_mes]],INDUMAX!$Y$3,COQUE[[Codmina]:[Codmina]],INDUMAX!$C79,COQUE[[Pila]:[Pila]],INDUMAX!$M79)/100) = 0,
    SUMIFS('CALIDAD CONTRACTUAL'!G:G,'CALIDAD CONTRACTUAL'!$C:$C,INDUMAX!$C79,'CALIDAD CONTRACTUAL'!$J:$J,INDUMAX!$M79),
    SUMIFS(COQUE[MV],COQUE[[anio_mes]:[anio_mes]],INDUMAX!$Y$3,COQUE[[Codmina]:[Codmina]],INDUMAX!$C79,COQUE[[Pila]:[Pila]],INDUMAX!$M79)/100
)</f>
        <v>0.21732103262697602</v>
      </c>
      <c r="K79" s="32">
        <f>IF(
    (SUMIFS(COQUE[S],COQUE[[anio_mes]:[anio_mes]],INDUMAX!$Y$3,COQUE[[Codmina]:[Codmina]],INDUMAX!$C79,COQUE[[Pila]:[Pila]],INDUMAX!$M79)/100) = 0,
    SUMIFS('CALIDAD CONTRACTUAL'!H:H,'CALIDAD CONTRACTUAL'!$C:$C,INDUMAX!$C79,'CALIDAD CONTRACTUAL'!$J:$J,INDUMAX!$M79),
    SUMIFS(COQUE[S],COQUE[[anio_mes]:[anio_mes]],INDUMAX!$Y$3,COQUE[[Codmina]:[Codmina]],INDUMAX!$C79,COQUE[[Pila]:[Pila]],INDUMAX!$M79)/100
)</f>
        <v>8.0397494113689846E-3</v>
      </c>
      <c r="L79" s="33">
        <f>IF(
    SUMIFS(COQUE[FSI],COQUE[[anio_mes]:[anio_mes]],INDUMAX!$Y$3,COQUE[[Codmina]:[Codmina]],INDUMAX!$C79,COQUE[[Pila]:[Pila]],INDUMAX!$M79) = 0,
    SUMIFS('CALIDAD CONTRACTUAL'!I:I,'CALIDAD CONTRACTUAL'!$C:$C,INDUMAX!$C79,'CALIDAD CONTRACTUAL'!$J:$J,INDUMAX!$M79),
    SUMIFS(COQUE[FSI],COQUE[[anio_mes]:[anio_mes]],INDUMAX!$Y$3,COQUE[[Codmina]:[Codmina]],INDUMAX!$C79,COQUE[[Pila]:[Pila]],INDUMAX!$M79)
)</f>
        <v>8.9276656575849298</v>
      </c>
      <c r="M79" s="31" t="str">
        <f>_xlfn.XLOOKUP(E79,TIPO_CARBON[TIPO CARBON],TIPO_CARBON[TIPO DATA CALIDAD],"")</f>
        <v>2E</v>
      </c>
      <c r="N79"/>
      <c r="O79"/>
      <c r="P79"/>
      <c r="Q79"/>
      <c r="R79"/>
      <c r="S79"/>
      <c r="T79"/>
      <c r="U79"/>
      <c r="V79"/>
      <c r="W79"/>
      <c r="X79"/>
      <c r="Y79"/>
      <c r="Z79"/>
      <c r="AA79" s="9" t="str" cm="1">
        <f t="array" aca="1" ref="AA79:AD79" ca="1">IFERROR(_xlfn.ANCHORARRAY(INDIRECT("'DATOS MAESTROS'!o" &amp; (MATCH(A79, 'DATOS MAESTROS'!N:N, 0)))),"")</f>
        <v>EL PAJONAL</v>
      </c>
      <c r="AB79" s="9" t="str">
        <f ca="1"/>
        <v>EL PAJONAL TER A</v>
      </c>
      <c r="AC79" s="9" t="str">
        <f ca="1"/>
        <v>EL PAJONAL TER B</v>
      </c>
      <c r="AD79" s="9" t="str">
        <f ca="1"/>
        <v>JAIME AMARILLO</v>
      </c>
    </row>
    <row r="80" spans="1:36" s="9" customFormat="1" x14ac:dyDescent="0.35">
      <c r="A80" s="21" t="s">
        <v>152</v>
      </c>
      <c r="B80" s="21" t="s">
        <v>153</v>
      </c>
      <c r="C80" s="30">
        <f>_xlfn.XLOOKUP(B80,PROV[MINA],PROV[COD_MINA],"")</f>
        <v>290000151</v>
      </c>
      <c r="D80" s="21" t="s">
        <v>22</v>
      </c>
      <c r="E80" s="21" t="s">
        <v>91</v>
      </c>
      <c r="F80" s="21">
        <v>1000</v>
      </c>
      <c r="G80" s="22">
        <v>402860</v>
      </c>
      <c r="H80" s="32">
        <f>IF(
    (SUMIFS(COQUE[HT],COQUE[[anio_mes]:[anio_mes]],INDUMAX!$Y$3,COQUE[[Codmina]:[Codmina]],INDUMAX!$C80,COQUE[[Pila]:[Pila]],INDUMAX!$M80)/100) = 0,
    SUMIFS('CALIDAD CONTRACTUAL'!E:E,'CALIDAD CONTRACTUAL'!$C:$C,INDUMAX!$C80,'CALIDAD CONTRACTUAL'!$J:$J,INDUMAX!$M80),
    SUMIFS(COQUE[HT],COQUE[[anio_mes]:[anio_mes]],INDUMAX!$Y$3,COQUE[[Codmina]:[Codmina]],INDUMAX!$C80,COQUE[[Pila]:[Pila]],INDUMAX!$M80)/100
)</f>
        <v>1.8822419982617238E-2</v>
      </c>
      <c r="I80" s="32">
        <f>IF(
    (SUMIFS(COQUE[CZ],COQUE[[anio_mes]:[anio_mes]],INDUMAX!$Y$3,COQUE[[Codmina]:[Codmina]],INDUMAX!$C80,COQUE[[Pila]:[Pila]],INDUMAX!$M80)/100) = 0,
    SUMIFS('CALIDAD CONTRACTUAL'!F:F,'CALIDAD CONTRACTUAL'!$C:$C,INDUMAX!$C80,'CALIDAD CONTRACTUAL'!$J:$J,INDUMAX!$M80),
    SUMIFS(COQUE[CZ],COQUE[[anio_mes]:[anio_mes]],INDUMAX!$Y$3,COQUE[[Codmina]:[Codmina]],INDUMAX!$C80,COQUE[[Pila]:[Pila]],INDUMAX!$M80)/100
)</f>
        <v>7.2904886067339303E-2</v>
      </c>
      <c r="J80" s="32">
        <f>IF(
    (SUMIFS(COQUE[MV],COQUE[[anio_mes]:[anio_mes]],INDUMAX!$Y$3,COQUE[[Codmina]:[Codmina]],INDUMAX!$C80,COQUE[[Pila]:[Pila]],INDUMAX!$M80)/100) = 0,
    SUMIFS('CALIDAD CONTRACTUAL'!G:G,'CALIDAD CONTRACTUAL'!$C:$C,INDUMAX!$C80,'CALIDAD CONTRACTUAL'!$J:$J,INDUMAX!$M80),
    SUMIFS(COQUE[MV],COQUE[[anio_mes]:[anio_mes]],INDUMAX!$Y$3,COQUE[[Codmina]:[Codmina]],INDUMAX!$C80,COQUE[[Pila]:[Pila]],INDUMAX!$M80)/100
)</f>
        <v>0.20458926425575333</v>
      </c>
      <c r="K80" s="32">
        <f>IF(
    (SUMIFS(COQUE[S],COQUE[[anio_mes]:[anio_mes]],INDUMAX!$Y$3,COQUE[[Codmina]:[Codmina]],INDUMAX!$C80,COQUE[[Pila]:[Pila]],INDUMAX!$M80)/100) = 0,
    SUMIFS('CALIDAD CONTRACTUAL'!H:H,'CALIDAD CONTRACTUAL'!$C:$C,INDUMAX!$C80,'CALIDAD CONTRACTUAL'!$J:$J,INDUMAX!$M80),
    SUMIFS(COQUE[S],COQUE[[anio_mes]:[anio_mes]],INDUMAX!$Y$3,COQUE[[Codmina]:[Codmina]],INDUMAX!$C80,COQUE[[Pila]:[Pila]],INDUMAX!$M80)/100
)</f>
        <v>7.5208744284472667E-3</v>
      </c>
      <c r="L80" s="33">
        <f>IF(
    SUMIFS(COQUE[FSI],COQUE[[anio_mes]:[anio_mes]],INDUMAX!$Y$3,COQUE[[Codmina]:[Codmina]],INDUMAX!$C80,COQUE[[Pila]:[Pila]],INDUMAX!$M80) = 0,
    SUMIFS('CALIDAD CONTRACTUAL'!I:I,'CALIDAD CONTRACTUAL'!$C:$C,INDUMAX!$C80,'CALIDAD CONTRACTUAL'!$J:$J,INDUMAX!$M80),
    SUMIFS(COQUE[FSI],COQUE[[anio_mes]:[anio_mes]],INDUMAX!$Y$3,COQUE[[Codmina]:[Codmina]],INDUMAX!$C80,COQUE[[Pila]:[Pila]],INDUMAX!$M80)
)</f>
        <v>8.8630918641121568</v>
      </c>
      <c r="M80" s="31" t="str">
        <f>_xlfn.XLOOKUP(E80,TIPO_CARBON[TIPO CARBON],TIPO_CARBON[TIPO DATA CALIDAD],"")</f>
        <v>2E</v>
      </c>
      <c r="N80"/>
      <c r="O80"/>
      <c r="P80"/>
      <c r="Q80"/>
      <c r="R80"/>
      <c r="S80"/>
      <c r="T80"/>
      <c r="U80"/>
      <c r="V80"/>
      <c r="W80"/>
      <c r="X80"/>
      <c r="Y80"/>
      <c r="Z80"/>
      <c r="AA80" s="9" t="str" cm="1">
        <f t="array" aca="1" ref="AA80" ca="1">IFERROR(_xlfn.ANCHORARRAY(INDIRECT("'DATOS MAESTROS'!o" &amp; (MATCH(A80, 'DATOS MAESTROS'!N:N, 0)))),"")</f>
        <v>AGROPEÑA</v>
      </c>
    </row>
    <row r="81" spans="1:27" s="9" customFormat="1" x14ac:dyDescent="0.35">
      <c r="A81" s="21" t="s">
        <v>154</v>
      </c>
      <c r="B81" s="21" t="s">
        <v>155</v>
      </c>
      <c r="C81" s="30">
        <f>_xlfn.XLOOKUP(B81,PROV[MINA],PROV[COD_MINA],"")</f>
        <v>290000172</v>
      </c>
      <c r="D81" s="21" t="s">
        <v>22</v>
      </c>
      <c r="E81" s="21" t="s">
        <v>91</v>
      </c>
      <c r="F81" s="21">
        <v>1400</v>
      </c>
      <c r="G81" s="22">
        <v>402860</v>
      </c>
      <c r="H81" s="32">
        <f>IF(
    (SUMIFS(COQUE[HT],COQUE[[anio_mes]:[anio_mes]],INDUMAX!$Y$3,COQUE[[Codmina]:[Codmina]],INDUMAX!$C81,COQUE[[Pila]:[Pila]],INDUMAX!$M81)/100) = 0,
    SUMIFS('CALIDAD CONTRACTUAL'!E:E,'CALIDAD CONTRACTUAL'!$C:$C,INDUMAX!$C81,'CALIDAD CONTRACTUAL'!$J:$J,INDUMAX!$M81),
    SUMIFS(COQUE[HT],COQUE[[anio_mes]:[anio_mes]],INDUMAX!$Y$3,COQUE[[Codmina]:[Codmina]],INDUMAX!$C81,COQUE[[Pila]:[Pila]],INDUMAX!$M81)/100
)</f>
        <v>3.1514164432529045E-2</v>
      </c>
      <c r="I81" s="32">
        <f>IF(
    (SUMIFS(COQUE[CZ],COQUE[[anio_mes]:[anio_mes]],INDUMAX!$Y$3,COQUE[[Codmina]:[Codmina]],INDUMAX!$C81,COQUE[[Pila]:[Pila]],INDUMAX!$M81)/100) = 0,
    SUMIFS('CALIDAD CONTRACTUAL'!F:F,'CALIDAD CONTRACTUAL'!$C:$C,INDUMAX!$C81,'CALIDAD CONTRACTUAL'!$J:$J,INDUMAX!$M81),
    SUMIFS(COQUE[CZ],COQUE[[anio_mes]:[anio_mes]],INDUMAX!$Y$3,COQUE[[Codmina]:[Codmina]],INDUMAX!$C81,COQUE[[Pila]:[Pila]],INDUMAX!$M81)/100
)</f>
        <v>6.4747691391123019E-2</v>
      </c>
      <c r="J81" s="32">
        <f>IF(
    (SUMIFS(COQUE[MV],COQUE[[anio_mes]:[anio_mes]],INDUMAX!$Y$3,COQUE[[Codmina]:[Codmina]],INDUMAX!$C81,COQUE[[Pila]:[Pila]],INDUMAX!$M81)/100) = 0,
    SUMIFS('CALIDAD CONTRACTUAL'!G:G,'CALIDAD CONTRACTUAL'!$C:$C,INDUMAX!$C81,'CALIDAD CONTRACTUAL'!$J:$J,INDUMAX!$M81),
    SUMIFS(COQUE[MV],COQUE[[anio_mes]:[anio_mes]],INDUMAX!$Y$3,COQUE[[Codmina]:[Codmina]],INDUMAX!$C81,COQUE[[Pila]:[Pila]],INDUMAX!$M81)/100
)</f>
        <v>0.18714128686327075</v>
      </c>
      <c r="K81" s="32">
        <f>IF(
    (SUMIFS(COQUE[S],COQUE[[anio_mes]:[anio_mes]],INDUMAX!$Y$3,COQUE[[Codmina]:[Codmina]],INDUMAX!$C81,COQUE[[Pila]:[Pila]],INDUMAX!$M81)/100) = 0,
    SUMIFS('CALIDAD CONTRACTUAL'!H:H,'CALIDAD CONTRACTUAL'!$C:$C,INDUMAX!$C81,'CALIDAD CONTRACTUAL'!$J:$J,INDUMAX!$M81),
    SUMIFS(COQUE[S],COQUE[[anio_mes]:[anio_mes]],INDUMAX!$Y$3,COQUE[[Codmina]:[Codmina]],INDUMAX!$C81,COQUE[[Pila]:[Pila]],INDUMAX!$M81)/100
)</f>
        <v>7.418885910038725E-3</v>
      </c>
      <c r="L81" s="33">
        <f>IF(
    SUMIFS(COQUE[FSI],COQUE[[anio_mes]:[anio_mes]],INDUMAX!$Y$3,COQUE[[Codmina]:[Codmina]],INDUMAX!$C81,COQUE[[Pila]:[Pila]],INDUMAX!$M81) = 0,
    SUMIFS('CALIDAD CONTRACTUAL'!I:I,'CALIDAD CONTRACTUAL'!$C:$C,INDUMAX!$C81,'CALIDAD CONTRACTUAL'!$J:$J,INDUMAX!$M81),
    SUMIFS(COQUE[FSI],COQUE[[anio_mes]:[anio_mes]],INDUMAX!$Y$3,COQUE[[Codmina]:[Codmina]],INDUMAX!$C81,COQUE[[Pila]:[Pila]],INDUMAX!$M81)
)</f>
        <v>8.4952338397378586</v>
      </c>
      <c r="M81" s="31" t="str">
        <f>_xlfn.XLOOKUP(E81,TIPO_CARBON[TIPO CARBON],TIPO_CARBON[TIPO DATA CALIDAD],"")</f>
        <v>2E</v>
      </c>
      <c r="N81"/>
      <c r="O81"/>
      <c r="P81"/>
      <c r="Q81"/>
      <c r="R81"/>
      <c r="S81"/>
      <c r="T81"/>
      <c r="U81"/>
      <c r="V81"/>
      <c r="W81"/>
      <c r="X81"/>
      <c r="Y81"/>
      <c r="Z81"/>
      <c r="AA81" s="9" t="str" cm="1">
        <f t="array" aca="1" ref="AA81" ca="1">IFERROR(_xlfn.ANCHORARRAY(INDIRECT("'DATOS MAESTROS'!o" &amp; (MATCH(A81, 'DATOS MAESTROS'!N:N, 0)))),"")</f>
        <v>COMERCIALIZADORA AMARILLO</v>
      </c>
    </row>
    <row r="82" spans="1:27" s="9" customFormat="1" x14ac:dyDescent="0.35">
      <c r="A82" s="21" t="s">
        <v>156</v>
      </c>
      <c r="B82" s="21" t="s">
        <v>157</v>
      </c>
      <c r="C82" s="30">
        <f>_xlfn.XLOOKUP(B82,PROV[MINA],PROV[COD_MINA],"")</f>
        <v>290001253</v>
      </c>
      <c r="D82" s="21" t="s">
        <v>22</v>
      </c>
      <c r="E82" s="21" t="s">
        <v>91</v>
      </c>
      <c r="F82" s="21">
        <v>400</v>
      </c>
      <c r="G82" s="22">
        <v>402860</v>
      </c>
      <c r="H82" s="32">
        <f>IF(
    (SUMIFS(COQUE[HT],COQUE[[anio_mes]:[anio_mes]],INDUMAX!$Y$3,COQUE[[Codmina]:[Codmina]],INDUMAX!$C82,COQUE[[Pila]:[Pila]],INDUMAX!$M82)/100) = 0,
    SUMIFS('CALIDAD CONTRACTUAL'!E:E,'CALIDAD CONTRACTUAL'!$C:$C,INDUMAX!$C82,'CALIDAD CONTRACTUAL'!$J:$J,INDUMAX!$M82),
    SUMIFS(COQUE[HT],COQUE[[anio_mes]:[anio_mes]],INDUMAX!$Y$3,COQUE[[Codmina]:[Codmina]],INDUMAX!$C82,COQUE[[Pila]:[Pila]],INDUMAX!$M82)/100
)</f>
        <v>2.6190389664951162E-2</v>
      </c>
      <c r="I82" s="32">
        <f>IF(
    (SUMIFS(COQUE[CZ],COQUE[[anio_mes]:[anio_mes]],INDUMAX!$Y$3,COQUE[[Codmina]:[Codmina]],INDUMAX!$C82,COQUE[[Pila]:[Pila]],INDUMAX!$M82)/100) = 0,
    SUMIFS('CALIDAD CONTRACTUAL'!F:F,'CALIDAD CONTRACTUAL'!$C:$C,INDUMAX!$C82,'CALIDAD CONTRACTUAL'!$J:$J,INDUMAX!$M82),
    SUMIFS(COQUE[CZ],COQUE[[anio_mes]:[anio_mes]],INDUMAX!$Y$3,COQUE[[Codmina]:[Codmina]],INDUMAX!$C82,COQUE[[Pila]:[Pila]],INDUMAX!$M82)/100
)</f>
        <v>9.5856835766551116E-2</v>
      </c>
      <c r="J82" s="32">
        <f>IF(
    (SUMIFS(COQUE[MV],COQUE[[anio_mes]:[anio_mes]],INDUMAX!$Y$3,COQUE[[Codmina]:[Codmina]],INDUMAX!$C82,COQUE[[Pila]:[Pila]],INDUMAX!$M82)/100) = 0,
    SUMIFS('CALIDAD CONTRACTUAL'!G:G,'CALIDAD CONTRACTUAL'!$C:$C,INDUMAX!$C82,'CALIDAD CONTRACTUAL'!$J:$J,INDUMAX!$M82),
    SUMIFS(COQUE[MV],COQUE[[anio_mes]:[anio_mes]],INDUMAX!$Y$3,COQUE[[Codmina]:[Codmina]],INDUMAX!$C82,COQUE[[Pila]:[Pila]],INDUMAX!$M82)/100
)</f>
        <v>0.17265478766236039</v>
      </c>
      <c r="K82" s="32">
        <f>IF(
    (SUMIFS(COQUE[S],COQUE[[anio_mes]:[anio_mes]],INDUMAX!$Y$3,COQUE[[Codmina]:[Codmina]],INDUMAX!$C82,COQUE[[Pila]:[Pila]],INDUMAX!$M82)/100) = 0,
    SUMIFS('CALIDAD CONTRACTUAL'!H:H,'CALIDAD CONTRACTUAL'!$C:$C,INDUMAX!$C82,'CALIDAD CONTRACTUAL'!$J:$J,INDUMAX!$M82),
    SUMIFS(COQUE[S],COQUE[[anio_mes]:[anio_mes]],INDUMAX!$Y$3,COQUE[[Codmina]:[Codmina]],INDUMAX!$C82,COQUE[[Pila]:[Pila]],INDUMAX!$M82)/100
)</f>
        <v>8.5390155095753269E-3</v>
      </c>
      <c r="L82" s="33">
        <f>IF(
    SUMIFS(COQUE[FSI],COQUE[[anio_mes]:[anio_mes]],INDUMAX!$Y$3,COQUE[[Codmina]:[Codmina]],INDUMAX!$C82,COQUE[[Pila]:[Pila]],INDUMAX!$M82) = 0,
    SUMIFS('CALIDAD CONTRACTUAL'!I:I,'CALIDAD CONTRACTUAL'!$C:$C,INDUMAX!$C82,'CALIDAD CONTRACTUAL'!$J:$J,INDUMAX!$M82),
    SUMIFS(COQUE[FSI],COQUE[[anio_mes]:[anio_mes]],INDUMAX!$Y$3,COQUE[[Codmina]:[Codmina]],INDUMAX!$C82,COQUE[[Pila]:[Pila]],INDUMAX!$M82)
)</f>
        <v>6.0818541469733569</v>
      </c>
      <c r="M82" s="31" t="str">
        <f>_xlfn.XLOOKUP(E82,TIPO_CARBON[TIPO CARBON],TIPO_CARBON[TIPO DATA CALIDAD],"")</f>
        <v>2E</v>
      </c>
      <c r="N82"/>
      <c r="O82"/>
      <c r="P82"/>
      <c r="Q82"/>
      <c r="R82"/>
      <c r="S82"/>
      <c r="T82"/>
      <c r="U82"/>
      <c r="V82"/>
      <c r="W82"/>
      <c r="X82"/>
      <c r="Y82"/>
      <c r="Z82"/>
      <c r="AA82" s="9" t="str" cm="1">
        <f t="array" aca="1" ref="AA82" ca="1">IFERROR(_xlfn.ANCHORARRAY(INDIRECT("'DATOS MAESTROS'!o" &amp; (MATCH(A82, 'DATOS MAESTROS'!N:N, 0)))),"")</f>
        <v>Uriel Masmela</v>
      </c>
    </row>
    <row r="83" spans="1:27" s="9" customFormat="1" x14ac:dyDescent="0.35">
      <c r="A83"/>
      <c r="B83"/>
      <c r="C83"/>
      <c r="D83"/>
      <c r="E83"/>
      <c r="F83"/>
      <c r="G83" s="1"/>
      <c r="H83" s="2"/>
      <c r="I83" s="2"/>
      <c r="J83" s="2"/>
      <c r="K83" s="2"/>
      <c r="L83"/>
      <c r="M83" t="str">
        <f>_xlfn.XLOOKUP(E83,TIPO_CARBON[TIPO CARBON],TIPO_CARBON[TIPO DATA CALIDAD],"")</f>
        <v/>
      </c>
      <c r="N83"/>
      <c r="O83"/>
      <c r="P83"/>
      <c r="Q83"/>
      <c r="R83"/>
      <c r="S83"/>
      <c r="T83"/>
      <c r="U83"/>
      <c r="V83"/>
      <c r="W83"/>
      <c r="X83"/>
      <c r="Y83"/>
      <c r="Z83"/>
      <c r="AA83" s="9" t="str" cm="1">
        <f t="array" aca="1" ref="AA83" ca="1">IFERROR(_xlfn.ANCHORARRAY(INDIRECT("'DATOS MAESTROS'!o" &amp; (MATCH(A83, 'DATOS MAESTROS'!N:N, 0)))),"")</f>
        <v/>
      </c>
    </row>
    <row r="84" spans="1:27" s="9" customFormat="1" x14ac:dyDescent="0.35">
      <c r="A84"/>
      <c r="B84"/>
      <c r="C84"/>
      <c r="D84"/>
      <c r="E84"/>
      <c r="F84"/>
      <c r="G84" s="1"/>
      <c r="H84" s="2"/>
      <c r="I84" s="2"/>
      <c r="J84" s="2"/>
      <c r="K84" s="2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 s="9" t="str" cm="1">
        <f t="array" aca="1" ref="AA84" ca="1">IFERROR(_xlfn.ANCHORARRAY(INDIRECT("'DATOS MAESTROS'!o" &amp; (MATCH(A84, 'DATOS MAESTROS'!N:N, 0)))),"")</f>
        <v/>
      </c>
    </row>
    <row r="85" spans="1:27" s="9" customFormat="1" x14ac:dyDescent="0.3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 s="9" t="str" cm="1">
        <f t="array" aca="1" ref="AA85" ca="1">IFERROR(_xlfn.ANCHORARRAY(INDIRECT("'DATOS MAESTROS'!o" &amp; (MATCH(A85, 'DATOS MAESTROS'!N:N, 0)))),"")</f>
        <v/>
      </c>
    </row>
    <row r="86" spans="1:27" s="9" customFormat="1" x14ac:dyDescent="0.3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 s="9" t="str" cm="1">
        <f t="array" aca="1" ref="AA86" ca="1">IFERROR(_xlfn.ANCHORARRAY(INDIRECT("'DATOS MAESTROS'!o" &amp; (MATCH(A86, 'DATOS MAESTROS'!N:N, 0)))),"")</f>
        <v/>
      </c>
    </row>
    <row r="87" spans="1:27" s="9" customFormat="1" x14ac:dyDescent="0.3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 s="9" t="str" cm="1">
        <f t="array" aca="1" ref="AA87" ca="1">IFERROR(_xlfn.ANCHORARRAY(INDIRECT("'DATOS MAESTROS'!o" &amp; (MATCH(A87, 'DATOS MAESTROS'!N:N, 0)))),"")</f>
        <v/>
      </c>
    </row>
    <row r="88" spans="1:27" s="9" customFormat="1" x14ac:dyDescent="0.3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 s="9" t="str" cm="1">
        <f t="array" aca="1" ref="AA88" ca="1">IFERROR(_xlfn.ANCHORARRAY(INDIRECT("'DATOS MAESTROS'!o" &amp; (MATCH(A88, 'DATOS MAESTROS'!N:N, 0)))),"")</f>
        <v/>
      </c>
    </row>
    <row r="89" spans="1:27" s="9" customFormat="1" x14ac:dyDescent="0.3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 s="9" t="str" cm="1">
        <f t="array" aca="1" ref="AA89" ca="1">IFERROR(_xlfn.ANCHORARRAY(INDIRECT("'DATOS MAESTROS'!o" &amp; (MATCH(A89, 'DATOS MAESTROS'!N:N, 0)))),"")</f>
        <v/>
      </c>
    </row>
    <row r="90" spans="1:27" s="9" customFormat="1" x14ac:dyDescent="0.3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 s="9" t="str" cm="1">
        <f t="array" aca="1" ref="AA90" ca="1">IFERROR(_xlfn.ANCHORARRAY(INDIRECT("'DATOS MAESTROS'!o" &amp; (MATCH(A90, 'DATOS MAESTROS'!N:N, 0)))),"")</f>
        <v/>
      </c>
    </row>
    <row r="91" spans="1:27" s="9" customFormat="1" x14ac:dyDescent="0.3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 s="9" t="str" cm="1">
        <f t="array" aca="1" ref="AA91" ca="1">IFERROR(_xlfn.ANCHORARRAY(INDIRECT("'DATOS MAESTROS'!o" &amp; (MATCH(A91, 'DATOS MAESTROS'!N:N, 0)))),"")</f>
        <v/>
      </c>
    </row>
    <row r="92" spans="1:27" s="9" customFormat="1" x14ac:dyDescent="0.3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 s="9" t="str" cm="1">
        <f t="array" aca="1" ref="AA92" ca="1">IFERROR(_xlfn.ANCHORARRAY(INDIRECT("'DATOS MAESTROS'!o" &amp; (MATCH(A92, 'DATOS MAESTROS'!N:N, 0)))),"")</f>
        <v/>
      </c>
    </row>
    <row r="93" spans="1:27" s="9" customFormat="1" x14ac:dyDescent="0.3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 s="9" t="str" cm="1">
        <f t="array" aca="1" ref="AA93" ca="1">IFERROR(_xlfn.ANCHORARRAY(INDIRECT("'DATOS MAESTROS'!o" &amp; (MATCH(A93, 'DATOS MAESTROS'!N:N, 0)))),"")</f>
        <v/>
      </c>
    </row>
    <row r="94" spans="1:27" s="9" customFormat="1" x14ac:dyDescent="0.3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 s="9" t="str" cm="1">
        <f t="array" aca="1" ref="AA94" ca="1">IFERROR(_xlfn.ANCHORARRAY(INDIRECT("'DATOS MAESTROS'!o" &amp; (MATCH(A94, 'DATOS MAESTROS'!N:N, 0)))),"")</f>
        <v/>
      </c>
    </row>
    <row r="95" spans="1:27" s="9" customFormat="1" x14ac:dyDescent="0.3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 s="9" t="str" cm="1">
        <f t="array" aca="1" ref="AA95" ca="1">IFERROR(_xlfn.ANCHORARRAY(INDIRECT("'DATOS MAESTROS'!o" &amp; (MATCH(A95, 'DATOS MAESTROS'!N:N, 0)))),"")</f>
        <v/>
      </c>
    </row>
    <row r="96" spans="1:27" s="9" customFormat="1" x14ac:dyDescent="0.3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 s="9" t="str" cm="1">
        <f t="array" aca="1" ref="AA96" ca="1">IFERROR(_xlfn.ANCHORARRAY(INDIRECT("'DATOS MAESTROS'!o" &amp; (MATCH(A96, 'DATOS MAESTROS'!N:N, 0)))),"")</f>
        <v/>
      </c>
    </row>
    <row r="97" spans="1:27" s="9" customFormat="1" x14ac:dyDescent="0.3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 s="9" t="str" cm="1">
        <f t="array" aca="1" ref="AA97" ca="1">IFERROR(_xlfn.ANCHORARRAY(INDIRECT("'DATOS MAESTROS'!o" &amp; (MATCH(A97, 'DATOS MAESTROS'!N:N, 0)))),"")</f>
        <v/>
      </c>
    </row>
    <row r="98" spans="1:27" s="9" customFormat="1" x14ac:dyDescent="0.3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 s="9" t="str" cm="1">
        <f t="array" aca="1" ref="AA98" ca="1">IFERROR(_xlfn.ANCHORARRAY(INDIRECT("'DATOS MAESTROS'!o" &amp; (MATCH(A98, 'DATOS MAESTROS'!N:N, 0)))),"")</f>
        <v/>
      </c>
    </row>
    <row r="99" spans="1:27" s="9" customFormat="1" x14ac:dyDescent="0.3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 s="9" t="str" cm="1">
        <f t="array" aca="1" ref="AA99" ca="1">IFERROR(_xlfn.ANCHORARRAY(INDIRECT("'DATOS MAESTROS'!o" &amp; (MATCH(A99, 'DATOS MAESTROS'!N:N, 0)))),"")</f>
        <v/>
      </c>
    </row>
    <row r="100" spans="1:27" s="9" customFormat="1" x14ac:dyDescent="0.3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 s="9" t="str" cm="1">
        <f t="array" aca="1" ref="AA100" ca="1">IFERROR(_xlfn.ANCHORARRAY(INDIRECT("'DATOS MAESTROS'!o" &amp; (MATCH(A100, 'DATOS MAESTROS'!N:N, 0)))),"")</f>
        <v/>
      </c>
    </row>
    <row r="101" spans="1:27" s="9" customFormat="1" x14ac:dyDescent="0.3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 s="9" t="str" cm="1">
        <f t="array" aca="1" ref="AA101" ca="1">IFERROR(_xlfn.ANCHORARRAY(INDIRECT("'DATOS MAESTROS'!o" &amp; (MATCH(A101, 'DATOS MAESTROS'!N:N, 0)))),"")</f>
        <v/>
      </c>
    </row>
    <row r="102" spans="1:27" s="9" customFormat="1" x14ac:dyDescent="0.3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 s="9" t="str" cm="1">
        <f t="array" aca="1" ref="AA102" ca="1">IFERROR(_xlfn.ANCHORARRAY(INDIRECT("'DATOS MAESTROS'!o" &amp; (MATCH(A102, 'DATOS MAESTROS'!N:N, 0)))),"")</f>
        <v/>
      </c>
    </row>
    <row r="103" spans="1:27" s="9" customFormat="1" x14ac:dyDescent="0.3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 s="9" t="str" cm="1">
        <f t="array" aca="1" ref="AA103" ca="1">IFERROR(_xlfn.ANCHORARRAY(INDIRECT("'DATOS MAESTROS'!o" &amp; (MATCH(A103, 'DATOS MAESTROS'!N:N, 0)))),"")</f>
        <v/>
      </c>
    </row>
    <row r="104" spans="1:27" s="9" customFormat="1" x14ac:dyDescent="0.3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 s="9" t="str" cm="1">
        <f t="array" aca="1" ref="AA104" ca="1">IFERROR(_xlfn.ANCHORARRAY(INDIRECT("'DATOS MAESTROS'!o" &amp; (MATCH(A104, 'DATOS MAESTROS'!N:N, 0)))),"")</f>
        <v/>
      </c>
    </row>
    <row r="105" spans="1:27" s="9" customFormat="1" x14ac:dyDescent="0.3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 s="9" t="str" cm="1">
        <f t="array" aca="1" ref="AA105" ca="1">IFERROR(_xlfn.ANCHORARRAY(INDIRECT("'DATOS MAESTROS'!o" &amp; (MATCH(A105, 'DATOS MAESTROS'!N:N, 0)))),"")</f>
        <v/>
      </c>
    </row>
    <row r="106" spans="1:27" s="9" customFormat="1" x14ac:dyDescent="0.3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 s="9" t="str" cm="1">
        <f t="array" aca="1" ref="AA106" ca="1">IFERROR(_xlfn.ANCHORARRAY(INDIRECT("'DATOS MAESTROS'!o" &amp; (MATCH(A106, 'DATOS MAESTROS'!N:N, 0)))),"")</f>
        <v/>
      </c>
    </row>
    <row r="107" spans="1:27" s="9" customFormat="1" x14ac:dyDescent="0.3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 s="9" t="str" cm="1">
        <f t="array" aca="1" ref="AA107" ca="1">IFERROR(_xlfn.ANCHORARRAY(INDIRECT("'DATOS MAESTROS'!o" &amp; (MATCH(A107, 'DATOS MAESTROS'!N:N, 0)))),"")</f>
        <v/>
      </c>
    </row>
    <row r="108" spans="1:27" s="9" customFormat="1" x14ac:dyDescent="0.3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 s="9" t="str" cm="1">
        <f t="array" aca="1" ref="AA108" ca="1">IFERROR(_xlfn.ANCHORARRAY(INDIRECT("'DATOS MAESTROS'!o" &amp; (MATCH(A108, 'DATOS MAESTROS'!N:N, 0)))),"")</f>
        <v/>
      </c>
    </row>
    <row r="109" spans="1:27" s="9" customFormat="1" x14ac:dyDescent="0.3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 s="9" t="str" cm="1">
        <f t="array" aca="1" ref="AA109" ca="1">IFERROR(_xlfn.ANCHORARRAY(INDIRECT("'DATOS MAESTROS'!o" &amp; (MATCH(A109, 'DATOS MAESTROS'!N:N, 0)))),"")</f>
        <v/>
      </c>
    </row>
    <row r="110" spans="1:27" s="9" customFormat="1" x14ac:dyDescent="0.3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 s="9" t="str" cm="1">
        <f t="array" aca="1" ref="AA110" ca="1">IFERROR(_xlfn.ANCHORARRAY(INDIRECT("'DATOS MAESTROS'!o" &amp; (MATCH(A110, 'DATOS MAESTROS'!N:N, 0)))),"")</f>
        <v/>
      </c>
    </row>
    <row r="111" spans="1:27" s="9" customFormat="1" x14ac:dyDescent="0.3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 s="9" t="str" cm="1">
        <f t="array" aca="1" ref="AA111" ca="1">IFERROR(_xlfn.ANCHORARRAY(INDIRECT("'DATOS MAESTROS'!o" &amp; (MATCH(A111, 'DATOS MAESTROS'!N:N, 0)))),"")</f>
        <v/>
      </c>
    </row>
    <row r="112" spans="1:27" s="9" customFormat="1" x14ac:dyDescent="0.3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 s="9" t="str" cm="1">
        <f t="array" aca="1" ref="AA112" ca="1">IFERROR(_xlfn.ANCHORARRAY(INDIRECT("'DATOS MAESTROS'!o" &amp; (MATCH(A112, 'DATOS MAESTROS'!N:N, 0)))),"")</f>
        <v/>
      </c>
    </row>
    <row r="113" spans="1:27" s="9" customFormat="1" x14ac:dyDescent="0.3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 s="9" t="str" cm="1">
        <f t="array" aca="1" ref="AA113" ca="1">IFERROR(_xlfn.ANCHORARRAY(INDIRECT("'DATOS MAESTROS'!o" &amp; (MATCH(A113, 'DATOS MAESTROS'!N:N, 0)))),"")</f>
        <v/>
      </c>
    </row>
    <row r="114" spans="1:27" s="9" customFormat="1" x14ac:dyDescent="0.3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 s="9" t="str" cm="1">
        <f t="array" aca="1" ref="AA114" ca="1">IFERROR(_xlfn.ANCHORARRAY(INDIRECT("'DATOS MAESTROS'!o" &amp; (MATCH(A114, 'DATOS MAESTROS'!N:N, 0)))),"")</f>
        <v/>
      </c>
    </row>
    <row r="115" spans="1:27" s="9" customFormat="1" x14ac:dyDescent="0.3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 s="9" t="str" cm="1">
        <f t="array" aca="1" ref="AA115" ca="1">IFERROR(_xlfn.ANCHORARRAY(INDIRECT("'DATOS MAESTROS'!o" &amp; (MATCH(A115, 'DATOS MAESTROS'!N:N, 0)))),"")</f>
        <v/>
      </c>
    </row>
    <row r="116" spans="1:27" s="9" customFormat="1" x14ac:dyDescent="0.3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 s="9" t="str" cm="1">
        <f t="array" aca="1" ref="AA116" ca="1">IFERROR(_xlfn.ANCHORARRAY(INDIRECT("'DATOS MAESTROS'!o" &amp; (MATCH(A116, 'DATOS MAESTROS'!N:N, 0)))),"")</f>
        <v/>
      </c>
    </row>
    <row r="117" spans="1:27" s="9" customFormat="1" x14ac:dyDescent="0.3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 s="9" t="str" cm="1">
        <f t="array" aca="1" ref="AA117" ca="1">IFERROR(_xlfn.ANCHORARRAY(INDIRECT("'DATOS MAESTROS'!o" &amp; (MATCH(A117, 'DATOS MAESTROS'!N:N, 0)))),"")</f>
        <v/>
      </c>
    </row>
    <row r="118" spans="1:27" s="9" customFormat="1" x14ac:dyDescent="0.3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 s="9" t="str" cm="1">
        <f t="array" aca="1" ref="AA118" ca="1">IFERROR(_xlfn.ANCHORARRAY(INDIRECT("'DATOS MAESTROS'!o" &amp; (MATCH(A118, 'DATOS MAESTROS'!N:N, 0)))),"")</f>
        <v/>
      </c>
    </row>
    <row r="119" spans="1:27" s="9" customFormat="1" x14ac:dyDescent="0.3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 s="9" t="str" cm="1">
        <f t="array" aca="1" ref="AA119" ca="1">IFERROR(_xlfn.ANCHORARRAY(INDIRECT("'DATOS MAESTROS'!o" &amp; (MATCH(A119, 'DATOS MAESTROS'!N:N, 0)))),"")</f>
        <v/>
      </c>
    </row>
    <row r="120" spans="1:27" s="9" customFormat="1" x14ac:dyDescent="0.3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 s="9" t="str" cm="1">
        <f t="array" aca="1" ref="AA120" ca="1">IFERROR(_xlfn.ANCHORARRAY(INDIRECT("'DATOS MAESTROS'!o" &amp; (MATCH(A120, 'DATOS MAESTROS'!N:N, 0)))),"")</f>
        <v/>
      </c>
    </row>
    <row r="121" spans="1:27" s="9" customFormat="1" x14ac:dyDescent="0.3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 s="9" t="str" cm="1">
        <f t="array" aca="1" ref="AA121" ca="1">IFERROR(_xlfn.ANCHORARRAY(INDIRECT("'DATOS MAESTROS'!o" &amp; (MATCH(A121, 'DATOS MAESTROS'!N:N, 0)))),"")</f>
        <v/>
      </c>
    </row>
    <row r="122" spans="1:27" s="9" customFormat="1" x14ac:dyDescent="0.3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 s="9" t="str" cm="1">
        <f t="array" aca="1" ref="AA122" ca="1">IFERROR(_xlfn.ANCHORARRAY(INDIRECT("'DATOS MAESTROS'!o" &amp; (MATCH(A122, 'DATOS MAESTROS'!N:N, 0)))),"")</f>
        <v/>
      </c>
    </row>
    <row r="123" spans="1:27" s="9" customFormat="1" x14ac:dyDescent="0.3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 s="9" t="str" cm="1">
        <f t="array" aca="1" ref="AA123" ca="1">IFERROR(_xlfn.ANCHORARRAY(INDIRECT("'DATOS MAESTROS'!o" &amp; (MATCH(A123, 'DATOS MAESTROS'!N:N, 0)))),"")</f>
        <v/>
      </c>
    </row>
    <row r="124" spans="1:27" s="9" customFormat="1" x14ac:dyDescent="0.3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 s="9" t="str" cm="1">
        <f t="array" aca="1" ref="AA124" ca="1">IFERROR(_xlfn.ANCHORARRAY(INDIRECT("'DATOS MAESTROS'!o" &amp; (MATCH(A124, 'DATOS MAESTROS'!N:N, 0)))),"")</f>
        <v/>
      </c>
    </row>
    <row r="125" spans="1:27" s="9" customFormat="1" x14ac:dyDescent="0.3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 s="9" t="str" cm="1">
        <f t="array" aca="1" ref="AA125" ca="1">IFERROR(_xlfn.ANCHORARRAY(INDIRECT("'DATOS MAESTROS'!o" &amp; (MATCH(A125, 'DATOS MAESTROS'!N:N, 0)))),"")</f>
        <v/>
      </c>
    </row>
    <row r="126" spans="1:27" s="9" customFormat="1" x14ac:dyDescent="0.3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 s="9" t="str" cm="1">
        <f t="array" aca="1" ref="AA126" ca="1">IFERROR(_xlfn.ANCHORARRAY(INDIRECT("'DATOS MAESTROS'!o" &amp; (MATCH(A126, 'DATOS MAESTROS'!N:N, 0)))),"")</f>
        <v/>
      </c>
    </row>
    <row r="127" spans="1:27" s="9" customFormat="1" x14ac:dyDescent="0.3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 s="9" t="str" cm="1">
        <f t="array" aca="1" ref="AA127" ca="1">IFERROR(_xlfn.ANCHORARRAY(INDIRECT("'DATOS MAESTROS'!o" &amp; (MATCH(A127, 'DATOS MAESTROS'!N:N, 0)))),"")</f>
        <v/>
      </c>
    </row>
    <row r="128" spans="1:27" s="9" customFormat="1" x14ac:dyDescent="0.3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 s="9" t="str" cm="1">
        <f t="array" aca="1" ref="AA128" ca="1">IFERROR(_xlfn.ANCHORARRAY(INDIRECT("'DATOS MAESTROS'!o" &amp; (MATCH(A128, 'DATOS MAESTROS'!N:N, 0)))),"")</f>
        <v/>
      </c>
    </row>
    <row r="129" spans="1:27" s="9" customFormat="1" x14ac:dyDescent="0.3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 s="9" t="str" cm="1">
        <f t="array" aca="1" ref="AA129" ca="1">IFERROR(_xlfn.ANCHORARRAY(INDIRECT("'DATOS MAESTROS'!o" &amp; (MATCH(A129, 'DATOS MAESTROS'!N:N, 0)))),"")</f>
        <v/>
      </c>
    </row>
    <row r="130" spans="1:27" s="9" customFormat="1" x14ac:dyDescent="0.3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 s="9" t="str" cm="1">
        <f t="array" aca="1" ref="AA130" ca="1">IFERROR(_xlfn.ANCHORARRAY(INDIRECT("'DATOS MAESTROS'!o" &amp; (MATCH(A130, 'DATOS MAESTROS'!N:N, 0)))),"")</f>
        <v/>
      </c>
    </row>
    <row r="131" spans="1:27" s="9" customFormat="1" x14ac:dyDescent="0.3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 s="9" t="str" cm="1">
        <f t="array" aca="1" ref="AA131" ca="1">IFERROR(_xlfn.ANCHORARRAY(INDIRECT("'DATOS MAESTROS'!o" &amp; (MATCH(A131, 'DATOS MAESTROS'!N:N, 0)))),"")</f>
        <v/>
      </c>
    </row>
    <row r="132" spans="1:27" s="9" customFormat="1" x14ac:dyDescent="0.3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 s="9" t="str" cm="1">
        <f t="array" aca="1" ref="AA132" ca="1">IFERROR(_xlfn.ANCHORARRAY(INDIRECT("'DATOS MAESTROS'!o" &amp; (MATCH(A132, 'DATOS MAESTROS'!N:N, 0)))),"")</f>
        <v/>
      </c>
    </row>
    <row r="133" spans="1:27" s="9" customFormat="1" x14ac:dyDescent="0.3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 s="9" t="str" cm="1">
        <f t="array" aca="1" ref="AA133" ca="1">IFERROR(_xlfn.ANCHORARRAY(INDIRECT("'DATOS MAESTROS'!o" &amp; (MATCH(A133, 'DATOS MAESTROS'!N:N, 0)))),"")</f>
        <v/>
      </c>
    </row>
    <row r="134" spans="1:27" s="9" customFormat="1" x14ac:dyDescent="0.3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 s="9" t="str" cm="1">
        <f t="array" aca="1" ref="AA134" ca="1">IFERROR(_xlfn.ANCHORARRAY(INDIRECT("'DATOS MAESTROS'!o" &amp; (MATCH(A134, 'DATOS MAESTROS'!N:N, 0)))),"")</f>
        <v/>
      </c>
    </row>
    <row r="135" spans="1:27" s="9" customFormat="1" x14ac:dyDescent="0.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 s="9" t="str" cm="1">
        <f t="array" aca="1" ref="AA135" ca="1">IFERROR(_xlfn.ANCHORARRAY(INDIRECT("'DATOS MAESTROS'!o" &amp; (MATCH(A135, 'DATOS MAESTROS'!N:N, 0)))),"")</f>
        <v/>
      </c>
    </row>
    <row r="136" spans="1:27" s="9" customFormat="1" x14ac:dyDescent="0.3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 s="9" t="str" cm="1">
        <f t="array" aca="1" ref="AA136" ca="1">IFERROR(_xlfn.ANCHORARRAY(INDIRECT("'DATOS MAESTROS'!o" &amp; (MATCH(A136, 'DATOS MAESTROS'!N:N, 0)))),"")</f>
        <v/>
      </c>
    </row>
    <row r="137" spans="1:27" s="9" customFormat="1" x14ac:dyDescent="0.3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 s="9" t="str" cm="1">
        <f t="array" aca="1" ref="AA137" ca="1">IFERROR(_xlfn.ANCHORARRAY(INDIRECT("'DATOS MAESTROS'!o" &amp; (MATCH(A137, 'DATOS MAESTROS'!N:N, 0)))),"")</f>
        <v/>
      </c>
    </row>
    <row r="138" spans="1:27" s="9" customFormat="1" x14ac:dyDescent="0.3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 s="9" t="str" cm="1">
        <f t="array" aca="1" ref="AA138" ca="1">IFERROR(_xlfn.ANCHORARRAY(INDIRECT("'DATOS MAESTROS'!o" &amp; (MATCH(A138, 'DATOS MAESTROS'!N:N, 0)))),"")</f>
        <v/>
      </c>
    </row>
    <row r="139" spans="1:27" s="9" customFormat="1" x14ac:dyDescent="0.3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 s="9" t="str" cm="1">
        <f t="array" aca="1" ref="AA139" ca="1">IFERROR(_xlfn.ANCHORARRAY(INDIRECT("'DATOS MAESTROS'!o" &amp; (MATCH(A139, 'DATOS MAESTROS'!N:N, 0)))),"")</f>
        <v/>
      </c>
    </row>
    <row r="140" spans="1:27" s="9" customFormat="1" x14ac:dyDescent="0.3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 s="9" t="str" cm="1">
        <f t="array" aca="1" ref="AA140" ca="1">IFERROR(_xlfn.ANCHORARRAY(INDIRECT("'DATOS MAESTROS'!o" &amp; (MATCH(A140, 'DATOS MAESTROS'!N:N, 0)))),"")</f>
        <v/>
      </c>
    </row>
    <row r="141" spans="1:27" s="9" customFormat="1" x14ac:dyDescent="0.3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 s="9" t="str" cm="1">
        <f t="array" aca="1" ref="AA141" ca="1">IFERROR(_xlfn.ANCHORARRAY(INDIRECT("'DATOS MAESTROS'!o" &amp; (MATCH(A141, 'DATOS MAESTROS'!N:N, 0)))),"")</f>
        <v/>
      </c>
    </row>
    <row r="142" spans="1:27" s="9" customFormat="1" x14ac:dyDescent="0.3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 s="9" t="str" cm="1">
        <f t="array" aca="1" ref="AA142" ca="1">IFERROR(_xlfn.ANCHORARRAY(INDIRECT("'DATOS MAESTROS'!o" &amp; (MATCH(A142, 'DATOS MAESTROS'!N:N, 0)))),"")</f>
        <v/>
      </c>
    </row>
    <row r="143" spans="1:27" s="9" customFormat="1" x14ac:dyDescent="0.3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 s="9" t="str" cm="1">
        <f t="array" aca="1" ref="AA143" ca="1">IFERROR(_xlfn.ANCHORARRAY(INDIRECT("'DATOS MAESTROS'!o" &amp; (MATCH(A143, 'DATOS MAESTROS'!N:N, 0)))),"")</f>
        <v/>
      </c>
    </row>
    <row r="144" spans="1:27" s="9" customFormat="1" x14ac:dyDescent="0.3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 s="9" t="str" cm="1">
        <f t="array" aca="1" ref="AA144" ca="1">IFERROR(_xlfn.ANCHORARRAY(INDIRECT("'DATOS MAESTROS'!o" &amp; (MATCH(A144, 'DATOS MAESTROS'!N:N, 0)))),"")</f>
        <v/>
      </c>
    </row>
    <row r="145" spans="1:27" s="9" customFormat="1" x14ac:dyDescent="0.3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 s="9" t="str" cm="1">
        <f t="array" aca="1" ref="AA145" ca="1">IFERROR(_xlfn.ANCHORARRAY(INDIRECT("'DATOS MAESTROS'!o" &amp; (MATCH(A145, 'DATOS MAESTROS'!N:N, 0)))),"")</f>
        <v/>
      </c>
    </row>
    <row r="146" spans="1:27" s="9" customFormat="1" x14ac:dyDescent="0.3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 s="9" t="str" cm="1">
        <f t="array" aca="1" ref="AA146" ca="1">IFERROR(_xlfn.ANCHORARRAY(INDIRECT("'DATOS MAESTROS'!o" &amp; (MATCH(A146, 'DATOS MAESTROS'!N:N, 0)))),"")</f>
        <v/>
      </c>
    </row>
    <row r="147" spans="1:27" s="9" customFormat="1" x14ac:dyDescent="0.3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 s="9" t="str" cm="1">
        <f t="array" aca="1" ref="AA147" ca="1">IFERROR(_xlfn.ANCHORARRAY(INDIRECT("'DATOS MAESTROS'!o" &amp; (MATCH(A147, 'DATOS MAESTROS'!N:N, 0)))),"")</f>
        <v/>
      </c>
    </row>
    <row r="148" spans="1:27" s="9" customFormat="1" x14ac:dyDescent="0.3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 s="9" t="str" cm="1">
        <f t="array" aca="1" ref="AA148" ca="1">IFERROR(_xlfn.ANCHORARRAY(INDIRECT("'DATOS MAESTROS'!o" &amp; (MATCH(A148, 'DATOS MAESTROS'!N:N, 0)))),"")</f>
        <v/>
      </c>
    </row>
    <row r="149" spans="1:27" s="9" customFormat="1" x14ac:dyDescent="0.3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 s="9" t="str" cm="1">
        <f t="array" aca="1" ref="AA149" ca="1">IFERROR(_xlfn.ANCHORARRAY(INDIRECT("'DATOS MAESTROS'!o" &amp; (MATCH(A149, 'DATOS MAESTROS'!N:N, 0)))),"")</f>
        <v/>
      </c>
    </row>
    <row r="150" spans="1:27" s="9" customFormat="1" x14ac:dyDescent="0.3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 s="9" t="str" cm="1">
        <f t="array" aca="1" ref="AA150" ca="1">IFERROR(_xlfn.ANCHORARRAY(INDIRECT("'DATOS MAESTROS'!o" &amp; (MATCH(A150, 'DATOS MAESTROS'!N:N, 0)))),"")</f>
        <v/>
      </c>
    </row>
    <row r="151" spans="1:27" s="9" customFormat="1" x14ac:dyDescent="0.3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 s="9" t="str" cm="1">
        <f t="array" aca="1" ref="AA151" ca="1">IFERROR(_xlfn.ANCHORARRAY(INDIRECT("'DATOS MAESTROS'!o" &amp; (MATCH(A151, 'DATOS MAESTROS'!N:N, 0)))),"")</f>
        <v/>
      </c>
    </row>
    <row r="152" spans="1:27" s="9" customFormat="1" x14ac:dyDescent="0.3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 s="9" t="str" cm="1">
        <f t="array" aca="1" ref="AA152" ca="1">IFERROR(_xlfn.ANCHORARRAY(INDIRECT("'DATOS MAESTROS'!o" &amp; (MATCH(A152, 'DATOS MAESTROS'!N:N, 0)))),"")</f>
        <v/>
      </c>
    </row>
    <row r="153" spans="1:27" s="9" customFormat="1" x14ac:dyDescent="0.3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 s="9" t="str" cm="1">
        <f t="array" aca="1" ref="AA153" ca="1">IFERROR(_xlfn.ANCHORARRAY(INDIRECT("'DATOS MAESTROS'!o" &amp; (MATCH(A153, 'DATOS MAESTROS'!N:N, 0)))),"")</f>
        <v/>
      </c>
    </row>
    <row r="154" spans="1:27" s="9" customFormat="1" x14ac:dyDescent="0.3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 s="9" t="str" cm="1">
        <f t="array" aca="1" ref="AA154" ca="1">IFERROR(_xlfn.ANCHORARRAY(INDIRECT("'DATOS MAESTROS'!o" &amp; (MATCH(A154, 'DATOS MAESTROS'!N:N, 0)))),"")</f>
        <v/>
      </c>
    </row>
    <row r="155" spans="1:27" s="9" customFormat="1" x14ac:dyDescent="0.3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 s="9" t="str" cm="1">
        <f t="array" aca="1" ref="AA155" ca="1">IFERROR(_xlfn.ANCHORARRAY(INDIRECT("'DATOS MAESTROS'!o" &amp; (MATCH(A155, 'DATOS MAESTROS'!N:N, 0)))),"")</f>
        <v/>
      </c>
    </row>
    <row r="156" spans="1:27" s="9" customFormat="1" x14ac:dyDescent="0.3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 s="9" t="str" cm="1">
        <f t="array" aca="1" ref="AA156" ca="1">IFERROR(_xlfn.ANCHORARRAY(INDIRECT("'DATOS MAESTROS'!o" &amp; (MATCH(A156, 'DATOS MAESTROS'!N:N, 0)))),"")</f>
        <v/>
      </c>
    </row>
    <row r="157" spans="1:27" s="9" customFormat="1" x14ac:dyDescent="0.3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 s="9" t="str" cm="1">
        <f t="array" aca="1" ref="AA157" ca="1">IFERROR(_xlfn.ANCHORARRAY(INDIRECT("'DATOS MAESTROS'!o" &amp; (MATCH(A157, 'DATOS MAESTROS'!N:N, 0)))),"")</f>
        <v/>
      </c>
    </row>
    <row r="158" spans="1:27" s="9" customFormat="1" x14ac:dyDescent="0.3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 s="9" t="str" cm="1">
        <f t="array" aca="1" ref="AA158" ca="1">IFERROR(_xlfn.ANCHORARRAY(INDIRECT("'DATOS MAESTROS'!o" &amp; (MATCH(A158, 'DATOS MAESTROS'!N:N, 0)))),"")</f>
        <v/>
      </c>
    </row>
    <row r="159" spans="1:27" s="9" customFormat="1" x14ac:dyDescent="0.3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 s="9" t="str" cm="1">
        <f t="array" aca="1" ref="AA159" ca="1">IFERROR(_xlfn.ANCHORARRAY(INDIRECT("'DATOS MAESTROS'!o" &amp; (MATCH(A159, 'DATOS MAESTROS'!N:N, 0)))),"")</f>
        <v/>
      </c>
    </row>
    <row r="160" spans="1:27" s="9" customFormat="1" x14ac:dyDescent="0.3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 s="9" t="str" cm="1">
        <f t="array" aca="1" ref="AA160" ca="1">IFERROR(_xlfn.ANCHORARRAY(INDIRECT("'DATOS MAESTROS'!o" &amp; (MATCH(A160, 'DATOS MAESTROS'!N:N, 0)))),"")</f>
        <v/>
      </c>
    </row>
    <row r="161" spans="1:27" s="9" customFormat="1" x14ac:dyDescent="0.3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 s="9" t="str" cm="1">
        <f t="array" aca="1" ref="AA161" ca="1">IFERROR(_xlfn.ANCHORARRAY(INDIRECT("'DATOS MAESTROS'!o" &amp; (MATCH(A161, 'DATOS MAESTROS'!N:N, 0)))),"")</f>
        <v/>
      </c>
    </row>
    <row r="162" spans="1:27" s="9" customFormat="1" x14ac:dyDescent="0.3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 s="9" t="str" cm="1">
        <f t="array" aca="1" ref="AA162" ca="1">IFERROR(_xlfn.ANCHORARRAY(INDIRECT("'DATOS MAESTROS'!o" &amp; (MATCH(A162, 'DATOS MAESTROS'!N:N, 0)))),"")</f>
        <v/>
      </c>
    </row>
    <row r="163" spans="1:27" s="9" customFormat="1" x14ac:dyDescent="0.3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 s="9" t="str" cm="1">
        <f t="array" aca="1" ref="AA163" ca="1">IFERROR(_xlfn.ANCHORARRAY(INDIRECT("'DATOS MAESTROS'!o" &amp; (MATCH(A163, 'DATOS MAESTROS'!N:N, 0)))),"")</f>
        <v/>
      </c>
    </row>
    <row r="164" spans="1:27" s="9" customFormat="1" x14ac:dyDescent="0.3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 s="9" t="str" cm="1">
        <f t="array" aca="1" ref="AA164" ca="1">IFERROR(_xlfn.ANCHORARRAY(INDIRECT("'DATOS MAESTROS'!o" &amp; (MATCH(A164, 'DATOS MAESTROS'!N:N, 0)))),"")</f>
        <v/>
      </c>
    </row>
    <row r="165" spans="1:27" s="9" customFormat="1" x14ac:dyDescent="0.3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 s="9" t="str" cm="1">
        <f t="array" aca="1" ref="AA165" ca="1">IFERROR(_xlfn.ANCHORARRAY(INDIRECT("'DATOS MAESTROS'!o" &amp; (MATCH(A165, 'DATOS MAESTROS'!N:N, 0)))),"")</f>
        <v/>
      </c>
    </row>
    <row r="166" spans="1:27" s="9" customFormat="1" x14ac:dyDescent="0.3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 s="9" t="str" cm="1">
        <f t="array" aca="1" ref="AA166" ca="1">IFERROR(_xlfn.ANCHORARRAY(INDIRECT("'DATOS MAESTROS'!o" &amp; (MATCH(A166, 'DATOS MAESTROS'!N:N, 0)))),"")</f>
        <v/>
      </c>
    </row>
    <row r="167" spans="1:27" s="9" customFormat="1" x14ac:dyDescent="0.3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 s="9" t="str" cm="1">
        <f t="array" aca="1" ref="AA167" ca="1">IFERROR(_xlfn.ANCHORARRAY(INDIRECT("'DATOS MAESTROS'!o" &amp; (MATCH(A167, 'DATOS MAESTROS'!N:N, 0)))),"")</f>
        <v/>
      </c>
    </row>
    <row r="168" spans="1:27" s="9" customFormat="1" x14ac:dyDescent="0.3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 s="9" t="str" cm="1">
        <f t="array" aca="1" ref="AA168" ca="1">IFERROR(_xlfn.ANCHORARRAY(INDIRECT("'DATOS MAESTROS'!o" &amp; (MATCH(A168, 'DATOS MAESTROS'!N:N, 0)))),"")</f>
        <v/>
      </c>
    </row>
    <row r="169" spans="1:27" s="9" customFormat="1" x14ac:dyDescent="0.3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 s="9" t="str" cm="1">
        <f t="array" aca="1" ref="AA169" ca="1">IFERROR(_xlfn.ANCHORARRAY(INDIRECT("'DATOS MAESTROS'!o" &amp; (MATCH(A169, 'DATOS MAESTROS'!N:N, 0)))),"")</f>
        <v/>
      </c>
    </row>
    <row r="170" spans="1:27" s="9" customFormat="1" x14ac:dyDescent="0.3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 s="9" t="str" cm="1">
        <f t="array" aca="1" ref="AA170" ca="1">IFERROR(_xlfn.ANCHORARRAY(INDIRECT("'DATOS MAESTROS'!o" &amp; (MATCH(A170, 'DATOS MAESTROS'!N:N, 0)))),"")</f>
        <v/>
      </c>
    </row>
    <row r="171" spans="1:27" s="9" customFormat="1" x14ac:dyDescent="0.3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 s="9" t="str" cm="1">
        <f t="array" aca="1" ref="AA171" ca="1">IFERROR(_xlfn.ANCHORARRAY(INDIRECT("'DATOS MAESTROS'!o" &amp; (MATCH(A171, 'DATOS MAESTROS'!N:N, 0)))),"")</f>
        <v/>
      </c>
    </row>
    <row r="172" spans="1:27" s="9" customFormat="1" x14ac:dyDescent="0.3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 s="9" t="str" cm="1">
        <f t="array" aca="1" ref="AA172" ca="1">IFERROR(_xlfn.ANCHORARRAY(INDIRECT("'DATOS MAESTROS'!o" &amp; (MATCH(A172, 'DATOS MAESTROS'!N:N, 0)))),"")</f>
        <v/>
      </c>
    </row>
    <row r="173" spans="1:27" s="9" customFormat="1" x14ac:dyDescent="0.3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 s="9" t="str" cm="1">
        <f t="array" aca="1" ref="AA173" ca="1">IFERROR(_xlfn.ANCHORARRAY(INDIRECT("'DATOS MAESTROS'!o" &amp; (MATCH(A173, 'DATOS MAESTROS'!N:N, 0)))),"")</f>
        <v/>
      </c>
    </row>
    <row r="174" spans="1:27" s="9" customFormat="1" x14ac:dyDescent="0.3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 s="9" t="str" cm="1">
        <f t="array" aca="1" ref="AA174" ca="1">IFERROR(_xlfn.ANCHORARRAY(INDIRECT("'DATOS MAESTROS'!o" &amp; (MATCH(A174, 'DATOS MAESTROS'!N:N, 0)))),"")</f>
        <v/>
      </c>
    </row>
    <row r="175" spans="1:27" s="9" customFormat="1" x14ac:dyDescent="0.3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 s="9" t="str" cm="1">
        <f t="array" aca="1" ref="AA175" ca="1">IFERROR(_xlfn.ANCHORARRAY(INDIRECT("'DATOS MAESTROS'!o" &amp; (MATCH(A175, 'DATOS MAESTROS'!N:N, 0)))),"")</f>
        <v/>
      </c>
    </row>
    <row r="176" spans="1:27" s="9" customFormat="1" x14ac:dyDescent="0.3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 s="9" t="str" cm="1">
        <f t="array" aca="1" ref="AA176" ca="1">IFERROR(_xlfn.ANCHORARRAY(INDIRECT("'DATOS MAESTROS'!o" &amp; (MATCH(A176, 'DATOS MAESTROS'!N:N, 0)))),"")</f>
        <v/>
      </c>
    </row>
    <row r="177" spans="1:27" s="9" customFormat="1" x14ac:dyDescent="0.3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 s="9" t="str" cm="1">
        <f t="array" aca="1" ref="AA177" ca="1">IFERROR(_xlfn.ANCHORARRAY(INDIRECT("'DATOS MAESTROS'!o" &amp; (MATCH(A177, 'DATOS MAESTROS'!N:N, 0)))),"")</f>
        <v/>
      </c>
    </row>
    <row r="178" spans="1:27" s="9" customFormat="1" x14ac:dyDescent="0.3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 s="9" t="str" cm="1">
        <f t="array" aca="1" ref="AA178" ca="1">IFERROR(_xlfn.ANCHORARRAY(INDIRECT("'DATOS MAESTROS'!o" &amp; (MATCH(A178, 'DATOS MAESTROS'!N:N, 0)))),"")</f>
        <v/>
      </c>
    </row>
    <row r="179" spans="1:27" s="9" customFormat="1" x14ac:dyDescent="0.3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 s="9" t="str" cm="1">
        <f t="array" aca="1" ref="AA179" ca="1">IFERROR(_xlfn.ANCHORARRAY(INDIRECT("'DATOS MAESTROS'!o" &amp; (MATCH(A179, 'DATOS MAESTROS'!N:N, 0)))),"")</f>
        <v/>
      </c>
    </row>
    <row r="180" spans="1:27" s="9" customFormat="1" x14ac:dyDescent="0.3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 s="9" t="str" cm="1">
        <f t="array" aca="1" ref="AA180" ca="1">IFERROR(_xlfn.ANCHORARRAY(INDIRECT("'DATOS MAESTROS'!o" &amp; (MATCH(A180, 'DATOS MAESTROS'!N:N, 0)))),"")</f>
        <v/>
      </c>
    </row>
    <row r="181" spans="1:27" s="9" customFormat="1" x14ac:dyDescent="0.3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 s="9" t="str" cm="1">
        <f t="array" aca="1" ref="AA181" ca="1">IFERROR(_xlfn.ANCHORARRAY(INDIRECT("'DATOS MAESTROS'!o" &amp; (MATCH(A181, 'DATOS MAESTROS'!N:N, 0)))),"")</f>
        <v/>
      </c>
    </row>
    <row r="182" spans="1:27" s="9" customFormat="1" x14ac:dyDescent="0.3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 s="9" t="str" cm="1">
        <f t="array" aca="1" ref="AA182" ca="1">IFERROR(_xlfn.ANCHORARRAY(INDIRECT("'DATOS MAESTROS'!o" &amp; (MATCH(A182, 'DATOS MAESTROS'!N:N, 0)))),"")</f>
        <v/>
      </c>
    </row>
    <row r="183" spans="1:27" s="9" customFormat="1" x14ac:dyDescent="0.3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 s="9" t="str" cm="1">
        <f t="array" aca="1" ref="AA183" ca="1">IFERROR(_xlfn.ANCHORARRAY(INDIRECT("'DATOS MAESTROS'!o" &amp; (MATCH(A183, 'DATOS MAESTROS'!N:N, 0)))),"")</f>
        <v/>
      </c>
    </row>
    <row r="184" spans="1:27" s="9" customFormat="1" x14ac:dyDescent="0.3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 s="9" t="str" cm="1">
        <f t="array" aca="1" ref="AA184" ca="1">IFERROR(_xlfn.ANCHORARRAY(INDIRECT("'DATOS MAESTROS'!o" &amp; (MATCH(A184, 'DATOS MAESTROS'!N:N, 0)))),"")</f>
        <v/>
      </c>
    </row>
    <row r="185" spans="1:27" s="9" customFormat="1" x14ac:dyDescent="0.3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 s="9" t="str" cm="1">
        <f t="array" aca="1" ref="AA185" ca="1">IFERROR(_xlfn.ANCHORARRAY(INDIRECT("'DATOS MAESTROS'!o" &amp; (MATCH(A185, 'DATOS MAESTROS'!N:N, 0)))),"")</f>
        <v/>
      </c>
    </row>
    <row r="186" spans="1:27" s="9" customFormat="1" x14ac:dyDescent="0.3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 s="9" t="str" cm="1">
        <f t="array" aca="1" ref="AA186" ca="1">IFERROR(_xlfn.ANCHORARRAY(INDIRECT("'DATOS MAESTROS'!o" &amp; (MATCH(A186, 'DATOS MAESTROS'!N:N, 0)))),"")</f>
        <v/>
      </c>
    </row>
    <row r="187" spans="1:27" s="9" customFormat="1" x14ac:dyDescent="0.3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 s="9" t="str" cm="1">
        <f t="array" aca="1" ref="AA187" ca="1">IFERROR(_xlfn.ANCHORARRAY(INDIRECT("'DATOS MAESTROS'!o" &amp; (MATCH(A187, 'DATOS MAESTROS'!N:N, 0)))),"")</f>
        <v/>
      </c>
    </row>
    <row r="188" spans="1:27" s="9" customFormat="1" x14ac:dyDescent="0.3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 s="9" t="str" cm="1">
        <f t="array" aca="1" ref="AA188" ca="1">IFERROR(_xlfn.ANCHORARRAY(INDIRECT("'DATOS MAESTROS'!o" &amp; (MATCH(A188, 'DATOS MAESTROS'!N:N, 0)))),"")</f>
        <v/>
      </c>
    </row>
    <row r="189" spans="1:27" s="9" customFormat="1" x14ac:dyDescent="0.3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 s="9" t="str" cm="1">
        <f t="array" aca="1" ref="AA189" ca="1">IFERROR(_xlfn.ANCHORARRAY(INDIRECT("'DATOS MAESTROS'!o" &amp; (MATCH(A189, 'DATOS MAESTROS'!N:N, 0)))),"")</f>
        <v/>
      </c>
    </row>
    <row r="190" spans="1:27" s="9" customFormat="1" x14ac:dyDescent="0.3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 s="9" t="str" cm="1">
        <f t="array" aca="1" ref="AA190" ca="1">IFERROR(_xlfn.ANCHORARRAY(INDIRECT("'DATOS MAESTROS'!o" &amp; (MATCH(A190, 'DATOS MAESTROS'!N:N, 0)))),"")</f>
        <v/>
      </c>
    </row>
    <row r="191" spans="1:27" s="9" customFormat="1" x14ac:dyDescent="0.3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 s="9" t="str" cm="1">
        <f t="array" aca="1" ref="AA191" ca="1">IFERROR(_xlfn.ANCHORARRAY(INDIRECT("'DATOS MAESTROS'!o" &amp; (MATCH(A191, 'DATOS MAESTROS'!N:N, 0)))),"")</f>
        <v/>
      </c>
    </row>
    <row r="192" spans="1:27" s="9" customFormat="1" x14ac:dyDescent="0.3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 s="9" t="str" cm="1">
        <f t="array" aca="1" ref="AA192" ca="1">IFERROR(_xlfn.ANCHORARRAY(INDIRECT("'DATOS MAESTROS'!o" &amp; (MATCH(A192, 'DATOS MAESTROS'!N:N, 0)))),"")</f>
        <v/>
      </c>
    </row>
    <row r="193" spans="1:27" s="9" customFormat="1" x14ac:dyDescent="0.3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 s="9" t="str" cm="1">
        <f t="array" aca="1" ref="AA193" ca="1">IFERROR(_xlfn.ANCHORARRAY(INDIRECT("'DATOS MAESTROS'!o" &amp; (MATCH(A193, 'DATOS MAESTROS'!N:N, 0)))),"")</f>
        <v/>
      </c>
    </row>
    <row r="194" spans="1:27" s="9" customFormat="1" x14ac:dyDescent="0.3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 s="9" t="str" cm="1">
        <f t="array" aca="1" ref="AA194" ca="1">IFERROR(_xlfn.ANCHORARRAY(INDIRECT("'DATOS MAESTROS'!o" &amp; (MATCH(A194, 'DATOS MAESTROS'!N:N, 0)))),"")</f>
        <v/>
      </c>
    </row>
    <row r="195" spans="1:27" s="9" customFormat="1" x14ac:dyDescent="0.3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 s="9" t="str" cm="1">
        <f t="array" aca="1" ref="AA195" ca="1">IFERROR(_xlfn.ANCHORARRAY(INDIRECT("'DATOS MAESTROS'!o" &amp; (MATCH(A195, 'DATOS MAESTROS'!N:N, 0)))),"")</f>
        <v/>
      </c>
    </row>
    <row r="196" spans="1:27" s="9" customFormat="1" x14ac:dyDescent="0.3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 s="9" t="str" cm="1">
        <f t="array" aca="1" ref="AA196" ca="1">IFERROR(_xlfn.ANCHORARRAY(INDIRECT("'DATOS MAESTROS'!o" &amp; (MATCH(A196, 'DATOS MAESTROS'!N:N, 0)))),"")</f>
        <v/>
      </c>
    </row>
    <row r="197" spans="1:27" s="9" customFormat="1" x14ac:dyDescent="0.3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 s="9" t="str" cm="1">
        <f t="array" aca="1" ref="AA197" ca="1">IFERROR(_xlfn.ANCHORARRAY(INDIRECT("'DATOS MAESTROS'!o" &amp; (MATCH(A197, 'DATOS MAESTROS'!N:N, 0)))),"")</f>
        <v/>
      </c>
    </row>
    <row r="198" spans="1:27" s="9" customFormat="1" x14ac:dyDescent="0.3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 s="9" t="str" cm="1">
        <f t="array" aca="1" ref="AA198" ca="1">IFERROR(_xlfn.ANCHORARRAY(INDIRECT("'DATOS MAESTROS'!o" &amp; (MATCH(A198, 'DATOS MAESTROS'!N:N, 0)))),"")</f>
        <v/>
      </c>
    </row>
    <row r="199" spans="1:27" s="9" customFormat="1" x14ac:dyDescent="0.3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 s="9" t="str" cm="1">
        <f t="array" aca="1" ref="AA199" ca="1">IFERROR(_xlfn.ANCHORARRAY(INDIRECT("'DATOS MAESTROS'!o" &amp; (MATCH(A199, 'DATOS MAESTROS'!N:N, 0)))),"")</f>
        <v/>
      </c>
    </row>
    <row r="200" spans="1:27" s="9" customFormat="1" x14ac:dyDescent="0.3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 s="9" t="str" cm="1">
        <f t="array" aca="1" ref="AA200" ca="1">IFERROR(_xlfn.ANCHORARRAY(INDIRECT("'DATOS MAESTROS'!o" &amp; (MATCH(A200, 'DATOS MAESTROS'!N:N, 0)))),"")</f>
        <v/>
      </c>
    </row>
    <row r="201" spans="1:27" s="9" customFormat="1" x14ac:dyDescent="0.3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 s="9" t="str" cm="1">
        <f t="array" aca="1" ref="AA201" ca="1">IFERROR(_xlfn.ANCHORARRAY(INDIRECT("'DATOS MAESTROS'!o" &amp; (MATCH(A201, 'DATOS MAESTROS'!N:N, 0)))),"")</f>
        <v/>
      </c>
    </row>
    <row r="202" spans="1:27" s="9" customFormat="1" x14ac:dyDescent="0.3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 s="9" t="str" cm="1">
        <f t="array" aca="1" ref="AA202" ca="1">IFERROR(_xlfn.ANCHORARRAY(INDIRECT("'DATOS MAESTROS'!o" &amp; (MATCH(A202, 'DATOS MAESTROS'!N:N, 0)))),"")</f>
        <v/>
      </c>
    </row>
    <row r="203" spans="1:27" s="9" customFormat="1" x14ac:dyDescent="0.3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 s="9" t="str" cm="1">
        <f t="array" aca="1" ref="AA203" ca="1">IFERROR(_xlfn.ANCHORARRAY(INDIRECT("'DATOS MAESTROS'!o" &amp; (MATCH(A203, 'DATOS MAESTROS'!N:N, 0)))),"")</f>
        <v/>
      </c>
    </row>
    <row r="204" spans="1:27" s="9" customFormat="1" x14ac:dyDescent="0.3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 s="9" t="str" cm="1">
        <f t="array" aca="1" ref="AA204" ca="1">IFERROR(_xlfn.ANCHORARRAY(INDIRECT("'DATOS MAESTROS'!o" &amp; (MATCH(A204, 'DATOS MAESTROS'!N:N, 0)))),"")</f>
        <v/>
      </c>
    </row>
    <row r="205" spans="1:27" s="9" customFormat="1" x14ac:dyDescent="0.3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 s="9" t="str" cm="1">
        <f t="array" aca="1" ref="AA205" ca="1">IFERROR(_xlfn.ANCHORARRAY(INDIRECT("'DATOS MAESTROS'!o" &amp; (MATCH(A205, 'DATOS MAESTROS'!N:N, 0)))),"")</f>
        <v/>
      </c>
    </row>
    <row r="206" spans="1:27" s="9" customFormat="1" x14ac:dyDescent="0.3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 s="9" t="str" cm="1">
        <f t="array" aca="1" ref="AA206" ca="1">IFERROR(_xlfn.ANCHORARRAY(INDIRECT("'DATOS MAESTROS'!o" &amp; (MATCH(A206, 'DATOS MAESTROS'!N:N, 0)))),"")</f>
        <v/>
      </c>
    </row>
    <row r="207" spans="1:27" s="9" customFormat="1" x14ac:dyDescent="0.3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 s="9" t="str" cm="1">
        <f t="array" aca="1" ref="AA207" ca="1">IFERROR(_xlfn.ANCHORARRAY(INDIRECT("'DATOS MAESTROS'!o" &amp; (MATCH(A207, 'DATOS MAESTROS'!N:N, 0)))),"")</f>
        <v/>
      </c>
    </row>
    <row r="208" spans="1:27" s="9" customFormat="1" x14ac:dyDescent="0.3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 s="9" t="str" cm="1">
        <f t="array" aca="1" ref="AA208" ca="1">IFERROR(_xlfn.ANCHORARRAY(INDIRECT("'DATOS MAESTROS'!o" &amp; (MATCH(A208, 'DATOS MAESTROS'!N:N, 0)))),"")</f>
        <v/>
      </c>
    </row>
    <row r="209" spans="1:27" s="9" customFormat="1" x14ac:dyDescent="0.3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 s="9" t="str" cm="1">
        <f t="array" aca="1" ref="AA209" ca="1">IFERROR(_xlfn.ANCHORARRAY(INDIRECT("'DATOS MAESTROS'!o" &amp; (MATCH(A209, 'DATOS MAESTROS'!N:N, 0)))),"")</f>
        <v/>
      </c>
    </row>
    <row r="210" spans="1:27" s="9" customFormat="1" x14ac:dyDescent="0.3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 s="9" t="str" cm="1">
        <f t="array" aca="1" ref="AA210" ca="1">IFERROR(_xlfn.ANCHORARRAY(INDIRECT("'DATOS MAESTROS'!o" &amp; (MATCH(A210, 'DATOS MAESTROS'!N:N, 0)))),"")</f>
        <v/>
      </c>
    </row>
    <row r="211" spans="1:27" s="9" customFormat="1" x14ac:dyDescent="0.3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 s="9" t="str" cm="1">
        <f t="array" aca="1" ref="AA211" ca="1">IFERROR(_xlfn.ANCHORARRAY(INDIRECT("'DATOS MAESTROS'!o" &amp; (MATCH(A211, 'DATOS MAESTROS'!N:N, 0)))),"")</f>
        <v/>
      </c>
    </row>
    <row r="212" spans="1:27" s="9" customFormat="1" x14ac:dyDescent="0.3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 s="9" t="str" cm="1">
        <f t="array" aca="1" ref="AA212" ca="1">IFERROR(_xlfn.ANCHORARRAY(INDIRECT("'DATOS MAESTROS'!o" &amp; (MATCH(A212, 'DATOS MAESTROS'!N:N, 0)))),"")</f>
        <v/>
      </c>
    </row>
    <row r="213" spans="1:27" s="9" customFormat="1" x14ac:dyDescent="0.3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 s="9" t="str" cm="1">
        <f t="array" aca="1" ref="AA213" ca="1">IFERROR(_xlfn.ANCHORARRAY(INDIRECT("'DATOS MAESTROS'!o" &amp; (MATCH(A213, 'DATOS MAESTROS'!N:N, 0)))),"")</f>
        <v/>
      </c>
    </row>
    <row r="214" spans="1:27" s="9" customFormat="1" x14ac:dyDescent="0.3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 s="9" t="str" cm="1">
        <f t="array" aca="1" ref="AA214" ca="1">IFERROR(_xlfn.ANCHORARRAY(INDIRECT("'DATOS MAESTROS'!o" &amp; (MATCH(A214, 'DATOS MAESTROS'!N:N, 0)))),"")</f>
        <v/>
      </c>
    </row>
    <row r="215" spans="1:27" s="9" customFormat="1" x14ac:dyDescent="0.3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 s="9" t="str" cm="1">
        <f t="array" aca="1" ref="AA215" ca="1">IFERROR(_xlfn.ANCHORARRAY(INDIRECT("'DATOS MAESTROS'!o" &amp; (MATCH(A215, 'DATOS MAESTROS'!N:N, 0)))),"")</f>
        <v/>
      </c>
    </row>
    <row r="216" spans="1:27" s="9" customFormat="1" x14ac:dyDescent="0.3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 s="9" t="str" cm="1">
        <f t="array" aca="1" ref="AA216" ca="1">IFERROR(_xlfn.ANCHORARRAY(INDIRECT("'DATOS MAESTROS'!o" &amp; (MATCH(A216, 'DATOS MAESTROS'!N:N, 0)))),"")</f>
        <v/>
      </c>
    </row>
    <row r="217" spans="1:27" s="9" customFormat="1" x14ac:dyDescent="0.3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 s="9" t="str" cm="1">
        <f t="array" aca="1" ref="AA217" ca="1">IFERROR(_xlfn.ANCHORARRAY(INDIRECT("'DATOS MAESTROS'!o" &amp; (MATCH(A217, 'DATOS MAESTROS'!N:N, 0)))),"")</f>
        <v/>
      </c>
    </row>
    <row r="218" spans="1:27" s="9" customFormat="1" x14ac:dyDescent="0.3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 s="9" t="str" cm="1">
        <f t="array" aca="1" ref="AA218" ca="1">IFERROR(_xlfn.ANCHORARRAY(INDIRECT("'DATOS MAESTROS'!o" &amp; (MATCH(A218, 'DATOS MAESTROS'!N:N, 0)))),"")</f>
        <v/>
      </c>
    </row>
    <row r="219" spans="1:27" s="9" customFormat="1" x14ac:dyDescent="0.3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 s="9" t="str" cm="1">
        <f t="array" aca="1" ref="AA219" ca="1">IFERROR(_xlfn.ANCHORARRAY(INDIRECT("'DATOS MAESTROS'!o" &amp; (MATCH(A219, 'DATOS MAESTROS'!N:N, 0)))),"")</f>
        <v/>
      </c>
    </row>
    <row r="220" spans="1:27" s="9" customFormat="1" x14ac:dyDescent="0.3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 s="9" t="str" cm="1">
        <f t="array" aca="1" ref="AA220" ca="1">IFERROR(_xlfn.ANCHORARRAY(INDIRECT("'DATOS MAESTROS'!o" &amp; (MATCH(A220, 'DATOS MAESTROS'!N:N, 0)))),"")</f>
        <v/>
      </c>
    </row>
    <row r="221" spans="1:27" s="9" customFormat="1" x14ac:dyDescent="0.3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 s="9" t="str" cm="1">
        <f t="array" aca="1" ref="AA221" ca="1">IFERROR(_xlfn.ANCHORARRAY(INDIRECT("'DATOS MAESTROS'!o" &amp; (MATCH(A221, 'DATOS MAESTROS'!N:N, 0)))),"")</f>
        <v/>
      </c>
    </row>
    <row r="222" spans="1:27" s="9" customFormat="1" x14ac:dyDescent="0.3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 s="9" t="str" cm="1">
        <f t="array" aca="1" ref="AA222" ca="1">IFERROR(_xlfn.ANCHORARRAY(INDIRECT("'DATOS MAESTROS'!o" &amp; (MATCH(A222, 'DATOS MAESTROS'!N:N, 0)))),"")</f>
        <v/>
      </c>
    </row>
    <row r="223" spans="1:27" s="9" customFormat="1" x14ac:dyDescent="0.3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 s="9" t="str" cm="1">
        <f t="array" aca="1" ref="AA223" ca="1">IFERROR(_xlfn.ANCHORARRAY(INDIRECT("'DATOS MAESTROS'!o" &amp; (MATCH(A223, 'DATOS MAESTROS'!N:N, 0)))),"")</f>
        <v/>
      </c>
    </row>
    <row r="224" spans="1:27" s="9" customFormat="1" x14ac:dyDescent="0.3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 s="9" t="str" cm="1">
        <f t="array" aca="1" ref="AA224" ca="1">IFERROR(_xlfn.ANCHORARRAY(INDIRECT("'DATOS MAESTROS'!o" &amp; (MATCH(A224, 'DATOS MAESTROS'!N:N, 0)))),"")</f>
        <v/>
      </c>
    </row>
    <row r="225" spans="1:27" s="9" customFormat="1" x14ac:dyDescent="0.3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 s="9" t="str" cm="1">
        <f t="array" aca="1" ref="AA225" ca="1">IFERROR(_xlfn.ANCHORARRAY(INDIRECT("'DATOS MAESTROS'!o" &amp; (MATCH(A225, 'DATOS MAESTROS'!N:N, 0)))),"")</f>
        <v/>
      </c>
    </row>
    <row r="226" spans="1:27" s="9" customFormat="1" x14ac:dyDescent="0.3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 s="9" t="str" cm="1">
        <f t="array" aca="1" ref="AA226" ca="1">IFERROR(_xlfn.ANCHORARRAY(INDIRECT("'DATOS MAESTROS'!o" &amp; (MATCH(A226, 'DATOS MAESTROS'!N:N, 0)))),"")</f>
        <v/>
      </c>
    </row>
    <row r="227" spans="1:27" s="9" customFormat="1" x14ac:dyDescent="0.3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 s="9" t="str" cm="1">
        <f t="array" aca="1" ref="AA227" ca="1">IFERROR(_xlfn.ANCHORARRAY(INDIRECT("'DATOS MAESTROS'!o" &amp; (MATCH(A227, 'DATOS MAESTROS'!N:N, 0)))),"")</f>
        <v/>
      </c>
    </row>
    <row r="228" spans="1:27" s="9" customFormat="1" x14ac:dyDescent="0.3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 s="9" t="str" cm="1">
        <f t="array" aca="1" ref="AA228" ca="1">IFERROR(_xlfn.ANCHORARRAY(INDIRECT("'DATOS MAESTROS'!o" &amp; (MATCH(A228, 'DATOS MAESTROS'!N:N, 0)))),"")</f>
        <v/>
      </c>
    </row>
    <row r="229" spans="1:27" s="9" customFormat="1" x14ac:dyDescent="0.3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 s="9" t="str" cm="1">
        <f t="array" aca="1" ref="AA229" ca="1">IFERROR(_xlfn.ANCHORARRAY(INDIRECT("'DATOS MAESTROS'!o" &amp; (MATCH(A229, 'DATOS MAESTROS'!N:N, 0)))),"")</f>
        <v/>
      </c>
    </row>
    <row r="230" spans="1:27" s="9" customFormat="1" x14ac:dyDescent="0.3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 s="9" t="str" cm="1">
        <f t="array" aca="1" ref="AA230" ca="1">IFERROR(_xlfn.ANCHORARRAY(INDIRECT("'DATOS MAESTROS'!o" &amp; (MATCH(A230, 'DATOS MAESTROS'!N:N, 0)))),"")</f>
        <v/>
      </c>
    </row>
    <row r="231" spans="1:27" s="9" customFormat="1" x14ac:dyDescent="0.3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 s="9" t="str" cm="1">
        <f t="array" aca="1" ref="AA231" ca="1">IFERROR(_xlfn.ANCHORARRAY(INDIRECT("'DATOS MAESTROS'!o" &amp; (MATCH(A231, 'DATOS MAESTROS'!N:N, 0)))),"")</f>
        <v/>
      </c>
    </row>
    <row r="232" spans="1:27" s="9" customFormat="1" x14ac:dyDescent="0.3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 s="9" t="str" cm="1">
        <f t="array" aca="1" ref="AA232" ca="1">IFERROR(_xlfn.ANCHORARRAY(INDIRECT("'DATOS MAESTROS'!o" &amp; (MATCH(A232, 'DATOS MAESTROS'!N:N, 0)))),"")</f>
        <v/>
      </c>
    </row>
    <row r="233" spans="1:27" s="9" customFormat="1" x14ac:dyDescent="0.3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 s="9" t="str" cm="1">
        <f t="array" aca="1" ref="AA233" ca="1">IFERROR(_xlfn.ANCHORARRAY(INDIRECT("'DATOS MAESTROS'!o" &amp; (MATCH(A233, 'DATOS MAESTROS'!N:N, 0)))),"")</f>
        <v/>
      </c>
    </row>
    <row r="234" spans="1:27" s="9" customFormat="1" x14ac:dyDescent="0.3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 s="9" t="str" cm="1">
        <f t="array" aca="1" ref="AA234" ca="1">IFERROR(_xlfn.ANCHORARRAY(INDIRECT("'DATOS MAESTROS'!o" &amp; (MATCH(A234, 'DATOS MAESTROS'!N:N, 0)))),"")</f>
        <v/>
      </c>
    </row>
    <row r="235" spans="1:27" s="9" customFormat="1" x14ac:dyDescent="0.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 s="9" t="str" cm="1">
        <f t="array" aca="1" ref="AA235" ca="1">IFERROR(_xlfn.ANCHORARRAY(INDIRECT("'DATOS MAESTROS'!o" &amp; (MATCH(A235, 'DATOS MAESTROS'!N:N, 0)))),"")</f>
        <v/>
      </c>
    </row>
    <row r="236" spans="1:27" s="9" customFormat="1" x14ac:dyDescent="0.3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 s="9" t="str" cm="1">
        <f t="array" aca="1" ref="AA236" ca="1">IFERROR(_xlfn.ANCHORARRAY(INDIRECT("'DATOS MAESTROS'!o" &amp; (MATCH(A236, 'DATOS MAESTROS'!N:N, 0)))),"")</f>
        <v/>
      </c>
    </row>
    <row r="237" spans="1:27" s="9" customFormat="1" x14ac:dyDescent="0.3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 s="9" t="str" cm="1">
        <f t="array" aca="1" ref="AA237" ca="1">IFERROR(_xlfn.ANCHORARRAY(INDIRECT("'DATOS MAESTROS'!o" &amp; (MATCH(A237, 'DATOS MAESTROS'!N:N, 0)))),"")</f>
        <v/>
      </c>
    </row>
    <row r="238" spans="1:27" s="9" customFormat="1" x14ac:dyDescent="0.3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 s="9" t="str" cm="1">
        <f t="array" aca="1" ref="AA238" ca="1">IFERROR(_xlfn.ANCHORARRAY(INDIRECT("'DATOS MAESTROS'!o" &amp; (MATCH(A238, 'DATOS MAESTROS'!N:N, 0)))),"")</f>
        <v/>
      </c>
    </row>
    <row r="239" spans="1:27" s="9" customFormat="1" x14ac:dyDescent="0.3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 s="9" t="str" cm="1">
        <f t="array" aca="1" ref="AA239" ca="1">IFERROR(_xlfn.ANCHORARRAY(INDIRECT("'DATOS MAESTROS'!o" &amp; (MATCH(A239, 'DATOS MAESTROS'!N:N, 0)))),"")</f>
        <v/>
      </c>
    </row>
    <row r="240" spans="1:27" s="9" customFormat="1" x14ac:dyDescent="0.3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 s="9" t="str" cm="1">
        <f t="array" aca="1" ref="AA240" ca="1">IFERROR(_xlfn.ANCHORARRAY(INDIRECT("'DATOS MAESTROS'!o" &amp; (MATCH(A240, 'DATOS MAESTROS'!N:N, 0)))),"")</f>
        <v/>
      </c>
    </row>
    <row r="241" spans="1:27" s="9" customFormat="1" x14ac:dyDescent="0.3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 s="9" t="str" cm="1">
        <f t="array" aca="1" ref="AA241" ca="1">IFERROR(_xlfn.ANCHORARRAY(INDIRECT("'DATOS MAESTROS'!o" &amp; (MATCH(A241, 'DATOS MAESTROS'!N:N, 0)))),"")</f>
        <v/>
      </c>
    </row>
    <row r="242" spans="1:27" s="9" customFormat="1" x14ac:dyDescent="0.3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 s="9" t="str" cm="1">
        <f t="array" aca="1" ref="AA242" ca="1">IFERROR(_xlfn.ANCHORARRAY(INDIRECT("'DATOS MAESTROS'!o" &amp; (MATCH(A242, 'DATOS MAESTROS'!N:N, 0)))),"")</f>
        <v/>
      </c>
    </row>
    <row r="243" spans="1:27" s="9" customFormat="1" x14ac:dyDescent="0.3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 s="9" t="str" cm="1">
        <f t="array" aca="1" ref="AA243" ca="1">IFERROR(_xlfn.ANCHORARRAY(INDIRECT("'DATOS MAESTROS'!o" &amp; (MATCH(A243, 'DATOS MAESTROS'!N:N, 0)))),"")</f>
        <v/>
      </c>
    </row>
    <row r="244" spans="1:27" s="9" customFormat="1" x14ac:dyDescent="0.3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 s="9" t="str" cm="1">
        <f t="array" aca="1" ref="AA244" ca="1">IFERROR(_xlfn.ANCHORARRAY(INDIRECT("'DATOS MAESTROS'!o" &amp; (MATCH(A244, 'DATOS MAESTROS'!N:N, 0)))),"")</f>
        <v/>
      </c>
    </row>
    <row r="245" spans="1:27" s="9" customFormat="1" x14ac:dyDescent="0.3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 s="9" t="str" cm="1">
        <f t="array" aca="1" ref="AA245" ca="1">IFERROR(_xlfn.ANCHORARRAY(INDIRECT("'DATOS MAESTROS'!o" &amp; (MATCH(A245, 'DATOS MAESTROS'!N:N, 0)))),"")</f>
        <v/>
      </c>
    </row>
    <row r="246" spans="1:27" s="9" customFormat="1" x14ac:dyDescent="0.3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 s="9" t="str" cm="1">
        <f t="array" aca="1" ref="AA246" ca="1">IFERROR(_xlfn.ANCHORARRAY(INDIRECT("'DATOS MAESTROS'!o" &amp; (MATCH(A246, 'DATOS MAESTROS'!N:N, 0)))),"")</f>
        <v/>
      </c>
    </row>
    <row r="247" spans="1:27" s="9" customFormat="1" x14ac:dyDescent="0.3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 s="9" t="str" cm="1">
        <f t="array" aca="1" ref="AA247" ca="1">IFERROR(_xlfn.ANCHORARRAY(INDIRECT("'DATOS MAESTROS'!o" &amp; (MATCH(A247, 'DATOS MAESTROS'!N:N, 0)))),"")</f>
        <v/>
      </c>
    </row>
    <row r="248" spans="1:27" s="9" customFormat="1" x14ac:dyDescent="0.3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 s="9" t="str" cm="1">
        <f t="array" aca="1" ref="AA248" ca="1">IFERROR(_xlfn.ANCHORARRAY(INDIRECT("'DATOS MAESTROS'!o" &amp; (MATCH(A248, 'DATOS MAESTROS'!N:N, 0)))),"")</f>
        <v/>
      </c>
    </row>
    <row r="249" spans="1:27" s="9" customFormat="1" x14ac:dyDescent="0.3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 s="9" t="str" cm="1">
        <f t="array" aca="1" ref="AA249" ca="1">IFERROR(_xlfn.ANCHORARRAY(INDIRECT("'DATOS MAESTROS'!o" &amp; (MATCH(A249, 'DATOS MAESTROS'!N:N, 0)))),"")</f>
        <v/>
      </c>
    </row>
    <row r="250" spans="1:27" s="9" customFormat="1" x14ac:dyDescent="0.3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 s="9" t="str" cm="1">
        <f t="array" aca="1" ref="AA250" ca="1">IFERROR(_xlfn.ANCHORARRAY(INDIRECT("'DATOS MAESTROS'!o" &amp; (MATCH(A250, 'DATOS MAESTROS'!N:N, 0)))),"")</f>
        <v/>
      </c>
    </row>
    <row r="251" spans="1:27" s="9" customFormat="1" x14ac:dyDescent="0.3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 s="9" t="str" cm="1">
        <f t="array" aca="1" ref="AA251" ca="1">IFERROR(_xlfn.ANCHORARRAY(INDIRECT("'DATOS MAESTROS'!o" &amp; (MATCH(A251, 'DATOS MAESTROS'!N:N, 0)))),"")</f>
        <v/>
      </c>
    </row>
    <row r="252" spans="1:27" s="9" customFormat="1" x14ac:dyDescent="0.3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 s="9" t="str" cm="1">
        <f t="array" aca="1" ref="AA252" ca="1">IFERROR(_xlfn.ANCHORARRAY(INDIRECT("'DATOS MAESTROS'!o" &amp; (MATCH(A252, 'DATOS MAESTROS'!N:N, 0)))),"")</f>
        <v/>
      </c>
    </row>
    <row r="253" spans="1:27" s="9" customFormat="1" x14ac:dyDescent="0.3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 s="9" t="str" cm="1">
        <f t="array" aca="1" ref="AA253" ca="1">IFERROR(_xlfn.ANCHORARRAY(INDIRECT("'DATOS MAESTROS'!o" &amp; (MATCH(A253, 'DATOS MAESTROS'!N:N, 0)))),"")</f>
        <v/>
      </c>
    </row>
    <row r="254" spans="1:27" s="9" customFormat="1" x14ac:dyDescent="0.3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 s="9" t="str" cm="1">
        <f t="array" aca="1" ref="AA254" ca="1">IFERROR(_xlfn.ANCHORARRAY(INDIRECT("'DATOS MAESTROS'!o" &amp; (MATCH(A254, 'DATOS MAESTROS'!N:N, 0)))),"")</f>
        <v/>
      </c>
    </row>
    <row r="255" spans="1:27" s="9" customFormat="1" x14ac:dyDescent="0.3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 s="9" t="str" cm="1">
        <f t="array" aca="1" ref="AA255" ca="1">IFERROR(_xlfn.ANCHORARRAY(INDIRECT("'DATOS MAESTROS'!o" &amp; (MATCH(A255, 'DATOS MAESTROS'!N:N, 0)))),"")</f>
        <v/>
      </c>
    </row>
    <row r="256" spans="1:27" s="9" customFormat="1" x14ac:dyDescent="0.3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 s="9" t="str" cm="1">
        <f t="array" aca="1" ref="AA256" ca="1">IFERROR(_xlfn.ANCHORARRAY(INDIRECT("'DATOS MAESTROS'!o" &amp; (MATCH(A256, 'DATOS MAESTROS'!N:N, 0)))),"")</f>
        <v/>
      </c>
    </row>
    <row r="257" spans="1:27" s="9" customFormat="1" x14ac:dyDescent="0.3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 s="9" t="str" cm="1">
        <f t="array" aca="1" ref="AA257" ca="1">IFERROR(_xlfn.ANCHORARRAY(INDIRECT("'DATOS MAESTROS'!o" &amp; (MATCH(A257, 'DATOS MAESTROS'!N:N, 0)))),"")</f>
        <v/>
      </c>
    </row>
    <row r="258" spans="1:27" s="9" customFormat="1" x14ac:dyDescent="0.3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 s="9" t="str" cm="1">
        <f t="array" aca="1" ref="AA258" ca="1">IFERROR(_xlfn.ANCHORARRAY(INDIRECT("'DATOS MAESTROS'!o" &amp; (MATCH(A258, 'DATOS MAESTROS'!N:N, 0)))),"")</f>
        <v/>
      </c>
    </row>
    <row r="259" spans="1:27" s="9" customFormat="1" x14ac:dyDescent="0.3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 s="9" t="str" cm="1">
        <f t="array" aca="1" ref="AA259" ca="1">IFERROR(_xlfn.ANCHORARRAY(INDIRECT("'DATOS MAESTROS'!o" &amp; (MATCH(A259, 'DATOS MAESTROS'!N:N, 0)))),"")</f>
        <v/>
      </c>
    </row>
    <row r="260" spans="1:27" s="9" customFormat="1" x14ac:dyDescent="0.3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 s="9" t="str" cm="1">
        <f t="array" aca="1" ref="AA260" ca="1">IFERROR(_xlfn.ANCHORARRAY(INDIRECT("'DATOS MAESTROS'!o" &amp; (MATCH(A260, 'DATOS MAESTROS'!N:N, 0)))),"")</f>
        <v/>
      </c>
    </row>
    <row r="261" spans="1:27" s="9" customFormat="1" x14ac:dyDescent="0.3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 s="9" t="str" cm="1">
        <f t="array" aca="1" ref="AA261" ca="1">IFERROR(_xlfn.ANCHORARRAY(INDIRECT("'DATOS MAESTROS'!o" &amp; (MATCH(A261, 'DATOS MAESTROS'!N:N, 0)))),"")</f>
        <v/>
      </c>
    </row>
    <row r="262" spans="1:27" s="9" customFormat="1" x14ac:dyDescent="0.3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 s="9" t="str" cm="1">
        <f t="array" aca="1" ref="AA262" ca="1">IFERROR(_xlfn.ANCHORARRAY(INDIRECT("'DATOS MAESTROS'!o" &amp; (MATCH(A262, 'DATOS MAESTROS'!N:N, 0)))),"")</f>
        <v/>
      </c>
    </row>
    <row r="263" spans="1:27" s="9" customFormat="1" x14ac:dyDescent="0.3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 s="9" t="str" cm="1">
        <f t="array" aca="1" ref="AA263" ca="1">IFERROR(_xlfn.ANCHORARRAY(INDIRECT("'DATOS MAESTROS'!o" &amp; (MATCH(A263, 'DATOS MAESTROS'!N:N, 0)))),"")</f>
        <v/>
      </c>
    </row>
    <row r="264" spans="1:27" s="9" customFormat="1" x14ac:dyDescent="0.3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 s="9" t="str" cm="1">
        <f t="array" aca="1" ref="AA264" ca="1">IFERROR(_xlfn.ANCHORARRAY(INDIRECT("'DATOS MAESTROS'!o" &amp; (MATCH(A264, 'DATOS MAESTROS'!N:N, 0)))),"")</f>
        <v/>
      </c>
    </row>
    <row r="265" spans="1:27" s="9" customFormat="1" x14ac:dyDescent="0.3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 s="9" t="str" cm="1">
        <f t="array" aca="1" ref="AA265" ca="1">IFERROR(_xlfn.ANCHORARRAY(INDIRECT("'DATOS MAESTROS'!o" &amp; (MATCH(A265, 'DATOS MAESTROS'!N:N, 0)))),"")</f>
        <v/>
      </c>
    </row>
    <row r="266" spans="1:27" s="9" customFormat="1" x14ac:dyDescent="0.3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 s="9" t="str" cm="1">
        <f t="array" aca="1" ref="AA266" ca="1">IFERROR(_xlfn.ANCHORARRAY(INDIRECT("'DATOS MAESTROS'!o" &amp; (MATCH(A266, 'DATOS MAESTROS'!N:N, 0)))),"")</f>
        <v/>
      </c>
    </row>
    <row r="267" spans="1:27" s="9" customFormat="1" x14ac:dyDescent="0.3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 s="9" t="str" cm="1">
        <f t="array" aca="1" ref="AA267" ca="1">IFERROR(_xlfn.ANCHORARRAY(INDIRECT("'DATOS MAESTROS'!o" &amp; (MATCH(A267, 'DATOS MAESTROS'!N:N, 0)))),"")</f>
        <v/>
      </c>
    </row>
    <row r="268" spans="1:27" s="9" customFormat="1" x14ac:dyDescent="0.3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 s="9" t="str" cm="1">
        <f t="array" aca="1" ref="AA268" ca="1">IFERROR(_xlfn.ANCHORARRAY(INDIRECT("'DATOS MAESTROS'!o" &amp; (MATCH(A268, 'DATOS MAESTROS'!N:N, 0)))),"")</f>
        <v/>
      </c>
    </row>
    <row r="269" spans="1:27" s="9" customFormat="1" x14ac:dyDescent="0.3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 s="9" t="str" cm="1">
        <f t="array" aca="1" ref="AA269" ca="1">IFERROR(_xlfn.ANCHORARRAY(INDIRECT("'DATOS MAESTROS'!o" &amp; (MATCH(A269, 'DATOS MAESTROS'!N:N, 0)))),"")</f>
        <v/>
      </c>
    </row>
    <row r="270" spans="1:27" s="9" customFormat="1" x14ac:dyDescent="0.3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 s="9" t="str" cm="1">
        <f t="array" aca="1" ref="AA270" ca="1">IFERROR(_xlfn.ANCHORARRAY(INDIRECT("'DATOS MAESTROS'!o" &amp; (MATCH(A270, 'DATOS MAESTROS'!N:N, 0)))),"")</f>
        <v/>
      </c>
    </row>
    <row r="271" spans="1:27" s="9" customFormat="1" x14ac:dyDescent="0.3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 s="9" t="str" cm="1">
        <f t="array" aca="1" ref="AA271" ca="1">IFERROR(_xlfn.ANCHORARRAY(INDIRECT("'DATOS MAESTROS'!o" &amp; (MATCH(A271, 'DATOS MAESTROS'!N:N, 0)))),"")</f>
        <v/>
      </c>
    </row>
    <row r="272" spans="1:27" s="9" customFormat="1" x14ac:dyDescent="0.3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 s="9" t="str" cm="1">
        <f t="array" aca="1" ref="AA272" ca="1">IFERROR(_xlfn.ANCHORARRAY(INDIRECT("'DATOS MAESTROS'!o" &amp; (MATCH(A272, 'DATOS MAESTROS'!N:N, 0)))),"")</f>
        <v/>
      </c>
    </row>
    <row r="273" spans="1:27" s="9" customFormat="1" x14ac:dyDescent="0.3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 s="9" t="str" cm="1">
        <f t="array" aca="1" ref="AA273" ca="1">IFERROR(_xlfn.ANCHORARRAY(INDIRECT("'DATOS MAESTROS'!o" &amp; (MATCH(A273, 'DATOS MAESTROS'!N:N, 0)))),"")</f>
        <v/>
      </c>
    </row>
    <row r="274" spans="1:27" s="9" customFormat="1" x14ac:dyDescent="0.3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 s="9" t="str" cm="1">
        <f t="array" aca="1" ref="AA274" ca="1">IFERROR(_xlfn.ANCHORARRAY(INDIRECT("'DATOS MAESTROS'!o" &amp; (MATCH(A274, 'DATOS MAESTROS'!N:N, 0)))),"")</f>
        <v/>
      </c>
    </row>
    <row r="275" spans="1:27" s="9" customFormat="1" x14ac:dyDescent="0.3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 s="9" t="str" cm="1">
        <f t="array" aca="1" ref="AA275" ca="1">IFERROR(_xlfn.ANCHORARRAY(INDIRECT("'DATOS MAESTROS'!o" &amp; (MATCH(A275, 'DATOS MAESTROS'!N:N, 0)))),"")</f>
        <v/>
      </c>
    </row>
    <row r="276" spans="1:27" s="9" customFormat="1" x14ac:dyDescent="0.3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 s="9" t="str" cm="1">
        <f t="array" aca="1" ref="AA276" ca="1">IFERROR(_xlfn.ANCHORARRAY(INDIRECT("'DATOS MAESTROS'!o" &amp; (MATCH(A276, 'DATOS MAESTROS'!N:N, 0)))),"")</f>
        <v/>
      </c>
    </row>
    <row r="277" spans="1:27" s="9" customFormat="1" x14ac:dyDescent="0.3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 s="9" t="str" cm="1">
        <f t="array" aca="1" ref="AA277" ca="1">IFERROR(_xlfn.ANCHORARRAY(INDIRECT("'DATOS MAESTROS'!o" &amp; (MATCH(A277, 'DATOS MAESTROS'!N:N, 0)))),"")</f>
        <v/>
      </c>
    </row>
    <row r="278" spans="1:27" s="9" customFormat="1" x14ac:dyDescent="0.3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 s="9" t="str" cm="1">
        <f t="array" aca="1" ref="AA278" ca="1">IFERROR(_xlfn.ANCHORARRAY(INDIRECT("'DATOS MAESTROS'!o" &amp; (MATCH(A278, 'DATOS MAESTROS'!N:N, 0)))),"")</f>
        <v/>
      </c>
    </row>
    <row r="279" spans="1:27" s="9" customFormat="1" x14ac:dyDescent="0.3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 s="9" t="str" cm="1">
        <f t="array" aca="1" ref="AA279" ca="1">IFERROR(_xlfn.ANCHORARRAY(INDIRECT("'DATOS MAESTROS'!o" &amp; (MATCH(A279, 'DATOS MAESTROS'!N:N, 0)))),"")</f>
        <v/>
      </c>
    </row>
    <row r="280" spans="1:27" s="9" customFormat="1" x14ac:dyDescent="0.3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 s="9" t="str" cm="1">
        <f t="array" aca="1" ref="AA280" ca="1">IFERROR(_xlfn.ANCHORARRAY(INDIRECT("'DATOS MAESTROS'!o" &amp; (MATCH(A280, 'DATOS MAESTROS'!N:N, 0)))),"")</f>
        <v/>
      </c>
    </row>
    <row r="281" spans="1:27" s="9" customFormat="1" x14ac:dyDescent="0.3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 s="9" t="str" cm="1">
        <f t="array" aca="1" ref="AA281" ca="1">IFERROR(_xlfn.ANCHORARRAY(INDIRECT("'DATOS MAESTROS'!o" &amp; (MATCH(A281, 'DATOS MAESTROS'!N:N, 0)))),"")</f>
        <v/>
      </c>
    </row>
    <row r="282" spans="1:27" s="9" customFormat="1" x14ac:dyDescent="0.3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 s="9" t="str" cm="1">
        <f t="array" aca="1" ref="AA282" ca="1">IFERROR(_xlfn.ANCHORARRAY(INDIRECT("'DATOS MAESTROS'!o" &amp; (MATCH(A282, 'DATOS MAESTROS'!N:N, 0)))),"")</f>
        <v/>
      </c>
    </row>
    <row r="283" spans="1:27" s="9" customFormat="1" x14ac:dyDescent="0.3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 s="9" t="str" cm="1">
        <f t="array" aca="1" ref="AA283" ca="1">IFERROR(_xlfn.ANCHORARRAY(INDIRECT("'DATOS MAESTROS'!o" &amp; (MATCH(A283, 'DATOS MAESTROS'!N:N, 0)))),"")</f>
        <v/>
      </c>
    </row>
    <row r="284" spans="1:27" s="9" customFormat="1" x14ac:dyDescent="0.3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 s="9" t="str" cm="1">
        <f t="array" aca="1" ref="AA284" ca="1">IFERROR(_xlfn.ANCHORARRAY(INDIRECT("'DATOS MAESTROS'!o" &amp; (MATCH(A284, 'DATOS MAESTROS'!N:N, 0)))),"")</f>
        <v/>
      </c>
    </row>
    <row r="285" spans="1:27" s="9" customFormat="1" x14ac:dyDescent="0.3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 s="9" t="str" cm="1">
        <f t="array" aca="1" ref="AA285" ca="1">IFERROR(_xlfn.ANCHORARRAY(INDIRECT("'DATOS MAESTROS'!o" &amp; (MATCH(A285, 'DATOS MAESTROS'!N:N, 0)))),"")</f>
        <v/>
      </c>
    </row>
    <row r="286" spans="1:27" s="9" customFormat="1" x14ac:dyDescent="0.3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 s="9" t="str" cm="1">
        <f t="array" aca="1" ref="AA286" ca="1">IFERROR(_xlfn.ANCHORARRAY(INDIRECT("'DATOS MAESTROS'!o" &amp; (MATCH(A286, 'DATOS MAESTROS'!N:N, 0)))),"")</f>
        <v/>
      </c>
    </row>
    <row r="287" spans="1:27" s="9" customFormat="1" x14ac:dyDescent="0.3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 s="9" t="str" cm="1">
        <f t="array" aca="1" ref="AA287" ca="1">IFERROR(_xlfn.ANCHORARRAY(INDIRECT("'DATOS MAESTROS'!o" &amp; (MATCH(A287, 'DATOS MAESTROS'!N:N, 0)))),"")</f>
        <v/>
      </c>
    </row>
    <row r="288" spans="1:27" s="9" customFormat="1" x14ac:dyDescent="0.3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 s="9" t="str" cm="1">
        <f t="array" aca="1" ref="AA288" ca="1">IFERROR(_xlfn.ANCHORARRAY(INDIRECT("'DATOS MAESTROS'!o" &amp; (MATCH(A288, 'DATOS MAESTROS'!N:N, 0)))),"")</f>
        <v/>
      </c>
    </row>
    <row r="289" spans="1:27" s="9" customFormat="1" x14ac:dyDescent="0.3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 s="9" t="str" cm="1">
        <f t="array" aca="1" ref="AA289" ca="1">IFERROR(_xlfn.ANCHORARRAY(INDIRECT("'DATOS MAESTROS'!o" &amp; (MATCH(A289, 'DATOS MAESTROS'!N:N, 0)))),"")</f>
        <v/>
      </c>
    </row>
    <row r="290" spans="1:27" s="9" customFormat="1" x14ac:dyDescent="0.3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 s="9" t="str" cm="1">
        <f t="array" aca="1" ref="AA290" ca="1">IFERROR(_xlfn.ANCHORARRAY(INDIRECT("'DATOS MAESTROS'!o" &amp; (MATCH(A290, 'DATOS MAESTROS'!N:N, 0)))),"")</f>
        <v/>
      </c>
    </row>
    <row r="291" spans="1:27" s="9" customFormat="1" x14ac:dyDescent="0.3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 s="9" t="str" cm="1">
        <f t="array" aca="1" ref="AA291" ca="1">IFERROR(_xlfn.ANCHORARRAY(INDIRECT("'DATOS MAESTROS'!o" &amp; (MATCH(A291, 'DATOS MAESTROS'!N:N, 0)))),"")</f>
        <v/>
      </c>
    </row>
    <row r="292" spans="1:27" s="9" customFormat="1" x14ac:dyDescent="0.3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 s="9" t="str" cm="1">
        <f t="array" aca="1" ref="AA292" ca="1">IFERROR(_xlfn.ANCHORARRAY(INDIRECT("'DATOS MAESTROS'!o" &amp; (MATCH(A292, 'DATOS MAESTROS'!N:N, 0)))),"")</f>
        <v/>
      </c>
    </row>
    <row r="293" spans="1:27" s="9" customFormat="1" x14ac:dyDescent="0.3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 s="9" t="str" cm="1">
        <f t="array" aca="1" ref="AA293" ca="1">IFERROR(_xlfn.ANCHORARRAY(INDIRECT("'DATOS MAESTROS'!o" &amp; (MATCH(A293, 'DATOS MAESTROS'!N:N, 0)))),"")</f>
        <v/>
      </c>
    </row>
    <row r="294" spans="1:27" s="9" customFormat="1" x14ac:dyDescent="0.3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 s="9" t="str" cm="1">
        <f t="array" aca="1" ref="AA294" ca="1">IFERROR(_xlfn.ANCHORARRAY(INDIRECT("'DATOS MAESTROS'!o" &amp; (MATCH(A294, 'DATOS MAESTROS'!N:N, 0)))),"")</f>
        <v/>
      </c>
    </row>
    <row r="295" spans="1:27" s="9" customFormat="1" x14ac:dyDescent="0.3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 s="9" t="str" cm="1">
        <f t="array" aca="1" ref="AA295" ca="1">IFERROR(_xlfn.ANCHORARRAY(INDIRECT("'DATOS MAESTROS'!o" &amp; (MATCH(A295, 'DATOS MAESTROS'!N:N, 0)))),"")</f>
        <v/>
      </c>
    </row>
    <row r="296" spans="1:27" s="9" customFormat="1" x14ac:dyDescent="0.3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 s="9" t="str" cm="1">
        <f t="array" aca="1" ref="AA296" ca="1">IFERROR(_xlfn.ANCHORARRAY(INDIRECT("'DATOS MAESTROS'!o" &amp; (MATCH(A296, 'DATOS MAESTROS'!N:N, 0)))),"")</f>
        <v/>
      </c>
    </row>
    <row r="297" spans="1:27" s="9" customFormat="1" x14ac:dyDescent="0.3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 s="9" t="str" cm="1">
        <f t="array" aca="1" ref="AA297" ca="1">IFERROR(_xlfn.ANCHORARRAY(INDIRECT("'DATOS MAESTROS'!o" &amp; (MATCH(A297, 'DATOS MAESTROS'!N:N, 0)))),"")</f>
        <v/>
      </c>
    </row>
    <row r="298" spans="1:27" s="9" customFormat="1" x14ac:dyDescent="0.3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 s="9" t="str" cm="1">
        <f t="array" aca="1" ref="AA298" ca="1">IFERROR(_xlfn.ANCHORARRAY(INDIRECT("'DATOS MAESTROS'!o" &amp; (MATCH(A298, 'DATOS MAESTROS'!N:N, 0)))),"")</f>
        <v/>
      </c>
    </row>
    <row r="299" spans="1:27" s="9" customFormat="1" x14ac:dyDescent="0.3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 s="9" t="str" cm="1">
        <f t="array" aca="1" ref="AA299" ca="1">IFERROR(_xlfn.ANCHORARRAY(INDIRECT("'DATOS MAESTROS'!o" &amp; (MATCH(A299, 'DATOS MAESTROS'!N:N, 0)))),"")</f>
        <v/>
      </c>
    </row>
    <row r="300" spans="1:27" s="9" customFormat="1" x14ac:dyDescent="0.3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 s="9" t="str" cm="1">
        <f t="array" aca="1" ref="AA300" ca="1">IFERROR(_xlfn.ANCHORARRAY(INDIRECT("'DATOS MAESTROS'!o" &amp; (MATCH(A300, 'DATOS MAESTROS'!N:N, 0)))),"")</f>
        <v/>
      </c>
    </row>
    <row r="301" spans="1:27" s="9" customFormat="1" x14ac:dyDescent="0.3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 s="9" t="str" cm="1">
        <f t="array" aca="1" ref="AA301" ca="1">IFERROR(_xlfn.ANCHORARRAY(INDIRECT("'DATOS MAESTROS'!o" &amp; (MATCH(A301, 'DATOS MAESTROS'!N:N, 0)))),"")</f>
        <v/>
      </c>
    </row>
    <row r="302" spans="1:27" s="9" customFormat="1" x14ac:dyDescent="0.3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 s="9" t="str" cm="1">
        <f t="array" aca="1" ref="AA302" ca="1">IFERROR(_xlfn.ANCHORARRAY(INDIRECT("'DATOS MAESTROS'!o" &amp; (MATCH(A302, 'DATOS MAESTROS'!N:N, 0)))),"")</f>
        <v/>
      </c>
    </row>
    <row r="303" spans="1:27" s="9" customFormat="1" x14ac:dyDescent="0.3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 s="9" t="str" cm="1">
        <f t="array" aca="1" ref="AA303" ca="1">IFERROR(_xlfn.ANCHORARRAY(INDIRECT("'DATOS MAESTROS'!o" &amp; (MATCH(A303, 'DATOS MAESTROS'!N:N, 0)))),"")</f>
        <v/>
      </c>
    </row>
    <row r="304" spans="1:27" s="9" customFormat="1" x14ac:dyDescent="0.3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 s="9" t="str" cm="1">
        <f t="array" aca="1" ref="AA304" ca="1">IFERROR(_xlfn.ANCHORARRAY(INDIRECT("'DATOS MAESTROS'!o" &amp; (MATCH(A304, 'DATOS MAESTROS'!N:N, 0)))),"")</f>
        <v/>
      </c>
    </row>
    <row r="305" spans="1:27" s="9" customFormat="1" x14ac:dyDescent="0.3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 s="9" t="str" cm="1">
        <f t="array" aca="1" ref="AA305" ca="1">IFERROR(_xlfn.ANCHORARRAY(INDIRECT("'DATOS MAESTROS'!o" &amp; (MATCH(A305, 'DATOS MAESTROS'!N:N, 0)))),"")</f>
        <v/>
      </c>
    </row>
    <row r="306" spans="1:27" s="9" customFormat="1" x14ac:dyDescent="0.3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 s="9" t="str" cm="1">
        <f t="array" aca="1" ref="AA306" ca="1">IFERROR(_xlfn.ANCHORARRAY(INDIRECT("'DATOS MAESTROS'!o" &amp; (MATCH(A306, 'DATOS MAESTROS'!N:N, 0)))),"")</f>
        <v/>
      </c>
    </row>
    <row r="307" spans="1:27" s="9" customFormat="1" x14ac:dyDescent="0.3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 s="9" t="str" cm="1">
        <f t="array" aca="1" ref="AA307" ca="1">IFERROR(_xlfn.ANCHORARRAY(INDIRECT("'DATOS MAESTROS'!o" &amp; (MATCH(A307, 'DATOS MAESTROS'!N:N, 0)))),"")</f>
        <v/>
      </c>
    </row>
    <row r="308" spans="1:27" s="9" customFormat="1" x14ac:dyDescent="0.3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 s="9" t="str" cm="1">
        <f t="array" aca="1" ref="AA308" ca="1">IFERROR(_xlfn.ANCHORARRAY(INDIRECT("'DATOS MAESTROS'!o" &amp; (MATCH(A308, 'DATOS MAESTROS'!N:N, 0)))),"")</f>
        <v/>
      </c>
    </row>
    <row r="309" spans="1:27" s="9" customFormat="1" x14ac:dyDescent="0.3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 s="9" t="str" cm="1">
        <f t="array" aca="1" ref="AA309" ca="1">IFERROR(_xlfn.ANCHORARRAY(INDIRECT("'DATOS MAESTROS'!o" &amp; (MATCH(A309, 'DATOS MAESTROS'!N:N, 0)))),"")</f>
        <v/>
      </c>
    </row>
    <row r="310" spans="1:27" s="9" customFormat="1" x14ac:dyDescent="0.3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 s="9" t="str" cm="1">
        <f t="array" aca="1" ref="AA310" ca="1">IFERROR(_xlfn.ANCHORARRAY(INDIRECT("'DATOS MAESTROS'!o" &amp; (MATCH(A310, 'DATOS MAESTROS'!N:N, 0)))),"")</f>
        <v/>
      </c>
    </row>
    <row r="311" spans="1:27" s="9" customFormat="1" x14ac:dyDescent="0.3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 s="9" t="str" cm="1">
        <f t="array" aca="1" ref="AA311" ca="1">IFERROR(_xlfn.ANCHORARRAY(INDIRECT("'DATOS MAESTROS'!o" &amp; (MATCH(A311, 'DATOS MAESTROS'!N:N, 0)))),"")</f>
        <v/>
      </c>
    </row>
    <row r="312" spans="1:27" s="9" customFormat="1" x14ac:dyDescent="0.3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 s="9" t="str" cm="1">
        <f t="array" aca="1" ref="AA312" ca="1">IFERROR(_xlfn.ANCHORARRAY(INDIRECT("'DATOS MAESTROS'!o" &amp; (MATCH(A312, 'DATOS MAESTROS'!N:N, 0)))),"")</f>
        <v/>
      </c>
    </row>
    <row r="313" spans="1:27" s="9" customFormat="1" x14ac:dyDescent="0.3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 s="9" t="str" cm="1">
        <f t="array" aca="1" ref="AA313" ca="1">IFERROR(_xlfn.ANCHORARRAY(INDIRECT("'DATOS MAESTROS'!o" &amp; (MATCH(A313, 'DATOS MAESTROS'!N:N, 0)))),"")</f>
        <v/>
      </c>
    </row>
    <row r="314" spans="1:27" s="9" customFormat="1" x14ac:dyDescent="0.3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 s="9" t="str" cm="1">
        <f t="array" aca="1" ref="AA314" ca="1">IFERROR(_xlfn.ANCHORARRAY(INDIRECT("'DATOS MAESTROS'!o" &amp; (MATCH(A314, 'DATOS MAESTROS'!N:N, 0)))),"")</f>
        <v/>
      </c>
    </row>
    <row r="315" spans="1:27" s="9" customFormat="1" x14ac:dyDescent="0.3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 s="9" t="str" cm="1">
        <f t="array" aca="1" ref="AA315" ca="1">IFERROR(_xlfn.ANCHORARRAY(INDIRECT("'DATOS MAESTROS'!o" &amp; (MATCH(A315, 'DATOS MAESTROS'!N:N, 0)))),"")</f>
        <v/>
      </c>
    </row>
    <row r="316" spans="1:27" s="9" customFormat="1" x14ac:dyDescent="0.3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 s="9" t="str" cm="1">
        <f t="array" aca="1" ref="AA316" ca="1">IFERROR(_xlfn.ANCHORARRAY(INDIRECT("'DATOS MAESTROS'!o" &amp; (MATCH(A316, 'DATOS MAESTROS'!N:N, 0)))),"")</f>
        <v/>
      </c>
    </row>
    <row r="317" spans="1:27" s="9" customFormat="1" x14ac:dyDescent="0.3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 s="9" t="str" cm="1">
        <f t="array" aca="1" ref="AA317" ca="1">IFERROR(_xlfn.ANCHORARRAY(INDIRECT("'DATOS MAESTROS'!o" &amp; (MATCH(A317, 'DATOS MAESTROS'!N:N, 0)))),"")</f>
        <v/>
      </c>
    </row>
    <row r="318" spans="1:27" s="9" customFormat="1" x14ac:dyDescent="0.3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 s="9" t="str" cm="1">
        <f t="array" aca="1" ref="AA318" ca="1">IFERROR(_xlfn.ANCHORARRAY(INDIRECT("'DATOS MAESTROS'!o" &amp; (MATCH(A318, 'DATOS MAESTROS'!N:N, 0)))),"")</f>
        <v/>
      </c>
    </row>
    <row r="319" spans="1:27" s="9" customFormat="1" x14ac:dyDescent="0.3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 s="9" t="str" cm="1">
        <f t="array" aca="1" ref="AA319" ca="1">IFERROR(_xlfn.ANCHORARRAY(INDIRECT("'DATOS MAESTROS'!o" &amp; (MATCH(A319, 'DATOS MAESTROS'!N:N, 0)))),"")</f>
        <v/>
      </c>
    </row>
    <row r="320" spans="1:27" s="9" customFormat="1" x14ac:dyDescent="0.3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 s="9" t="str" cm="1">
        <f t="array" aca="1" ref="AA320" ca="1">IFERROR(_xlfn.ANCHORARRAY(INDIRECT("'DATOS MAESTROS'!o" &amp; (MATCH(A320, 'DATOS MAESTROS'!N:N, 0)))),"")</f>
        <v/>
      </c>
    </row>
    <row r="321" spans="1:27" s="9" customFormat="1" x14ac:dyDescent="0.3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 s="9" t="str" cm="1">
        <f t="array" aca="1" ref="AA321" ca="1">IFERROR(_xlfn.ANCHORARRAY(INDIRECT("'DATOS MAESTROS'!o" &amp; (MATCH(A321, 'DATOS MAESTROS'!N:N, 0)))),"")</f>
        <v/>
      </c>
    </row>
    <row r="322" spans="1:27" s="9" customFormat="1" x14ac:dyDescent="0.3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 s="9" t="str" cm="1">
        <f t="array" aca="1" ref="AA322" ca="1">IFERROR(_xlfn.ANCHORARRAY(INDIRECT("'DATOS MAESTROS'!o" &amp; (MATCH(A322, 'DATOS MAESTROS'!N:N, 0)))),"")</f>
        <v/>
      </c>
    </row>
    <row r="323" spans="1:27" s="9" customFormat="1" x14ac:dyDescent="0.3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 s="9" t="str" cm="1">
        <f t="array" aca="1" ref="AA323" ca="1">IFERROR(_xlfn.ANCHORARRAY(INDIRECT("'DATOS MAESTROS'!o" &amp; (MATCH(A323, 'DATOS MAESTROS'!N:N, 0)))),"")</f>
        <v/>
      </c>
    </row>
    <row r="324" spans="1:27" s="9" customFormat="1" x14ac:dyDescent="0.3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 s="9" t="str" cm="1">
        <f t="array" aca="1" ref="AA324" ca="1">IFERROR(_xlfn.ANCHORARRAY(INDIRECT("'DATOS MAESTROS'!o" &amp; (MATCH(A324, 'DATOS MAESTROS'!N:N, 0)))),"")</f>
        <v/>
      </c>
    </row>
    <row r="325" spans="1:27" s="9" customFormat="1" x14ac:dyDescent="0.3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 s="9" t="str" cm="1">
        <f t="array" aca="1" ref="AA325" ca="1">IFERROR(_xlfn.ANCHORARRAY(INDIRECT("'DATOS MAESTROS'!o" &amp; (MATCH(A325, 'DATOS MAESTROS'!N:N, 0)))),"")</f>
        <v/>
      </c>
    </row>
    <row r="326" spans="1:27" s="9" customFormat="1" x14ac:dyDescent="0.3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 s="9" t="str" cm="1">
        <f t="array" aca="1" ref="AA326" ca="1">IFERROR(_xlfn.ANCHORARRAY(INDIRECT("'DATOS MAESTROS'!o" &amp; (MATCH(A326, 'DATOS MAESTROS'!N:N, 0)))),"")</f>
        <v/>
      </c>
    </row>
    <row r="327" spans="1:27" s="9" customFormat="1" x14ac:dyDescent="0.3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 s="9" t="str" cm="1">
        <f t="array" aca="1" ref="AA327" ca="1">IFERROR(_xlfn.ANCHORARRAY(INDIRECT("'DATOS MAESTROS'!o" &amp; (MATCH(A327, 'DATOS MAESTROS'!N:N, 0)))),"")</f>
        <v/>
      </c>
    </row>
    <row r="328" spans="1:27" s="9" customFormat="1" x14ac:dyDescent="0.3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 s="9" t="str" cm="1">
        <f t="array" aca="1" ref="AA328" ca="1">IFERROR(_xlfn.ANCHORARRAY(INDIRECT("'DATOS MAESTROS'!o" &amp; (MATCH(A328, 'DATOS MAESTROS'!N:N, 0)))),"")</f>
        <v/>
      </c>
    </row>
    <row r="329" spans="1:27" s="9" customFormat="1" x14ac:dyDescent="0.3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 s="9" t="str" cm="1">
        <f t="array" aca="1" ref="AA329" ca="1">IFERROR(_xlfn.ANCHORARRAY(INDIRECT("'DATOS MAESTROS'!o" &amp; (MATCH(A329, 'DATOS MAESTROS'!N:N, 0)))),"")</f>
        <v/>
      </c>
    </row>
    <row r="330" spans="1:27" s="9" customFormat="1" x14ac:dyDescent="0.3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 s="9" t="str" cm="1">
        <f t="array" aca="1" ref="AA330" ca="1">IFERROR(_xlfn.ANCHORARRAY(INDIRECT("'DATOS MAESTROS'!o" &amp; (MATCH(A330, 'DATOS MAESTROS'!N:N, 0)))),"")</f>
        <v/>
      </c>
    </row>
    <row r="331" spans="1:27" s="9" customFormat="1" x14ac:dyDescent="0.3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 s="9" t="str" cm="1">
        <f t="array" aca="1" ref="AA331" ca="1">IFERROR(_xlfn.ANCHORARRAY(INDIRECT("'DATOS MAESTROS'!o" &amp; (MATCH(A331, 'DATOS MAESTROS'!N:N, 0)))),"")</f>
        <v/>
      </c>
    </row>
    <row r="332" spans="1:27" s="9" customFormat="1" x14ac:dyDescent="0.3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 s="9" t="str" cm="1">
        <f t="array" aca="1" ref="AA332" ca="1">IFERROR(_xlfn.ANCHORARRAY(INDIRECT("'DATOS MAESTROS'!o" &amp; (MATCH(A332, 'DATOS MAESTROS'!N:N, 0)))),"")</f>
        <v/>
      </c>
    </row>
    <row r="333" spans="1:27" s="9" customFormat="1" x14ac:dyDescent="0.3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 s="9" t="str" cm="1">
        <f t="array" aca="1" ref="AA333" ca="1">IFERROR(_xlfn.ANCHORARRAY(INDIRECT("'DATOS MAESTROS'!o" &amp; (MATCH(A333, 'DATOS MAESTROS'!N:N, 0)))),"")</f>
        <v/>
      </c>
    </row>
    <row r="334" spans="1:27" s="9" customFormat="1" x14ac:dyDescent="0.3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 s="9" t="str" cm="1">
        <f t="array" aca="1" ref="AA334" ca="1">IFERROR(_xlfn.ANCHORARRAY(INDIRECT("'DATOS MAESTROS'!o" &amp; (MATCH(A334, 'DATOS MAESTROS'!N:N, 0)))),"")</f>
        <v/>
      </c>
    </row>
    <row r="335" spans="1:27" s="9" customFormat="1" x14ac:dyDescent="0.3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 s="9" t="str" cm="1">
        <f t="array" aca="1" ref="AA335" ca="1">IFERROR(_xlfn.ANCHORARRAY(INDIRECT("'DATOS MAESTROS'!o" &amp; (MATCH(A335, 'DATOS MAESTROS'!N:N, 0)))),"")</f>
        <v/>
      </c>
    </row>
    <row r="336" spans="1:27" s="9" customFormat="1" x14ac:dyDescent="0.3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 s="9" t="str" cm="1">
        <f t="array" aca="1" ref="AA336" ca="1">IFERROR(_xlfn.ANCHORARRAY(INDIRECT("'DATOS MAESTROS'!o" &amp; (MATCH(A336, 'DATOS MAESTROS'!N:N, 0)))),"")</f>
        <v/>
      </c>
    </row>
    <row r="337" spans="1:27" s="9" customFormat="1" x14ac:dyDescent="0.3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 s="9" t="str" cm="1">
        <f t="array" aca="1" ref="AA337" ca="1">IFERROR(_xlfn.ANCHORARRAY(INDIRECT("'DATOS MAESTROS'!o" &amp; (MATCH(A337, 'DATOS MAESTROS'!N:N, 0)))),"")</f>
        <v/>
      </c>
    </row>
    <row r="338" spans="1:27" s="9" customFormat="1" x14ac:dyDescent="0.3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 s="9" t="str" cm="1">
        <f t="array" aca="1" ref="AA338" ca="1">IFERROR(_xlfn.ANCHORARRAY(INDIRECT("'DATOS MAESTROS'!o" &amp; (MATCH(A338, 'DATOS MAESTROS'!N:N, 0)))),"")</f>
        <v/>
      </c>
    </row>
    <row r="339" spans="1:27" s="9" customFormat="1" x14ac:dyDescent="0.3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 s="9" t="str" cm="1">
        <f t="array" aca="1" ref="AA339" ca="1">IFERROR(_xlfn.ANCHORARRAY(INDIRECT("'DATOS MAESTROS'!o" &amp; (MATCH(A339, 'DATOS MAESTROS'!N:N, 0)))),"")</f>
        <v/>
      </c>
    </row>
    <row r="340" spans="1:27" s="9" customFormat="1" x14ac:dyDescent="0.3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 s="9" t="str" cm="1">
        <f t="array" aca="1" ref="AA340" ca="1">IFERROR(_xlfn.ANCHORARRAY(INDIRECT("'DATOS MAESTROS'!o" &amp; (MATCH(A340, 'DATOS MAESTROS'!N:N, 0)))),"")</f>
        <v/>
      </c>
    </row>
    <row r="341" spans="1:27" s="9" customFormat="1" x14ac:dyDescent="0.3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 s="9" t="str" cm="1">
        <f t="array" aca="1" ref="AA341" ca="1">IFERROR(_xlfn.ANCHORARRAY(INDIRECT("'DATOS MAESTROS'!o" &amp; (MATCH(A341, 'DATOS MAESTROS'!N:N, 0)))),"")</f>
        <v/>
      </c>
    </row>
    <row r="342" spans="1:27" s="9" customFormat="1" x14ac:dyDescent="0.3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 s="9" t="str" cm="1">
        <f t="array" aca="1" ref="AA342" ca="1">IFERROR(_xlfn.ANCHORARRAY(INDIRECT("'DATOS MAESTROS'!o" &amp; (MATCH(A342, 'DATOS MAESTROS'!N:N, 0)))),"")</f>
        <v/>
      </c>
    </row>
    <row r="343" spans="1:27" s="9" customFormat="1" x14ac:dyDescent="0.3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 s="9" t="str" cm="1">
        <f t="array" aca="1" ref="AA343" ca="1">IFERROR(_xlfn.ANCHORARRAY(INDIRECT("'DATOS MAESTROS'!o" &amp; (MATCH(A343, 'DATOS MAESTROS'!N:N, 0)))),"")</f>
        <v/>
      </c>
    </row>
    <row r="344" spans="1:27" s="9" customFormat="1" x14ac:dyDescent="0.3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 s="9" t="str" cm="1">
        <f t="array" aca="1" ref="AA344" ca="1">IFERROR(_xlfn.ANCHORARRAY(INDIRECT("'DATOS MAESTROS'!o" &amp; (MATCH(A344, 'DATOS MAESTROS'!N:N, 0)))),"")</f>
        <v/>
      </c>
    </row>
    <row r="345" spans="1:27" s="9" customFormat="1" x14ac:dyDescent="0.3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 s="9" t="str" cm="1">
        <f t="array" aca="1" ref="AA345" ca="1">IFERROR(_xlfn.ANCHORARRAY(INDIRECT("'DATOS MAESTROS'!o" &amp; (MATCH(A345, 'DATOS MAESTROS'!N:N, 0)))),"")</f>
        <v/>
      </c>
    </row>
    <row r="346" spans="1:27" s="9" customFormat="1" x14ac:dyDescent="0.3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 s="9" t="str" cm="1">
        <f t="array" aca="1" ref="AA346" ca="1">IFERROR(_xlfn.ANCHORARRAY(INDIRECT("'DATOS MAESTROS'!o" &amp; (MATCH(A346, 'DATOS MAESTROS'!N:N, 0)))),"")</f>
        <v/>
      </c>
    </row>
    <row r="347" spans="1:27" s="9" customFormat="1" x14ac:dyDescent="0.3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 s="9" t="str" cm="1">
        <f t="array" aca="1" ref="AA347" ca="1">IFERROR(_xlfn.ANCHORARRAY(INDIRECT("'DATOS MAESTROS'!o" &amp; (MATCH(A347, 'DATOS MAESTROS'!N:N, 0)))),"")</f>
        <v/>
      </c>
    </row>
    <row r="348" spans="1:27" s="9" customFormat="1" x14ac:dyDescent="0.3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 s="9" t="str" cm="1">
        <f t="array" aca="1" ref="AA348" ca="1">IFERROR(_xlfn.ANCHORARRAY(INDIRECT("'DATOS MAESTROS'!o" &amp; (MATCH(A348, 'DATOS MAESTROS'!N:N, 0)))),"")</f>
        <v/>
      </c>
    </row>
    <row r="349" spans="1:27" s="9" customFormat="1" x14ac:dyDescent="0.3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 s="9" t="str" cm="1">
        <f t="array" aca="1" ref="AA349" ca="1">IFERROR(_xlfn.ANCHORARRAY(INDIRECT("'DATOS MAESTROS'!o" &amp; (MATCH(A349, 'DATOS MAESTROS'!N:N, 0)))),"")</f>
        <v/>
      </c>
    </row>
    <row r="350" spans="1:27" s="9" customFormat="1" x14ac:dyDescent="0.3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 s="9" t="str" cm="1">
        <f t="array" aca="1" ref="AA350" ca="1">IFERROR(_xlfn.ANCHORARRAY(INDIRECT("'DATOS MAESTROS'!o" &amp; (MATCH(A350, 'DATOS MAESTROS'!N:N, 0)))),"")</f>
        <v/>
      </c>
    </row>
    <row r="351" spans="1:27" s="9" customFormat="1" x14ac:dyDescent="0.3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 s="9" t="str" cm="1">
        <f t="array" aca="1" ref="AA351" ca="1">IFERROR(_xlfn.ANCHORARRAY(INDIRECT("'DATOS MAESTROS'!o" &amp; (MATCH(A351, 'DATOS MAESTROS'!N:N, 0)))),"")</f>
        <v/>
      </c>
    </row>
    <row r="352" spans="1:27" s="9" customFormat="1" x14ac:dyDescent="0.3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 s="9" t="str" cm="1">
        <f t="array" aca="1" ref="AA352" ca="1">IFERROR(_xlfn.ANCHORARRAY(INDIRECT("'DATOS MAESTROS'!o" &amp; (MATCH(A352, 'DATOS MAESTROS'!N:N, 0)))),"")</f>
        <v/>
      </c>
    </row>
    <row r="353" spans="1:27" s="9" customFormat="1" x14ac:dyDescent="0.3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 s="9" t="str" cm="1">
        <f t="array" aca="1" ref="AA353" ca="1">IFERROR(_xlfn.ANCHORARRAY(INDIRECT("'DATOS MAESTROS'!o" &amp; (MATCH(A353, 'DATOS MAESTROS'!N:N, 0)))),"")</f>
        <v/>
      </c>
    </row>
    <row r="354" spans="1:27" s="9" customFormat="1" x14ac:dyDescent="0.3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 s="9" t="str" cm="1">
        <f t="array" aca="1" ref="AA354" ca="1">IFERROR(_xlfn.ANCHORARRAY(INDIRECT("'DATOS MAESTROS'!o" &amp; (MATCH(A354, 'DATOS MAESTROS'!N:N, 0)))),"")</f>
        <v/>
      </c>
    </row>
    <row r="355" spans="1:27" s="9" customFormat="1" x14ac:dyDescent="0.3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 s="9" t="str" cm="1">
        <f t="array" aca="1" ref="AA355" ca="1">IFERROR(_xlfn.ANCHORARRAY(INDIRECT("'DATOS MAESTROS'!o" &amp; (MATCH(A355, 'DATOS MAESTROS'!N:N, 0)))),"")</f>
        <v/>
      </c>
    </row>
    <row r="356" spans="1:27" s="9" customFormat="1" x14ac:dyDescent="0.3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 s="9" t="str" cm="1">
        <f t="array" aca="1" ref="AA356" ca="1">IFERROR(_xlfn.ANCHORARRAY(INDIRECT("'DATOS MAESTROS'!o" &amp; (MATCH(A356, 'DATOS MAESTROS'!N:N, 0)))),"")</f>
        <v/>
      </c>
    </row>
    <row r="357" spans="1:27" s="9" customFormat="1" x14ac:dyDescent="0.3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 s="9" t="str" cm="1">
        <f t="array" aca="1" ref="AA357" ca="1">IFERROR(_xlfn.ANCHORARRAY(INDIRECT("'DATOS MAESTROS'!o" &amp; (MATCH(A357, 'DATOS MAESTROS'!N:N, 0)))),"")</f>
        <v/>
      </c>
    </row>
    <row r="358" spans="1:27" s="9" customFormat="1" x14ac:dyDescent="0.3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 s="9" t="str" cm="1">
        <f t="array" aca="1" ref="AA358" ca="1">IFERROR(_xlfn.ANCHORARRAY(INDIRECT("'DATOS MAESTROS'!o" &amp; (MATCH(A358, 'DATOS MAESTROS'!N:N, 0)))),"")</f>
        <v/>
      </c>
    </row>
    <row r="359" spans="1:27" s="9" customFormat="1" x14ac:dyDescent="0.3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 s="9" t="str" cm="1">
        <f t="array" aca="1" ref="AA359" ca="1">IFERROR(_xlfn.ANCHORARRAY(INDIRECT("'DATOS MAESTROS'!o" &amp; (MATCH(A359, 'DATOS MAESTROS'!N:N, 0)))),"")</f>
        <v/>
      </c>
    </row>
    <row r="360" spans="1:27" s="9" customFormat="1" x14ac:dyDescent="0.3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 s="9" t="str" cm="1">
        <f t="array" aca="1" ref="AA360" ca="1">IFERROR(_xlfn.ANCHORARRAY(INDIRECT("'DATOS MAESTROS'!o" &amp; (MATCH(A360, 'DATOS MAESTROS'!N:N, 0)))),"")</f>
        <v/>
      </c>
    </row>
    <row r="361" spans="1:27" s="9" customFormat="1" x14ac:dyDescent="0.3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 s="9" t="str" cm="1">
        <f t="array" aca="1" ref="AA361" ca="1">IFERROR(_xlfn.ANCHORARRAY(INDIRECT("'DATOS MAESTROS'!o" &amp; (MATCH(A361, 'DATOS MAESTROS'!N:N, 0)))),"")</f>
        <v/>
      </c>
    </row>
    <row r="362" spans="1:27" s="9" customFormat="1" x14ac:dyDescent="0.3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 s="9" t="str" cm="1">
        <f t="array" aca="1" ref="AA362" ca="1">IFERROR(_xlfn.ANCHORARRAY(INDIRECT("'DATOS MAESTROS'!o" &amp; (MATCH(A362, 'DATOS MAESTROS'!N:N, 0)))),"")</f>
        <v/>
      </c>
    </row>
    <row r="363" spans="1:27" s="9" customFormat="1" x14ac:dyDescent="0.3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 s="9" t="str" cm="1">
        <f t="array" aca="1" ref="AA363" ca="1">IFERROR(_xlfn.ANCHORARRAY(INDIRECT("'DATOS MAESTROS'!o" &amp; (MATCH(A363, 'DATOS MAESTROS'!N:N, 0)))),"")</f>
        <v/>
      </c>
    </row>
    <row r="364" spans="1:27" s="9" customFormat="1" x14ac:dyDescent="0.3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 s="9" t="str" cm="1">
        <f t="array" aca="1" ref="AA364" ca="1">IFERROR(_xlfn.ANCHORARRAY(INDIRECT("'DATOS MAESTROS'!o" &amp; (MATCH(A364, 'DATOS MAESTROS'!N:N, 0)))),"")</f>
        <v/>
      </c>
    </row>
    <row r="365" spans="1:27" s="9" customFormat="1" x14ac:dyDescent="0.3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 s="9" t="str" cm="1">
        <f t="array" aca="1" ref="AA365" ca="1">IFERROR(_xlfn.ANCHORARRAY(INDIRECT("'DATOS MAESTROS'!o" &amp; (MATCH(A365, 'DATOS MAESTROS'!N:N, 0)))),"")</f>
        <v/>
      </c>
    </row>
    <row r="366" spans="1:27" s="9" customFormat="1" x14ac:dyDescent="0.3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 s="9" t="str" cm="1">
        <f t="array" aca="1" ref="AA366" ca="1">IFERROR(_xlfn.ANCHORARRAY(INDIRECT("'DATOS MAESTROS'!o" &amp; (MATCH(A366, 'DATOS MAESTROS'!N:N, 0)))),"")</f>
        <v/>
      </c>
    </row>
    <row r="367" spans="1:27" s="9" customFormat="1" x14ac:dyDescent="0.3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 s="9" t="str" cm="1">
        <f t="array" aca="1" ref="AA367" ca="1">IFERROR(_xlfn.ANCHORARRAY(INDIRECT("'DATOS MAESTROS'!o" &amp; (MATCH(A367, 'DATOS MAESTROS'!N:N, 0)))),"")</f>
        <v/>
      </c>
    </row>
    <row r="368" spans="1:27" s="9" customFormat="1" x14ac:dyDescent="0.3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 s="9" t="str" cm="1">
        <f t="array" aca="1" ref="AA368" ca="1">IFERROR(_xlfn.ANCHORARRAY(INDIRECT("'DATOS MAESTROS'!o" &amp; (MATCH(A368, 'DATOS MAESTROS'!N:N, 0)))),"")</f>
        <v/>
      </c>
    </row>
    <row r="369" spans="1:27" s="9" customFormat="1" x14ac:dyDescent="0.3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 s="9" t="str" cm="1">
        <f t="array" aca="1" ref="AA369" ca="1">IFERROR(_xlfn.ANCHORARRAY(INDIRECT("'DATOS MAESTROS'!o" &amp; (MATCH(A369, 'DATOS MAESTROS'!N:N, 0)))),"")</f>
        <v/>
      </c>
    </row>
    <row r="370" spans="1:27" s="9" customFormat="1" x14ac:dyDescent="0.3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 s="9" t="str" cm="1">
        <f t="array" aca="1" ref="AA370" ca="1">IFERROR(_xlfn.ANCHORARRAY(INDIRECT("'DATOS MAESTROS'!o" &amp; (MATCH(A370, 'DATOS MAESTROS'!N:N, 0)))),"")</f>
        <v/>
      </c>
    </row>
    <row r="371" spans="1:27" s="9" customFormat="1" x14ac:dyDescent="0.3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 s="9" t="str" cm="1">
        <f t="array" aca="1" ref="AA371" ca="1">IFERROR(_xlfn.ANCHORARRAY(INDIRECT("'DATOS MAESTROS'!o" &amp; (MATCH(A371, 'DATOS MAESTROS'!N:N, 0)))),"")</f>
        <v/>
      </c>
    </row>
    <row r="372" spans="1:27" s="9" customFormat="1" x14ac:dyDescent="0.3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 s="9" t="str" cm="1">
        <f t="array" aca="1" ref="AA372" ca="1">IFERROR(_xlfn.ANCHORARRAY(INDIRECT("'DATOS MAESTROS'!o" &amp; (MATCH(A372, 'DATOS MAESTROS'!N:N, 0)))),"")</f>
        <v/>
      </c>
    </row>
    <row r="373" spans="1:27" s="9" customFormat="1" x14ac:dyDescent="0.3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 s="9" t="str" cm="1">
        <f t="array" aca="1" ref="AA373" ca="1">IFERROR(_xlfn.ANCHORARRAY(INDIRECT("'DATOS MAESTROS'!o" &amp; (MATCH(A373, 'DATOS MAESTROS'!N:N, 0)))),"")</f>
        <v/>
      </c>
    </row>
    <row r="374" spans="1:27" s="9" customFormat="1" x14ac:dyDescent="0.3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 s="9" t="str" cm="1">
        <f t="array" aca="1" ref="AA374" ca="1">IFERROR(_xlfn.ANCHORARRAY(INDIRECT("'DATOS MAESTROS'!o" &amp; (MATCH(A374, 'DATOS MAESTROS'!N:N, 0)))),"")</f>
        <v/>
      </c>
    </row>
    <row r="375" spans="1:27" s="9" customFormat="1" x14ac:dyDescent="0.3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 s="9" t="str" cm="1">
        <f t="array" aca="1" ref="AA375" ca="1">IFERROR(_xlfn.ANCHORARRAY(INDIRECT("'DATOS MAESTROS'!o" &amp; (MATCH(A375, 'DATOS MAESTROS'!N:N, 0)))),"")</f>
        <v/>
      </c>
    </row>
    <row r="376" spans="1:27" s="9" customFormat="1" x14ac:dyDescent="0.3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 s="9" t="str" cm="1">
        <f t="array" aca="1" ref="AA376" ca="1">IFERROR(_xlfn.ANCHORARRAY(INDIRECT("'DATOS MAESTROS'!o" &amp; (MATCH(A376, 'DATOS MAESTROS'!N:N, 0)))),"")</f>
        <v/>
      </c>
    </row>
    <row r="377" spans="1:27" s="9" customFormat="1" x14ac:dyDescent="0.3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 s="9" t="str" cm="1">
        <f t="array" aca="1" ref="AA377" ca="1">IFERROR(_xlfn.ANCHORARRAY(INDIRECT("'DATOS MAESTROS'!o" &amp; (MATCH(A377, 'DATOS MAESTROS'!N:N, 0)))),"")</f>
        <v/>
      </c>
    </row>
    <row r="378" spans="1:27" s="9" customFormat="1" x14ac:dyDescent="0.3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 s="9" t="str" cm="1">
        <f t="array" aca="1" ref="AA378" ca="1">IFERROR(_xlfn.ANCHORARRAY(INDIRECT("'DATOS MAESTROS'!o" &amp; (MATCH(A378, 'DATOS MAESTROS'!N:N, 0)))),"")</f>
        <v/>
      </c>
    </row>
    <row r="379" spans="1:27" s="9" customFormat="1" x14ac:dyDescent="0.3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 s="9" t="str" cm="1">
        <f t="array" aca="1" ref="AA379" ca="1">IFERROR(_xlfn.ANCHORARRAY(INDIRECT("'DATOS MAESTROS'!o" &amp; (MATCH(A379, 'DATOS MAESTROS'!N:N, 0)))),"")</f>
        <v/>
      </c>
    </row>
    <row r="380" spans="1:27" s="9" customFormat="1" x14ac:dyDescent="0.3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 s="9" t="str" cm="1">
        <f t="array" aca="1" ref="AA380" ca="1">IFERROR(_xlfn.ANCHORARRAY(INDIRECT("'DATOS MAESTROS'!o" &amp; (MATCH(A380, 'DATOS MAESTROS'!N:N, 0)))),"")</f>
        <v/>
      </c>
    </row>
    <row r="381" spans="1:27" s="9" customFormat="1" x14ac:dyDescent="0.3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 s="9" t="str" cm="1">
        <f t="array" aca="1" ref="AA381" ca="1">IFERROR(_xlfn.ANCHORARRAY(INDIRECT("'DATOS MAESTROS'!o" &amp; (MATCH(A381, 'DATOS MAESTROS'!N:N, 0)))),"")</f>
        <v/>
      </c>
    </row>
    <row r="382" spans="1:27" s="9" customFormat="1" x14ac:dyDescent="0.3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 s="9" t="str" cm="1">
        <f t="array" aca="1" ref="AA382" ca="1">IFERROR(_xlfn.ANCHORARRAY(INDIRECT("'DATOS MAESTROS'!o" &amp; (MATCH(A382, 'DATOS MAESTROS'!N:N, 0)))),"")</f>
        <v/>
      </c>
    </row>
    <row r="383" spans="1:27" s="9" customFormat="1" x14ac:dyDescent="0.3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 s="9" t="str" cm="1">
        <f t="array" aca="1" ref="AA383" ca="1">IFERROR(_xlfn.ANCHORARRAY(INDIRECT("'DATOS MAESTROS'!o" &amp; (MATCH(A383, 'DATOS MAESTROS'!N:N, 0)))),"")</f>
        <v/>
      </c>
    </row>
    <row r="384" spans="1:27" s="9" customFormat="1" x14ac:dyDescent="0.3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 s="9" t="str" cm="1">
        <f t="array" aca="1" ref="AA384" ca="1">IFERROR(_xlfn.ANCHORARRAY(INDIRECT("'DATOS MAESTROS'!o" &amp; (MATCH(A384, 'DATOS MAESTROS'!N:N, 0)))),"")</f>
        <v/>
      </c>
    </row>
    <row r="385" spans="1:27" s="9" customFormat="1" x14ac:dyDescent="0.3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 s="9" t="str" cm="1">
        <f t="array" aca="1" ref="AA385" ca="1">IFERROR(_xlfn.ANCHORARRAY(INDIRECT("'DATOS MAESTROS'!o" &amp; (MATCH(A385, 'DATOS MAESTROS'!N:N, 0)))),"")</f>
        <v/>
      </c>
    </row>
    <row r="386" spans="1:27" s="9" customFormat="1" x14ac:dyDescent="0.3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 s="9" t="str" cm="1">
        <f t="array" aca="1" ref="AA386" ca="1">IFERROR(_xlfn.ANCHORARRAY(INDIRECT("'DATOS MAESTROS'!o" &amp; (MATCH(A386, 'DATOS MAESTROS'!N:N, 0)))),"")</f>
        <v/>
      </c>
    </row>
    <row r="387" spans="1:27" s="9" customFormat="1" x14ac:dyDescent="0.3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 s="9" t="str" cm="1">
        <f t="array" aca="1" ref="AA387" ca="1">IFERROR(_xlfn.ANCHORARRAY(INDIRECT("'DATOS MAESTROS'!o" &amp; (MATCH(A387, 'DATOS MAESTROS'!N:N, 0)))),"")</f>
        <v/>
      </c>
    </row>
    <row r="388" spans="1:27" s="9" customFormat="1" x14ac:dyDescent="0.3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 s="9" t="str" cm="1">
        <f t="array" aca="1" ref="AA388" ca="1">IFERROR(_xlfn.ANCHORARRAY(INDIRECT("'DATOS MAESTROS'!o" &amp; (MATCH(A388, 'DATOS MAESTROS'!N:N, 0)))),"")</f>
        <v/>
      </c>
    </row>
    <row r="389" spans="1:27" s="9" customFormat="1" x14ac:dyDescent="0.3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 s="9" t="str" cm="1">
        <f t="array" aca="1" ref="AA389" ca="1">IFERROR(_xlfn.ANCHORARRAY(INDIRECT("'DATOS MAESTROS'!o" &amp; (MATCH(A389, 'DATOS MAESTROS'!N:N, 0)))),"")</f>
        <v/>
      </c>
    </row>
    <row r="390" spans="1:27" s="9" customFormat="1" x14ac:dyDescent="0.3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 s="9" t="str" cm="1">
        <f t="array" aca="1" ref="AA390" ca="1">IFERROR(_xlfn.ANCHORARRAY(INDIRECT("'DATOS MAESTROS'!o" &amp; (MATCH(A390, 'DATOS MAESTROS'!N:N, 0)))),"")</f>
        <v/>
      </c>
    </row>
    <row r="391" spans="1:27" s="9" customFormat="1" x14ac:dyDescent="0.3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 s="9" t="str" cm="1">
        <f t="array" aca="1" ref="AA391" ca="1">IFERROR(_xlfn.ANCHORARRAY(INDIRECT("'DATOS MAESTROS'!o" &amp; (MATCH(A391, 'DATOS MAESTROS'!N:N, 0)))),"")</f>
        <v/>
      </c>
    </row>
    <row r="392" spans="1:27" s="9" customFormat="1" x14ac:dyDescent="0.3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 s="9" t="str" cm="1">
        <f t="array" aca="1" ref="AA392" ca="1">IFERROR(_xlfn.ANCHORARRAY(INDIRECT("'DATOS MAESTROS'!o" &amp; (MATCH(A392, 'DATOS MAESTROS'!N:N, 0)))),"")</f>
        <v/>
      </c>
    </row>
    <row r="393" spans="1:27" s="9" customFormat="1" x14ac:dyDescent="0.3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 s="9" t="str" cm="1">
        <f t="array" aca="1" ref="AA393" ca="1">IFERROR(_xlfn.ANCHORARRAY(INDIRECT("'DATOS MAESTROS'!o" &amp; (MATCH(A393, 'DATOS MAESTROS'!N:N, 0)))),"")</f>
        <v/>
      </c>
    </row>
    <row r="394" spans="1:27" s="9" customFormat="1" x14ac:dyDescent="0.3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 s="9" t="str" cm="1">
        <f t="array" aca="1" ref="AA394" ca="1">IFERROR(_xlfn.ANCHORARRAY(INDIRECT("'DATOS MAESTROS'!o" &amp; (MATCH(A394, 'DATOS MAESTROS'!N:N, 0)))),"")</f>
        <v/>
      </c>
    </row>
    <row r="395" spans="1:27" s="9" customFormat="1" x14ac:dyDescent="0.3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 s="9" t="str" cm="1">
        <f t="array" aca="1" ref="AA395" ca="1">IFERROR(_xlfn.ANCHORARRAY(INDIRECT("'DATOS MAESTROS'!o" &amp; (MATCH(A395, 'DATOS MAESTROS'!N:N, 0)))),"")</f>
        <v/>
      </c>
    </row>
    <row r="396" spans="1:27" s="9" customFormat="1" x14ac:dyDescent="0.3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 s="9" t="str" cm="1">
        <f t="array" aca="1" ref="AA396" ca="1">IFERROR(_xlfn.ANCHORARRAY(INDIRECT("'DATOS MAESTROS'!o" &amp; (MATCH(A396, 'DATOS MAESTROS'!N:N, 0)))),"")</f>
        <v/>
      </c>
    </row>
    <row r="397" spans="1:27" s="9" customFormat="1" x14ac:dyDescent="0.3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 s="9" t="str" cm="1">
        <f t="array" aca="1" ref="AA397" ca="1">IFERROR(_xlfn.ANCHORARRAY(INDIRECT("'DATOS MAESTROS'!o" &amp; (MATCH(A397, 'DATOS MAESTROS'!N:N, 0)))),"")</f>
        <v/>
      </c>
    </row>
    <row r="398" spans="1:27" s="9" customFormat="1" x14ac:dyDescent="0.3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 s="9" t="str" cm="1">
        <f t="array" aca="1" ref="AA398" ca="1">IFERROR(_xlfn.ANCHORARRAY(INDIRECT("'DATOS MAESTROS'!o" &amp; (MATCH(A398, 'DATOS MAESTROS'!N:N, 0)))),"")</f>
        <v/>
      </c>
    </row>
    <row r="399" spans="1:27" s="9" customFormat="1" x14ac:dyDescent="0.3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 s="9" t="str" cm="1">
        <f t="array" aca="1" ref="AA399" ca="1">IFERROR(_xlfn.ANCHORARRAY(INDIRECT("'DATOS MAESTROS'!o" &amp; (MATCH(A399, 'DATOS MAESTROS'!N:N, 0)))),"")</f>
        <v/>
      </c>
    </row>
    <row r="400" spans="1:27" s="9" customFormat="1" x14ac:dyDescent="0.3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 s="9" t="str" cm="1">
        <f t="array" aca="1" ref="AA400" ca="1">IFERROR(_xlfn.ANCHORARRAY(INDIRECT("'DATOS MAESTROS'!o" &amp; (MATCH(A400, 'DATOS MAESTROS'!N:N, 0)))),"")</f>
        <v/>
      </c>
    </row>
    <row r="401" spans="1:27" s="9" customFormat="1" x14ac:dyDescent="0.3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 s="9" t="str" cm="1">
        <f t="array" aca="1" ref="AA401" ca="1">IFERROR(_xlfn.ANCHORARRAY(INDIRECT("'DATOS MAESTROS'!o" &amp; (MATCH(A401, 'DATOS MAESTROS'!N:N, 0)))),"")</f>
        <v/>
      </c>
    </row>
    <row r="402" spans="1:27" s="9" customFormat="1" x14ac:dyDescent="0.3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 s="9" t="str" cm="1">
        <f t="array" aca="1" ref="AA402" ca="1">IFERROR(_xlfn.ANCHORARRAY(INDIRECT("'DATOS MAESTROS'!o" &amp; (MATCH(A402, 'DATOS MAESTROS'!N:N, 0)))),"")</f>
        <v/>
      </c>
    </row>
    <row r="403" spans="1:27" s="9" customFormat="1" x14ac:dyDescent="0.3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 s="9" t="str" cm="1">
        <f t="array" aca="1" ref="AA403" ca="1">IFERROR(_xlfn.ANCHORARRAY(INDIRECT("'DATOS MAESTROS'!o" &amp; (MATCH(A403, 'DATOS MAESTROS'!N:N, 0)))),"")</f>
        <v/>
      </c>
    </row>
    <row r="404" spans="1:27" s="9" customFormat="1" x14ac:dyDescent="0.3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 s="9" t="str" cm="1">
        <f t="array" aca="1" ref="AA404" ca="1">IFERROR(_xlfn.ANCHORARRAY(INDIRECT("'DATOS MAESTROS'!o" &amp; (MATCH(A404, 'DATOS MAESTROS'!N:N, 0)))),"")</f>
        <v/>
      </c>
    </row>
    <row r="405" spans="1:27" s="9" customFormat="1" x14ac:dyDescent="0.3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 s="9" t="str" cm="1">
        <f t="array" aca="1" ref="AA405" ca="1">IFERROR(_xlfn.ANCHORARRAY(INDIRECT("'DATOS MAESTROS'!o" &amp; (MATCH(A405, 'DATOS MAESTROS'!N:N, 0)))),"")</f>
        <v/>
      </c>
    </row>
    <row r="406" spans="1:27" s="9" customFormat="1" x14ac:dyDescent="0.3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 s="9" t="str" cm="1">
        <f t="array" aca="1" ref="AA406" ca="1">IFERROR(_xlfn.ANCHORARRAY(INDIRECT("'DATOS MAESTROS'!o" &amp; (MATCH(A406, 'DATOS MAESTROS'!N:N, 0)))),"")</f>
        <v/>
      </c>
    </row>
    <row r="407" spans="1:27" s="9" customFormat="1" x14ac:dyDescent="0.3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 s="9" t="str" cm="1">
        <f t="array" aca="1" ref="AA407" ca="1">IFERROR(_xlfn.ANCHORARRAY(INDIRECT("'DATOS MAESTROS'!o" &amp; (MATCH(A407, 'DATOS MAESTROS'!N:N, 0)))),"")</f>
        <v/>
      </c>
    </row>
    <row r="408" spans="1:27" s="9" customFormat="1" x14ac:dyDescent="0.3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 s="9" t="str" cm="1">
        <f t="array" aca="1" ref="AA408" ca="1">IFERROR(_xlfn.ANCHORARRAY(INDIRECT("'DATOS MAESTROS'!o" &amp; (MATCH(A408, 'DATOS MAESTROS'!N:N, 0)))),"")</f>
        <v/>
      </c>
    </row>
    <row r="409" spans="1:27" s="9" customFormat="1" x14ac:dyDescent="0.3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 s="9" t="str" cm="1">
        <f t="array" aca="1" ref="AA409" ca="1">IFERROR(_xlfn.ANCHORARRAY(INDIRECT("'DATOS MAESTROS'!o" &amp; (MATCH(A409, 'DATOS MAESTROS'!N:N, 0)))),"")</f>
        <v/>
      </c>
    </row>
    <row r="410" spans="1:27" s="9" customFormat="1" x14ac:dyDescent="0.3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 s="9" t="str" cm="1">
        <f t="array" aca="1" ref="AA410" ca="1">IFERROR(_xlfn.ANCHORARRAY(INDIRECT("'DATOS MAESTROS'!o" &amp; (MATCH(A410, 'DATOS MAESTROS'!N:N, 0)))),"")</f>
        <v/>
      </c>
    </row>
    <row r="411" spans="1:27" s="9" customFormat="1" x14ac:dyDescent="0.3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 s="9" t="str" cm="1">
        <f t="array" aca="1" ref="AA411" ca="1">IFERROR(_xlfn.ANCHORARRAY(INDIRECT("'DATOS MAESTROS'!o" &amp; (MATCH(A411, 'DATOS MAESTROS'!N:N, 0)))),"")</f>
        <v/>
      </c>
    </row>
    <row r="412" spans="1:27" s="9" customFormat="1" x14ac:dyDescent="0.3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 s="9" t="str" cm="1">
        <f t="array" aca="1" ref="AA412" ca="1">IFERROR(_xlfn.ANCHORARRAY(INDIRECT("'DATOS MAESTROS'!o" &amp; (MATCH(A412, 'DATOS MAESTROS'!N:N, 0)))),"")</f>
        <v/>
      </c>
    </row>
    <row r="413" spans="1:27" s="9" customFormat="1" x14ac:dyDescent="0.3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 s="9" t="str" cm="1">
        <f t="array" aca="1" ref="AA413" ca="1">IFERROR(_xlfn.ANCHORARRAY(INDIRECT("'DATOS MAESTROS'!o" &amp; (MATCH(A413, 'DATOS MAESTROS'!N:N, 0)))),"")</f>
        <v/>
      </c>
    </row>
    <row r="414" spans="1:27" s="9" customFormat="1" x14ac:dyDescent="0.3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 s="9" t="str" cm="1">
        <f t="array" aca="1" ref="AA414" ca="1">IFERROR(_xlfn.ANCHORARRAY(INDIRECT("'DATOS MAESTROS'!o" &amp; (MATCH(A414, 'DATOS MAESTROS'!N:N, 0)))),"")</f>
        <v/>
      </c>
    </row>
    <row r="415" spans="1:27" s="9" customFormat="1" x14ac:dyDescent="0.3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 s="9" t="str" cm="1">
        <f t="array" aca="1" ref="AA415" ca="1">IFERROR(_xlfn.ANCHORARRAY(INDIRECT("'DATOS MAESTROS'!o" &amp; (MATCH(A415, 'DATOS MAESTROS'!N:N, 0)))),"")</f>
        <v/>
      </c>
    </row>
    <row r="416" spans="1:27" s="9" customFormat="1" x14ac:dyDescent="0.3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 s="9" t="str" cm="1">
        <f t="array" aca="1" ref="AA416" ca="1">IFERROR(_xlfn.ANCHORARRAY(INDIRECT("'DATOS MAESTROS'!o" &amp; (MATCH(A416, 'DATOS MAESTROS'!N:N, 0)))),"")</f>
        <v/>
      </c>
    </row>
    <row r="417" spans="1:27" s="9" customFormat="1" x14ac:dyDescent="0.3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 s="9" t="str" cm="1">
        <f t="array" aca="1" ref="AA417" ca="1">IFERROR(_xlfn.ANCHORARRAY(INDIRECT("'DATOS MAESTROS'!o" &amp; (MATCH(A417, 'DATOS MAESTROS'!N:N, 0)))),"")</f>
        <v/>
      </c>
    </row>
    <row r="418" spans="1:27" s="9" customFormat="1" x14ac:dyDescent="0.3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 s="9" t="str" cm="1">
        <f t="array" aca="1" ref="AA418" ca="1">IFERROR(_xlfn.ANCHORARRAY(INDIRECT("'DATOS MAESTROS'!o" &amp; (MATCH(A418, 'DATOS MAESTROS'!N:N, 0)))),"")</f>
        <v/>
      </c>
    </row>
    <row r="419" spans="1:27" s="9" customFormat="1" x14ac:dyDescent="0.3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 s="9" t="str" cm="1">
        <f t="array" aca="1" ref="AA419" ca="1">IFERROR(_xlfn.ANCHORARRAY(INDIRECT("'DATOS MAESTROS'!o" &amp; (MATCH(A419, 'DATOS MAESTROS'!N:N, 0)))),"")</f>
        <v/>
      </c>
    </row>
    <row r="420" spans="1:27" s="9" customFormat="1" x14ac:dyDescent="0.3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 s="9" t="str" cm="1">
        <f t="array" aca="1" ref="AA420" ca="1">IFERROR(_xlfn.ANCHORARRAY(INDIRECT("'DATOS MAESTROS'!o" &amp; (MATCH(A420, 'DATOS MAESTROS'!N:N, 0)))),"")</f>
        <v/>
      </c>
    </row>
    <row r="421" spans="1:27" s="9" customFormat="1" x14ac:dyDescent="0.3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 s="9" t="str" cm="1">
        <f t="array" aca="1" ref="AA421" ca="1">IFERROR(_xlfn.ANCHORARRAY(INDIRECT("'DATOS MAESTROS'!o" &amp; (MATCH(A421, 'DATOS MAESTROS'!N:N, 0)))),"")</f>
        <v/>
      </c>
    </row>
    <row r="422" spans="1:27" s="9" customFormat="1" x14ac:dyDescent="0.3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 s="9" t="str" cm="1">
        <f t="array" aca="1" ref="AA422" ca="1">IFERROR(_xlfn.ANCHORARRAY(INDIRECT("'DATOS MAESTROS'!o" &amp; (MATCH(A422, 'DATOS MAESTROS'!N:N, 0)))),"")</f>
        <v/>
      </c>
    </row>
    <row r="423" spans="1:27" s="9" customFormat="1" x14ac:dyDescent="0.3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 s="9" t="str" cm="1">
        <f t="array" aca="1" ref="AA423" ca="1">IFERROR(_xlfn.ANCHORARRAY(INDIRECT("'DATOS MAESTROS'!o" &amp; (MATCH(A423, 'DATOS MAESTROS'!N:N, 0)))),"")</f>
        <v/>
      </c>
    </row>
    <row r="424" spans="1:27" s="9" customFormat="1" x14ac:dyDescent="0.3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 s="9" t="str" cm="1">
        <f t="array" aca="1" ref="AA424" ca="1">IFERROR(_xlfn.ANCHORARRAY(INDIRECT("'DATOS MAESTROS'!o" &amp; (MATCH(A424, 'DATOS MAESTROS'!N:N, 0)))),"")</f>
        <v/>
      </c>
    </row>
    <row r="425" spans="1:27" s="9" customFormat="1" x14ac:dyDescent="0.3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 s="9" t="str" cm="1">
        <f t="array" aca="1" ref="AA425" ca="1">IFERROR(_xlfn.ANCHORARRAY(INDIRECT("'DATOS MAESTROS'!o" &amp; (MATCH(A425, 'DATOS MAESTROS'!N:N, 0)))),"")</f>
        <v/>
      </c>
    </row>
    <row r="426" spans="1:27" s="9" customFormat="1" x14ac:dyDescent="0.3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 s="9" t="str" cm="1">
        <f t="array" aca="1" ref="AA426" ca="1">IFERROR(_xlfn.ANCHORARRAY(INDIRECT("'DATOS MAESTROS'!o" &amp; (MATCH(A426, 'DATOS MAESTROS'!N:N, 0)))),"")</f>
        <v/>
      </c>
    </row>
    <row r="427" spans="1:27" s="9" customFormat="1" x14ac:dyDescent="0.3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 s="9" t="str" cm="1">
        <f t="array" aca="1" ref="AA427" ca="1">IFERROR(_xlfn.ANCHORARRAY(INDIRECT("'DATOS MAESTROS'!o" &amp; (MATCH(A427, 'DATOS MAESTROS'!N:N, 0)))),"")</f>
        <v/>
      </c>
    </row>
    <row r="428" spans="1:27" s="9" customFormat="1" x14ac:dyDescent="0.3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 s="9" t="str" cm="1">
        <f t="array" aca="1" ref="AA428" ca="1">IFERROR(_xlfn.ANCHORARRAY(INDIRECT("'DATOS MAESTROS'!o" &amp; (MATCH(A428, 'DATOS MAESTROS'!N:N, 0)))),"")</f>
        <v/>
      </c>
    </row>
    <row r="429" spans="1:27" s="9" customFormat="1" x14ac:dyDescent="0.3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 s="9" t="str" cm="1">
        <f t="array" aca="1" ref="AA429" ca="1">IFERROR(_xlfn.ANCHORARRAY(INDIRECT("'DATOS MAESTROS'!o" &amp; (MATCH(A429, 'DATOS MAESTROS'!N:N, 0)))),"")</f>
        <v/>
      </c>
    </row>
    <row r="430" spans="1:27" s="9" customFormat="1" x14ac:dyDescent="0.3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 s="9" t="str" cm="1">
        <f t="array" aca="1" ref="AA430" ca="1">IFERROR(_xlfn.ANCHORARRAY(INDIRECT("'DATOS MAESTROS'!o" &amp; (MATCH(A430, 'DATOS MAESTROS'!N:N, 0)))),"")</f>
        <v/>
      </c>
    </row>
    <row r="431" spans="1:27" s="9" customFormat="1" x14ac:dyDescent="0.3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 s="9" t="str" cm="1">
        <f t="array" aca="1" ref="AA431" ca="1">IFERROR(_xlfn.ANCHORARRAY(INDIRECT("'DATOS MAESTROS'!o" &amp; (MATCH(A431, 'DATOS MAESTROS'!N:N, 0)))),"")</f>
        <v/>
      </c>
    </row>
    <row r="432" spans="1:27" s="9" customFormat="1" x14ac:dyDescent="0.3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 s="9" t="str" cm="1">
        <f t="array" aca="1" ref="AA432" ca="1">IFERROR(_xlfn.ANCHORARRAY(INDIRECT("'DATOS MAESTROS'!o" &amp; (MATCH(A432, 'DATOS MAESTROS'!N:N, 0)))),"")</f>
        <v/>
      </c>
    </row>
    <row r="433" spans="1:27" s="9" customFormat="1" x14ac:dyDescent="0.3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 s="9" t="str" cm="1">
        <f t="array" aca="1" ref="AA433" ca="1">IFERROR(_xlfn.ANCHORARRAY(INDIRECT("'DATOS MAESTROS'!o" &amp; (MATCH(A433, 'DATOS MAESTROS'!N:N, 0)))),"")</f>
        <v/>
      </c>
    </row>
    <row r="434" spans="1:27" s="9" customFormat="1" x14ac:dyDescent="0.3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 s="9" t="str" cm="1">
        <f t="array" aca="1" ref="AA434" ca="1">IFERROR(_xlfn.ANCHORARRAY(INDIRECT("'DATOS MAESTROS'!o" &amp; (MATCH(A434, 'DATOS MAESTROS'!N:N, 0)))),"")</f>
        <v/>
      </c>
    </row>
    <row r="435" spans="1:27" s="9" customFormat="1" x14ac:dyDescent="0.3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 s="9" t="str" cm="1">
        <f t="array" aca="1" ref="AA435" ca="1">IFERROR(_xlfn.ANCHORARRAY(INDIRECT("'DATOS MAESTROS'!o" &amp; (MATCH(A435, 'DATOS MAESTROS'!N:N, 0)))),"")</f>
        <v/>
      </c>
    </row>
    <row r="436" spans="1:27" s="9" customFormat="1" x14ac:dyDescent="0.3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 s="9" t="str" cm="1">
        <f t="array" aca="1" ref="AA436" ca="1">IFERROR(_xlfn.ANCHORARRAY(INDIRECT("'DATOS MAESTROS'!o" &amp; (MATCH(A436, 'DATOS MAESTROS'!N:N, 0)))),"")</f>
        <v/>
      </c>
    </row>
    <row r="437" spans="1:27" s="9" customFormat="1" x14ac:dyDescent="0.3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 s="9" t="str" cm="1">
        <f t="array" aca="1" ref="AA437" ca="1">IFERROR(_xlfn.ANCHORARRAY(INDIRECT("'DATOS MAESTROS'!o" &amp; (MATCH(A437, 'DATOS MAESTROS'!N:N, 0)))),"")</f>
        <v/>
      </c>
    </row>
    <row r="438" spans="1:27" s="9" customFormat="1" x14ac:dyDescent="0.3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 s="9" t="str" cm="1">
        <f t="array" aca="1" ref="AA438" ca="1">IFERROR(_xlfn.ANCHORARRAY(INDIRECT("'DATOS MAESTROS'!o" &amp; (MATCH(A438, 'DATOS MAESTROS'!N:N, 0)))),"")</f>
        <v/>
      </c>
    </row>
    <row r="439" spans="1:27" s="9" customFormat="1" x14ac:dyDescent="0.3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 s="9" t="str" cm="1">
        <f t="array" aca="1" ref="AA439" ca="1">IFERROR(_xlfn.ANCHORARRAY(INDIRECT("'DATOS MAESTROS'!o" &amp; (MATCH(A439, 'DATOS MAESTROS'!N:N, 0)))),"")</f>
        <v/>
      </c>
    </row>
    <row r="440" spans="1:27" s="9" customFormat="1" x14ac:dyDescent="0.3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 s="9" t="str" cm="1">
        <f t="array" aca="1" ref="AA440" ca="1">IFERROR(_xlfn.ANCHORARRAY(INDIRECT("'DATOS MAESTROS'!o" &amp; (MATCH(A440, 'DATOS MAESTROS'!N:N, 0)))),"")</f>
        <v/>
      </c>
    </row>
    <row r="441" spans="1:27" s="9" customFormat="1" x14ac:dyDescent="0.3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 s="9" t="str" cm="1">
        <f t="array" aca="1" ref="AA441" ca="1">IFERROR(_xlfn.ANCHORARRAY(INDIRECT("'DATOS MAESTROS'!o" &amp; (MATCH(A441, 'DATOS MAESTROS'!N:N, 0)))),"")</f>
        <v/>
      </c>
    </row>
    <row r="442" spans="1:27" s="9" customFormat="1" x14ac:dyDescent="0.3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 s="9" t="str" cm="1">
        <f t="array" aca="1" ref="AA442" ca="1">IFERROR(_xlfn.ANCHORARRAY(INDIRECT("'DATOS MAESTROS'!o" &amp; (MATCH(A442, 'DATOS MAESTROS'!N:N, 0)))),"")</f>
        <v/>
      </c>
    </row>
    <row r="443" spans="1:27" s="9" customFormat="1" x14ac:dyDescent="0.3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 s="9" t="str" cm="1">
        <f t="array" aca="1" ref="AA443" ca="1">IFERROR(_xlfn.ANCHORARRAY(INDIRECT("'DATOS MAESTROS'!o" &amp; (MATCH(A443, 'DATOS MAESTROS'!N:N, 0)))),"")</f>
        <v/>
      </c>
    </row>
    <row r="444" spans="1:27" s="9" customFormat="1" x14ac:dyDescent="0.3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 s="9" t="str" cm="1">
        <f t="array" aca="1" ref="AA444" ca="1">IFERROR(_xlfn.ANCHORARRAY(INDIRECT("'DATOS MAESTROS'!o" &amp; (MATCH(A444, 'DATOS MAESTROS'!N:N, 0)))),"")</f>
        <v/>
      </c>
    </row>
    <row r="445" spans="1:27" s="9" customFormat="1" x14ac:dyDescent="0.3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 s="9" t="str" cm="1">
        <f t="array" aca="1" ref="AA445" ca="1">IFERROR(_xlfn.ANCHORARRAY(INDIRECT("'DATOS MAESTROS'!o" &amp; (MATCH(A445, 'DATOS MAESTROS'!N:N, 0)))),"")</f>
        <v/>
      </c>
    </row>
    <row r="446" spans="1:27" s="9" customFormat="1" x14ac:dyDescent="0.3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 s="9" t="str" cm="1">
        <f t="array" aca="1" ref="AA446" ca="1">IFERROR(_xlfn.ANCHORARRAY(INDIRECT("'DATOS MAESTROS'!o" &amp; (MATCH(A446, 'DATOS MAESTROS'!N:N, 0)))),"")</f>
        <v/>
      </c>
    </row>
    <row r="447" spans="1:27" s="9" customFormat="1" x14ac:dyDescent="0.3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 s="9" t="str" cm="1">
        <f t="array" aca="1" ref="AA447" ca="1">IFERROR(_xlfn.ANCHORARRAY(INDIRECT("'DATOS MAESTROS'!o" &amp; (MATCH(A447, 'DATOS MAESTROS'!N:N, 0)))),"")</f>
        <v/>
      </c>
    </row>
    <row r="448" spans="1:27" s="9" customFormat="1" x14ac:dyDescent="0.3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 s="9" t="str" cm="1">
        <f t="array" aca="1" ref="AA448" ca="1">IFERROR(_xlfn.ANCHORARRAY(INDIRECT("'DATOS MAESTROS'!o" &amp; (MATCH(A448, 'DATOS MAESTROS'!N:N, 0)))),"")</f>
        <v/>
      </c>
    </row>
    <row r="449" spans="1:27" s="9" customFormat="1" x14ac:dyDescent="0.3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 s="9" t="str" cm="1">
        <f t="array" aca="1" ref="AA449" ca="1">IFERROR(_xlfn.ANCHORARRAY(INDIRECT("'DATOS MAESTROS'!o" &amp; (MATCH(A449, 'DATOS MAESTROS'!N:N, 0)))),"")</f>
        <v/>
      </c>
    </row>
    <row r="450" spans="1:27" s="9" customFormat="1" x14ac:dyDescent="0.3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 s="9" t="str" cm="1">
        <f t="array" aca="1" ref="AA450" ca="1">IFERROR(_xlfn.ANCHORARRAY(INDIRECT("'DATOS MAESTROS'!o" &amp; (MATCH(A450, 'DATOS MAESTROS'!N:N, 0)))),"")</f>
        <v/>
      </c>
    </row>
    <row r="451" spans="1:27" s="9" customFormat="1" x14ac:dyDescent="0.3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 s="9" t="str" cm="1">
        <f t="array" aca="1" ref="AA451" ca="1">IFERROR(_xlfn.ANCHORARRAY(INDIRECT("'DATOS MAESTROS'!o" &amp; (MATCH(A451, 'DATOS MAESTROS'!N:N, 0)))),"")</f>
        <v/>
      </c>
    </row>
    <row r="452" spans="1:27" s="9" customFormat="1" x14ac:dyDescent="0.3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 s="9" t="str" cm="1">
        <f t="array" aca="1" ref="AA452" ca="1">IFERROR(_xlfn.ANCHORARRAY(INDIRECT("'DATOS MAESTROS'!o" &amp; (MATCH(A452, 'DATOS MAESTROS'!N:N, 0)))),"")</f>
        <v/>
      </c>
    </row>
    <row r="453" spans="1:27" s="9" customFormat="1" x14ac:dyDescent="0.3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 s="9" t="str" cm="1">
        <f t="array" aca="1" ref="AA453" ca="1">IFERROR(_xlfn.ANCHORARRAY(INDIRECT("'DATOS MAESTROS'!o" &amp; (MATCH(A453, 'DATOS MAESTROS'!N:N, 0)))),"")</f>
        <v/>
      </c>
    </row>
    <row r="454" spans="1:27" s="9" customFormat="1" x14ac:dyDescent="0.3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 s="9" t="str" cm="1">
        <f t="array" aca="1" ref="AA454" ca="1">IFERROR(_xlfn.ANCHORARRAY(INDIRECT("'DATOS MAESTROS'!o" &amp; (MATCH(A454, 'DATOS MAESTROS'!N:N, 0)))),"")</f>
        <v/>
      </c>
    </row>
    <row r="455" spans="1:27" s="9" customFormat="1" x14ac:dyDescent="0.3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 s="9" t="str" cm="1">
        <f t="array" aca="1" ref="AA455" ca="1">IFERROR(_xlfn.ANCHORARRAY(INDIRECT("'DATOS MAESTROS'!o" &amp; (MATCH(A455, 'DATOS MAESTROS'!N:N, 0)))),"")</f>
        <v/>
      </c>
    </row>
    <row r="456" spans="1:27" s="9" customFormat="1" x14ac:dyDescent="0.3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 s="9" t="str" cm="1">
        <f t="array" aca="1" ref="AA456" ca="1">IFERROR(_xlfn.ANCHORARRAY(INDIRECT("'DATOS MAESTROS'!o" &amp; (MATCH(A456, 'DATOS MAESTROS'!N:N, 0)))),"")</f>
        <v/>
      </c>
    </row>
    <row r="457" spans="1:27" s="9" customFormat="1" x14ac:dyDescent="0.3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 s="9" t="str" cm="1">
        <f t="array" aca="1" ref="AA457" ca="1">IFERROR(_xlfn.ANCHORARRAY(INDIRECT("'DATOS MAESTROS'!o" &amp; (MATCH(A457, 'DATOS MAESTROS'!N:N, 0)))),"")</f>
        <v/>
      </c>
    </row>
    <row r="458" spans="1:27" s="9" customFormat="1" x14ac:dyDescent="0.3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 s="9" t="str" cm="1">
        <f t="array" aca="1" ref="AA458" ca="1">IFERROR(_xlfn.ANCHORARRAY(INDIRECT("'DATOS MAESTROS'!o" &amp; (MATCH(A458, 'DATOS MAESTROS'!N:N, 0)))),"")</f>
        <v/>
      </c>
    </row>
    <row r="459" spans="1:27" s="9" customFormat="1" x14ac:dyDescent="0.3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 s="9" t="str" cm="1">
        <f t="array" aca="1" ref="AA459" ca="1">IFERROR(_xlfn.ANCHORARRAY(INDIRECT("'DATOS MAESTROS'!o" &amp; (MATCH(A459, 'DATOS MAESTROS'!N:N, 0)))),"")</f>
        <v/>
      </c>
    </row>
    <row r="460" spans="1:27" s="9" customFormat="1" x14ac:dyDescent="0.3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 s="9" t="str" cm="1">
        <f t="array" aca="1" ref="AA460" ca="1">IFERROR(_xlfn.ANCHORARRAY(INDIRECT("'DATOS MAESTROS'!o" &amp; (MATCH(A460, 'DATOS MAESTROS'!N:N, 0)))),"")</f>
        <v/>
      </c>
    </row>
    <row r="461" spans="1:27" s="9" customFormat="1" x14ac:dyDescent="0.3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 s="9" t="str" cm="1">
        <f t="array" aca="1" ref="AA461" ca="1">IFERROR(_xlfn.ANCHORARRAY(INDIRECT("'DATOS MAESTROS'!o" &amp; (MATCH(A461, 'DATOS MAESTROS'!N:N, 0)))),"")</f>
        <v/>
      </c>
    </row>
    <row r="462" spans="1:27" s="9" customFormat="1" x14ac:dyDescent="0.3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 s="9" t="str" cm="1">
        <f t="array" aca="1" ref="AA462" ca="1">IFERROR(_xlfn.ANCHORARRAY(INDIRECT("'DATOS MAESTROS'!o" &amp; (MATCH(A462, 'DATOS MAESTROS'!N:N, 0)))),"")</f>
        <v/>
      </c>
    </row>
    <row r="463" spans="1:27" s="9" customFormat="1" x14ac:dyDescent="0.3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 s="9" t="str" cm="1">
        <f t="array" aca="1" ref="AA463" ca="1">IFERROR(_xlfn.ANCHORARRAY(INDIRECT("'DATOS MAESTROS'!o" &amp; (MATCH(A463, 'DATOS MAESTROS'!N:N, 0)))),"")</f>
        <v/>
      </c>
    </row>
    <row r="464" spans="1:27" s="9" customFormat="1" x14ac:dyDescent="0.3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 s="9" t="str" cm="1">
        <f t="array" aca="1" ref="AA464" ca="1">IFERROR(_xlfn.ANCHORARRAY(INDIRECT("'DATOS MAESTROS'!o" &amp; (MATCH(A464, 'DATOS MAESTROS'!N:N, 0)))),"")</f>
        <v/>
      </c>
    </row>
    <row r="465" spans="1:27" s="9" customFormat="1" x14ac:dyDescent="0.3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 s="9" t="str" cm="1">
        <f t="array" aca="1" ref="AA465" ca="1">IFERROR(_xlfn.ANCHORARRAY(INDIRECT("'DATOS MAESTROS'!o" &amp; (MATCH(A465, 'DATOS MAESTROS'!N:N, 0)))),"")</f>
        <v/>
      </c>
    </row>
    <row r="466" spans="1:27" s="9" customFormat="1" x14ac:dyDescent="0.3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 s="9" t="str" cm="1">
        <f t="array" aca="1" ref="AA466" ca="1">IFERROR(_xlfn.ANCHORARRAY(INDIRECT("'DATOS MAESTROS'!o" &amp; (MATCH(A466, 'DATOS MAESTROS'!N:N, 0)))),"")</f>
        <v/>
      </c>
    </row>
    <row r="467" spans="1:27" s="9" customFormat="1" x14ac:dyDescent="0.3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 s="9" t="str" cm="1">
        <f t="array" aca="1" ref="AA467" ca="1">IFERROR(_xlfn.ANCHORARRAY(INDIRECT("'DATOS MAESTROS'!o" &amp; (MATCH(A467, 'DATOS MAESTROS'!N:N, 0)))),"")</f>
        <v/>
      </c>
    </row>
    <row r="468" spans="1:27" s="9" customFormat="1" x14ac:dyDescent="0.3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 s="9" t="str" cm="1">
        <f t="array" aca="1" ref="AA468" ca="1">IFERROR(_xlfn.ANCHORARRAY(INDIRECT("'DATOS MAESTROS'!o" &amp; (MATCH(A468, 'DATOS MAESTROS'!N:N, 0)))),"")</f>
        <v/>
      </c>
    </row>
    <row r="469" spans="1:27" s="9" customFormat="1" x14ac:dyDescent="0.3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 s="9" t="str" cm="1">
        <f t="array" aca="1" ref="AA469" ca="1">IFERROR(_xlfn.ANCHORARRAY(INDIRECT("'DATOS MAESTROS'!o" &amp; (MATCH(A469, 'DATOS MAESTROS'!N:N, 0)))),"")</f>
        <v/>
      </c>
    </row>
    <row r="470" spans="1:27" s="9" customFormat="1" x14ac:dyDescent="0.3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 s="9" t="str" cm="1">
        <f t="array" aca="1" ref="AA470" ca="1">IFERROR(_xlfn.ANCHORARRAY(INDIRECT("'DATOS MAESTROS'!o" &amp; (MATCH(A470, 'DATOS MAESTROS'!N:N, 0)))),"")</f>
        <v/>
      </c>
    </row>
    <row r="471" spans="1:27" s="9" customFormat="1" x14ac:dyDescent="0.3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 s="9" t="str" cm="1">
        <f t="array" aca="1" ref="AA471" ca="1">IFERROR(_xlfn.ANCHORARRAY(INDIRECT("'DATOS MAESTROS'!o" &amp; (MATCH(A471, 'DATOS MAESTROS'!N:N, 0)))),"")</f>
        <v/>
      </c>
    </row>
    <row r="472" spans="1:27" s="9" customFormat="1" x14ac:dyDescent="0.3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 s="9" t="str" cm="1">
        <f t="array" aca="1" ref="AA472" ca="1">IFERROR(_xlfn.ANCHORARRAY(INDIRECT("'DATOS MAESTROS'!o" &amp; (MATCH(A472, 'DATOS MAESTROS'!N:N, 0)))),"")</f>
        <v/>
      </c>
    </row>
    <row r="473" spans="1:27" s="9" customFormat="1" x14ac:dyDescent="0.3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 s="9" t="str" cm="1">
        <f t="array" aca="1" ref="AA473" ca="1">IFERROR(_xlfn.ANCHORARRAY(INDIRECT("'DATOS MAESTROS'!o" &amp; (MATCH(A473, 'DATOS MAESTROS'!N:N, 0)))),"")</f>
        <v/>
      </c>
    </row>
    <row r="474" spans="1:27" s="9" customFormat="1" x14ac:dyDescent="0.3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 s="9" t="str" cm="1">
        <f t="array" aca="1" ref="AA474" ca="1">IFERROR(_xlfn.ANCHORARRAY(INDIRECT("'DATOS MAESTROS'!o" &amp; (MATCH(A474, 'DATOS MAESTROS'!N:N, 0)))),"")</f>
        <v/>
      </c>
    </row>
    <row r="475" spans="1:27" s="9" customFormat="1" x14ac:dyDescent="0.3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 s="9" t="str" cm="1">
        <f t="array" aca="1" ref="AA475" ca="1">IFERROR(_xlfn.ANCHORARRAY(INDIRECT("'DATOS MAESTROS'!o" &amp; (MATCH(A475, 'DATOS MAESTROS'!N:N, 0)))),"")</f>
        <v/>
      </c>
    </row>
    <row r="476" spans="1:27" s="9" customFormat="1" x14ac:dyDescent="0.3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 s="9" t="str" cm="1">
        <f t="array" aca="1" ref="AA476" ca="1">IFERROR(_xlfn.ANCHORARRAY(INDIRECT("'DATOS MAESTROS'!o" &amp; (MATCH(A476, 'DATOS MAESTROS'!N:N, 0)))),"")</f>
        <v/>
      </c>
    </row>
    <row r="477" spans="1:27" s="9" customFormat="1" x14ac:dyDescent="0.3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 s="9" t="str" cm="1">
        <f t="array" aca="1" ref="AA477" ca="1">IFERROR(_xlfn.ANCHORARRAY(INDIRECT("'DATOS MAESTROS'!o" &amp; (MATCH(A477, 'DATOS MAESTROS'!N:N, 0)))),"")</f>
        <v/>
      </c>
    </row>
    <row r="478" spans="1:27" s="9" customFormat="1" x14ac:dyDescent="0.3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 s="9" t="str" cm="1">
        <f t="array" aca="1" ref="AA478" ca="1">IFERROR(_xlfn.ANCHORARRAY(INDIRECT("'DATOS MAESTROS'!o" &amp; (MATCH(A478, 'DATOS MAESTROS'!N:N, 0)))),"")</f>
        <v/>
      </c>
    </row>
    <row r="479" spans="1:27" s="9" customFormat="1" x14ac:dyDescent="0.3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 s="9" t="str" cm="1">
        <f t="array" aca="1" ref="AA479" ca="1">IFERROR(_xlfn.ANCHORARRAY(INDIRECT("'DATOS MAESTROS'!o" &amp; (MATCH(A479, 'DATOS MAESTROS'!N:N, 0)))),"")</f>
        <v/>
      </c>
    </row>
    <row r="480" spans="1:27" s="9" customFormat="1" x14ac:dyDescent="0.3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 s="9" t="str" cm="1">
        <f t="array" aca="1" ref="AA480" ca="1">IFERROR(_xlfn.ANCHORARRAY(INDIRECT("'DATOS MAESTROS'!o" &amp; (MATCH(A480, 'DATOS MAESTROS'!N:N, 0)))),"")</f>
        <v/>
      </c>
    </row>
    <row r="481" spans="1:27" s="9" customFormat="1" x14ac:dyDescent="0.3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 s="9" t="str" cm="1">
        <f t="array" aca="1" ref="AA481" ca="1">IFERROR(_xlfn.ANCHORARRAY(INDIRECT("'DATOS MAESTROS'!o" &amp; (MATCH(A481, 'DATOS MAESTROS'!N:N, 0)))),"")</f>
        <v/>
      </c>
    </row>
    <row r="482" spans="1:27" s="9" customFormat="1" x14ac:dyDescent="0.3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 s="9" t="str" cm="1">
        <f t="array" aca="1" ref="AA482" ca="1">IFERROR(_xlfn.ANCHORARRAY(INDIRECT("'DATOS MAESTROS'!o" &amp; (MATCH(A482, 'DATOS MAESTROS'!N:N, 0)))),"")</f>
        <v/>
      </c>
    </row>
    <row r="483" spans="1:27" s="9" customFormat="1" x14ac:dyDescent="0.3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 s="9" t="str" cm="1">
        <f t="array" aca="1" ref="AA483" ca="1">IFERROR(_xlfn.ANCHORARRAY(INDIRECT("'DATOS MAESTROS'!o" &amp; (MATCH(A483, 'DATOS MAESTROS'!N:N, 0)))),"")</f>
        <v/>
      </c>
    </row>
    <row r="484" spans="1:27" s="9" customFormat="1" x14ac:dyDescent="0.3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 s="9" t="str" cm="1">
        <f t="array" aca="1" ref="AA484" ca="1">IFERROR(_xlfn.ANCHORARRAY(INDIRECT("'DATOS MAESTROS'!o" &amp; (MATCH(A484, 'DATOS MAESTROS'!N:N, 0)))),"")</f>
        <v/>
      </c>
    </row>
    <row r="485" spans="1:27" s="9" customFormat="1" x14ac:dyDescent="0.3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 s="9" t="str" cm="1">
        <f t="array" aca="1" ref="AA485" ca="1">IFERROR(_xlfn.ANCHORARRAY(INDIRECT("'DATOS MAESTROS'!o" &amp; (MATCH(A485, 'DATOS MAESTROS'!N:N, 0)))),"")</f>
        <v/>
      </c>
    </row>
    <row r="486" spans="1:27" s="9" customFormat="1" x14ac:dyDescent="0.3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 s="9" t="str" cm="1">
        <f t="array" aca="1" ref="AA486" ca="1">IFERROR(_xlfn.ANCHORARRAY(INDIRECT("'DATOS MAESTROS'!o" &amp; (MATCH(A486, 'DATOS MAESTROS'!N:N, 0)))),"")</f>
        <v/>
      </c>
    </row>
    <row r="487" spans="1:27" s="9" customFormat="1" x14ac:dyDescent="0.3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 s="9" t="str" cm="1">
        <f t="array" aca="1" ref="AA487" ca="1">IFERROR(_xlfn.ANCHORARRAY(INDIRECT("'DATOS MAESTROS'!o" &amp; (MATCH(A487, 'DATOS MAESTROS'!N:N, 0)))),"")</f>
        <v/>
      </c>
    </row>
    <row r="488" spans="1:27" s="9" customFormat="1" x14ac:dyDescent="0.3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 s="9" t="str" cm="1">
        <f t="array" aca="1" ref="AA488" ca="1">IFERROR(_xlfn.ANCHORARRAY(INDIRECT("'DATOS MAESTROS'!o" &amp; (MATCH(A488, 'DATOS MAESTROS'!N:N, 0)))),"")</f>
        <v/>
      </c>
    </row>
    <row r="489" spans="1:27" s="9" customFormat="1" x14ac:dyDescent="0.3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 s="9" t="str" cm="1">
        <f t="array" aca="1" ref="AA489" ca="1">IFERROR(_xlfn.ANCHORARRAY(INDIRECT("'DATOS MAESTROS'!o" &amp; (MATCH(A489, 'DATOS MAESTROS'!N:N, 0)))),"")</f>
        <v/>
      </c>
    </row>
    <row r="490" spans="1:27" s="9" customFormat="1" x14ac:dyDescent="0.3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 s="9" t="str" cm="1">
        <f t="array" aca="1" ref="AA490" ca="1">IFERROR(_xlfn.ANCHORARRAY(INDIRECT("'DATOS MAESTROS'!o" &amp; (MATCH(A490, 'DATOS MAESTROS'!N:N, 0)))),"")</f>
        <v/>
      </c>
    </row>
    <row r="491" spans="1:27" s="9" customFormat="1" x14ac:dyDescent="0.3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 s="9" t="str" cm="1">
        <f t="array" aca="1" ref="AA491" ca="1">IFERROR(_xlfn.ANCHORARRAY(INDIRECT("'DATOS MAESTROS'!o" &amp; (MATCH(A491, 'DATOS MAESTROS'!N:N, 0)))),"")</f>
        <v/>
      </c>
    </row>
    <row r="492" spans="1:27" s="9" customFormat="1" x14ac:dyDescent="0.3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 s="9" t="str" cm="1">
        <f t="array" aca="1" ref="AA492" ca="1">IFERROR(_xlfn.ANCHORARRAY(INDIRECT("'DATOS MAESTROS'!o" &amp; (MATCH(A492, 'DATOS MAESTROS'!N:N, 0)))),"")</f>
        <v/>
      </c>
    </row>
    <row r="493" spans="1:27" s="9" customFormat="1" x14ac:dyDescent="0.3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 s="9" t="str" cm="1">
        <f t="array" aca="1" ref="AA493" ca="1">IFERROR(_xlfn.ANCHORARRAY(INDIRECT("'DATOS MAESTROS'!o" &amp; (MATCH(A493, 'DATOS MAESTROS'!N:N, 0)))),"")</f>
        <v/>
      </c>
    </row>
    <row r="494" spans="1:27" s="9" customFormat="1" x14ac:dyDescent="0.3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 s="9" t="str" cm="1">
        <f t="array" aca="1" ref="AA494" ca="1">IFERROR(_xlfn.ANCHORARRAY(INDIRECT("'DATOS MAESTROS'!o" &amp; (MATCH(A494, 'DATOS MAESTROS'!N:N, 0)))),"")</f>
        <v/>
      </c>
    </row>
    <row r="495" spans="1:27" s="9" customFormat="1" x14ac:dyDescent="0.3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 s="9" t="str" cm="1">
        <f t="array" aca="1" ref="AA495" ca="1">IFERROR(_xlfn.ANCHORARRAY(INDIRECT("'DATOS MAESTROS'!o" &amp; (MATCH(A495, 'DATOS MAESTROS'!N:N, 0)))),"")</f>
        <v/>
      </c>
    </row>
    <row r="496" spans="1:27" s="9" customFormat="1" x14ac:dyDescent="0.3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 s="9" t="str" cm="1">
        <f t="array" aca="1" ref="AA496" ca="1">IFERROR(_xlfn.ANCHORARRAY(INDIRECT("'DATOS MAESTROS'!o" &amp; (MATCH(A496, 'DATOS MAESTROS'!N:N, 0)))),"")</f>
        <v/>
      </c>
    </row>
    <row r="497" spans="1:27" s="9" customFormat="1" x14ac:dyDescent="0.3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 s="9" t="str" cm="1">
        <f t="array" aca="1" ref="AA497" ca="1">IFERROR(_xlfn.ANCHORARRAY(INDIRECT("'DATOS MAESTROS'!o" &amp; (MATCH(A497, 'DATOS MAESTROS'!N:N, 0)))),"")</f>
        <v/>
      </c>
    </row>
    <row r="498" spans="1:27" s="9" customFormat="1" x14ac:dyDescent="0.3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 s="9" t="str" cm="1">
        <f t="array" aca="1" ref="AA498" ca="1">IFERROR(_xlfn.ANCHORARRAY(INDIRECT("'DATOS MAESTROS'!o" &amp; (MATCH(A498, 'DATOS MAESTROS'!N:N, 0)))),"")</f>
        <v/>
      </c>
    </row>
    <row r="499" spans="1:27" s="9" customFormat="1" x14ac:dyDescent="0.3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 s="9" t="str" cm="1">
        <f t="array" aca="1" ref="AA499" ca="1">IFERROR(_xlfn.ANCHORARRAY(INDIRECT("'DATOS MAESTROS'!o" &amp; (MATCH(A499, 'DATOS MAESTROS'!N:N, 0)))),"")</f>
        <v/>
      </c>
    </row>
    <row r="500" spans="1:27" s="9" customFormat="1" x14ac:dyDescent="0.3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 s="9" t="str" cm="1">
        <f t="array" aca="1" ref="AA500" ca="1">IFERROR(_xlfn.ANCHORARRAY(INDIRECT("'DATOS MAESTROS'!o" &amp; (MATCH(A500, 'DATOS MAESTROS'!N:N, 0)))),"")</f>
        <v/>
      </c>
    </row>
    <row r="501" spans="1:27" s="9" customFormat="1" x14ac:dyDescent="0.3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 s="9" t="str" cm="1">
        <f t="array" aca="1" ref="AA501" ca="1">IFERROR(_xlfn.ANCHORARRAY(INDIRECT("'DATOS MAESTROS'!o" &amp; (MATCH(A501, 'DATOS MAESTROS'!N:N, 0)))),"")</f>
        <v/>
      </c>
    </row>
    <row r="502" spans="1:27" s="9" customFormat="1" x14ac:dyDescent="0.3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 s="9" t="str" cm="1">
        <f t="array" aca="1" ref="AA502" ca="1">IFERROR(_xlfn.ANCHORARRAY(INDIRECT("'DATOS MAESTROS'!o" &amp; (MATCH(A502, 'DATOS MAESTROS'!N:N, 0)))),"")</f>
        <v/>
      </c>
    </row>
    <row r="503" spans="1:27" s="9" customFormat="1" x14ac:dyDescent="0.3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 s="9" t="str" cm="1">
        <f t="array" aca="1" ref="AA503" ca="1">IFERROR(_xlfn.ANCHORARRAY(INDIRECT("'DATOS MAESTROS'!o" &amp; (MATCH(A503, 'DATOS MAESTROS'!N:N, 0)))),"")</f>
        <v/>
      </c>
    </row>
    <row r="504" spans="1:27" s="9" customFormat="1" x14ac:dyDescent="0.3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 s="9" t="str" cm="1">
        <f t="array" aca="1" ref="AA504" ca="1">IFERROR(_xlfn.ANCHORARRAY(INDIRECT("'DATOS MAESTROS'!o" &amp; (MATCH(A504, 'DATOS MAESTROS'!N:N, 0)))),"")</f>
        <v/>
      </c>
    </row>
    <row r="505" spans="1:27" s="9" customFormat="1" x14ac:dyDescent="0.3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 s="9" t="str" cm="1">
        <f t="array" aca="1" ref="AA505" ca="1">IFERROR(_xlfn.ANCHORARRAY(INDIRECT("'DATOS MAESTROS'!o" &amp; (MATCH(A505, 'DATOS MAESTROS'!N:N, 0)))),"")</f>
        <v/>
      </c>
    </row>
    <row r="506" spans="1:27" s="9" customFormat="1" x14ac:dyDescent="0.3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 s="9" t="str" cm="1">
        <f t="array" aca="1" ref="AA506" ca="1">IFERROR(_xlfn.ANCHORARRAY(INDIRECT("'DATOS MAESTROS'!o" &amp; (MATCH(A506, 'DATOS MAESTROS'!N:N, 0)))),"")</f>
        <v/>
      </c>
    </row>
    <row r="507" spans="1:27" s="9" customFormat="1" x14ac:dyDescent="0.3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 s="9" t="str" cm="1">
        <f t="array" aca="1" ref="AA507" ca="1">IFERROR(_xlfn.ANCHORARRAY(INDIRECT("'DATOS MAESTROS'!o" &amp; (MATCH(A507, 'DATOS MAESTROS'!N:N, 0)))),"")</f>
        <v/>
      </c>
    </row>
    <row r="508" spans="1:27" s="9" customFormat="1" x14ac:dyDescent="0.3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 s="9" t="str" cm="1">
        <f t="array" aca="1" ref="AA508" ca="1">IFERROR(_xlfn.ANCHORARRAY(INDIRECT("'DATOS MAESTROS'!o" &amp; (MATCH(A508, 'DATOS MAESTROS'!N:N, 0)))),"")</f>
        <v/>
      </c>
    </row>
    <row r="509" spans="1:27" s="9" customFormat="1" x14ac:dyDescent="0.3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 s="9" t="str" cm="1">
        <f t="array" aca="1" ref="AA509" ca="1">IFERROR(_xlfn.ANCHORARRAY(INDIRECT("'DATOS MAESTROS'!o" &amp; (MATCH(A509, 'DATOS MAESTROS'!N:N, 0)))),"")</f>
        <v/>
      </c>
    </row>
    <row r="510" spans="1:27" s="9" customFormat="1" x14ac:dyDescent="0.3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 s="9" t="str" cm="1">
        <f t="array" aca="1" ref="AA510" ca="1">IFERROR(_xlfn.ANCHORARRAY(INDIRECT("'DATOS MAESTROS'!o" &amp; (MATCH(A510, 'DATOS MAESTROS'!N:N, 0)))),"")</f>
        <v/>
      </c>
    </row>
    <row r="511" spans="1:27" s="9" customFormat="1" x14ac:dyDescent="0.3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 s="9" t="str" cm="1">
        <f t="array" aca="1" ref="AA511" ca="1">IFERROR(_xlfn.ANCHORARRAY(INDIRECT("'DATOS MAESTROS'!o" &amp; (MATCH(A511, 'DATOS MAESTROS'!N:N, 0)))),"")</f>
        <v/>
      </c>
    </row>
    <row r="512" spans="1:27" s="9" customFormat="1" x14ac:dyDescent="0.3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 s="9" t="str" cm="1">
        <f t="array" aca="1" ref="AA512" ca="1">IFERROR(_xlfn.ANCHORARRAY(INDIRECT("'DATOS MAESTROS'!o" &amp; (MATCH(A512, 'DATOS MAESTROS'!N:N, 0)))),"")</f>
        <v/>
      </c>
    </row>
    <row r="513" spans="1:27" s="9" customFormat="1" x14ac:dyDescent="0.3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 s="9" t="str" cm="1">
        <f t="array" aca="1" ref="AA513" ca="1">IFERROR(_xlfn.ANCHORARRAY(INDIRECT("'DATOS MAESTROS'!o" &amp; (MATCH(A513, 'DATOS MAESTROS'!N:N, 0)))),"")</f>
        <v/>
      </c>
    </row>
    <row r="514" spans="1:27" s="9" customFormat="1" x14ac:dyDescent="0.3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 s="9" t="str" cm="1">
        <f t="array" aca="1" ref="AA514" ca="1">IFERROR(_xlfn.ANCHORARRAY(INDIRECT("'DATOS MAESTROS'!o" &amp; (MATCH(A514, 'DATOS MAESTROS'!N:N, 0)))),"")</f>
        <v/>
      </c>
    </row>
    <row r="515" spans="1:27" s="9" customFormat="1" x14ac:dyDescent="0.3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 s="9" t="str" cm="1">
        <f t="array" aca="1" ref="AA515" ca="1">IFERROR(_xlfn.ANCHORARRAY(INDIRECT("'DATOS MAESTROS'!o" &amp; (MATCH(A515, 'DATOS MAESTROS'!N:N, 0)))),"")</f>
        <v/>
      </c>
    </row>
    <row r="516" spans="1:27" s="9" customFormat="1" x14ac:dyDescent="0.3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 s="9" t="str" cm="1">
        <f t="array" aca="1" ref="AA516" ca="1">IFERROR(_xlfn.ANCHORARRAY(INDIRECT("'DATOS MAESTROS'!o" &amp; (MATCH(A516, 'DATOS MAESTROS'!N:N, 0)))),"")</f>
        <v/>
      </c>
    </row>
    <row r="517" spans="1:27" s="9" customFormat="1" x14ac:dyDescent="0.3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 s="9" t="str" cm="1">
        <f t="array" aca="1" ref="AA517" ca="1">IFERROR(_xlfn.ANCHORARRAY(INDIRECT("'DATOS MAESTROS'!o" &amp; (MATCH(A517, 'DATOS MAESTROS'!N:N, 0)))),"")</f>
        <v/>
      </c>
    </row>
    <row r="518" spans="1:27" s="9" customFormat="1" x14ac:dyDescent="0.3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 s="9" t="str" cm="1">
        <f t="array" aca="1" ref="AA518" ca="1">IFERROR(_xlfn.ANCHORARRAY(INDIRECT("'DATOS MAESTROS'!o" &amp; (MATCH(A518, 'DATOS MAESTROS'!N:N, 0)))),"")</f>
        <v/>
      </c>
    </row>
    <row r="519" spans="1:27" s="9" customFormat="1" x14ac:dyDescent="0.3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 s="9" t="str" cm="1">
        <f t="array" aca="1" ref="AA519" ca="1">IFERROR(_xlfn.ANCHORARRAY(INDIRECT("'DATOS MAESTROS'!o" &amp; (MATCH(A519, 'DATOS MAESTROS'!N:N, 0)))),"")</f>
        <v/>
      </c>
    </row>
    <row r="520" spans="1:27" s="9" customFormat="1" x14ac:dyDescent="0.3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 s="9" t="str" cm="1">
        <f t="array" aca="1" ref="AA520" ca="1">IFERROR(_xlfn.ANCHORARRAY(INDIRECT("'DATOS MAESTROS'!o" &amp; (MATCH(A520, 'DATOS MAESTROS'!N:N, 0)))),"")</f>
        <v/>
      </c>
    </row>
    <row r="521" spans="1:27" s="9" customFormat="1" x14ac:dyDescent="0.3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 s="9" t="str" cm="1">
        <f t="array" aca="1" ref="AA521" ca="1">IFERROR(_xlfn.ANCHORARRAY(INDIRECT("'DATOS MAESTROS'!o" &amp; (MATCH(A521, 'DATOS MAESTROS'!N:N, 0)))),"")</f>
        <v/>
      </c>
    </row>
    <row r="522" spans="1:27" s="9" customFormat="1" x14ac:dyDescent="0.3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 s="9" t="str" cm="1">
        <f t="array" aca="1" ref="AA522" ca="1">IFERROR(_xlfn.ANCHORARRAY(INDIRECT("'DATOS MAESTROS'!o" &amp; (MATCH(A522, 'DATOS MAESTROS'!N:N, 0)))),"")</f>
        <v/>
      </c>
    </row>
    <row r="523" spans="1:27" s="9" customFormat="1" x14ac:dyDescent="0.3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 s="9" t="str" cm="1">
        <f t="array" aca="1" ref="AA523" ca="1">IFERROR(_xlfn.ANCHORARRAY(INDIRECT("'DATOS MAESTROS'!o" &amp; (MATCH(A523, 'DATOS MAESTROS'!N:N, 0)))),"")</f>
        <v/>
      </c>
    </row>
    <row r="524" spans="1:27" s="9" customFormat="1" x14ac:dyDescent="0.3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 s="9" t="str" cm="1">
        <f t="array" aca="1" ref="AA524" ca="1">IFERROR(_xlfn.ANCHORARRAY(INDIRECT("'DATOS MAESTROS'!o" &amp; (MATCH(A524, 'DATOS MAESTROS'!N:N, 0)))),"")</f>
        <v/>
      </c>
    </row>
    <row r="525" spans="1:27" s="9" customFormat="1" x14ac:dyDescent="0.3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 s="9" t="str" cm="1">
        <f t="array" aca="1" ref="AA525" ca="1">IFERROR(_xlfn.ANCHORARRAY(INDIRECT("'DATOS MAESTROS'!o" &amp; (MATCH(A525, 'DATOS MAESTROS'!N:N, 0)))),"")</f>
        <v/>
      </c>
    </row>
    <row r="526" spans="1:27" s="9" customFormat="1" x14ac:dyDescent="0.3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 s="9" t="str" cm="1">
        <f t="array" aca="1" ref="AA526" ca="1">IFERROR(_xlfn.ANCHORARRAY(INDIRECT("'DATOS MAESTROS'!o" &amp; (MATCH(A526, 'DATOS MAESTROS'!N:N, 0)))),"")</f>
        <v/>
      </c>
    </row>
    <row r="527" spans="1:27" s="9" customFormat="1" x14ac:dyDescent="0.3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 s="9" t="str" cm="1">
        <f t="array" aca="1" ref="AA527" ca="1">IFERROR(_xlfn.ANCHORARRAY(INDIRECT("'DATOS MAESTROS'!o" &amp; (MATCH(A527, 'DATOS MAESTROS'!N:N, 0)))),"")</f>
        <v/>
      </c>
    </row>
    <row r="528" spans="1:27" s="9" customFormat="1" x14ac:dyDescent="0.3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 s="9" t="str" cm="1">
        <f t="array" aca="1" ref="AA528" ca="1">IFERROR(_xlfn.ANCHORARRAY(INDIRECT("'DATOS MAESTROS'!o" &amp; (MATCH(A528, 'DATOS MAESTROS'!N:N, 0)))),"")</f>
        <v/>
      </c>
    </row>
    <row r="529" spans="1:27" s="9" customFormat="1" x14ac:dyDescent="0.3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 s="9" t="str" cm="1">
        <f t="array" aca="1" ref="AA529" ca="1">IFERROR(_xlfn.ANCHORARRAY(INDIRECT("'DATOS MAESTROS'!o" &amp; (MATCH(A529, 'DATOS MAESTROS'!N:N, 0)))),"")</f>
        <v/>
      </c>
    </row>
    <row r="530" spans="1:27" s="9" customFormat="1" x14ac:dyDescent="0.3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 s="9" t="str" cm="1">
        <f t="array" aca="1" ref="AA530" ca="1">IFERROR(_xlfn.ANCHORARRAY(INDIRECT("'DATOS MAESTROS'!o" &amp; (MATCH(A530, 'DATOS MAESTROS'!N:N, 0)))),"")</f>
        <v/>
      </c>
    </row>
    <row r="531" spans="1:27" s="9" customFormat="1" x14ac:dyDescent="0.3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 s="9" t="str" cm="1">
        <f t="array" aca="1" ref="AA531" ca="1">IFERROR(_xlfn.ANCHORARRAY(INDIRECT("'DATOS MAESTROS'!o" &amp; (MATCH(A531, 'DATOS MAESTROS'!N:N, 0)))),"")</f>
        <v/>
      </c>
    </row>
    <row r="532" spans="1:27" s="9" customFormat="1" x14ac:dyDescent="0.3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 s="9" t="str" cm="1">
        <f t="array" aca="1" ref="AA532" ca="1">IFERROR(_xlfn.ANCHORARRAY(INDIRECT("'DATOS MAESTROS'!o" &amp; (MATCH(A532, 'DATOS MAESTROS'!N:N, 0)))),"")</f>
        <v/>
      </c>
    </row>
    <row r="533" spans="1:27" s="9" customFormat="1" x14ac:dyDescent="0.3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 s="9" t="str" cm="1">
        <f t="array" aca="1" ref="AA533" ca="1">IFERROR(_xlfn.ANCHORARRAY(INDIRECT("'DATOS MAESTROS'!o" &amp; (MATCH(A533, 'DATOS MAESTROS'!N:N, 0)))),"")</f>
        <v/>
      </c>
    </row>
    <row r="534" spans="1:27" s="9" customFormat="1" x14ac:dyDescent="0.3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 s="9" t="str" cm="1">
        <f t="array" aca="1" ref="AA534" ca="1">IFERROR(_xlfn.ANCHORARRAY(INDIRECT("'DATOS MAESTROS'!o" &amp; (MATCH(A534, 'DATOS MAESTROS'!N:N, 0)))),"")</f>
        <v/>
      </c>
    </row>
    <row r="535" spans="1:27" s="9" customFormat="1" x14ac:dyDescent="0.3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 s="9" t="str" cm="1">
        <f t="array" aca="1" ref="AA535" ca="1">IFERROR(_xlfn.ANCHORARRAY(INDIRECT("'DATOS MAESTROS'!o" &amp; (MATCH(A535, 'DATOS MAESTROS'!N:N, 0)))),"")</f>
        <v/>
      </c>
    </row>
    <row r="536" spans="1:27" s="9" customFormat="1" x14ac:dyDescent="0.3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 s="9" t="str" cm="1">
        <f t="array" aca="1" ref="AA536" ca="1">IFERROR(_xlfn.ANCHORARRAY(INDIRECT("'DATOS MAESTROS'!o" &amp; (MATCH(A536, 'DATOS MAESTROS'!N:N, 0)))),"")</f>
        <v/>
      </c>
    </row>
    <row r="537" spans="1:27" s="9" customFormat="1" x14ac:dyDescent="0.3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 s="9" t="str" cm="1">
        <f t="array" aca="1" ref="AA537" ca="1">IFERROR(_xlfn.ANCHORARRAY(INDIRECT("'DATOS MAESTROS'!o" &amp; (MATCH(A537, 'DATOS MAESTROS'!N:N, 0)))),"")</f>
        <v/>
      </c>
    </row>
    <row r="538" spans="1:27" s="9" customFormat="1" x14ac:dyDescent="0.3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 s="9" t="str" cm="1">
        <f t="array" aca="1" ref="AA538" ca="1">IFERROR(_xlfn.ANCHORARRAY(INDIRECT("'DATOS MAESTROS'!o" &amp; (MATCH(A538, 'DATOS MAESTROS'!N:N, 0)))),"")</f>
        <v/>
      </c>
    </row>
    <row r="539" spans="1:27" s="9" customFormat="1" x14ac:dyDescent="0.3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 s="9" t="str" cm="1">
        <f t="array" aca="1" ref="AA539" ca="1">IFERROR(_xlfn.ANCHORARRAY(INDIRECT("'DATOS MAESTROS'!o" &amp; (MATCH(A539, 'DATOS MAESTROS'!N:N, 0)))),"")</f>
        <v/>
      </c>
    </row>
    <row r="540" spans="1:27" s="9" customFormat="1" x14ac:dyDescent="0.3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 s="9" t="str" cm="1">
        <f t="array" aca="1" ref="AA540" ca="1">IFERROR(_xlfn.ANCHORARRAY(INDIRECT("'DATOS MAESTROS'!o" &amp; (MATCH(A540, 'DATOS MAESTROS'!N:N, 0)))),"")</f>
        <v/>
      </c>
    </row>
    <row r="541" spans="1:27" s="9" customFormat="1" x14ac:dyDescent="0.3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 s="9" t="str" cm="1">
        <f t="array" aca="1" ref="AA541" ca="1">IFERROR(_xlfn.ANCHORARRAY(INDIRECT("'DATOS MAESTROS'!o" &amp; (MATCH(A541, 'DATOS MAESTROS'!N:N, 0)))),"")</f>
        <v/>
      </c>
    </row>
    <row r="542" spans="1:27" s="9" customFormat="1" x14ac:dyDescent="0.3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 s="9" t="str" cm="1">
        <f t="array" aca="1" ref="AA542" ca="1">IFERROR(_xlfn.ANCHORARRAY(INDIRECT("'DATOS MAESTROS'!o" &amp; (MATCH(A542, 'DATOS MAESTROS'!N:N, 0)))),"")</f>
        <v/>
      </c>
    </row>
    <row r="543" spans="1:27" s="9" customFormat="1" x14ac:dyDescent="0.3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 s="9" t="str" cm="1">
        <f t="array" aca="1" ref="AA543" ca="1">IFERROR(_xlfn.ANCHORARRAY(INDIRECT("'DATOS MAESTROS'!o" &amp; (MATCH(A543, 'DATOS MAESTROS'!N:N, 0)))),"")</f>
        <v/>
      </c>
    </row>
    <row r="544" spans="1:27" s="9" customFormat="1" x14ac:dyDescent="0.3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 s="9" t="str" cm="1">
        <f t="array" aca="1" ref="AA544" ca="1">IFERROR(_xlfn.ANCHORARRAY(INDIRECT("'DATOS MAESTROS'!o" &amp; (MATCH(A544, 'DATOS MAESTROS'!N:N, 0)))),"")</f>
        <v/>
      </c>
    </row>
    <row r="545" spans="1:27" s="9" customFormat="1" x14ac:dyDescent="0.3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 s="9" t="str" cm="1">
        <f t="array" aca="1" ref="AA545" ca="1">IFERROR(_xlfn.ANCHORARRAY(INDIRECT("'DATOS MAESTROS'!o" &amp; (MATCH(A545, 'DATOS MAESTROS'!N:N, 0)))),"")</f>
        <v/>
      </c>
    </row>
    <row r="546" spans="1:27" s="9" customFormat="1" x14ac:dyDescent="0.3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 s="9" t="str" cm="1">
        <f t="array" aca="1" ref="AA546" ca="1">IFERROR(_xlfn.ANCHORARRAY(INDIRECT("'DATOS MAESTROS'!o" &amp; (MATCH(A546, 'DATOS MAESTROS'!N:N, 0)))),"")</f>
        <v/>
      </c>
    </row>
    <row r="547" spans="1:27" s="9" customFormat="1" x14ac:dyDescent="0.3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 s="9" t="str" cm="1">
        <f t="array" aca="1" ref="AA547" ca="1">IFERROR(_xlfn.ANCHORARRAY(INDIRECT("'DATOS MAESTROS'!o" &amp; (MATCH(A547, 'DATOS MAESTROS'!N:N, 0)))),"")</f>
        <v/>
      </c>
    </row>
    <row r="548" spans="1:27" s="9" customFormat="1" x14ac:dyDescent="0.3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 s="9" t="str" cm="1">
        <f t="array" aca="1" ref="AA548" ca="1">IFERROR(_xlfn.ANCHORARRAY(INDIRECT("'DATOS MAESTROS'!o" &amp; (MATCH(A548, 'DATOS MAESTROS'!N:N, 0)))),"")</f>
        <v/>
      </c>
    </row>
    <row r="549" spans="1:27" s="9" customFormat="1" x14ac:dyDescent="0.3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 s="9" t="str" cm="1">
        <f t="array" aca="1" ref="AA549" ca="1">IFERROR(_xlfn.ANCHORARRAY(INDIRECT("'DATOS MAESTROS'!o" &amp; (MATCH(A549, 'DATOS MAESTROS'!N:N, 0)))),"")</f>
        <v/>
      </c>
    </row>
    <row r="550" spans="1:27" s="9" customFormat="1" x14ac:dyDescent="0.3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 s="9" t="str" cm="1">
        <f t="array" aca="1" ref="AA550" ca="1">IFERROR(_xlfn.ANCHORARRAY(INDIRECT("'DATOS MAESTROS'!o" &amp; (MATCH(A550, 'DATOS MAESTROS'!N:N, 0)))),"")</f>
        <v/>
      </c>
    </row>
    <row r="551" spans="1:27" s="9" customFormat="1" x14ac:dyDescent="0.3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 s="9" t="str" cm="1">
        <f t="array" aca="1" ref="AA551" ca="1">IFERROR(_xlfn.ANCHORARRAY(INDIRECT("'DATOS MAESTROS'!o" &amp; (MATCH(A551, 'DATOS MAESTROS'!N:N, 0)))),"")</f>
        <v/>
      </c>
    </row>
    <row r="552" spans="1:27" s="9" customFormat="1" x14ac:dyDescent="0.3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 s="9" t="str" cm="1">
        <f t="array" aca="1" ref="AA552" ca="1">IFERROR(_xlfn.ANCHORARRAY(INDIRECT("'DATOS MAESTROS'!o" &amp; (MATCH(A552, 'DATOS MAESTROS'!N:N, 0)))),"")</f>
        <v/>
      </c>
    </row>
    <row r="553" spans="1:27" s="9" customFormat="1" x14ac:dyDescent="0.3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 s="9" t="str" cm="1">
        <f t="array" aca="1" ref="AA553" ca="1">IFERROR(_xlfn.ANCHORARRAY(INDIRECT("'DATOS MAESTROS'!o" &amp; (MATCH(A553, 'DATOS MAESTROS'!N:N, 0)))),"")</f>
        <v/>
      </c>
    </row>
    <row r="554" spans="1:27" s="9" customFormat="1" x14ac:dyDescent="0.3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 s="9" t="str" cm="1">
        <f t="array" aca="1" ref="AA554" ca="1">IFERROR(_xlfn.ANCHORARRAY(INDIRECT("'DATOS MAESTROS'!o" &amp; (MATCH(A554, 'DATOS MAESTROS'!N:N, 0)))),"")</f>
        <v/>
      </c>
    </row>
    <row r="555" spans="1:27" s="9" customFormat="1" x14ac:dyDescent="0.3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 s="9" t="str" cm="1">
        <f t="array" aca="1" ref="AA555" ca="1">IFERROR(_xlfn.ANCHORARRAY(INDIRECT("'DATOS MAESTROS'!o" &amp; (MATCH(A555, 'DATOS MAESTROS'!N:N, 0)))),"")</f>
        <v/>
      </c>
    </row>
    <row r="556" spans="1:27" s="9" customFormat="1" x14ac:dyDescent="0.3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 s="9" t="str" cm="1">
        <f t="array" aca="1" ref="AA556" ca="1">IFERROR(_xlfn.ANCHORARRAY(INDIRECT("'DATOS MAESTROS'!o" &amp; (MATCH(A556, 'DATOS MAESTROS'!N:N, 0)))),"")</f>
        <v/>
      </c>
    </row>
    <row r="557" spans="1:27" s="9" customFormat="1" x14ac:dyDescent="0.3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 s="9" t="str" cm="1">
        <f t="array" aca="1" ref="AA557" ca="1">IFERROR(_xlfn.ANCHORARRAY(INDIRECT("'DATOS MAESTROS'!o" &amp; (MATCH(A557, 'DATOS MAESTROS'!N:N, 0)))),"")</f>
        <v/>
      </c>
    </row>
    <row r="558" spans="1:27" s="9" customFormat="1" x14ac:dyDescent="0.3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 s="9" t="str" cm="1">
        <f t="array" aca="1" ref="AA558" ca="1">IFERROR(_xlfn.ANCHORARRAY(INDIRECT("'DATOS MAESTROS'!o" &amp; (MATCH(A558, 'DATOS MAESTROS'!N:N, 0)))),"")</f>
        <v/>
      </c>
    </row>
    <row r="559" spans="1:27" s="9" customFormat="1" x14ac:dyDescent="0.3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 s="9" t="str" cm="1">
        <f t="array" aca="1" ref="AA559" ca="1">IFERROR(_xlfn.ANCHORARRAY(INDIRECT("'DATOS MAESTROS'!o" &amp; (MATCH(A559, 'DATOS MAESTROS'!N:N, 0)))),"")</f>
        <v/>
      </c>
    </row>
    <row r="560" spans="1:27" s="9" customFormat="1" x14ac:dyDescent="0.3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 s="9" t="str" cm="1">
        <f t="array" aca="1" ref="AA560" ca="1">IFERROR(_xlfn.ANCHORARRAY(INDIRECT("'DATOS MAESTROS'!o" &amp; (MATCH(A560, 'DATOS MAESTROS'!N:N, 0)))),"")</f>
        <v/>
      </c>
    </row>
    <row r="561" spans="1:27" s="9" customFormat="1" x14ac:dyDescent="0.3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 s="9" t="str" cm="1">
        <f t="array" aca="1" ref="AA561" ca="1">IFERROR(_xlfn.ANCHORARRAY(INDIRECT("'DATOS MAESTROS'!o" &amp; (MATCH(A561, 'DATOS MAESTROS'!N:N, 0)))),"")</f>
        <v/>
      </c>
    </row>
    <row r="562" spans="1:27" s="9" customFormat="1" x14ac:dyDescent="0.3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 s="9" t="str" cm="1">
        <f t="array" aca="1" ref="AA562" ca="1">IFERROR(_xlfn.ANCHORARRAY(INDIRECT("'DATOS MAESTROS'!o" &amp; (MATCH(A562, 'DATOS MAESTROS'!N:N, 0)))),"")</f>
        <v/>
      </c>
    </row>
    <row r="563" spans="1:27" s="9" customFormat="1" x14ac:dyDescent="0.3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 s="9" t="str" cm="1">
        <f t="array" aca="1" ref="AA563" ca="1">IFERROR(_xlfn.ANCHORARRAY(INDIRECT("'DATOS MAESTROS'!o" &amp; (MATCH(A563, 'DATOS MAESTROS'!N:N, 0)))),"")</f>
        <v/>
      </c>
    </row>
    <row r="564" spans="1:27" s="9" customFormat="1" x14ac:dyDescent="0.3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 s="9" t="str" cm="1">
        <f t="array" aca="1" ref="AA564" ca="1">IFERROR(_xlfn.ANCHORARRAY(INDIRECT("'DATOS MAESTROS'!o" &amp; (MATCH(A564, 'DATOS MAESTROS'!N:N, 0)))),"")</f>
        <v/>
      </c>
    </row>
    <row r="565" spans="1:27" s="9" customFormat="1" x14ac:dyDescent="0.3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 s="9" t="str" cm="1">
        <f t="array" aca="1" ref="AA565" ca="1">IFERROR(_xlfn.ANCHORARRAY(INDIRECT("'DATOS MAESTROS'!o" &amp; (MATCH(A565, 'DATOS MAESTROS'!N:N, 0)))),"")</f>
        <v/>
      </c>
    </row>
    <row r="566" spans="1:27" s="9" customFormat="1" x14ac:dyDescent="0.3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 s="9" t="str" cm="1">
        <f t="array" aca="1" ref="AA566" ca="1">IFERROR(_xlfn.ANCHORARRAY(INDIRECT("'DATOS MAESTROS'!o" &amp; (MATCH(A566, 'DATOS MAESTROS'!N:N, 0)))),"")</f>
        <v/>
      </c>
    </row>
    <row r="567" spans="1:27" s="9" customFormat="1" x14ac:dyDescent="0.3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 s="9" t="str" cm="1">
        <f t="array" aca="1" ref="AA567" ca="1">IFERROR(_xlfn.ANCHORARRAY(INDIRECT("'DATOS MAESTROS'!o" &amp; (MATCH(A567, 'DATOS MAESTROS'!N:N, 0)))),"")</f>
        <v/>
      </c>
    </row>
    <row r="568" spans="1:27" s="9" customFormat="1" x14ac:dyDescent="0.3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 s="9" t="str" cm="1">
        <f t="array" aca="1" ref="AA568" ca="1">IFERROR(_xlfn.ANCHORARRAY(INDIRECT("'DATOS MAESTROS'!o" &amp; (MATCH(A568, 'DATOS MAESTROS'!N:N, 0)))),"")</f>
        <v/>
      </c>
    </row>
    <row r="569" spans="1:27" s="9" customFormat="1" x14ac:dyDescent="0.3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 s="9" t="str" cm="1">
        <f t="array" aca="1" ref="AA569" ca="1">IFERROR(_xlfn.ANCHORARRAY(INDIRECT("'DATOS MAESTROS'!o" &amp; (MATCH(A569, 'DATOS MAESTROS'!N:N, 0)))),"")</f>
        <v/>
      </c>
    </row>
    <row r="570" spans="1:27" s="9" customFormat="1" x14ac:dyDescent="0.3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 s="9" t="str" cm="1">
        <f t="array" aca="1" ref="AA570" ca="1">IFERROR(_xlfn.ANCHORARRAY(INDIRECT("'DATOS MAESTROS'!o" &amp; (MATCH(A570, 'DATOS MAESTROS'!N:N, 0)))),"")</f>
        <v/>
      </c>
    </row>
    <row r="571" spans="1:27" s="9" customFormat="1" x14ac:dyDescent="0.3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 s="9" t="str" cm="1">
        <f t="array" aca="1" ref="AA571" ca="1">IFERROR(_xlfn.ANCHORARRAY(INDIRECT("'DATOS MAESTROS'!o" &amp; (MATCH(A571, 'DATOS MAESTROS'!N:N, 0)))),"")</f>
        <v/>
      </c>
    </row>
    <row r="572" spans="1:27" s="9" customFormat="1" x14ac:dyDescent="0.3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 s="9" t="str" cm="1">
        <f t="array" aca="1" ref="AA572" ca="1">IFERROR(_xlfn.ANCHORARRAY(INDIRECT("'DATOS MAESTROS'!o" &amp; (MATCH(A572, 'DATOS MAESTROS'!N:N, 0)))),"")</f>
        <v/>
      </c>
    </row>
    <row r="573" spans="1:27" s="9" customFormat="1" x14ac:dyDescent="0.3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 s="9" t="str" cm="1">
        <f t="array" aca="1" ref="AA573" ca="1">IFERROR(_xlfn.ANCHORARRAY(INDIRECT("'DATOS MAESTROS'!o" &amp; (MATCH(A573, 'DATOS MAESTROS'!N:N, 0)))),"")</f>
        <v/>
      </c>
    </row>
    <row r="574" spans="1:27" s="9" customFormat="1" x14ac:dyDescent="0.3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 s="9" t="str" cm="1">
        <f t="array" aca="1" ref="AA574" ca="1">IFERROR(_xlfn.ANCHORARRAY(INDIRECT("'DATOS MAESTROS'!o" &amp; (MATCH(A574, 'DATOS MAESTROS'!N:N, 0)))),"")</f>
        <v/>
      </c>
    </row>
    <row r="575" spans="1:27" s="9" customFormat="1" x14ac:dyDescent="0.3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 s="9" t="str" cm="1">
        <f t="array" aca="1" ref="AA575" ca="1">IFERROR(_xlfn.ANCHORARRAY(INDIRECT("'DATOS MAESTROS'!o" &amp; (MATCH(A575, 'DATOS MAESTROS'!N:N, 0)))),"")</f>
        <v/>
      </c>
    </row>
    <row r="576" spans="1:27" s="9" customFormat="1" x14ac:dyDescent="0.3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 s="9" t="str" cm="1">
        <f t="array" aca="1" ref="AA576" ca="1">IFERROR(_xlfn.ANCHORARRAY(INDIRECT("'DATOS MAESTROS'!o" &amp; (MATCH(A576, 'DATOS MAESTROS'!N:N, 0)))),"")</f>
        <v/>
      </c>
    </row>
    <row r="577" spans="1:27" s="9" customFormat="1" x14ac:dyDescent="0.3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 s="9" t="str" cm="1">
        <f t="array" aca="1" ref="AA577" ca="1">IFERROR(_xlfn.ANCHORARRAY(INDIRECT("'DATOS MAESTROS'!o" &amp; (MATCH(A577, 'DATOS MAESTROS'!N:N, 0)))),"")</f>
        <v/>
      </c>
    </row>
    <row r="578" spans="1:27" s="9" customFormat="1" x14ac:dyDescent="0.3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 s="9" t="str" cm="1">
        <f t="array" aca="1" ref="AA578" ca="1">IFERROR(_xlfn.ANCHORARRAY(INDIRECT("'DATOS MAESTROS'!o" &amp; (MATCH(A578, 'DATOS MAESTROS'!N:N, 0)))),"")</f>
        <v/>
      </c>
    </row>
    <row r="579" spans="1:27" s="9" customFormat="1" x14ac:dyDescent="0.3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 s="9" t="str" cm="1">
        <f t="array" aca="1" ref="AA579" ca="1">IFERROR(_xlfn.ANCHORARRAY(INDIRECT("'DATOS MAESTROS'!o" &amp; (MATCH(A579, 'DATOS MAESTROS'!N:N, 0)))),"")</f>
        <v/>
      </c>
    </row>
    <row r="580" spans="1:27" s="9" customFormat="1" x14ac:dyDescent="0.3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 s="9" t="str" cm="1">
        <f t="array" aca="1" ref="AA580" ca="1">IFERROR(_xlfn.ANCHORARRAY(INDIRECT("'DATOS MAESTROS'!o" &amp; (MATCH(A580, 'DATOS MAESTROS'!N:N, 0)))),"")</f>
        <v/>
      </c>
    </row>
    <row r="581" spans="1:27" s="9" customFormat="1" x14ac:dyDescent="0.3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 s="9" t="str" cm="1">
        <f t="array" aca="1" ref="AA581" ca="1">IFERROR(_xlfn.ANCHORARRAY(INDIRECT("'DATOS MAESTROS'!o" &amp; (MATCH(A581, 'DATOS MAESTROS'!N:N, 0)))),"")</f>
        <v/>
      </c>
    </row>
    <row r="582" spans="1:27" s="9" customFormat="1" x14ac:dyDescent="0.3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 s="9" t="str" cm="1">
        <f t="array" aca="1" ref="AA582" ca="1">IFERROR(_xlfn.ANCHORARRAY(INDIRECT("'DATOS MAESTROS'!o" &amp; (MATCH(A582, 'DATOS MAESTROS'!N:N, 0)))),"")</f>
        <v/>
      </c>
    </row>
    <row r="583" spans="1:27" s="9" customFormat="1" x14ac:dyDescent="0.3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 s="9" t="str" cm="1">
        <f t="array" aca="1" ref="AA583" ca="1">IFERROR(_xlfn.ANCHORARRAY(INDIRECT("'DATOS MAESTROS'!o" &amp; (MATCH(A583, 'DATOS MAESTROS'!N:N, 0)))),"")</f>
        <v/>
      </c>
    </row>
    <row r="584" spans="1:27" s="9" customFormat="1" x14ac:dyDescent="0.3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 s="9" t="str" cm="1">
        <f t="array" aca="1" ref="AA584" ca="1">IFERROR(_xlfn.ANCHORARRAY(INDIRECT("'DATOS MAESTROS'!o" &amp; (MATCH(A584, 'DATOS MAESTROS'!N:N, 0)))),"")</f>
        <v/>
      </c>
    </row>
    <row r="585" spans="1:27" s="9" customFormat="1" x14ac:dyDescent="0.3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 s="9" t="str" cm="1">
        <f t="array" aca="1" ref="AA585" ca="1">IFERROR(_xlfn.ANCHORARRAY(INDIRECT("'DATOS MAESTROS'!o" &amp; (MATCH(A585, 'DATOS MAESTROS'!N:N, 0)))),"")</f>
        <v/>
      </c>
    </row>
    <row r="586" spans="1:27" s="9" customFormat="1" x14ac:dyDescent="0.3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 s="9" t="str" cm="1">
        <f t="array" aca="1" ref="AA586" ca="1">IFERROR(_xlfn.ANCHORARRAY(INDIRECT("'DATOS MAESTROS'!o" &amp; (MATCH(A586, 'DATOS MAESTROS'!N:N, 0)))),"")</f>
        <v/>
      </c>
    </row>
    <row r="587" spans="1:27" s="9" customFormat="1" x14ac:dyDescent="0.3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 s="9" t="str" cm="1">
        <f t="array" aca="1" ref="AA587" ca="1">IFERROR(_xlfn.ANCHORARRAY(INDIRECT("'DATOS MAESTROS'!o" &amp; (MATCH(A587, 'DATOS MAESTROS'!N:N, 0)))),"")</f>
        <v/>
      </c>
    </row>
    <row r="588" spans="1:27" s="9" customFormat="1" x14ac:dyDescent="0.3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 s="9" t="str" cm="1">
        <f t="array" aca="1" ref="AA588" ca="1">IFERROR(_xlfn.ANCHORARRAY(INDIRECT("'DATOS MAESTROS'!o" &amp; (MATCH(A588, 'DATOS MAESTROS'!N:N, 0)))),"")</f>
        <v/>
      </c>
    </row>
    <row r="589" spans="1:27" s="9" customFormat="1" x14ac:dyDescent="0.3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 s="9" t="str" cm="1">
        <f t="array" aca="1" ref="AA589" ca="1">IFERROR(_xlfn.ANCHORARRAY(INDIRECT("'DATOS MAESTROS'!o" &amp; (MATCH(A589, 'DATOS MAESTROS'!N:N, 0)))),"")</f>
        <v/>
      </c>
    </row>
    <row r="590" spans="1:27" s="9" customFormat="1" x14ac:dyDescent="0.3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 s="9" t="str" cm="1">
        <f t="array" aca="1" ref="AA590" ca="1">IFERROR(_xlfn.ANCHORARRAY(INDIRECT("'DATOS MAESTROS'!o" &amp; (MATCH(A590, 'DATOS MAESTROS'!N:N, 0)))),"")</f>
        <v/>
      </c>
    </row>
    <row r="591" spans="1:27" s="9" customFormat="1" x14ac:dyDescent="0.3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 s="9" t="str" cm="1">
        <f t="array" aca="1" ref="AA591" ca="1">IFERROR(_xlfn.ANCHORARRAY(INDIRECT("'DATOS MAESTROS'!o" &amp; (MATCH(A591, 'DATOS MAESTROS'!N:N, 0)))),"")</f>
        <v/>
      </c>
    </row>
    <row r="592" spans="1:27" s="9" customFormat="1" x14ac:dyDescent="0.3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 s="9" t="str" cm="1">
        <f t="array" aca="1" ref="AA592" ca="1">IFERROR(_xlfn.ANCHORARRAY(INDIRECT("'DATOS MAESTROS'!o" &amp; (MATCH(A592, 'DATOS MAESTROS'!N:N, 0)))),"")</f>
        <v/>
      </c>
    </row>
    <row r="593" spans="1:27" s="9" customFormat="1" x14ac:dyDescent="0.3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 s="9" t="str" cm="1">
        <f t="array" aca="1" ref="AA593" ca="1">IFERROR(_xlfn.ANCHORARRAY(INDIRECT("'DATOS MAESTROS'!o" &amp; (MATCH(A593, 'DATOS MAESTROS'!N:N, 0)))),"")</f>
        <v/>
      </c>
    </row>
    <row r="594" spans="1:27" s="9" customFormat="1" x14ac:dyDescent="0.3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 s="9" t="str" cm="1">
        <f t="array" aca="1" ref="AA594" ca="1">IFERROR(_xlfn.ANCHORARRAY(INDIRECT("'DATOS MAESTROS'!o" &amp; (MATCH(A594, 'DATOS MAESTROS'!N:N, 0)))),"")</f>
        <v/>
      </c>
    </row>
    <row r="595" spans="1:27" s="9" customFormat="1" x14ac:dyDescent="0.3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 s="9" t="str" cm="1">
        <f t="array" aca="1" ref="AA595" ca="1">IFERROR(_xlfn.ANCHORARRAY(INDIRECT("'DATOS MAESTROS'!o" &amp; (MATCH(A595, 'DATOS MAESTROS'!N:N, 0)))),"")</f>
        <v/>
      </c>
    </row>
    <row r="596" spans="1:27" s="9" customFormat="1" x14ac:dyDescent="0.3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 s="9" t="str" cm="1">
        <f t="array" aca="1" ref="AA596" ca="1">IFERROR(_xlfn.ANCHORARRAY(INDIRECT("'DATOS MAESTROS'!o" &amp; (MATCH(A596, 'DATOS MAESTROS'!N:N, 0)))),"")</f>
        <v/>
      </c>
    </row>
    <row r="597" spans="1:27" s="9" customFormat="1" x14ac:dyDescent="0.3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 s="9" t="str" cm="1">
        <f t="array" aca="1" ref="AA597" ca="1">IFERROR(_xlfn.ANCHORARRAY(INDIRECT("'DATOS MAESTROS'!o" &amp; (MATCH(A597, 'DATOS MAESTROS'!N:N, 0)))),"")</f>
        <v/>
      </c>
    </row>
    <row r="598" spans="1:27" s="9" customFormat="1" x14ac:dyDescent="0.3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 s="9" t="str" cm="1">
        <f t="array" aca="1" ref="AA598" ca="1">IFERROR(_xlfn.ANCHORARRAY(INDIRECT("'DATOS MAESTROS'!o" &amp; (MATCH(A598, 'DATOS MAESTROS'!N:N, 0)))),"")</f>
        <v/>
      </c>
    </row>
    <row r="599" spans="1:27" s="9" customFormat="1" x14ac:dyDescent="0.3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 s="9" t="str" cm="1">
        <f t="array" aca="1" ref="AA599" ca="1">IFERROR(_xlfn.ANCHORARRAY(INDIRECT("'DATOS MAESTROS'!o" &amp; (MATCH(A599, 'DATOS MAESTROS'!N:N, 0)))),"")</f>
        <v/>
      </c>
    </row>
    <row r="600" spans="1:27" s="9" customFormat="1" x14ac:dyDescent="0.3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 s="9" t="str" cm="1">
        <f t="array" aca="1" ref="AA600" ca="1">IFERROR(_xlfn.ANCHORARRAY(INDIRECT("'DATOS MAESTROS'!o" &amp; (MATCH(A600, 'DATOS MAESTROS'!N:N, 0)))),"")</f>
        <v/>
      </c>
    </row>
    <row r="601" spans="1:27" s="9" customFormat="1" x14ac:dyDescent="0.3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 s="9" t="str" cm="1">
        <f t="array" aca="1" ref="AA601" ca="1">IFERROR(_xlfn.ANCHORARRAY(INDIRECT("'DATOS MAESTROS'!o" &amp; (MATCH(A601, 'DATOS MAESTROS'!N:N, 0)))),"")</f>
        <v/>
      </c>
    </row>
    <row r="602" spans="1:27" s="9" customFormat="1" x14ac:dyDescent="0.3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 s="9" t="str" cm="1">
        <f t="array" aca="1" ref="AA602" ca="1">IFERROR(_xlfn.ANCHORARRAY(INDIRECT("'DATOS MAESTROS'!o" &amp; (MATCH(A602, 'DATOS MAESTROS'!N:N, 0)))),"")</f>
        <v/>
      </c>
    </row>
    <row r="603" spans="1:27" s="9" customFormat="1" x14ac:dyDescent="0.3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 s="9" t="str" cm="1">
        <f t="array" aca="1" ref="AA603" ca="1">IFERROR(_xlfn.ANCHORARRAY(INDIRECT("'DATOS MAESTROS'!o" &amp; (MATCH(A603, 'DATOS MAESTROS'!N:N, 0)))),"")</f>
        <v/>
      </c>
    </row>
    <row r="604" spans="1:27" s="9" customFormat="1" x14ac:dyDescent="0.3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 s="9" t="str" cm="1">
        <f t="array" aca="1" ref="AA604" ca="1">IFERROR(_xlfn.ANCHORARRAY(INDIRECT("'DATOS MAESTROS'!o" &amp; (MATCH(A604, 'DATOS MAESTROS'!N:N, 0)))),"")</f>
        <v/>
      </c>
    </row>
    <row r="605" spans="1:27" s="9" customFormat="1" x14ac:dyDescent="0.3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 s="9" t="str" cm="1">
        <f t="array" aca="1" ref="AA605" ca="1">IFERROR(_xlfn.ANCHORARRAY(INDIRECT("'DATOS MAESTROS'!o" &amp; (MATCH(A605, 'DATOS MAESTROS'!N:N, 0)))),"")</f>
        <v/>
      </c>
    </row>
    <row r="606" spans="1:27" s="9" customFormat="1" x14ac:dyDescent="0.3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 s="9" t="str" cm="1">
        <f t="array" aca="1" ref="AA606" ca="1">IFERROR(_xlfn.ANCHORARRAY(INDIRECT("'DATOS MAESTROS'!o" &amp; (MATCH(A606, 'DATOS MAESTROS'!N:N, 0)))),"")</f>
        <v/>
      </c>
    </row>
    <row r="607" spans="1:27" s="9" customFormat="1" x14ac:dyDescent="0.3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 s="9" t="str" cm="1">
        <f t="array" aca="1" ref="AA607" ca="1">IFERROR(_xlfn.ANCHORARRAY(INDIRECT("'DATOS MAESTROS'!o" &amp; (MATCH(A607, 'DATOS MAESTROS'!N:N, 0)))),"")</f>
        <v/>
      </c>
    </row>
    <row r="608" spans="1:27" s="9" customFormat="1" x14ac:dyDescent="0.3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 s="9" t="str" cm="1">
        <f t="array" aca="1" ref="AA608" ca="1">IFERROR(_xlfn.ANCHORARRAY(INDIRECT("'DATOS MAESTROS'!o" &amp; (MATCH(A608, 'DATOS MAESTROS'!N:N, 0)))),"")</f>
        <v/>
      </c>
    </row>
    <row r="609" spans="1:27" s="9" customFormat="1" x14ac:dyDescent="0.3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 s="9" t="str" cm="1">
        <f t="array" aca="1" ref="AA609" ca="1">IFERROR(_xlfn.ANCHORARRAY(INDIRECT("'DATOS MAESTROS'!o" &amp; (MATCH(A609, 'DATOS MAESTROS'!N:N, 0)))),"")</f>
        <v/>
      </c>
    </row>
    <row r="610" spans="1:27" s="9" customFormat="1" x14ac:dyDescent="0.3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 s="9" t="str" cm="1">
        <f t="array" aca="1" ref="AA610" ca="1">IFERROR(_xlfn.ANCHORARRAY(INDIRECT("'DATOS MAESTROS'!o" &amp; (MATCH(A610, 'DATOS MAESTROS'!N:N, 0)))),"")</f>
        <v/>
      </c>
    </row>
    <row r="611" spans="1:27" s="9" customFormat="1" x14ac:dyDescent="0.3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 s="9" t="str" cm="1">
        <f t="array" aca="1" ref="AA611" ca="1">IFERROR(_xlfn.ANCHORARRAY(INDIRECT("'DATOS MAESTROS'!o" &amp; (MATCH(A611, 'DATOS MAESTROS'!N:N, 0)))),"")</f>
        <v/>
      </c>
    </row>
    <row r="612" spans="1:27" s="9" customFormat="1" x14ac:dyDescent="0.3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 s="9" t="str" cm="1">
        <f t="array" aca="1" ref="AA612" ca="1">IFERROR(_xlfn.ANCHORARRAY(INDIRECT("'DATOS MAESTROS'!o" &amp; (MATCH(A612, 'DATOS MAESTROS'!N:N, 0)))),"")</f>
        <v/>
      </c>
    </row>
    <row r="613" spans="1:27" s="9" customFormat="1" x14ac:dyDescent="0.3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 s="9" t="str" cm="1">
        <f t="array" aca="1" ref="AA613" ca="1">IFERROR(_xlfn.ANCHORARRAY(INDIRECT("'DATOS MAESTROS'!o" &amp; (MATCH(A613, 'DATOS MAESTROS'!N:N, 0)))),"")</f>
        <v/>
      </c>
    </row>
    <row r="614" spans="1:27" s="9" customFormat="1" x14ac:dyDescent="0.3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 s="9" t="str" cm="1">
        <f t="array" aca="1" ref="AA614" ca="1">IFERROR(_xlfn.ANCHORARRAY(INDIRECT("'DATOS MAESTROS'!o" &amp; (MATCH(A614, 'DATOS MAESTROS'!N:N, 0)))),"")</f>
        <v/>
      </c>
    </row>
    <row r="615" spans="1:27" s="9" customFormat="1" x14ac:dyDescent="0.3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 s="9" t="str" cm="1">
        <f t="array" aca="1" ref="AA615" ca="1">IFERROR(_xlfn.ANCHORARRAY(INDIRECT("'DATOS MAESTROS'!o" &amp; (MATCH(A615, 'DATOS MAESTROS'!N:N, 0)))),"")</f>
        <v/>
      </c>
    </row>
    <row r="616" spans="1:27" s="9" customFormat="1" x14ac:dyDescent="0.3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 s="9" t="str" cm="1">
        <f t="array" aca="1" ref="AA616" ca="1">IFERROR(_xlfn.ANCHORARRAY(INDIRECT("'DATOS MAESTROS'!o" &amp; (MATCH(A616, 'DATOS MAESTROS'!N:N, 0)))),"")</f>
        <v/>
      </c>
    </row>
    <row r="617" spans="1:27" s="9" customFormat="1" x14ac:dyDescent="0.3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 s="9" t="str" cm="1">
        <f t="array" aca="1" ref="AA617" ca="1">IFERROR(_xlfn.ANCHORARRAY(INDIRECT("'DATOS MAESTROS'!o" &amp; (MATCH(A617, 'DATOS MAESTROS'!N:N, 0)))),"")</f>
        <v/>
      </c>
    </row>
    <row r="618" spans="1:27" s="9" customFormat="1" x14ac:dyDescent="0.3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 s="9" t="str" cm="1">
        <f t="array" aca="1" ref="AA618" ca="1">IFERROR(_xlfn.ANCHORARRAY(INDIRECT("'DATOS MAESTROS'!o" &amp; (MATCH(A618, 'DATOS MAESTROS'!N:N, 0)))),"")</f>
        <v/>
      </c>
    </row>
    <row r="619" spans="1:27" s="9" customFormat="1" x14ac:dyDescent="0.3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 s="9" t="str" cm="1">
        <f t="array" aca="1" ref="AA619" ca="1">IFERROR(_xlfn.ANCHORARRAY(INDIRECT("'DATOS MAESTROS'!o" &amp; (MATCH(A619, 'DATOS MAESTROS'!N:N, 0)))),"")</f>
        <v/>
      </c>
    </row>
    <row r="620" spans="1:27" s="9" customFormat="1" x14ac:dyDescent="0.3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 s="9" t="str" cm="1">
        <f t="array" aca="1" ref="AA620" ca="1">IFERROR(_xlfn.ANCHORARRAY(INDIRECT("'DATOS MAESTROS'!o" &amp; (MATCH(A620, 'DATOS MAESTROS'!N:N, 0)))),"")</f>
        <v/>
      </c>
    </row>
    <row r="621" spans="1:27" s="9" customFormat="1" x14ac:dyDescent="0.3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 s="9" t="str" cm="1">
        <f t="array" aca="1" ref="AA621" ca="1">IFERROR(_xlfn.ANCHORARRAY(INDIRECT("'DATOS MAESTROS'!o" &amp; (MATCH(A621, 'DATOS MAESTROS'!N:N, 0)))),"")</f>
        <v/>
      </c>
    </row>
    <row r="622" spans="1:27" s="9" customFormat="1" x14ac:dyDescent="0.3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 s="9" t="str" cm="1">
        <f t="array" aca="1" ref="AA622" ca="1">IFERROR(_xlfn.ANCHORARRAY(INDIRECT("'DATOS MAESTROS'!o" &amp; (MATCH(A622, 'DATOS MAESTROS'!N:N, 0)))),"")</f>
        <v/>
      </c>
    </row>
    <row r="623" spans="1:27" s="9" customFormat="1" x14ac:dyDescent="0.3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 s="9" t="str" cm="1">
        <f t="array" aca="1" ref="AA623" ca="1">IFERROR(_xlfn.ANCHORARRAY(INDIRECT("'DATOS MAESTROS'!o" &amp; (MATCH(A623, 'DATOS MAESTROS'!N:N, 0)))),"")</f>
        <v/>
      </c>
    </row>
    <row r="624" spans="1:27" s="9" customFormat="1" x14ac:dyDescent="0.3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 s="9" t="str" cm="1">
        <f t="array" aca="1" ref="AA624" ca="1">IFERROR(_xlfn.ANCHORARRAY(INDIRECT("'DATOS MAESTROS'!o" &amp; (MATCH(A624, 'DATOS MAESTROS'!N:N, 0)))),"")</f>
        <v/>
      </c>
    </row>
    <row r="625" spans="1:27" s="9" customFormat="1" x14ac:dyDescent="0.3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 s="9" t="str" cm="1">
        <f t="array" aca="1" ref="AA625" ca="1">IFERROR(_xlfn.ANCHORARRAY(INDIRECT("'DATOS MAESTROS'!o" &amp; (MATCH(A625, 'DATOS MAESTROS'!N:N, 0)))),"")</f>
        <v/>
      </c>
    </row>
    <row r="626" spans="1:27" s="9" customFormat="1" x14ac:dyDescent="0.3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 s="9" t="str" cm="1">
        <f t="array" aca="1" ref="AA626" ca="1">IFERROR(_xlfn.ANCHORARRAY(INDIRECT("'DATOS MAESTROS'!o" &amp; (MATCH(A626, 'DATOS MAESTROS'!N:N, 0)))),"")</f>
        <v/>
      </c>
    </row>
    <row r="627" spans="1:27" s="9" customFormat="1" x14ac:dyDescent="0.3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 s="9" t="str" cm="1">
        <f t="array" aca="1" ref="AA627" ca="1">IFERROR(_xlfn.ANCHORARRAY(INDIRECT("'DATOS MAESTROS'!o" &amp; (MATCH(A627, 'DATOS MAESTROS'!N:N, 0)))),"")</f>
        <v/>
      </c>
    </row>
    <row r="628" spans="1:27" s="9" customFormat="1" x14ac:dyDescent="0.3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 s="9" t="str" cm="1">
        <f t="array" aca="1" ref="AA628" ca="1">IFERROR(_xlfn.ANCHORARRAY(INDIRECT("'DATOS MAESTROS'!o" &amp; (MATCH(A628, 'DATOS MAESTROS'!N:N, 0)))),"")</f>
        <v/>
      </c>
    </row>
    <row r="629" spans="1:27" s="9" customFormat="1" x14ac:dyDescent="0.3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 s="9" t="str" cm="1">
        <f t="array" aca="1" ref="AA629" ca="1">IFERROR(_xlfn.ANCHORARRAY(INDIRECT("'DATOS MAESTROS'!o" &amp; (MATCH(A629, 'DATOS MAESTROS'!N:N, 0)))),"")</f>
        <v/>
      </c>
    </row>
    <row r="630" spans="1:27" s="9" customFormat="1" x14ac:dyDescent="0.3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 s="9" t="str" cm="1">
        <f t="array" aca="1" ref="AA630" ca="1">IFERROR(_xlfn.ANCHORARRAY(INDIRECT("'DATOS MAESTROS'!o" &amp; (MATCH(A630, 'DATOS MAESTROS'!N:N, 0)))),"")</f>
        <v/>
      </c>
    </row>
    <row r="631" spans="1:27" s="9" customFormat="1" x14ac:dyDescent="0.3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 s="9" t="str" cm="1">
        <f t="array" aca="1" ref="AA631" ca="1">IFERROR(_xlfn.ANCHORARRAY(INDIRECT("'DATOS MAESTROS'!o" &amp; (MATCH(A631, 'DATOS MAESTROS'!N:N, 0)))),"")</f>
        <v/>
      </c>
    </row>
    <row r="632" spans="1:27" s="9" customFormat="1" x14ac:dyDescent="0.3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 s="9" t="str" cm="1">
        <f t="array" aca="1" ref="AA632" ca="1">IFERROR(_xlfn.ANCHORARRAY(INDIRECT("'DATOS MAESTROS'!o" &amp; (MATCH(A632, 'DATOS MAESTROS'!N:N, 0)))),"")</f>
        <v/>
      </c>
    </row>
    <row r="633" spans="1:27" s="9" customFormat="1" x14ac:dyDescent="0.3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 s="9" t="str" cm="1">
        <f t="array" aca="1" ref="AA633" ca="1">IFERROR(_xlfn.ANCHORARRAY(INDIRECT("'DATOS MAESTROS'!o" &amp; (MATCH(A633, 'DATOS MAESTROS'!N:N, 0)))),"")</f>
        <v/>
      </c>
    </row>
    <row r="634" spans="1:27" s="9" customFormat="1" x14ac:dyDescent="0.3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 s="9" t="str" cm="1">
        <f t="array" aca="1" ref="AA634" ca="1">IFERROR(_xlfn.ANCHORARRAY(INDIRECT("'DATOS MAESTROS'!o" &amp; (MATCH(A634, 'DATOS MAESTROS'!N:N, 0)))),"")</f>
        <v/>
      </c>
    </row>
    <row r="635" spans="1:27" s="9" customFormat="1" x14ac:dyDescent="0.3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 s="9" t="str" cm="1">
        <f t="array" aca="1" ref="AA635" ca="1">IFERROR(_xlfn.ANCHORARRAY(INDIRECT("'DATOS MAESTROS'!o" &amp; (MATCH(A635, 'DATOS MAESTROS'!N:N, 0)))),"")</f>
        <v/>
      </c>
    </row>
    <row r="636" spans="1:27" s="9" customFormat="1" x14ac:dyDescent="0.3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 s="9" t="str" cm="1">
        <f t="array" aca="1" ref="AA636" ca="1">IFERROR(_xlfn.ANCHORARRAY(INDIRECT("'DATOS MAESTROS'!o" &amp; (MATCH(A636, 'DATOS MAESTROS'!N:N, 0)))),"")</f>
        <v/>
      </c>
    </row>
    <row r="637" spans="1:27" s="9" customFormat="1" x14ac:dyDescent="0.3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 s="9" t="str" cm="1">
        <f t="array" aca="1" ref="AA637" ca="1">IFERROR(_xlfn.ANCHORARRAY(INDIRECT("'DATOS MAESTROS'!o" &amp; (MATCH(A637, 'DATOS MAESTROS'!N:N, 0)))),"")</f>
        <v/>
      </c>
    </row>
    <row r="638" spans="1:27" s="9" customFormat="1" x14ac:dyDescent="0.3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 s="9" t="str" cm="1">
        <f t="array" aca="1" ref="AA638" ca="1">IFERROR(_xlfn.ANCHORARRAY(INDIRECT("'DATOS MAESTROS'!o" &amp; (MATCH(A638, 'DATOS MAESTROS'!N:N, 0)))),"")</f>
        <v/>
      </c>
    </row>
    <row r="639" spans="1:27" s="9" customFormat="1" x14ac:dyDescent="0.3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 s="9" t="str" cm="1">
        <f t="array" aca="1" ref="AA639" ca="1">IFERROR(_xlfn.ANCHORARRAY(INDIRECT("'DATOS MAESTROS'!o" &amp; (MATCH(A639, 'DATOS MAESTROS'!N:N, 0)))),"")</f>
        <v/>
      </c>
    </row>
    <row r="640" spans="1:27" s="9" customFormat="1" x14ac:dyDescent="0.3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 s="9" t="str" cm="1">
        <f t="array" aca="1" ref="AA640" ca="1">IFERROR(_xlfn.ANCHORARRAY(INDIRECT("'DATOS MAESTROS'!o" &amp; (MATCH(A640, 'DATOS MAESTROS'!N:N, 0)))),"")</f>
        <v/>
      </c>
    </row>
    <row r="641" spans="1:27" s="9" customFormat="1" x14ac:dyDescent="0.3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 s="9" t="str" cm="1">
        <f t="array" aca="1" ref="AA641" ca="1">IFERROR(_xlfn.ANCHORARRAY(INDIRECT("'DATOS MAESTROS'!o" &amp; (MATCH(A641, 'DATOS MAESTROS'!N:N, 0)))),"")</f>
        <v/>
      </c>
    </row>
    <row r="642" spans="1:27" s="9" customFormat="1" x14ac:dyDescent="0.3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 s="9" t="str" cm="1">
        <f t="array" aca="1" ref="AA642" ca="1">IFERROR(_xlfn.ANCHORARRAY(INDIRECT("'DATOS MAESTROS'!o" &amp; (MATCH(A642, 'DATOS MAESTROS'!N:N, 0)))),"")</f>
        <v/>
      </c>
    </row>
    <row r="643" spans="1:27" s="9" customFormat="1" x14ac:dyDescent="0.3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 s="9" t="str" cm="1">
        <f t="array" aca="1" ref="AA643" ca="1">IFERROR(_xlfn.ANCHORARRAY(INDIRECT("'DATOS MAESTROS'!o" &amp; (MATCH(A643, 'DATOS MAESTROS'!N:N, 0)))),"")</f>
        <v/>
      </c>
    </row>
    <row r="644" spans="1:27" s="9" customFormat="1" x14ac:dyDescent="0.3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 s="9" t="str" cm="1">
        <f t="array" aca="1" ref="AA644" ca="1">IFERROR(_xlfn.ANCHORARRAY(INDIRECT("'DATOS MAESTROS'!o" &amp; (MATCH(A644, 'DATOS MAESTROS'!N:N, 0)))),"")</f>
        <v/>
      </c>
    </row>
    <row r="645" spans="1:27" s="9" customFormat="1" x14ac:dyDescent="0.3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 s="9" t="str" cm="1">
        <f t="array" aca="1" ref="AA645" ca="1">IFERROR(_xlfn.ANCHORARRAY(INDIRECT("'DATOS MAESTROS'!o" &amp; (MATCH(A645, 'DATOS MAESTROS'!N:N, 0)))),"")</f>
        <v/>
      </c>
    </row>
    <row r="646" spans="1:27" s="9" customFormat="1" x14ac:dyDescent="0.3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 s="9" t="str" cm="1">
        <f t="array" aca="1" ref="AA646" ca="1">IFERROR(_xlfn.ANCHORARRAY(INDIRECT("'DATOS MAESTROS'!o" &amp; (MATCH(A646, 'DATOS MAESTROS'!N:N, 0)))),"")</f>
        <v/>
      </c>
    </row>
    <row r="647" spans="1:27" s="9" customFormat="1" x14ac:dyDescent="0.3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 s="9" t="str" cm="1">
        <f t="array" aca="1" ref="AA647" ca="1">IFERROR(_xlfn.ANCHORARRAY(INDIRECT("'DATOS MAESTROS'!o" &amp; (MATCH(A647, 'DATOS MAESTROS'!N:N, 0)))),"")</f>
        <v/>
      </c>
    </row>
    <row r="648" spans="1:27" s="9" customFormat="1" x14ac:dyDescent="0.3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 s="9" t="str" cm="1">
        <f t="array" aca="1" ref="AA648" ca="1">IFERROR(_xlfn.ANCHORARRAY(INDIRECT("'DATOS MAESTROS'!o" &amp; (MATCH(A648, 'DATOS MAESTROS'!N:N, 0)))),"")</f>
        <v/>
      </c>
    </row>
    <row r="649" spans="1:27" s="9" customFormat="1" x14ac:dyDescent="0.3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 s="9" t="str" cm="1">
        <f t="array" aca="1" ref="AA649" ca="1">IFERROR(_xlfn.ANCHORARRAY(INDIRECT("'DATOS MAESTROS'!o" &amp; (MATCH(A649, 'DATOS MAESTROS'!N:N, 0)))),"")</f>
        <v/>
      </c>
    </row>
    <row r="650" spans="1:27" s="9" customFormat="1" x14ac:dyDescent="0.3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 s="9" t="str" cm="1">
        <f t="array" aca="1" ref="AA650" ca="1">IFERROR(_xlfn.ANCHORARRAY(INDIRECT("'DATOS MAESTROS'!o" &amp; (MATCH(A650, 'DATOS MAESTROS'!N:N, 0)))),"")</f>
        <v/>
      </c>
    </row>
    <row r="651" spans="1:27" s="9" customFormat="1" x14ac:dyDescent="0.3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 s="9" t="str" cm="1">
        <f t="array" aca="1" ref="AA651" ca="1">IFERROR(_xlfn.ANCHORARRAY(INDIRECT("'DATOS MAESTROS'!o" &amp; (MATCH(A651, 'DATOS MAESTROS'!N:N, 0)))),"")</f>
        <v/>
      </c>
    </row>
    <row r="652" spans="1:27" s="9" customFormat="1" x14ac:dyDescent="0.3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 s="9" t="str" cm="1">
        <f t="array" aca="1" ref="AA652" ca="1">IFERROR(_xlfn.ANCHORARRAY(INDIRECT("'DATOS MAESTROS'!o" &amp; (MATCH(A652, 'DATOS MAESTROS'!N:N, 0)))),"")</f>
        <v/>
      </c>
    </row>
    <row r="653" spans="1:27" s="9" customFormat="1" x14ac:dyDescent="0.3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 s="9" t="str" cm="1">
        <f t="array" aca="1" ref="AA653" ca="1">IFERROR(_xlfn.ANCHORARRAY(INDIRECT("'DATOS MAESTROS'!o" &amp; (MATCH(A653, 'DATOS MAESTROS'!N:N, 0)))),"")</f>
        <v/>
      </c>
    </row>
    <row r="654" spans="1:27" s="9" customFormat="1" x14ac:dyDescent="0.3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 s="9" t="str" cm="1">
        <f t="array" aca="1" ref="AA654" ca="1">IFERROR(_xlfn.ANCHORARRAY(INDIRECT("'DATOS MAESTROS'!o" &amp; (MATCH(A654, 'DATOS MAESTROS'!N:N, 0)))),"")</f>
        <v/>
      </c>
    </row>
    <row r="655" spans="1:27" s="9" customFormat="1" x14ac:dyDescent="0.3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 s="9" t="str" cm="1">
        <f t="array" aca="1" ref="AA655" ca="1">IFERROR(_xlfn.ANCHORARRAY(INDIRECT("'DATOS MAESTROS'!o" &amp; (MATCH(A655, 'DATOS MAESTROS'!N:N, 0)))),"")</f>
        <v/>
      </c>
    </row>
    <row r="656" spans="1:27" s="9" customFormat="1" x14ac:dyDescent="0.3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 s="9" t="str" cm="1">
        <f t="array" aca="1" ref="AA656" ca="1">IFERROR(_xlfn.ANCHORARRAY(INDIRECT("'DATOS MAESTROS'!o" &amp; (MATCH(A656, 'DATOS MAESTROS'!N:N, 0)))),"")</f>
        <v/>
      </c>
    </row>
    <row r="657" spans="1:27" s="9" customFormat="1" x14ac:dyDescent="0.3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 s="9" t="str" cm="1">
        <f t="array" aca="1" ref="AA657" ca="1">IFERROR(_xlfn.ANCHORARRAY(INDIRECT("'DATOS MAESTROS'!o" &amp; (MATCH(A657, 'DATOS MAESTROS'!N:N, 0)))),"")</f>
        <v/>
      </c>
    </row>
    <row r="658" spans="1:27" s="9" customFormat="1" x14ac:dyDescent="0.3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 s="9" t="str" cm="1">
        <f t="array" aca="1" ref="AA658" ca="1">IFERROR(_xlfn.ANCHORARRAY(INDIRECT("'DATOS MAESTROS'!o" &amp; (MATCH(A658, 'DATOS MAESTROS'!N:N, 0)))),"")</f>
        <v/>
      </c>
    </row>
    <row r="659" spans="1:27" s="9" customFormat="1" x14ac:dyDescent="0.3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 s="9" t="str" cm="1">
        <f t="array" aca="1" ref="AA659" ca="1">IFERROR(_xlfn.ANCHORARRAY(INDIRECT("'DATOS MAESTROS'!o" &amp; (MATCH(A659, 'DATOS MAESTROS'!N:N, 0)))),"")</f>
        <v/>
      </c>
    </row>
    <row r="660" spans="1:27" s="9" customFormat="1" x14ac:dyDescent="0.3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 s="9" t="str" cm="1">
        <f t="array" aca="1" ref="AA660" ca="1">IFERROR(_xlfn.ANCHORARRAY(INDIRECT("'DATOS MAESTROS'!o" &amp; (MATCH(A660, 'DATOS MAESTROS'!N:N, 0)))),"")</f>
        <v/>
      </c>
    </row>
    <row r="661" spans="1:27" s="9" customFormat="1" x14ac:dyDescent="0.3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 s="9" t="str" cm="1">
        <f t="array" aca="1" ref="AA661" ca="1">IFERROR(_xlfn.ANCHORARRAY(INDIRECT("'DATOS MAESTROS'!o" &amp; (MATCH(A661, 'DATOS MAESTROS'!N:N, 0)))),"")</f>
        <v/>
      </c>
    </row>
    <row r="662" spans="1:27" s="9" customFormat="1" x14ac:dyDescent="0.3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 s="9" t="str" cm="1">
        <f t="array" aca="1" ref="AA662" ca="1">IFERROR(_xlfn.ANCHORARRAY(INDIRECT("'DATOS MAESTROS'!o" &amp; (MATCH(A662, 'DATOS MAESTROS'!N:N, 0)))),"")</f>
        <v/>
      </c>
    </row>
    <row r="663" spans="1:27" s="9" customFormat="1" x14ac:dyDescent="0.3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 s="9" t="str" cm="1">
        <f t="array" aca="1" ref="AA663" ca="1">IFERROR(_xlfn.ANCHORARRAY(INDIRECT("'DATOS MAESTROS'!o" &amp; (MATCH(A663, 'DATOS MAESTROS'!N:N, 0)))),"")</f>
        <v/>
      </c>
    </row>
    <row r="664" spans="1:27" s="9" customFormat="1" x14ac:dyDescent="0.3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 s="9" t="str" cm="1">
        <f t="array" aca="1" ref="AA664" ca="1">IFERROR(_xlfn.ANCHORARRAY(INDIRECT("'DATOS MAESTROS'!o" &amp; (MATCH(A664, 'DATOS MAESTROS'!N:N, 0)))),"")</f>
        <v/>
      </c>
    </row>
    <row r="665" spans="1:27" s="9" customFormat="1" x14ac:dyDescent="0.3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 s="9" t="str" cm="1">
        <f t="array" aca="1" ref="AA665" ca="1">IFERROR(_xlfn.ANCHORARRAY(INDIRECT("'DATOS MAESTROS'!o" &amp; (MATCH(A665, 'DATOS MAESTROS'!N:N, 0)))),"")</f>
        <v/>
      </c>
    </row>
    <row r="666" spans="1:27" s="9" customFormat="1" x14ac:dyDescent="0.3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 s="9" t="str" cm="1">
        <f t="array" aca="1" ref="AA666" ca="1">IFERROR(_xlfn.ANCHORARRAY(INDIRECT("'DATOS MAESTROS'!o" &amp; (MATCH(A666, 'DATOS MAESTROS'!N:N, 0)))),"")</f>
        <v/>
      </c>
    </row>
    <row r="667" spans="1:27" s="9" customFormat="1" x14ac:dyDescent="0.3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 s="9" t="str" cm="1">
        <f t="array" aca="1" ref="AA667" ca="1">IFERROR(_xlfn.ANCHORARRAY(INDIRECT("'DATOS MAESTROS'!o" &amp; (MATCH(A667, 'DATOS MAESTROS'!N:N, 0)))),"")</f>
        <v/>
      </c>
    </row>
    <row r="668" spans="1:27" s="9" customFormat="1" x14ac:dyDescent="0.3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 s="9" t="str" cm="1">
        <f t="array" aca="1" ref="AA668" ca="1">IFERROR(_xlfn.ANCHORARRAY(INDIRECT("'DATOS MAESTROS'!o" &amp; (MATCH(A668, 'DATOS MAESTROS'!N:N, 0)))),"")</f>
        <v/>
      </c>
    </row>
    <row r="669" spans="1:27" s="9" customFormat="1" x14ac:dyDescent="0.3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 s="9" t="str" cm="1">
        <f t="array" aca="1" ref="AA669" ca="1">IFERROR(_xlfn.ANCHORARRAY(INDIRECT("'DATOS MAESTROS'!o" &amp; (MATCH(A669, 'DATOS MAESTROS'!N:N, 0)))),"")</f>
        <v/>
      </c>
    </row>
    <row r="670" spans="1:27" s="9" customFormat="1" x14ac:dyDescent="0.3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 s="9" t="str" cm="1">
        <f t="array" aca="1" ref="AA670" ca="1">IFERROR(_xlfn.ANCHORARRAY(INDIRECT("'DATOS MAESTROS'!o" &amp; (MATCH(A670, 'DATOS MAESTROS'!N:N, 0)))),"")</f>
        <v/>
      </c>
    </row>
    <row r="671" spans="1:27" s="9" customFormat="1" x14ac:dyDescent="0.3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 s="9" t="str" cm="1">
        <f t="array" aca="1" ref="AA671" ca="1">IFERROR(_xlfn.ANCHORARRAY(INDIRECT("'DATOS MAESTROS'!o" &amp; (MATCH(A671, 'DATOS MAESTROS'!N:N, 0)))),"")</f>
        <v/>
      </c>
    </row>
    <row r="672" spans="1:27" s="9" customFormat="1" x14ac:dyDescent="0.3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 s="9" t="str" cm="1">
        <f t="array" aca="1" ref="AA672" ca="1">IFERROR(_xlfn.ANCHORARRAY(INDIRECT("'DATOS MAESTROS'!o" &amp; (MATCH(A672, 'DATOS MAESTROS'!N:N, 0)))),"")</f>
        <v/>
      </c>
    </row>
    <row r="673" spans="1:27" s="9" customFormat="1" x14ac:dyDescent="0.3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 s="9" t="str" cm="1">
        <f t="array" aca="1" ref="AA673" ca="1">IFERROR(_xlfn.ANCHORARRAY(INDIRECT("'DATOS MAESTROS'!o" &amp; (MATCH(A673, 'DATOS MAESTROS'!N:N, 0)))),"")</f>
        <v/>
      </c>
    </row>
    <row r="674" spans="1:27" s="9" customFormat="1" x14ac:dyDescent="0.3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 s="9" t="str" cm="1">
        <f t="array" aca="1" ref="AA674" ca="1">IFERROR(_xlfn.ANCHORARRAY(INDIRECT("'DATOS MAESTROS'!o" &amp; (MATCH(A674, 'DATOS MAESTROS'!N:N, 0)))),"")</f>
        <v/>
      </c>
    </row>
    <row r="675" spans="1:27" s="9" customFormat="1" x14ac:dyDescent="0.3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 s="9" t="str" cm="1">
        <f t="array" aca="1" ref="AA675" ca="1">IFERROR(_xlfn.ANCHORARRAY(INDIRECT("'DATOS MAESTROS'!o" &amp; (MATCH(A675, 'DATOS MAESTROS'!N:N, 0)))),"")</f>
        <v/>
      </c>
    </row>
    <row r="676" spans="1:27" s="9" customFormat="1" x14ac:dyDescent="0.3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 s="9" t="str" cm="1">
        <f t="array" aca="1" ref="AA676" ca="1">IFERROR(_xlfn.ANCHORARRAY(INDIRECT("'DATOS MAESTROS'!o" &amp; (MATCH(A676, 'DATOS MAESTROS'!N:N, 0)))),"")</f>
        <v/>
      </c>
    </row>
    <row r="677" spans="1:27" s="9" customFormat="1" x14ac:dyDescent="0.3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 s="9" t="str" cm="1">
        <f t="array" aca="1" ref="AA677" ca="1">IFERROR(_xlfn.ANCHORARRAY(INDIRECT("'DATOS MAESTROS'!o" &amp; (MATCH(A677, 'DATOS MAESTROS'!N:N, 0)))),"")</f>
        <v/>
      </c>
    </row>
    <row r="678" spans="1:27" s="9" customFormat="1" x14ac:dyDescent="0.3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 s="9" t="str" cm="1">
        <f t="array" aca="1" ref="AA678" ca="1">IFERROR(_xlfn.ANCHORARRAY(INDIRECT("'DATOS MAESTROS'!o" &amp; (MATCH(A678, 'DATOS MAESTROS'!N:N, 0)))),"")</f>
        <v/>
      </c>
    </row>
    <row r="679" spans="1:27" s="9" customFormat="1" x14ac:dyDescent="0.3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 s="9" t="str" cm="1">
        <f t="array" aca="1" ref="AA679" ca="1">IFERROR(_xlfn.ANCHORARRAY(INDIRECT("'DATOS MAESTROS'!o" &amp; (MATCH(A679, 'DATOS MAESTROS'!N:N, 0)))),"")</f>
        <v/>
      </c>
    </row>
    <row r="680" spans="1:27" s="9" customFormat="1" x14ac:dyDescent="0.3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 s="9" t="str" cm="1">
        <f t="array" aca="1" ref="AA680" ca="1">IFERROR(_xlfn.ANCHORARRAY(INDIRECT("'DATOS MAESTROS'!o" &amp; (MATCH(A680, 'DATOS MAESTROS'!N:N, 0)))),"")</f>
        <v/>
      </c>
    </row>
    <row r="681" spans="1:27" s="9" customFormat="1" x14ac:dyDescent="0.3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 s="9" t="str" cm="1">
        <f t="array" aca="1" ref="AA681" ca="1">IFERROR(_xlfn.ANCHORARRAY(INDIRECT("'DATOS MAESTROS'!o" &amp; (MATCH(A681, 'DATOS MAESTROS'!N:N, 0)))),"")</f>
        <v/>
      </c>
    </row>
    <row r="682" spans="1:27" s="9" customFormat="1" x14ac:dyDescent="0.3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 s="9" t="str" cm="1">
        <f t="array" aca="1" ref="AA682" ca="1">IFERROR(_xlfn.ANCHORARRAY(INDIRECT("'DATOS MAESTROS'!o" &amp; (MATCH(A682, 'DATOS MAESTROS'!N:N, 0)))),"")</f>
        <v/>
      </c>
    </row>
    <row r="683" spans="1:27" s="9" customFormat="1" x14ac:dyDescent="0.3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 s="9" t="str" cm="1">
        <f t="array" aca="1" ref="AA683" ca="1">IFERROR(_xlfn.ANCHORARRAY(INDIRECT("'DATOS MAESTROS'!o" &amp; (MATCH(A683, 'DATOS MAESTROS'!N:N, 0)))),"")</f>
        <v/>
      </c>
    </row>
    <row r="684" spans="1:27" s="9" customFormat="1" x14ac:dyDescent="0.3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 s="9" t="str" cm="1">
        <f t="array" aca="1" ref="AA684" ca="1">IFERROR(_xlfn.ANCHORARRAY(INDIRECT("'DATOS MAESTROS'!o" &amp; (MATCH(A684, 'DATOS MAESTROS'!N:N, 0)))),"")</f>
        <v/>
      </c>
    </row>
    <row r="685" spans="1:27" s="9" customFormat="1" x14ac:dyDescent="0.3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 s="9" t="str" cm="1">
        <f t="array" aca="1" ref="AA685" ca="1">IFERROR(_xlfn.ANCHORARRAY(INDIRECT("'DATOS MAESTROS'!o" &amp; (MATCH(A685, 'DATOS MAESTROS'!N:N, 0)))),"")</f>
        <v/>
      </c>
    </row>
    <row r="686" spans="1:27" s="9" customFormat="1" x14ac:dyDescent="0.3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 s="9" t="str" cm="1">
        <f t="array" aca="1" ref="AA686" ca="1">IFERROR(_xlfn.ANCHORARRAY(INDIRECT("'DATOS MAESTROS'!o" &amp; (MATCH(A686, 'DATOS MAESTROS'!N:N, 0)))),"")</f>
        <v/>
      </c>
    </row>
    <row r="687" spans="1:27" s="9" customFormat="1" x14ac:dyDescent="0.3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 s="9" t="str" cm="1">
        <f t="array" aca="1" ref="AA687" ca="1">IFERROR(_xlfn.ANCHORARRAY(INDIRECT("'DATOS MAESTROS'!o" &amp; (MATCH(A687, 'DATOS MAESTROS'!N:N, 0)))),"")</f>
        <v/>
      </c>
    </row>
    <row r="688" spans="1:27" s="9" customFormat="1" x14ac:dyDescent="0.3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 s="9" t="str" cm="1">
        <f t="array" aca="1" ref="AA688" ca="1">IFERROR(_xlfn.ANCHORARRAY(INDIRECT("'DATOS MAESTROS'!o" &amp; (MATCH(A688, 'DATOS MAESTROS'!N:N, 0)))),"")</f>
        <v/>
      </c>
    </row>
    <row r="689" spans="1:27" s="9" customFormat="1" x14ac:dyDescent="0.3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 s="9" t="str" cm="1">
        <f t="array" aca="1" ref="AA689" ca="1">IFERROR(_xlfn.ANCHORARRAY(INDIRECT("'DATOS MAESTROS'!o" &amp; (MATCH(A689, 'DATOS MAESTROS'!N:N, 0)))),"")</f>
        <v/>
      </c>
    </row>
    <row r="690" spans="1:27" s="9" customFormat="1" x14ac:dyDescent="0.3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 s="9" t="str" cm="1">
        <f t="array" aca="1" ref="AA690" ca="1">IFERROR(_xlfn.ANCHORARRAY(INDIRECT("'DATOS MAESTROS'!o" &amp; (MATCH(A690, 'DATOS MAESTROS'!N:N, 0)))),"")</f>
        <v/>
      </c>
    </row>
    <row r="691" spans="1:27" s="9" customFormat="1" x14ac:dyDescent="0.3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 s="9" t="str" cm="1">
        <f t="array" aca="1" ref="AA691" ca="1">IFERROR(_xlfn.ANCHORARRAY(INDIRECT("'DATOS MAESTROS'!o" &amp; (MATCH(A691, 'DATOS MAESTROS'!N:N, 0)))),"")</f>
        <v/>
      </c>
    </row>
    <row r="692" spans="1:27" s="9" customFormat="1" x14ac:dyDescent="0.3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 s="9" t="str" cm="1">
        <f t="array" aca="1" ref="AA692" ca="1">IFERROR(_xlfn.ANCHORARRAY(INDIRECT("'DATOS MAESTROS'!o" &amp; (MATCH(A692, 'DATOS MAESTROS'!N:N, 0)))),"")</f>
        <v/>
      </c>
    </row>
    <row r="693" spans="1:27" s="9" customFormat="1" x14ac:dyDescent="0.3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 s="9" t="str" cm="1">
        <f t="array" aca="1" ref="AA693" ca="1">IFERROR(_xlfn.ANCHORARRAY(INDIRECT("'DATOS MAESTROS'!o" &amp; (MATCH(A693, 'DATOS MAESTROS'!N:N, 0)))),"")</f>
        <v/>
      </c>
    </row>
    <row r="694" spans="1:27" s="9" customFormat="1" x14ac:dyDescent="0.3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 s="9" t="str" cm="1">
        <f t="array" aca="1" ref="AA694" ca="1">IFERROR(_xlfn.ANCHORARRAY(INDIRECT("'DATOS MAESTROS'!o" &amp; (MATCH(A694, 'DATOS MAESTROS'!N:N, 0)))),"")</f>
        <v/>
      </c>
    </row>
    <row r="695" spans="1:27" s="9" customFormat="1" x14ac:dyDescent="0.3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 s="9" t="str" cm="1">
        <f t="array" aca="1" ref="AA695" ca="1">IFERROR(_xlfn.ANCHORARRAY(INDIRECT("'DATOS MAESTROS'!o" &amp; (MATCH(A695, 'DATOS MAESTROS'!N:N, 0)))),"")</f>
        <v/>
      </c>
    </row>
    <row r="696" spans="1:27" s="9" customFormat="1" x14ac:dyDescent="0.3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 s="9" t="str" cm="1">
        <f t="array" aca="1" ref="AA696" ca="1">IFERROR(_xlfn.ANCHORARRAY(INDIRECT("'DATOS MAESTROS'!o" &amp; (MATCH(A696, 'DATOS MAESTROS'!N:N, 0)))),"")</f>
        <v/>
      </c>
    </row>
    <row r="697" spans="1:27" s="9" customFormat="1" x14ac:dyDescent="0.3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 s="9" t="str" cm="1">
        <f t="array" aca="1" ref="AA697" ca="1">IFERROR(_xlfn.ANCHORARRAY(INDIRECT("'DATOS MAESTROS'!o" &amp; (MATCH(A697, 'DATOS MAESTROS'!N:N, 0)))),"")</f>
        <v/>
      </c>
    </row>
    <row r="698" spans="1:27" s="9" customFormat="1" x14ac:dyDescent="0.3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 s="9" t="str" cm="1">
        <f t="array" aca="1" ref="AA698" ca="1">IFERROR(_xlfn.ANCHORARRAY(INDIRECT("'DATOS MAESTROS'!o" &amp; (MATCH(A698, 'DATOS MAESTROS'!N:N, 0)))),"")</f>
        <v/>
      </c>
    </row>
    <row r="699" spans="1:27" s="9" customFormat="1" x14ac:dyDescent="0.3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 s="9" t="str" cm="1">
        <f t="array" aca="1" ref="AA699" ca="1">IFERROR(_xlfn.ANCHORARRAY(INDIRECT("'DATOS MAESTROS'!o" &amp; (MATCH(A699, 'DATOS MAESTROS'!N:N, 0)))),"")</f>
        <v/>
      </c>
    </row>
    <row r="700" spans="1:27" s="9" customFormat="1" x14ac:dyDescent="0.3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 s="9" t="str" cm="1">
        <f t="array" aca="1" ref="AA700" ca="1">IFERROR(_xlfn.ANCHORARRAY(INDIRECT("'DATOS MAESTROS'!o" &amp; (MATCH(A700, 'DATOS MAESTROS'!N:N, 0)))),"")</f>
        <v/>
      </c>
    </row>
    <row r="701" spans="1:27" s="9" customFormat="1" x14ac:dyDescent="0.3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 s="9" t="str" cm="1">
        <f t="array" aca="1" ref="AA701" ca="1">IFERROR(_xlfn.ANCHORARRAY(INDIRECT("'DATOS MAESTROS'!o" &amp; (MATCH(A701, 'DATOS MAESTROS'!N:N, 0)))),"")</f>
        <v/>
      </c>
    </row>
    <row r="702" spans="1:27" s="9" customFormat="1" x14ac:dyDescent="0.3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 s="9" t="str" cm="1">
        <f t="array" aca="1" ref="AA702" ca="1">IFERROR(_xlfn.ANCHORARRAY(INDIRECT("'DATOS MAESTROS'!o" &amp; (MATCH(A702, 'DATOS MAESTROS'!N:N, 0)))),"")</f>
        <v/>
      </c>
    </row>
    <row r="703" spans="1:27" s="9" customFormat="1" x14ac:dyDescent="0.3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 s="9" t="str" cm="1">
        <f t="array" aca="1" ref="AA703" ca="1">IFERROR(_xlfn.ANCHORARRAY(INDIRECT("'DATOS MAESTROS'!o" &amp; (MATCH(A703, 'DATOS MAESTROS'!N:N, 0)))),"")</f>
        <v/>
      </c>
    </row>
    <row r="704" spans="1:27" s="9" customFormat="1" x14ac:dyDescent="0.3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 s="9" t="str" cm="1">
        <f t="array" aca="1" ref="AA704" ca="1">IFERROR(_xlfn.ANCHORARRAY(INDIRECT("'DATOS MAESTROS'!o" &amp; (MATCH(A704, 'DATOS MAESTROS'!N:N, 0)))),"")</f>
        <v/>
      </c>
    </row>
    <row r="705" spans="1:27" s="9" customFormat="1" x14ac:dyDescent="0.3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 s="9" t="str" cm="1">
        <f t="array" aca="1" ref="AA705" ca="1">IFERROR(_xlfn.ANCHORARRAY(INDIRECT("'DATOS MAESTROS'!o" &amp; (MATCH(A705, 'DATOS MAESTROS'!N:N, 0)))),"")</f>
        <v/>
      </c>
    </row>
    <row r="706" spans="1:27" s="9" customFormat="1" x14ac:dyDescent="0.3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 s="9" t="str" cm="1">
        <f t="array" aca="1" ref="AA706" ca="1">IFERROR(_xlfn.ANCHORARRAY(INDIRECT("'DATOS MAESTROS'!o" &amp; (MATCH(A706, 'DATOS MAESTROS'!N:N, 0)))),"")</f>
        <v/>
      </c>
    </row>
    <row r="707" spans="1:27" s="9" customFormat="1" x14ac:dyDescent="0.3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 s="9" t="str" cm="1">
        <f t="array" aca="1" ref="AA707" ca="1">IFERROR(_xlfn.ANCHORARRAY(INDIRECT("'DATOS MAESTROS'!o" &amp; (MATCH(A707, 'DATOS MAESTROS'!N:N, 0)))),"")</f>
        <v/>
      </c>
    </row>
    <row r="708" spans="1:27" s="9" customFormat="1" x14ac:dyDescent="0.3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 s="9" t="str" cm="1">
        <f t="array" aca="1" ref="AA708" ca="1">IFERROR(_xlfn.ANCHORARRAY(INDIRECT("'DATOS MAESTROS'!o" &amp; (MATCH(A708, 'DATOS MAESTROS'!N:N, 0)))),"")</f>
        <v/>
      </c>
    </row>
    <row r="709" spans="1:27" s="9" customFormat="1" x14ac:dyDescent="0.3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 s="9" t="str" cm="1">
        <f t="array" aca="1" ref="AA709" ca="1">IFERROR(_xlfn.ANCHORARRAY(INDIRECT("'DATOS MAESTROS'!o" &amp; (MATCH(A709, 'DATOS MAESTROS'!N:N, 0)))),"")</f>
        <v/>
      </c>
    </row>
    <row r="710" spans="1:27" s="9" customFormat="1" x14ac:dyDescent="0.3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 s="9" t="str" cm="1">
        <f t="array" aca="1" ref="AA710" ca="1">IFERROR(_xlfn.ANCHORARRAY(INDIRECT("'DATOS MAESTROS'!o" &amp; (MATCH(A710, 'DATOS MAESTROS'!N:N, 0)))),"")</f>
        <v/>
      </c>
    </row>
    <row r="711" spans="1:27" s="9" customFormat="1" x14ac:dyDescent="0.3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 s="9" t="str" cm="1">
        <f t="array" aca="1" ref="AA711" ca="1">IFERROR(_xlfn.ANCHORARRAY(INDIRECT("'DATOS MAESTROS'!o" &amp; (MATCH(A711, 'DATOS MAESTROS'!N:N, 0)))),"")</f>
        <v/>
      </c>
    </row>
    <row r="712" spans="1:27" s="9" customFormat="1" x14ac:dyDescent="0.3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 s="9" t="str" cm="1">
        <f t="array" aca="1" ref="AA712" ca="1">IFERROR(_xlfn.ANCHORARRAY(INDIRECT("'DATOS MAESTROS'!o" &amp; (MATCH(A712, 'DATOS MAESTROS'!N:N, 0)))),"")</f>
        <v/>
      </c>
    </row>
    <row r="713" spans="1:27" s="9" customFormat="1" x14ac:dyDescent="0.3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 s="9" t="str" cm="1">
        <f t="array" aca="1" ref="AA713" ca="1">IFERROR(_xlfn.ANCHORARRAY(INDIRECT("'DATOS MAESTROS'!o" &amp; (MATCH(A713, 'DATOS MAESTROS'!N:N, 0)))),"")</f>
        <v/>
      </c>
    </row>
    <row r="714" spans="1:27" s="9" customFormat="1" x14ac:dyDescent="0.3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 s="9" t="str" cm="1">
        <f t="array" aca="1" ref="AA714" ca="1">IFERROR(_xlfn.ANCHORARRAY(INDIRECT("'DATOS MAESTROS'!o" &amp; (MATCH(A714, 'DATOS MAESTROS'!N:N, 0)))),"")</f>
        <v/>
      </c>
    </row>
    <row r="715" spans="1:27" s="9" customFormat="1" x14ac:dyDescent="0.3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 s="9" t="str" cm="1">
        <f t="array" aca="1" ref="AA715" ca="1">IFERROR(_xlfn.ANCHORARRAY(INDIRECT("'DATOS MAESTROS'!o" &amp; (MATCH(A715, 'DATOS MAESTROS'!N:N, 0)))),"")</f>
        <v/>
      </c>
    </row>
    <row r="716" spans="1:27" s="9" customFormat="1" x14ac:dyDescent="0.3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 s="9" t="str" cm="1">
        <f t="array" aca="1" ref="AA716" ca="1">IFERROR(_xlfn.ANCHORARRAY(INDIRECT("'DATOS MAESTROS'!o" &amp; (MATCH(A716, 'DATOS MAESTROS'!N:N, 0)))),"")</f>
        <v/>
      </c>
    </row>
    <row r="717" spans="1:27" s="9" customFormat="1" x14ac:dyDescent="0.3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 s="9" t="str" cm="1">
        <f t="array" aca="1" ref="AA717" ca="1">IFERROR(_xlfn.ANCHORARRAY(INDIRECT("'DATOS MAESTROS'!o" &amp; (MATCH(A717, 'DATOS MAESTROS'!N:N, 0)))),"")</f>
        <v/>
      </c>
    </row>
    <row r="718" spans="1:27" s="9" customFormat="1" x14ac:dyDescent="0.3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 s="9" t="str" cm="1">
        <f t="array" aca="1" ref="AA718" ca="1">IFERROR(_xlfn.ANCHORARRAY(INDIRECT("'DATOS MAESTROS'!o" &amp; (MATCH(A718, 'DATOS MAESTROS'!N:N, 0)))),"")</f>
        <v/>
      </c>
    </row>
    <row r="719" spans="1:27" s="9" customFormat="1" x14ac:dyDescent="0.3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 s="9" t="str" cm="1">
        <f t="array" aca="1" ref="AA719" ca="1">IFERROR(_xlfn.ANCHORARRAY(INDIRECT("'DATOS MAESTROS'!o" &amp; (MATCH(A719, 'DATOS MAESTROS'!N:N, 0)))),"")</f>
        <v/>
      </c>
    </row>
    <row r="720" spans="1:27" s="9" customFormat="1" x14ac:dyDescent="0.3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 s="9" t="str" cm="1">
        <f t="array" aca="1" ref="AA720" ca="1">IFERROR(_xlfn.ANCHORARRAY(INDIRECT("'DATOS MAESTROS'!o" &amp; (MATCH(A720, 'DATOS MAESTROS'!N:N, 0)))),"")</f>
        <v/>
      </c>
    </row>
    <row r="721" spans="1:27" s="9" customFormat="1" x14ac:dyDescent="0.3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 s="9" t="str" cm="1">
        <f t="array" aca="1" ref="AA721" ca="1">IFERROR(_xlfn.ANCHORARRAY(INDIRECT("'DATOS MAESTROS'!o" &amp; (MATCH(A721, 'DATOS MAESTROS'!N:N, 0)))),"")</f>
        <v/>
      </c>
    </row>
    <row r="722" spans="1:27" s="9" customFormat="1" x14ac:dyDescent="0.3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 s="9" t="str" cm="1">
        <f t="array" aca="1" ref="AA722" ca="1">IFERROR(_xlfn.ANCHORARRAY(INDIRECT("'DATOS MAESTROS'!o" &amp; (MATCH(A722, 'DATOS MAESTROS'!N:N, 0)))),"")</f>
        <v/>
      </c>
    </row>
    <row r="723" spans="1:27" s="9" customFormat="1" x14ac:dyDescent="0.3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 s="9" t="str" cm="1">
        <f t="array" aca="1" ref="AA723" ca="1">IFERROR(_xlfn.ANCHORARRAY(INDIRECT("'DATOS MAESTROS'!o" &amp; (MATCH(A723, 'DATOS MAESTROS'!N:N, 0)))),"")</f>
        <v/>
      </c>
    </row>
    <row r="724" spans="1:27" s="9" customFormat="1" x14ac:dyDescent="0.3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 s="9" t="str" cm="1">
        <f t="array" aca="1" ref="AA724" ca="1">IFERROR(_xlfn.ANCHORARRAY(INDIRECT("'DATOS MAESTROS'!o" &amp; (MATCH(A724, 'DATOS MAESTROS'!N:N, 0)))),"")</f>
        <v/>
      </c>
    </row>
    <row r="725" spans="1:27" s="9" customFormat="1" x14ac:dyDescent="0.3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 s="9" t="str" cm="1">
        <f t="array" aca="1" ref="AA725" ca="1">IFERROR(_xlfn.ANCHORARRAY(INDIRECT("'DATOS MAESTROS'!o" &amp; (MATCH(A725, 'DATOS MAESTROS'!N:N, 0)))),"")</f>
        <v/>
      </c>
    </row>
    <row r="726" spans="1:27" s="9" customFormat="1" x14ac:dyDescent="0.3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 s="9" t="str" cm="1">
        <f t="array" aca="1" ref="AA726" ca="1">IFERROR(_xlfn.ANCHORARRAY(INDIRECT("'DATOS MAESTROS'!o" &amp; (MATCH(A726, 'DATOS MAESTROS'!N:N, 0)))),"")</f>
        <v/>
      </c>
    </row>
    <row r="727" spans="1:27" s="9" customFormat="1" x14ac:dyDescent="0.3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 s="9" t="str" cm="1">
        <f t="array" aca="1" ref="AA727" ca="1">IFERROR(_xlfn.ANCHORARRAY(INDIRECT("'DATOS MAESTROS'!o" &amp; (MATCH(A727, 'DATOS MAESTROS'!N:N, 0)))),"")</f>
        <v/>
      </c>
    </row>
    <row r="728" spans="1:27" s="9" customFormat="1" x14ac:dyDescent="0.3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 s="9" t="str" cm="1">
        <f t="array" aca="1" ref="AA728" ca="1">IFERROR(_xlfn.ANCHORARRAY(INDIRECT("'DATOS MAESTROS'!o" &amp; (MATCH(A728, 'DATOS MAESTROS'!N:N, 0)))),"")</f>
        <v/>
      </c>
    </row>
    <row r="729" spans="1:27" s="9" customFormat="1" x14ac:dyDescent="0.3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 s="9" t="str" cm="1">
        <f t="array" aca="1" ref="AA729" ca="1">IFERROR(_xlfn.ANCHORARRAY(INDIRECT("'DATOS MAESTROS'!o" &amp; (MATCH(A729, 'DATOS MAESTROS'!N:N, 0)))),"")</f>
        <v/>
      </c>
    </row>
    <row r="730" spans="1:27" s="9" customFormat="1" x14ac:dyDescent="0.3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 s="9" t="str" cm="1">
        <f t="array" aca="1" ref="AA730" ca="1">IFERROR(_xlfn.ANCHORARRAY(INDIRECT("'DATOS MAESTROS'!o" &amp; (MATCH(A730, 'DATOS MAESTROS'!N:N, 0)))),"")</f>
        <v/>
      </c>
    </row>
    <row r="731" spans="1:27" s="9" customFormat="1" x14ac:dyDescent="0.3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 s="9" t="str" cm="1">
        <f t="array" aca="1" ref="AA731" ca="1">IFERROR(_xlfn.ANCHORARRAY(INDIRECT("'DATOS MAESTROS'!o" &amp; (MATCH(A731, 'DATOS MAESTROS'!N:N, 0)))),"")</f>
        <v/>
      </c>
    </row>
    <row r="732" spans="1:27" s="9" customFormat="1" x14ac:dyDescent="0.3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 s="9" t="str" cm="1">
        <f t="array" aca="1" ref="AA732" ca="1">IFERROR(_xlfn.ANCHORARRAY(INDIRECT("'DATOS MAESTROS'!o" &amp; (MATCH(A732, 'DATOS MAESTROS'!N:N, 0)))),"")</f>
        <v/>
      </c>
    </row>
    <row r="733" spans="1:27" s="9" customFormat="1" x14ac:dyDescent="0.3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 s="9" t="str" cm="1">
        <f t="array" aca="1" ref="AA733" ca="1">IFERROR(_xlfn.ANCHORARRAY(INDIRECT("'DATOS MAESTROS'!o" &amp; (MATCH(A733, 'DATOS MAESTROS'!N:N, 0)))),"")</f>
        <v/>
      </c>
    </row>
    <row r="734" spans="1:27" s="9" customFormat="1" x14ac:dyDescent="0.3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 s="9" t="str" cm="1">
        <f t="array" aca="1" ref="AA734" ca="1">IFERROR(_xlfn.ANCHORARRAY(INDIRECT("'DATOS MAESTROS'!o" &amp; (MATCH(A734, 'DATOS MAESTROS'!N:N, 0)))),"")</f>
        <v/>
      </c>
    </row>
    <row r="735" spans="1:27" s="9" customFormat="1" x14ac:dyDescent="0.3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 s="9" t="str" cm="1">
        <f t="array" aca="1" ref="AA735" ca="1">IFERROR(_xlfn.ANCHORARRAY(INDIRECT("'DATOS MAESTROS'!o" &amp; (MATCH(A735, 'DATOS MAESTROS'!N:N, 0)))),"")</f>
        <v/>
      </c>
    </row>
    <row r="736" spans="1:27" s="9" customFormat="1" x14ac:dyDescent="0.3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 s="9" t="str" cm="1">
        <f t="array" aca="1" ref="AA736" ca="1">IFERROR(_xlfn.ANCHORARRAY(INDIRECT("'DATOS MAESTROS'!o" &amp; (MATCH(A736, 'DATOS MAESTROS'!N:N, 0)))),"")</f>
        <v/>
      </c>
    </row>
    <row r="737" spans="1:27" s="9" customFormat="1" x14ac:dyDescent="0.3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 s="9" t="str" cm="1">
        <f t="array" aca="1" ref="AA737" ca="1">IFERROR(_xlfn.ANCHORARRAY(INDIRECT("'DATOS MAESTROS'!o" &amp; (MATCH(A737, 'DATOS MAESTROS'!N:N, 0)))),"")</f>
        <v/>
      </c>
    </row>
    <row r="738" spans="1:27" s="9" customFormat="1" x14ac:dyDescent="0.3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 s="9" t="str" cm="1">
        <f t="array" aca="1" ref="AA738" ca="1">IFERROR(_xlfn.ANCHORARRAY(INDIRECT("'DATOS MAESTROS'!o" &amp; (MATCH(A738, 'DATOS MAESTROS'!N:N, 0)))),"")</f>
        <v/>
      </c>
    </row>
    <row r="739" spans="1:27" s="9" customFormat="1" x14ac:dyDescent="0.3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 s="9" t="str" cm="1">
        <f t="array" aca="1" ref="AA739" ca="1">IFERROR(_xlfn.ANCHORARRAY(INDIRECT("'DATOS MAESTROS'!o" &amp; (MATCH(A739, 'DATOS MAESTROS'!N:N, 0)))),"")</f>
        <v/>
      </c>
    </row>
    <row r="740" spans="1:27" s="9" customFormat="1" x14ac:dyDescent="0.3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 s="9" t="str" cm="1">
        <f t="array" aca="1" ref="AA740" ca="1">IFERROR(_xlfn.ANCHORARRAY(INDIRECT("'DATOS MAESTROS'!o" &amp; (MATCH(A740, 'DATOS MAESTROS'!N:N, 0)))),"")</f>
        <v/>
      </c>
    </row>
    <row r="741" spans="1:27" s="9" customFormat="1" x14ac:dyDescent="0.3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 s="9" t="str" cm="1">
        <f t="array" aca="1" ref="AA741" ca="1">IFERROR(_xlfn.ANCHORARRAY(INDIRECT("'DATOS MAESTROS'!o" &amp; (MATCH(A741, 'DATOS MAESTROS'!N:N, 0)))),"")</f>
        <v/>
      </c>
    </row>
    <row r="742" spans="1:27" s="9" customFormat="1" x14ac:dyDescent="0.3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 s="9" t="str" cm="1">
        <f t="array" aca="1" ref="AA742" ca="1">IFERROR(_xlfn.ANCHORARRAY(INDIRECT("'DATOS MAESTROS'!o" &amp; (MATCH(A742, 'DATOS MAESTROS'!N:N, 0)))),"")</f>
        <v/>
      </c>
    </row>
    <row r="743" spans="1:27" s="9" customFormat="1" x14ac:dyDescent="0.3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 s="9" t="str" cm="1">
        <f t="array" aca="1" ref="AA743" ca="1">IFERROR(_xlfn.ANCHORARRAY(INDIRECT("'DATOS MAESTROS'!o" &amp; (MATCH(A743, 'DATOS MAESTROS'!N:N, 0)))),"")</f>
        <v/>
      </c>
    </row>
    <row r="744" spans="1:27" s="9" customFormat="1" x14ac:dyDescent="0.3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 s="9" t="str" cm="1">
        <f t="array" aca="1" ref="AA744" ca="1">IFERROR(_xlfn.ANCHORARRAY(INDIRECT("'DATOS MAESTROS'!o" &amp; (MATCH(A744, 'DATOS MAESTROS'!N:N, 0)))),"")</f>
        <v/>
      </c>
    </row>
    <row r="745" spans="1:27" s="9" customFormat="1" x14ac:dyDescent="0.3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 s="9" t="str" cm="1">
        <f t="array" aca="1" ref="AA745" ca="1">IFERROR(_xlfn.ANCHORARRAY(INDIRECT("'DATOS MAESTROS'!o" &amp; (MATCH(A745, 'DATOS MAESTROS'!N:N, 0)))),"")</f>
        <v/>
      </c>
    </row>
    <row r="746" spans="1:27" s="9" customFormat="1" x14ac:dyDescent="0.3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 s="9" t="str" cm="1">
        <f t="array" aca="1" ref="AA746" ca="1">IFERROR(_xlfn.ANCHORARRAY(INDIRECT("'DATOS MAESTROS'!o" &amp; (MATCH(A746, 'DATOS MAESTROS'!N:N, 0)))),"")</f>
        <v/>
      </c>
    </row>
    <row r="747" spans="1:27" s="9" customFormat="1" x14ac:dyDescent="0.3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 s="9" t="str" cm="1">
        <f t="array" aca="1" ref="AA747" ca="1">IFERROR(_xlfn.ANCHORARRAY(INDIRECT("'DATOS MAESTROS'!o" &amp; (MATCH(A747, 'DATOS MAESTROS'!N:N, 0)))),"")</f>
        <v/>
      </c>
    </row>
    <row r="748" spans="1:27" s="9" customFormat="1" x14ac:dyDescent="0.3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 s="9" t="str" cm="1">
        <f t="array" aca="1" ref="AA748" ca="1">IFERROR(_xlfn.ANCHORARRAY(INDIRECT("'DATOS MAESTROS'!o" &amp; (MATCH(A748, 'DATOS MAESTROS'!N:N, 0)))),"")</f>
        <v/>
      </c>
    </row>
    <row r="749" spans="1:27" s="9" customFormat="1" x14ac:dyDescent="0.3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 s="9" t="str" cm="1">
        <f t="array" aca="1" ref="AA749" ca="1">IFERROR(_xlfn.ANCHORARRAY(INDIRECT("'DATOS MAESTROS'!o" &amp; (MATCH(A749, 'DATOS MAESTROS'!N:N, 0)))),"")</f>
        <v/>
      </c>
    </row>
    <row r="750" spans="1:27" s="9" customFormat="1" x14ac:dyDescent="0.3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 s="9" t="str" cm="1">
        <f t="array" aca="1" ref="AA750" ca="1">IFERROR(_xlfn.ANCHORARRAY(INDIRECT("'DATOS MAESTROS'!o" &amp; (MATCH(A750, 'DATOS MAESTROS'!N:N, 0)))),"")</f>
        <v/>
      </c>
    </row>
    <row r="751" spans="1:27" s="9" customFormat="1" x14ac:dyDescent="0.3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 s="9" t="str" cm="1">
        <f t="array" aca="1" ref="AA751" ca="1">IFERROR(_xlfn.ANCHORARRAY(INDIRECT("'DATOS MAESTROS'!o" &amp; (MATCH(A751, 'DATOS MAESTROS'!N:N, 0)))),"")</f>
        <v/>
      </c>
    </row>
    <row r="752" spans="1:27" s="9" customFormat="1" x14ac:dyDescent="0.3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 s="9" t="str" cm="1">
        <f t="array" aca="1" ref="AA752" ca="1">IFERROR(_xlfn.ANCHORARRAY(INDIRECT("'DATOS MAESTROS'!o" &amp; (MATCH(A752, 'DATOS MAESTROS'!N:N, 0)))),"")</f>
        <v/>
      </c>
    </row>
    <row r="753" spans="1:27" s="9" customFormat="1" x14ac:dyDescent="0.3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 s="9" t="str" cm="1">
        <f t="array" aca="1" ref="AA753" ca="1">IFERROR(_xlfn.ANCHORARRAY(INDIRECT("'DATOS MAESTROS'!o" &amp; (MATCH(A753, 'DATOS MAESTROS'!N:N, 0)))),"")</f>
        <v/>
      </c>
    </row>
    <row r="754" spans="1:27" s="9" customFormat="1" x14ac:dyDescent="0.3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 s="9" t="str" cm="1">
        <f t="array" aca="1" ref="AA754" ca="1">IFERROR(_xlfn.ANCHORARRAY(INDIRECT("'DATOS MAESTROS'!o" &amp; (MATCH(A754, 'DATOS MAESTROS'!N:N, 0)))),"")</f>
        <v/>
      </c>
    </row>
    <row r="755" spans="1:27" s="9" customFormat="1" x14ac:dyDescent="0.3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 s="9" t="str" cm="1">
        <f t="array" aca="1" ref="AA755" ca="1">IFERROR(_xlfn.ANCHORARRAY(INDIRECT("'DATOS MAESTROS'!o" &amp; (MATCH(A755, 'DATOS MAESTROS'!N:N, 0)))),"")</f>
        <v/>
      </c>
    </row>
    <row r="756" spans="1:27" s="9" customFormat="1" x14ac:dyDescent="0.3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 s="9" t="str" cm="1">
        <f t="array" aca="1" ref="AA756" ca="1">IFERROR(_xlfn.ANCHORARRAY(INDIRECT("'DATOS MAESTROS'!o" &amp; (MATCH(A756, 'DATOS MAESTROS'!N:N, 0)))),"")</f>
        <v/>
      </c>
    </row>
    <row r="757" spans="1:27" s="9" customFormat="1" x14ac:dyDescent="0.3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 s="9" t="str" cm="1">
        <f t="array" aca="1" ref="AA757" ca="1">IFERROR(_xlfn.ANCHORARRAY(INDIRECT("'DATOS MAESTROS'!o" &amp; (MATCH(A757, 'DATOS MAESTROS'!N:N, 0)))),"")</f>
        <v/>
      </c>
    </row>
    <row r="758" spans="1:27" s="9" customFormat="1" x14ac:dyDescent="0.3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 s="9" t="str" cm="1">
        <f t="array" aca="1" ref="AA758" ca="1">IFERROR(_xlfn.ANCHORARRAY(INDIRECT("'DATOS MAESTROS'!o" &amp; (MATCH(A758, 'DATOS MAESTROS'!N:N, 0)))),"")</f>
        <v/>
      </c>
    </row>
    <row r="759" spans="1:27" s="9" customFormat="1" x14ac:dyDescent="0.3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 s="9" t="str" cm="1">
        <f t="array" aca="1" ref="AA759" ca="1">IFERROR(_xlfn.ANCHORARRAY(INDIRECT("'DATOS MAESTROS'!o" &amp; (MATCH(A759, 'DATOS MAESTROS'!N:N, 0)))),"")</f>
        <v/>
      </c>
    </row>
    <row r="760" spans="1:27" s="9" customFormat="1" x14ac:dyDescent="0.3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 s="9" t="str" cm="1">
        <f t="array" aca="1" ref="AA760" ca="1">IFERROR(_xlfn.ANCHORARRAY(INDIRECT("'DATOS MAESTROS'!o" &amp; (MATCH(A760, 'DATOS MAESTROS'!N:N, 0)))),"")</f>
        <v/>
      </c>
    </row>
    <row r="761" spans="1:27" s="9" customFormat="1" x14ac:dyDescent="0.3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 s="9" t="str" cm="1">
        <f t="array" aca="1" ref="AA761" ca="1">IFERROR(_xlfn.ANCHORARRAY(INDIRECT("'DATOS MAESTROS'!o" &amp; (MATCH(A761, 'DATOS MAESTROS'!N:N, 0)))),"")</f>
        <v/>
      </c>
    </row>
    <row r="762" spans="1:27" s="9" customFormat="1" x14ac:dyDescent="0.3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 s="9" t="str" cm="1">
        <f t="array" aca="1" ref="AA762" ca="1">IFERROR(_xlfn.ANCHORARRAY(INDIRECT("'DATOS MAESTROS'!o" &amp; (MATCH(A762, 'DATOS MAESTROS'!N:N, 0)))),"")</f>
        <v/>
      </c>
    </row>
    <row r="763" spans="1:27" s="9" customFormat="1" x14ac:dyDescent="0.3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 s="9" t="str" cm="1">
        <f t="array" aca="1" ref="AA763" ca="1">IFERROR(_xlfn.ANCHORARRAY(INDIRECT("'DATOS MAESTROS'!o" &amp; (MATCH(A763, 'DATOS MAESTROS'!N:N, 0)))),"")</f>
        <v/>
      </c>
    </row>
    <row r="764" spans="1:27" s="9" customFormat="1" x14ac:dyDescent="0.3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 s="9" t="str" cm="1">
        <f t="array" aca="1" ref="AA764" ca="1">IFERROR(_xlfn.ANCHORARRAY(INDIRECT("'DATOS MAESTROS'!o" &amp; (MATCH(A764, 'DATOS MAESTROS'!N:N, 0)))),"")</f>
        <v/>
      </c>
    </row>
    <row r="765" spans="1:27" s="9" customFormat="1" x14ac:dyDescent="0.3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 s="9" t="str" cm="1">
        <f t="array" aca="1" ref="AA765" ca="1">IFERROR(_xlfn.ANCHORARRAY(INDIRECT("'DATOS MAESTROS'!o" &amp; (MATCH(A765, 'DATOS MAESTROS'!N:N, 0)))),"")</f>
        <v/>
      </c>
    </row>
    <row r="766" spans="1:27" s="9" customFormat="1" x14ac:dyDescent="0.3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 s="9" t="str" cm="1">
        <f t="array" aca="1" ref="AA766" ca="1">IFERROR(_xlfn.ANCHORARRAY(INDIRECT("'DATOS MAESTROS'!o" &amp; (MATCH(A766, 'DATOS MAESTROS'!N:N, 0)))),"")</f>
        <v/>
      </c>
    </row>
    <row r="767" spans="1:27" s="9" customFormat="1" x14ac:dyDescent="0.3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 s="9" t="str" cm="1">
        <f t="array" aca="1" ref="AA767" ca="1">IFERROR(_xlfn.ANCHORARRAY(INDIRECT("'DATOS MAESTROS'!o" &amp; (MATCH(A767, 'DATOS MAESTROS'!N:N, 0)))),"")</f>
        <v/>
      </c>
    </row>
    <row r="768" spans="1:27" s="9" customFormat="1" x14ac:dyDescent="0.3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 s="9" t="str" cm="1">
        <f t="array" aca="1" ref="AA768" ca="1">IFERROR(_xlfn.ANCHORARRAY(INDIRECT("'DATOS MAESTROS'!o" &amp; (MATCH(A768, 'DATOS MAESTROS'!N:N, 0)))),"")</f>
        <v/>
      </c>
    </row>
    <row r="769" spans="1:27" s="9" customFormat="1" x14ac:dyDescent="0.3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 s="9" t="str" cm="1">
        <f t="array" aca="1" ref="AA769" ca="1">IFERROR(_xlfn.ANCHORARRAY(INDIRECT("'DATOS MAESTROS'!o" &amp; (MATCH(A769, 'DATOS MAESTROS'!N:N, 0)))),"")</f>
        <v/>
      </c>
    </row>
    <row r="770" spans="1:27" s="9" customFormat="1" x14ac:dyDescent="0.3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 s="9" t="str" cm="1">
        <f t="array" aca="1" ref="AA770" ca="1">IFERROR(_xlfn.ANCHORARRAY(INDIRECT("'DATOS MAESTROS'!o" &amp; (MATCH(A770, 'DATOS MAESTROS'!N:N, 0)))),"")</f>
        <v/>
      </c>
    </row>
    <row r="771" spans="1:27" s="9" customFormat="1" x14ac:dyDescent="0.3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 s="9" t="str" cm="1">
        <f t="array" aca="1" ref="AA771" ca="1">IFERROR(_xlfn.ANCHORARRAY(INDIRECT("'DATOS MAESTROS'!o" &amp; (MATCH(A771, 'DATOS MAESTROS'!N:N, 0)))),"")</f>
        <v/>
      </c>
    </row>
    <row r="772" spans="1:27" s="9" customFormat="1" x14ac:dyDescent="0.3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 s="9" t="str" cm="1">
        <f t="array" aca="1" ref="AA772" ca="1">IFERROR(_xlfn.ANCHORARRAY(INDIRECT("'DATOS MAESTROS'!o" &amp; (MATCH(A772, 'DATOS MAESTROS'!N:N, 0)))),"")</f>
        <v/>
      </c>
    </row>
    <row r="773" spans="1:27" s="9" customFormat="1" x14ac:dyDescent="0.3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 s="9" t="str" cm="1">
        <f t="array" aca="1" ref="AA773" ca="1">IFERROR(_xlfn.ANCHORARRAY(INDIRECT("'DATOS MAESTROS'!o" &amp; (MATCH(A773, 'DATOS MAESTROS'!N:N, 0)))),"")</f>
        <v/>
      </c>
    </row>
    <row r="774" spans="1:27" s="9" customFormat="1" x14ac:dyDescent="0.3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 s="9" t="str" cm="1">
        <f t="array" aca="1" ref="AA774" ca="1">IFERROR(_xlfn.ANCHORARRAY(INDIRECT("'DATOS MAESTROS'!o" &amp; (MATCH(A774, 'DATOS MAESTROS'!N:N, 0)))),"")</f>
        <v/>
      </c>
    </row>
    <row r="775" spans="1:27" s="9" customFormat="1" x14ac:dyDescent="0.3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 s="9" t="str" cm="1">
        <f t="array" aca="1" ref="AA775" ca="1">IFERROR(_xlfn.ANCHORARRAY(INDIRECT("'DATOS MAESTROS'!o" &amp; (MATCH(A775, 'DATOS MAESTROS'!N:N, 0)))),"")</f>
        <v/>
      </c>
    </row>
    <row r="776" spans="1:27" s="9" customFormat="1" x14ac:dyDescent="0.3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 s="9" t="str" cm="1">
        <f t="array" aca="1" ref="AA776" ca="1">IFERROR(_xlfn.ANCHORARRAY(INDIRECT("'DATOS MAESTROS'!o" &amp; (MATCH(A776, 'DATOS MAESTROS'!N:N, 0)))),"")</f>
        <v/>
      </c>
    </row>
    <row r="777" spans="1:27" s="9" customFormat="1" x14ac:dyDescent="0.3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 s="9" t="str" cm="1">
        <f t="array" aca="1" ref="AA777" ca="1">IFERROR(_xlfn.ANCHORARRAY(INDIRECT("'DATOS MAESTROS'!o" &amp; (MATCH(A777, 'DATOS MAESTROS'!N:N, 0)))),"")</f>
        <v/>
      </c>
    </row>
    <row r="778" spans="1:27" s="9" customFormat="1" x14ac:dyDescent="0.3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 s="9" t="str" cm="1">
        <f t="array" aca="1" ref="AA778" ca="1">IFERROR(_xlfn.ANCHORARRAY(INDIRECT("'DATOS MAESTROS'!o" &amp; (MATCH(A778, 'DATOS MAESTROS'!N:N, 0)))),"")</f>
        <v/>
      </c>
    </row>
    <row r="779" spans="1:27" s="9" customFormat="1" x14ac:dyDescent="0.3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 s="9" t="str" cm="1">
        <f t="array" aca="1" ref="AA779" ca="1">IFERROR(_xlfn.ANCHORARRAY(INDIRECT("'DATOS MAESTROS'!o" &amp; (MATCH(A779, 'DATOS MAESTROS'!N:N, 0)))),"")</f>
        <v/>
      </c>
    </row>
    <row r="780" spans="1:27" s="9" customFormat="1" x14ac:dyDescent="0.3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 s="9" t="str" cm="1">
        <f t="array" aca="1" ref="AA780" ca="1">IFERROR(_xlfn.ANCHORARRAY(INDIRECT("'DATOS MAESTROS'!o" &amp; (MATCH(A780, 'DATOS MAESTROS'!N:N, 0)))),"")</f>
        <v/>
      </c>
    </row>
    <row r="781" spans="1:27" s="9" customFormat="1" x14ac:dyDescent="0.3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 s="9" t="str" cm="1">
        <f t="array" aca="1" ref="AA781" ca="1">IFERROR(_xlfn.ANCHORARRAY(INDIRECT("'DATOS MAESTROS'!o" &amp; (MATCH(A781, 'DATOS MAESTROS'!N:N, 0)))),"")</f>
        <v/>
      </c>
    </row>
    <row r="782" spans="1:27" s="9" customFormat="1" x14ac:dyDescent="0.3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 s="9" t="str" cm="1">
        <f t="array" aca="1" ref="AA782" ca="1">IFERROR(_xlfn.ANCHORARRAY(INDIRECT("'DATOS MAESTROS'!o" &amp; (MATCH(A782, 'DATOS MAESTROS'!N:N, 0)))),"")</f>
        <v/>
      </c>
    </row>
    <row r="783" spans="1:27" s="9" customFormat="1" x14ac:dyDescent="0.3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 s="9" t="str" cm="1">
        <f t="array" aca="1" ref="AA783" ca="1">IFERROR(_xlfn.ANCHORARRAY(INDIRECT("'DATOS MAESTROS'!o" &amp; (MATCH(A783, 'DATOS MAESTROS'!N:N, 0)))),"")</f>
        <v/>
      </c>
    </row>
    <row r="784" spans="1:27" s="9" customFormat="1" x14ac:dyDescent="0.3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 s="9" t="str" cm="1">
        <f t="array" aca="1" ref="AA784" ca="1">IFERROR(_xlfn.ANCHORARRAY(INDIRECT("'DATOS MAESTROS'!o" &amp; (MATCH(A784, 'DATOS MAESTROS'!N:N, 0)))),"")</f>
        <v/>
      </c>
    </row>
    <row r="785" spans="1:27" s="9" customFormat="1" x14ac:dyDescent="0.3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 s="9" t="str" cm="1">
        <f t="array" aca="1" ref="AA785" ca="1">IFERROR(_xlfn.ANCHORARRAY(INDIRECT("'DATOS MAESTROS'!o" &amp; (MATCH(A785, 'DATOS MAESTROS'!N:N, 0)))),"")</f>
        <v/>
      </c>
    </row>
    <row r="786" spans="1:27" s="9" customFormat="1" x14ac:dyDescent="0.3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 s="9" t="str" cm="1">
        <f t="array" aca="1" ref="AA786" ca="1">IFERROR(_xlfn.ANCHORARRAY(INDIRECT("'DATOS MAESTROS'!o" &amp; (MATCH(A786, 'DATOS MAESTROS'!N:N, 0)))),"")</f>
        <v/>
      </c>
    </row>
    <row r="787" spans="1:27" s="9" customFormat="1" x14ac:dyDescent="0.3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 s="9" t="str" cm="1">
        <f t="array" aca="1" ref="AA787" ca="1">IFERROR(_xlfn.ANCHORARRAY(INDIRECT("'DATOS MAESTROS'!o" &amp; (MATCH(A787, 'DATOS MAESTROS'!N:N, 0)))),"")</f>
        <v/>
      </c>
    </row>
    <row r="788" spans="1:27" s="9" customFormat="1" x14ac:dyDescent="0.3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 s="9" t="str" cm="1">
        <f t="array" aca="1" ref="AA788" ca="1">IFERROR(_xlfn.ANCHORARRAY(INDIRECT("'DATOS MAESTROS'!o" &amp; (MATCH(A788, 'DATOS MAESTROS'!N:N, 0)))),"")</f>
        <v/>
      </c>
    </row>
    <row r="789" spans="1:27" s="9" customFormat="1" x14ac:dyDescent="0.3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 s="9" t="str" cm="1">
        <f t="array" aca="1" ref="AA789" ca="1">IFERROR(_xlfn.ANCHORARRAY(INDIRECT("'DATOS MAESTROS'!o" &amp; (MATCH(A789, 'DATOS MAESTROS'!N:N, 0)))),"")</f>
        <v/>
      </c>
    </row>
    <row r="790" spans="1:27" s="9" customFormat="1" x14ac:dyDescent="0.3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 s="9" t="str" cm="1">
        <f t="array" aca="1" ref="AA790" ca="1">IFERROR(_xlfn.ANCHORARRAY(INDIRECT("'DATOS MAESTROS'!o" &amp; (MATCH(A790, 'DATOS MAESTROS'!N:N, 0)))),"")</f>
        <v/>
      </c>
    </row>
    <row r="791" spans="1:27" s="9" customFormat="1" x14ac:dyDescent="0.3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 s="9" t="str" cm="1">
        <f t="array" aca="1" ref="AA791" ca="1">IFERROR(_xlfn.ANCHORARRAY(INDIRECT("'DATOS MAESTROS'!o" &amp; (MATCH(A791, 'DATOS MAESTROS'!N:N, 0)))),"")</f>
        <v/>
      </c>
    </row>
    <row r="792" spans="1:27" s="9" customFormat="1" x14ac:dyDescent="0.3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 s="9" t="str" cm="1">
        <f t="array" aca="1" ref="AA792" ca="1">IFERROR(_xlfn.ANCHORARRAY(INDIRECT("'DATOS MAESTROS'!o" &amp; (MATCH(A792, 'DATOS MAESTROS'!N:N, 0)))),"")</f>
        <v/>
      </c>
    </row>
    <row r="793" spans="1:27" s="9" customFormat="1" x14ac:dyDescent="0.3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 s="9" t="str" cm="1">
        <f t="array" aca="1" ref="AA793" ca="1">IFERROR(_xlfn.ANCHORARRAY(INDIRECT("'DATOS MAESTROS'!o" &amp; (MATCH(A793, 'DATOS MAESTROS'!N:N, 0)))),"")</f>
        <v/>
      </c>
    </row>
    <row r="794" spans="1:27" s="9" customFormat="1" x14ac:dyDescent="0.3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 s="9" t="str" cm="1">
        <f t="array" aca="1" ref="AA794" ca="1">IFERROR(_xlfn.ANCHORARRAY(INDIRECT("'DATOS MAESTROS'!o" &amp; (MATCH(A794, 'DATOS MAESTROS'!N:N, 0)))),"")</f>
        <v/>
      </c>
    </row>
    <row r="795" spans="1:27" s="9" customFormat="1" x14ac:dyDescent="0.3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 s="9" t="str" cm="1">
        <f t="array" aca="1" ref="AA795" ca="1">IFERROR(_xlfn.ANCHORARRAY(INDIRECT("'DATOS MAESTROS'!o" &amp; (MATCH(A795, 'DATOS MAESTROS'!N:N, 0)))),"")</f>
        <v/>
      </c>
    </row>
    <row r="796" spans="1:27" s="9" customFormat="1" x14ac:dyDescent="0.3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 s="9" t="str" cm="1">
        <f t="array" aca="1" ref="AA796" ca="1">IFERROR(_xlfn.ANCHORARRAY(INDIRECT("'DATOS MAESTROS'!o" &amp; (MATCH(A796, 'DATOS MAESTROS'!N:N, 0)))),"")</f>
        <v/>
      </c>
    </row>
    <row r="797" spans="1:27" s="9" customFormat="1" x14ac:dyDescent="0.3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 s="9" t="str" cm="1">
        <f t="array" aca="1" ref="AA797" ca="1">IFERROR(_xlfn.ANCHORARRAY(INDIRECT("'DATOS MAESTROS'!o" &amp; (MATCH(A797, 'DATOS MAESTROS'!N:N, 0)))),"")</f>
        <v/>
      </c>
    </row>
    <row r="798" spans="1:27" s="9" customFormat="1" x14ac:dyDescent="0.3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 s="9" t="str" cm="1">
        <f t="array" aca="1" ref="AA798" ca="1">IFERROR(_xlfn.ANCHORARRAY(INDIRECT("'DATOS MAESTROS'!o" &amp; (MATCH(A798, 'DATOS MAESTROS'!N:N, 0)))),"")</f>
        <v/>
      </c>
    </row>
    <row r="799" spans="1:27" s="9" customFormat="1" x14ac:dyDescent="0.3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 s="9" t="str" cm="1">
        <f t="array" aca="1" ref="AA799" ca="1">IFERROR(_xlfn.ANCHORARRAY(INDIRECT("'DATOS MAESTROS'!o" &amp; (MATCH(A799, 'DATOS MAESTROS'!N:N, 0)))),"")</f>
        <v/>
      </c>
    </row>
    <row r="800" spans="1:27" s="9" customFormat="1" x14ac:dyDescent="0.3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 s="9" t="str" cm="1">
        <f t="array" aca="1" ref="AA800" ca="1">IFERROR(_xlfn.ANCHORARRAY(INDIRECT("'DATOS MAESTROS'!o" &amp; (MATCH(A800, 'DATOS MAESTROS'!N:N, 0)))),"")</f>
        <v/>
      </c>
    </row>
    <row r="801" spans="1:27" s="9" customFormat="1" x14ac:dyDescent="0.3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 s="9" t="str" cm="1">
        <f t="array" aca="1" ref="AA801" ca="1">IFERROR(_xlfn.ANCHORARRAY(INDIRECT("'DATOS MAESTROS'!o" &amp; (MATCH(A801, 'DATOS MAESTROS'!N:N, 0)))),"")</f>
        <v/>
      </c>
    </row>
    <row r="802" spans="1:27" s="9" customFormat="1" x14ac:dyDescent="0.3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 s="9" t="str" cm="1">
        <f t="array" aca="1" ref="AA802" ca="1">IFERROR(_xlfn.ANCHORARRAY(INDIRECT("'DATOS MAESTROS'!o" &amp; (MATCH(A802, 'DATOS MAESTROS'!N:N, 0)))),"")</f>
        <v/>
      </c>
    </row>
    <row r="803" spans="1:27" s="9" customFormat="1" x14ac:dyDescent="0.3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 s="9" t="str" cm="1">
        <f t="array" aca="1" ref="AA803" ca="1">IFERROR(_xlfn.ANCHORARRAY(INDIRECT("'DATOS MAESTROS'!o" &amp; (MATCH(A803, 'DATOS MAESTROS'!N:N, 0)))),"")</f>
        <v/>
      </c>
    </row>
    <row r="804" spans="1:27" s="9" customFormat="1" x14ac:dyDescent="0.3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 s="9" t="str" cm="1">
        <f t="array" aca="1" ref="AA804" ca="1">IFERROR(_xlfn.ANCHORARRAY(INDIRECT("'DATOS MAESTROS'!o" &amp; (MATCH(A804, 'DATOS MAESTROS'!N:N, 0)))),"")</f>
        <v/>
      </c>
    </row>
    <row r="805" spans="1:27" s="9" customFormat="1" x14ac:dyDescent="0.3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 s="9" t="str" cm="1">
        <f t="array" aca="1" ref="AA805" ca="1">IFERROR(_xlfn.ANCHORARRAY(INDIRECT("'DATOS MAESTROS'!o" &amp; (MATCH(A805, 'DATOS MAESTROS'!N:N, 0)))),"")</f>
        <v/>
      </c>
    </row>
    <row r="806" spans="1:27" s="9" customFormat="1" x14ac:dyDescent="0.3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 s="9" t="str" cm="1">
        <f t="array" aca="1" ref="AA806" ca="1">IFERROR(_xlfn.ANCHORARRAY(INDIRECT("'DATOS MAESTROS'!o" &amp; (MATCH(A806, 'DATOS MAESTROS'!N:N, 0)))),"")</f>
        <v/>
      </c>
    </row>
    <row r="807" spans="1:27" s="9" customFormat="1" x14ac:dyDescent="0.3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 s="9" t="str" cm="1">
        <f t="array" aca="1" ref="AA807" ca="1">IFERROR(_xlfn.ANCHORARRAY(INDIRECT("'DATOS MAESTROS'!o" &amp; (MATCH(A807, 'DATOS MAESTROS'!N:N, 0)))),"")</f>
        <v/>
      </c>
    </row>
    <row r="808" spans="1:27" s="9" customFormat="1" x14ac:dyDescent="0.3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 s="9" t="str" cm="1">
        <f t="array" aca="1" ref="AA808" ca="1">IFERROR(_xlfn.ANCHORARRAY(INDIRECT("'DATOS MAESTROS'!o" &amp; (MATCH(A808, 'DATOS MAESTROS'!N:N, 0)))),"")</f>
        <v/>
      </c>
    </row>
    <row r="809" spans="1:27" s="9" customFormat="1" x14ac:dyDescent="0.3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 s="9" t="str" cm="1">
        <f t="array" aca="1" ref="AA809" ca="1">IFERROR(_xlfn.ANCHORARRAY(INDIRECT("'DATOS MAESTROS'!o" &amp; (MATCH(A809, 'DATOS MAESTROS'!N:N, 0)))),"")</f>
        <v/>
      </c>
    </row>
    <row r="810" spans="1:27" s="9" customFormat="1" x14ac:dyDescent="0.3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 s="9" t="str" cm="1">
        <f t="array" aca="1" ref="AA810" ca="1">IFERROR(_xlfn.ANCHORARRAY(INDIRECT("'DATOS MAESTROS'!o" &amp; (MATCH(A810, 'DATOS MAESTROS'!N:N, 0)))),"")</f>
        <v/>
      </c>
    </row>
    <row r="811" spans="1:27" s="9" customFormat="1" x14ac:dyDescent="0.3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 s="9" t="str" cm="1">
        <f t="array" aca="1" ref="AA811" ca="1">IFERROR(_xlfn.ANCHORARRAY(INDIRECT("'DATOS MAESTROS'!o" &amp; (MATCH(A811, 'DATOS MAESTROS'!N:N, 0)))),"")</f>
        <v/>
      </c>
    </row>
    <row r="812" spans="1:27" s="9" customFormat="1" x14ac:dyDescent="0.3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 s="9" t="str" cm="1">
        <f t="array" aca="1" ref="AA812" ca="1">IFERROR(_xlfn.ANCHORARRAY(INDIRECT("'DATOS MAESTROS'!o" &amp; (MATCH(A812, 'DATOS MAESTROS'!N:N, 0)))),"")</f>
        <v/>
      </c>
    </row>
    <row r="813" spans="1:27" s="9" customFormat="1" x14ac:dyDescent="0.3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 s="9" t="str" cm="1">
        <f t="array" aca="1" ref="AA813" ca="1">IFERROR(_xlfn.ANCHORARRAY(INDIRECT("'DATOS MAESTROS'!o" &amp; (MATCH(A813, 'DATOS MAESTROS'!N:N, 0)))),"")</f>
        <v/>
      </c>
    </row>
    <row r="814" spans="1:27" s="9" customFormat="1" x14ac:dyDescent="0.3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 s="9" t="str" cm="1">
        <f t="array" aca="1" ref="AA814" ca="1">IFERROR(_xlfn.ANCHORARRAY(INDIRECT("'DATOS MAESTROS'!o" &amp; (MATCH(A814, 'DATOS MAESTROS'!N:N, 0)))),"")</f>
        <v/>
      </c>
    </row>
    <row r="815" spans="1:27" s="9" customFormat="1" x14ac:dyDescent="0.3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 s="9" t="str" cm="1">
        <f t="array" aca="1" ref="AA815" ca="1">IFERROR(_xlfn.ANCHORARRAY(INDIRECT("'DATOS MAESTROS'!o" &amp; (MATCH(A815, 'DATOS MAESTROS'!N:N, 0)))),"")</f>
        <v/>
      </c>
    </row>
    <row r="816" spans="1:27" s="9" customFormat="1" x14ac:dyDescent="0.3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 s="9" t="str" cm="1">
        <f t="array" aca="1" ref="AA816" ca="1">IFERROR(_xlfn.ANCHORARRAY(INDIRECT("'DATOS MAESTROS'!o" &amp; (MATCH(A816, 'DATOS MAESTROS'!N:N, 0)))),"")</f>
        <v/>
      </c>
    </row>
    <row r="817" spans="1:27" s="9" customFormat="1" x14ac:dyDescent="0.3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 s="9" t="str" cm="1">
        <f t="array" aca="1" ref="AA817" ca="1">IFERROR(_xlfn.ANCHORARRAY(INDIRECT("'DATOS MAESTROS'!o" &amp; (MATCH(A817, 'DATOS MAESTROS'!N:N, 0)))),"")</f>
        <v/>
      </c>
    </row>
    <row r="818" spans="1:27" s="9" customFormat="1" x14ac:dyDescent="0.3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 s="9" t="str" cm="1">
        <f t="array" aca="1" ref="AA818" ca="1">IFERROR(_xlfn.ANCHORARRAY(INDIRECT("'DATOS MAESTROS'!o" &amp; (MATCH(A818, 'DATOS MAESTROS'!N:N, 0)))),"")</f>
        <v/>
      </c>
    </row>
    <row r="819" spans="1:27" s="9" customFormat="1" x14ac:dyDescent="0.3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 s="9" t="str" cm="1">
        <f t="array" aca="1" ref="AA819" ca="1">IFERROR(_xlfn.ANCHORARRAY(INDIRECT("'DATOS MAESTROS'!o" &amp; (MATCH(A819, 'DATOS MAESTROS'!N:N, 0)))),"")</f>
        <v/>
      </c>
    </row>
    <row r="820" spans="1:27" s="9" customFormat="1" x14ac:dyDescent="0.3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 s="9" t="str" cm="1">
        <f t="array" aca="1" ref="AA820" ca="1">IFERROR(_xlfn.ANCHORARRAY(INDIRECT("'DATOS MAESTROS'!o" &amp; (MATCH(A820, 'DATOS MAESTROS'!N:N, 0)))),"")</f>
        <v/>
      </c>
    </row>
    <row r="821" spans="1:27" s="9" customFormat="1" x14ac:dyDescent="0.3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 s="9" t="str" cm="1">
        <f t="array" aca="1" ref="AA821" ca="1">IFERROR(_xlfn.ANCHORARRAY(INDIRECT("'DATOS MAESTROS'!o" &amp; (MATCH(A821, 'DATOS MAESTROS'!N:N, 0)))),"")</f>
        <v/>
      </c>
    </row>
    <row r="822" spans="1:27" s="9" customFormat="1" x14ac:dyDescent="0.3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 s="9" t="str" cm="1">
        <f t="array" aca="1" ref="AA822" ca="1">IFERROR(_xlfn.ANCHORARRAY(INDIRECT("'DATOS MAESTROS'!o" &amp; (MATCH(A822, 'DATOS MAESTROS'!N:N, 0)))),"")</f>
        <v/>
      </c>
    </row>
    <row r="823" spans="1:27" s="9" customFormat="1" x14ac:dyDescent="0.3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 s="9" t="str" cm="1">
        <f t="array" aca="1" ref="AA823" ca="1">IFERROR(_xlfn.ANCHORARRAY(INDIRECT("'DATOS MAESTROS'!o" &amp; (MATCH(A823, 'DATOS MAESTROS'!N:N, 0)))),"")</f>
        <v/>
      </c>
    </row>
    <row r="824" spans="1:27" s="9" customFormat="1" x14ac:dyDescent="0.3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 s="9" t="str" cm="1">
        <f t="array" aca="1" ref="AA824" ca="1">IFERROR(_xlfn.ANCHORARRAY(INDIRECT("'DATOS MAESTROS'!o" &amp; (MATCH(A824, 'DATOS MAESTROS'!N:N, 0)))),"")</f>
        <v/>
      </c>
    </row>
    <row r="825" spans="1:27" s="9" customFormat="1" x14ac:dyDescent="0.3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 s="9" t="str" cm="1">
        <f t="array" aca="1" ref="AA825" ca="1">IFERROR(_xlfn.ANCHORARRAY(INDIRECT("'DATOS MAESTROS'!o" &amp; (MATCH(A825, 'DATOS MAESTROS'!N:N, 0)))),"")</f>
        <v/>
      </c>
    </row>
    <row r="826" spans="1:27" s="9" customFormat="1" x14ac:dyDescent="0.3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 s="9" t="str" cm="1">
        <f t="array" aca="1" ref="AA826" ca="1">IFERROR(_xlfn.ANCHORARRAY(INDIRECT("'DATOS MAESTROS'!o" &amp; (MATCH(A826, 'DATOS MAESTROS'!N:N, 0)))),"")</f>
        <v/>
      </c>
    </row>
    <row r="827" spans="1:27" s="9" customFormat="1" x14ac:dyDescent="0.3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 s="9" t="str" cm="1">
        <f t="array" aca="1" ref="AA827" ca="1">IFERROR(_xlfn.ANCHORARRAY(INDIRECT("'DATOS MAESTROS'!o" &amp; (MATCH(A827, 'DATOS MAESTROS'!N:N, 0)))),"")</f>
        <v/>
      </c>
    </row>
    <row r="828" spans="1:27" s="9" customFormat="1" x14ac:dyDescent="0.3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 s="9" t="str" cm="1">
        <f t="array" aca="1" ref="AA828" ca="1">IFERROR(_xlfn.ANCHORARRAY(INDIRECT("'DATOS MAESTROS'!o" &amp; (MATCH(A828, 'DATOS MAESTROS'!N:N, 0)))),"")</f>
        <v/>
      </c>
    </row>
    <row r="829" spans="1:27" s="9" customFormat="1" x14ac:dyDescent="0.3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 s="9" t="str" cm="1">
        <f t="array" aca="1" ref="AA829" ca="1">IFERROR(_xlfn.ANCHORARRAY(INDIRECT("'DATOS MAESTROS'!o" &amp; (MATCH(A829, 'DATOS MAESTROS'!N:N, 0)))),"")</f>
        <v/>
      </c>
    </row>
    <row r="830" spans="1:27" s="9" customFormat="1" x14ac:dyDescent="0.3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 s="9" t="str" cm="1">
        <f t="array" aca="1" ref="AA830" ca="1">IFERROR(_xlfn.ANCHORARRAY(INDIRECT("'DATOS MAESTROS'!o" &amp; (MATCH(A830, 'DATOS MAESTROS'!N:N, 0)))),"")</f>
        <v/>
      </c>
    </row>
    <row r="831" spans="1:27" s="9" customFormat="1" x14ac:dyDescent="0.3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 s="9" t="str" cm="1">
        <f t="array" aca="1" ref="AA831" ca="1">IFERROR(_xlfn.ANCHORARRAY(INDIRECT("'DATOS MAESTROS'!o" &amp; (MATCH(A831, 'DATOS MAESTROS'!N:N, 0)))),"")</f>
        <v/>
      </c>
    </row>
    <row r="832" spans="1:27" s="9" customFormat="1" x14ac:dyDescent="0.3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 s="9" t="str" cm="1">
        <f t="array" aca="1" ref="AA832" ca="1">IFERROR(_xlfn.ANCHORARRAY(INDIRECT("'DATOS MAESTROS'!o" &amp; (MATCH(A832, 'DATOS MAESTROS'!N:N, 0)))),"")</f>
        <v/>
      </c>
    </row>
    <row r="833" spans="1:27" s="9" customFormat="1" x14ac:dyDescent="0.3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 s="9" t="str" cm="1">
        <f t="array" aca="1" ref="AA833" ca="1">IFERROR(_xlfn.ANCHORARRAY(INDIRECT("'DATOS MAESTROS'!o" &amp; (MATCH(A833, 'DATOS MAESTROS'!N:N, 0)))),"")</f>
        <v/>
      </c>
    </row>
    <row r="834" spans="1:27" s="9" customFormat="1" x14ac:dyDescent="0.3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 s="9" t="str" cm="1">
        <f t="array" aca="1" ref="AA834" ca="1">IFERROR(_xlfn.ANCHORARRAY(INDIRECT("'DATOS MAESTROS'!o" &amp; (MATCH(A834, 'DATOS MAESTROS'!N:N, 0)))),"")</f>
        <v/>
      </c>
    </row>
    <row r="835" spans="1:27" s="9" customFormat="1" x14ac:dyDescent="0.3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 s="9" t="str" cm="1">
        <f t="array" aca="1" ref="AA835" ca="1">IFERROR(_xlfn.ANCHORARRAY(INDIRECT("'DATOS MAESTROS'!o" &amp; (MATCH(A835, 'DATOS MAESTROS'!N:N, 0)))),"")</f>
        <v/>
      </c>
    </row>
    <row r="836" spans="1:27" s="9" customFormat="1" x14ac:dyDescent="0.3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 s="9" t="str" cm="1">
        <f t="array" aca="1" ref="AA836" ca="1">IFERROR(_xlfn.ANCHORARRAY(INDIRECT("'DATOS MAESTROS'!o" &amp; (MATCH(A836, 'DATOS MAESTROS'!N:N, 0)))),"")</f>
        <v/>
      </c>
    </row>
    <row r="837" spans="1:27" s="9" customFormat="1" x14ac:dyDescent="0.3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 s="9" t="str" cm="1">
        <f t="array" aca="1" ref="AA837" ca="1">IFERROR(_xlfn.ANCHORARRAY(INDIRECT("'DATOS MAESTROS'!o" &amp; (MATCH(A837, 'DATOS MAESTROS'!N:N, 0)))),"")</f>
        <v/>
      </c>
    </row>
    <row r="838" spans="1:27" s="9" customFormat="1" x14ac:dyDescent="0.3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 s="9" t="str" cm="1">
        <f t="array" aca="1" ref="AA838" ca="1">IFERROR(_xlfn.ANCHORARRAY(INDIRECT("'DATOS MAESTROS'!o" &amp; (MATCH(A838, 'DATOS MAESTROS'!N:N, 0)))),"")</f>
        <v/>
      </c>
    </row>
    <row r="839" spans="1:27" s="9" customFormat="1" x14ac:dyDescent="0.3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 s="9" t="str" cm="1">
        <f t="array" aca="1" ref="AA839" ca="1">IFERROR(_xlfn.ANCHORARRAY(INDIRECT("'DATOS MAESTROS'!o" &amp; (MATCH(A839, 'DATOS MAESTROS'!N:N, 0)))),"")</f>
        <v/>
      </c>
    </row>
    <row r="840" spans="1:27" s="9" customFormat="1" x14ac:dyDescent="0.3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 s="9" t="str" cm="1">
        <f t="array" aca="1" ref="AA840" ca="1">IFERROR(_xlfn.ANCHORARRAY(INDIRECT("'DATOS MAESTROS'!o" &amp; (MATCH(A840, 'DATOS MAESTROS'!N:N, 0)))),"")</f>
        <v/>
      </c>
    </row>
    <row r="841" spans="1:27" s="9" customFormat="1" x14ac:dyDescent="0.3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 s="9" t="str" cm="1">
        <f t="array" aca="1" ref="AA841" ca="1">IFERROR(_xlfn.ANCHORARRAY(INDIRECT("'DATOS MAESTROS'!o" &amp; (MATCH(A841, 'DATOS MAESTROS'!N:N, 0)))),"")</f>
        <v/>
      </c>
    </row>
    <row r="842" spans="1:27" s="9" customFormat="1" x14ac:dyDescent="0.3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 s="9" t="str" cm="1">
        <f t="array" aca="1" ref="AA842" ca="1">IFERROR(_xlfn.ANCHORARRAY(INDIRECT("'DATOS MAESTROS'!o" &amp; (MATCH(A842, 'DATOS MAESTROS'!N:N, 0)))),"")</f>
        <v/>
      </c>
    </row>
    <row r="843" spans="1:27" s="9" customFormat="1" x14ac:dyDescent="0.3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 s="9" t="str" cm="1">
        <f t="array" aca="1" ref="AA843" ca="1">IFERROR(_xlfn.ANCHORARRAY(INDIRECT("'DATOS MAESTROS'!o" &amp; (MATCH(A843, 'DATOS MAESTROS'!N:N, 0)))),"")</f>
        <v/>
      </c>
    </row>
    <row r="844" spans="1:27" s="9" customFormat="1" x14ac:dyDescent="0.3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 s="9" t="str" cm="1">
        <f t="array" aca="1" ref="AA844" ca="1">IFERROR(_xlfn.ANCHORARRAY(INDIRECT("'DATOS MAESTROS'!o" &amp; (MATCH(A844, 'DATOS MAESTROS'!N:N, 0)))),"")</f>
        <v/>
      </c>
    </row>
    <row r="845" spans="1:27" s="9" customFormat="1" x14ac:dyDescent="0.3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 s="9" t="str" cm="1">
        <f t="array" aca="1" ref="AA845" ca="1">IFERROR(_xlfn.ANCHORARRAY(INDIRECT("'DATOS MAESTROS'!o" &amp; (MATCH(A845, 'DATOS MAESTROS'!N:N, 0)))),"")</f>
        <v/>
      </c>
    </row>
    <row r="846" spans="1:27" s="9" customFormat="1" x14ac:dyDescent="0.3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 s="9" t="str" cm="1">
        <f t="array" aca="1" ref="AA846" ca="1">IFERROR(_xlfn.ANCHORARRAY(INDIRECT("'DATOS MAESTROS'!o" &amp; (MATCH(A846, 'DATOS MAESTROS'!N:N, 0)))),"")</f>
        <v/>
      </c>
    </row>
    <row r="847" spans="1:27" s="9" customFormat="1" x14ac:dyDescent="0.3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 s="9" t="str" cm="1">
        <f t="array" aca="1" ref="AA847" ca="1">IFERROR(_xlfn.ANCHORARRAY(INDIRECT("'DATOS MAESTROS'!o" &amp; (MATCH(A847, 'DATOS MAESTROS'!N:N, 0)))),"")</f>
        <v/>
      </c>
    </row>
    <row r="848" spans="1:27" s="9" customFormat="1" x14ac:dyDescent="0.3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 s="9" t="str" cm="1">
        <f t="array" aca="1" ref="AA848" ca="1">IFERROR(_xlfn.ANCHORARRAY(INDIRECT("'DATOS MAESTROS'!o" &amp; (MATCH(A848, 'DATOS MAESTROS'!N:N, 0)))),"")</f>
        <v/>
      </c>
    </row>
    <row r="849" spans="1:27" s="9" customFormat="1" x14ac:dyDescent="0.3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 s="9" t="str" cm="1">
        <f t="array" aca="1" ref="AA849" ca="1">IFERROR(_xlfn.ANCHORARRAY(INDIRECT("'DATOS MAESTROS'!o" &amp; (MATCH(A849, 'DATOS MAESTROS'!N:N, 0)))),"")</f>
        <v/>
      </c>
    </row>
    <row r="850" spans="1:27" s="9" customFormat="1" x14ac:dyDescent="0.3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 s="9" t="str" cm="1">
        <f t="array" aca="1" ref="AA850" ca="1">IFERROR(_xlfn.ANCHORARRAY(INDIRECT("'DATOS MAESTROS'!o" &amp; (MATCH(A850, 'DATOS MAESTROS'!N:N, 0)))),"")</f>
        <v/>
      </c>
    </row>
    <row r="851" spans="1:27" s="9" customFormat="1" x14ac:dyDescent="0.3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 s="9" t="str" cm="1">
        <f t="array" aca="1" ref="AA851" ca="1">IFERROR(_xlfn.ANCHORARRAY(INDIRECT("'DATOS MAESTROS'!o" &amp; (MATCH(A851, 'DATOS MAESTROS'!N:N, 0)))),"")</f>
        <v/>
      </c>
    </row>
    <row r="852" spans="1:27" s="9" customFormat="1" x14ac:dyDescent="0.3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 s="9" t="str" cm="1">
        <f t="array" aca="1" ref="AA852" ca="1">IFERROR(_xlfn.ANCHORARRAY(INDIRECT("'DATOS MAESTROS'!o" &amp; (MATCH(A852, 'DATOS MAESTROS'!N:N, 0)))),"")</f>
        <v/>
      </c>
    </row>
    <row r="853" spans="1:27" s="9" customFormat="1" x14ac:dyDescent="0.3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 s="9" t="str" cm="1">
        <f t="array" aca="1" ref="AA853" ca="1">IFERROR(_xlfn.ANCHORARRAY(INDIRECT("'DATOS MAESTROS'!o" &amp; (MATCH(A853, 'DATOS MAESTROS'!N:N, 0)))),"")</f>
        <v/>
      </c>
    </row>
    <row r="854" spans="1:27" s="9" customFormat="1" x14ac:dyDescent="0.3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 s="9" t="str" cm="1">
        <f t="array" aca="1" ref="AA854" ca="1">IFERROR(_xlfn.ANCHORARRAY(INDIRECT("'DATOS MAESTROS'!o" &amp; (MATCH(A854, 'DATOS MAESTROS'!N:N, 0)))),"")</f>
        <v/>
      </c>
    </row>
    <row r="855" spans="1:27" s="9" customFormat="1" x14ac:dyDescent="0.3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 s="9" t="str" cm="1">
        <f t="array" aca="1" ref="AA855" ca="1">IFERROR(_xlfn.ANCHORARRAY(INDIRECT("'DATOS MAESTROS'!o" &amp; (MATCH(A855, 'DATOS MAESTROS'!N:N, 0)))),"")</f>
        <v/>
      </c>
    </row>
    <row r="856" spans="1:27" s="9" customFormat="1" x14ac:dyDescent="0.3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 s="9" t="str" cm="1">
        <f t="array" aca="1" ref="AA856" ca="1">IFERROR(_xlfn.ANCHORARRAY(INDIRECT("'DATOS MAESTROS'!o" &amp; (MATCH(A856, 'DATOS MAESTROS'!N:N, 0)))),"")</f>
        <v/>
      </c>
    </row>
    <row r="857" spans="1:27" s="9" customFormat="1" x14ac:dyDescent="0.3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 s="9" t="str" cm="1">
        <f t="array" aca="1" ref="AA857" ca="1">IFERROR(_xlfn.ANCHORARRAY(INDIRECT("'DATOS MAESTROS'!o" &amp; (MATCH(A857, 'DATOS MAESTROS'!N:N, 0)))),"")</f>
        <v/>
      </c>
    </row>
    <row r="858" spans="1:27" s="9" customFormat="1" x14ac:dyDescent="0.3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 s="9" t="str" cm="1">
        <f t="array" aca="1" ref="AA858" ca="1">IFERROR(_xlfn.ANCHORARRAY(INDIRECT("'DATOS MAESTROS'!o" &amp; (MATCH(A858, 'DATOS MAESTROS'!N:N, 0)))),"")</f>
        <v/>
      </c>
    </row>
    <row r="859" spans="1:27" s="9" customFormat="1" x14ac:dyDescent="0.3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 s="9" t="str" cm="1">
        <f t="array" aca="1" ref="AA859" ca="1">IFERROR(_xlfn.ANCHORARRAY(INDIRECT("'DATOS MAESTROS'!o" &amp; (MATCH(A859, 'DATOS MAESTROS'!N:N, 0)))),"")</f>
        <v/>
      </c>
    </row>
    <row r="860" spans="1:27" s="9" customFormat="1" x14ac:dyDescent="0.3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 s="9" t="str" cm="1">
        <f t="array" aca="1" ref="AA860" ca="1">IFERROR(_xlfn.ANCHORARRAY(INDIRECT("'DATOS MAESTROS'!o" &amp; (MATCH(A860, 'DATOS MAESTROS'!N:N, 0)))),"")</f>
        <v/>
      </c>
    </row>
    <row r="861" spans="1:27" s="9" customFormat="1" x14ac:dyDescent="0.3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 s="9" t="str" cm="1">
        <f t="array" aca="1" ref="AA861" ca="1">IFERROR(_xlfn.ANCHORARRAY(INDIRECT("'DATOS MAESTROS'!o" &amp; (MATCH(A861, 'DATOS MAESTROS'!N:N, 0)))),"")</f>
        <v/>
      </c>
    </row>
    <row r="862" spans="1:27" s="9" customFormat="1" x14ac:dyDescent="0.3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 s="9" t="str" cm="1">
        <f t="array" aca="1" ref="AA862" ca="1">IFERROR(_xlfn.ANCHORARRAY(INDIRECT("'DATOS MAESTROS'!o" &amp; (MATCH(A862, 'DATOS MAESTROS'!N:N, 0)))),"")</f>
        <v/>
      </c>
    </row>
    <row r="863" spans="1:27" s="9" customFormat="1" x14ac:dyDescent="0.3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 s="9" t="str" cm="1">
        <f t="array" aca="1" ref="AA863" ca="1">IFERROR(_xlfn.ANCHORARRAY(INDIRECT("'DATOS MAESTROS'!o" &amp; (MATCH(A863, 'DATOS MAESTROS'!N:N, 0)))),"")</f>
        <v/>
      </c>
    </row>
    <row r="864" spans="1:27" s="9" customFormat="1" x14ac:dyDescent="0.3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 s="9" t="str" cm="1">
        <f t="array" aca="1" ref="AA864" ca="1">IFERROR(_xlfn.ANCHORARRAY(INDIRECT("'DATOS MAESTROS'!o" &amp; (MATCH(A864, 'DATOS MAESTROS'!N:N, 0)))),"")</f>
        <v/>
      </c>
    </row>
    <row r="865" spans="1:27" s="9" customFormat="1" x14ac:dyDescent="0.3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 s="9" t="str" cm="1">
        <f t="array" aca="1" ref="AA865" ca="1">IFERROR(_xlfn.ANCHORARRAY(INDIRECT("'DATOS MAESTROS'!o" &amp; (MATCH(A865, 'DATOS MAESTROS'!N:N, 0)))),"")</f>
        <v/>
      </c>
    </row>
    <row r="866" spans="1:27" s="9" customFormat="1" x14ac:dyDescent="0.3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 s="9" t="str" cm="1">
        <f t="array" aca="1" ref="AA866" ca="1">IFERROR(_xlfn.ANCHORARRAY(INDIRECT("'DATOS MAESTROS'!o" &amp; (MATCH(A866, 'DATOS MAESTROS'!N:N, 0)))),"")</f>
        <v/>
      </c>
    </row>
    <row r="867" spans="1:27" s="9" customFormat="1" x14ac:dyDescent="0.3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 s="9" t="str" cm="1">
        <f t="array" aca="1" ref="AA867" ca="1">IFERROR(_xlfn.ANCHORARRAY(INDIRECT("'DATOS MAESTROS'!o" &amp; (MATCH(A867, 'DATOS MAESTROS'!N:N, 0)))),"")</f>
        <v/>
      </c>
    </row>
    <row r="868" spans="1:27" s="9" customFormat="1" x14ac:dyDescent="0.3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 s="9" t="str" cm="1">
        <f t="array" aca="1" ref="AA868" ca="1">IFERROR(_xlfn.ANCHORARRAY(INDIRECT("'DATOS MAESTROS'!o" &amp; (MATCH(A868, 'DATOS MAESTROS'!N:N, 0)))),"")</f>
        <v/>
      </c>
    </row>
    <row r="869" spans="1:27" s="9" customFormat="1" x14ac:dyDescent="0.3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 s="9" t="str" cm="1">
        <f t="array" aca="1" ref="AA869" ca="1">IFERROR(_xlfn.ANCHORARRAY(INDIRECT("'DATOS MAESTROS'!o" &amp; (MATCH(A869, 'DATOS MAESTROS'!N:N, 0)))),"")</f>
        <v/>
      </c>
    </row>
    <row r="870" spans="1:27" s="9" customFormat="1" x14ac:dyDescent="0.3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 s="9" t="str" cm="1">
        <f t="array" aca="1" ref="AA870" ca="1">IFERROR(_xlfn.ANCHORARRAY(INDIRECT("'DATOS MAESTROS'!o" &amp; (MATCH(A870, 'DATOS MAESTROS'!N:N, 0)))),"")</f>
        <v/>
      </c>
    </row>
    <row r="871" spans="1:27" s="9" customFormat="1" x14ac:dyDescent="0.3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 s="9" t="str" cm="1">
        <f t="array" aca="1" ref="AA871" ca="1">IFERROR(_xlfn.ANCHORARRAY(INDIRECT("'DATOS MAESTROS'!o" &amp; (MATCH(A871, 'DATOS MAESTROS'!N:N, 0)))),"")</f>
        <v/>
      </c>
    </row>
    <row r="872" spans="1:27" s="9" customFormat="1" x14ac:dyDescent="0.3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 s="9" t="str" cm="1">
        <f t="array" aca="1" ref="AA872" ca="1">IFERROR(_xlfn.ANCHORARRAY(INDIRECT("'DATOS MAESTROS'!o" &amp; (MATCH(A872, 'DATOS MAESTROS'!N:N, 0)))),"")</f>
        <v/>
      </c>
    </row>
    <row r="873" spans="1:27" s="9" customFormat="1" x14ac:dyDescent="0.3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 s="9" t="str" cm="1">
        <f t="array" aca="1" ref="AA873" ca="1">IFERROR(_xlfn.ANCHORARRAY(INDIRECT("'DATOS MAESTROS'!o" &amp; (MATCH(A873, 'DATOS MAESTROS'!N:N, 0)))),"")</f>
        <v/>
      </c>
    </row>
    <row r="874" spans="1:27" s="9" customFormat="1" x14ac:dyDescent="0.3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 s="9" t="str" cm="1">
        <f t="array" aca="1" ref="AA874" ca="1">IFERROR(_xlfn.ANCHORARRAY(INDIRECT("'DATOS MAESTROS'!o" &amp; (MATCH(A874, 'DATOS MAESTROS'!N:N, 0)))),"")</f>
        <v/>
      </c>
    </row>
    <row r="875" spans="1:27" s="9" customFormat="1" x14ac:dyDescent="0.3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 s="9" t="str" cm="1">
        <f t="array" aca="1" ref="AA875" ca="1">IFERROR(_xlfn.ANCHORARRAY(INDIRECT("'DATOS MAESTROS'!o" &amp; (MATCH(A875, 'DATOS MAESTROS'!N:N, 0)))),"")</f>
        <v/>
      </c>
    </row>
    <row r="876" spans="1:27" s="9" customFormat="1" x14ac:dyDescent="0.3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 s="9" t="str" cm="1">
        <f t="array" aca="1" ref="AA876" ca="1">IFERROR(_xlfn.ANCHORARRAY(INDIRECT("'DATOS MAESTROS'!o" &amp; (MATCH(A876, 'DATOS MAESTROS'!N:N, 0)))),"")</f>
        <v/>
      </c>
    </row>
    <row r="877" spans="1:27" s="9" customFormat="1" x14ac:dyDescent="0.3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 s="9" t="str" cm="1">
        <f t="array" aca="1" ref="AA877" ca="1">IFERROR(_xlfn.ANCHORARRAY(INDIRECT("'DATOS MAESTROS'!o" &amp; (MATCH(A877, 'DATOS MAESTROS'!N:N, 0)))),"")</f>
        <v/>
      </c>
    </row>
    <row r="878" spans="1:27" s="9" customFormat="1" x14ac:dyDescent="0.3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 s="9" t="str" cm="1">
        <f t="array" aca="1" ref="AA878" ca="1">IFERROR(_xlfn.ANCHORARRAY(INDIRECT("'DATOS MAESTROS'!o" &amp; (MATCH(A878, 'DATOS MAESTROS'!N:N, 0)))),"")</f>
        <v/>
      </c>
    </row>
    <row r="879" spans="1:27" s="9" customFormat="1" x14ac:dyDescent="0.3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 s="9" t="str" cm="1">
        <f t="array" aca="1" ref="AA879" ca="1">IFERROR(_xlfn.ANCHORARRAY(INDIRECT("'DATOS MAESTROS'!o" &amp; (MATCH(A879, 'DATOS MAESTROS'!N:N, 0)))),"")</f>
        <v/>
      </c>
    </row>
    <row r="880" spans="1:27" s="9" customFormat="1" x14ac:dyDescent="0.3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 s="9" t="str" cm="1">
        <f t="array" aca="1" ref="AA880" ca="1">IFERROR(_xlfn.ANCHORARRAY(INDIRECT("'DATOS MAESTROS'!o" &amp; (MATCH(A880, 'DATOS MAESTROS'!N:N, 0)))),"")</f>
        <v/>
      </c>
    </row>
    <row r="881" spans="1:27" s="9" customFormat="1" x14ac:dyDescent="0.3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 s="9" t="str" cm="1">
        <f t="array" aca="1" ref="AA881" ca="1">IFERROR(_xlfn.ANCHORARRAY(INDIRECT("'DATOS MAESTROS'!o" &amp; (MATCH(A881, 'DATOS MAESTROS'!N:N, 0)))),"")</f>
        <v/>
      </c>
    </row>
    <row r="882" spans="1:27" s="9" customFormat="1" x14ac:dyDescent="0.3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 s="9" t="str" cm="1">
        <f t="array" aca="1" ref="AA882" ca="1">IFERROR(_xlfn.ANCHORARRAY(INDIRECT("'DATOS MAESTROS'!o" &amp; (MATCH(A882, 'DATOS MAESTROS'!N:N, 0)))),"")</f>
        <v/>
      </c>
    </row>
    <row r="883" spans="1:27" s="9" customFormat="1" x14ac:dyDescent="0.3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 s="9" t="str" cm="1">
        <f t="array" aca="1" ref="AA883" ca="1">IFERROR(_xlfn.ANCHORARRAY(INDIRECT("'DATOS MAESTROS'!o" &amp; (MATCH(A883, 'DATOS MAESTROS'!N:N, 0)))),"")</f>
        <v/>
      </c>
    </row>
    <row r="884" spans="1:27" s="9" customFormat="1" x14ac:dyDescent="0.3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 s="9" t="str" cm="1">
        <f t="array" aca="1" ref="AA884" ca="1">IFERROR(_xlfn.ANCHORARRAY(INDIRECT("'DATOS MAESTROS'!o" &amp; (MATCH(A884, 'DATOS MAESTROS'!N:N, 0)))),"")</f>
        <v/>
      </c>
    </row>
    <row r="885" spans="1:27" s="9" customFormat="1" x14ac:dyDescent="0.3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 s="9" t="str" cm="1">
        <f t="array" aca="1" ref="AA885" ca="1">IFERROR(_xlfn.ANCHORARRAY(INDIRECT("'DATOS MAESTROS'!o" &amp; (MATCH(A885, 'DATOS MAESTROS'!N:N, 0)))),"")</f>
        <v/>
      </c>
    </row>
    <row r="886" spans="1:27" s="9" customFormat="1" x14ac:dyDescent="0.3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 s="9" t="str" cm="1">
        <f t="array" aca="1" ref="AA886" ca="1">IFERROR(_xlfn.ANCHORARRAY(INDIRECT("'DATOS MAESTROS'!o" &amp; (MATCH(A886, 'DATOS MAESTROS'!N:N, 0)))),"")</f>
        <v/>
      </c>
    </row>
    <row r="887" spans="1:27" s="9" customFormat="1" x14ac:dyDescent="0.3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 s="9" t="str" cm="1">
        <f t="array" aca="1" ref="AA887" ca="1">IFERROR(_xlfn.ANCHORARRAY(INDIRECT("'DATOS MAESTROS'!o" &amp; (MATCH(A887, 'DATOS MAESTROS'!N:N, 0)))),"")</f>
        <v/>
      </c>
    </row>
    <row r="888" spans="1:27" s="9" customFormat="1" x14ac:dyDescent="0.3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 s="9" t="str" cm="1">
        <f t="array" aca="1" ref="AA888" ca="1">IFERROR(_xlfn.ANCHORARRAY(INDIRECT("'DATOS MAESTROS'!o" &amp; (MATCH(A888, 'DATOS MAESTROS'!N:N, 0)))),"")</f>
        <v/>
      </c>
    </row>
    <row r="889" spans="1:27" s="9" customFormat="1" x14ac:dyDescent="0.3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 s="9" t="str" cm="1">
        <f t="array" aca="1" ref="AA889" ca="1">IFERROR(_xlfn.ANCHORARRAY(INDIRECT("'DATOS MAESTROS'!o" &amp; (MATCH(A889, 'DATOS MAESTROS'!N:N, 0)))),"")</f>
        <v/>
      </c>
    </row>
    <row r="890" spans="1:27" s="9" customFormat="1" x14ac:dyDescent="0.3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 s="9" t="str" cm="1">
        <f t="array" aca="1" ref="AA890" ca="1">IFERROR(_xlfn.ANCHORARRAY(INDIRECT("'DATOS MAESTROS'!o" &amp; (MATCH(A890, 'DATOS MAESTROS'!N:N, 0)))),"")</f>
        <v/>
      </c>
    </row>
    <row r="891" spans="1:27" s="9" customFormat="1" x14ac:dyDescent="0.3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 s="9" t="str" cm="1">
        <f t="array" aca="1" ref="AA891" ca="1">IFERROR(_xlfn.ANCHORARRAY(INDIRECT("'DATOS MAESTROS'!o" &amp; (MATCH(A891, 'DATOS MAESTROS'!N:N, 0)))),"")</f>
        <v/>
      </c>
    </row>
    <row r="892" spans="1:27" s="9" customFormat="1" x14ac:dyDescent="0.3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 s="9" t="str" cm="1">
        <f t="array" aca="1" ref="AA892" ca="1">IFERROR(_xlfn.ANCHORARRAY(INDIRECT("'DATOS MAESTROS'!o" &amp; (MATCH(A892, 'DATOS MAESTROS'!N:N, 0)))),"")</f>
        <v/>
      </c>
    </row>
    <row r="893" spans="1:27" s="9" customFormat="1" x14ac:dyDescent="0.3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 s="9" t="str" cm="1">
        <f t="array" aca="1" ref="AA893" ca="1">IFERROR(_xlfn.ANCHORARRAY(INDIRECT("'DATOS MAESTROS'!o" &amp; (MATCH(A893, 'DATOS MAESTROS'!N:N, 0)))),"")</f>
        <v/>
      </c>
    </row>
    <row r="894" spans="1:27" s="9" customFormat="1" x14ac:dyDescent="0.3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 s="9" t="str" cm="1">
        <f t="array" aca="1" ref="AA894" ca="1">IFERROR(_xlfn.ANCHORARRAY(INDIRECT("'DATOS MAESTROS'!o" &amp; (MATCH(A894, 'DATOS MAESTROS'!N:N, 0)))),"")</f>
        <v/>
      </c>
    </row>
    <row r="895" spans="1:27" s="9" customFormat="1" x14ac:dyDescent="0.3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 s="9" t="str" cm="1">
        <f t="array" aca="1" ref="AA895" ca="1">IFERROR(_xlfn.ANCHORARRAY(INDIRECT("'DATOS MAESTROS'!o" &amp; (MATCH(A895, 'DATOS MAESTROS'!N:N, 0)))),"")</f>
        <v/>
      </c>
    </row>
    <row r="896" spans="1:27" s="9" customFormat="1" x14ac:dyDescent="0.3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 s="9" t="str" cm="1">
        <f t="array" aca="1" ref="AA896" ca="1">IFERROR(_xlfn.ANCHORARRAY(INDIRECT("'DATOS MAESTROS'!o" &amp; (MATCH(A896, 'DATOS MAESTROS'!N:N, 0)))),"")</f>
        <v/>
      </c>
    </row>
    <row r="897" spans="1:27" s="9" customFormat="1" x14ac:dyDescent="0.3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 s="9" t="str" cm="1">
        <f t="array" aca="1" ref="AA897" ca="1">IFERROR(_xlfn.ANCHORARRAY(INDIRECT("'DATOS MAESTROS'!o" &amp; (MATCH(A897, 'DATOS MAESTROS'!N:N, 0)))),"")</f>
        <v/>
      </c>
    </row>
    <row r="898" spans="1:27" s="9" customFormat="1" x14ac:dyDescent="0.3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 s="9" t="str" cm="1">
        <f t="array" aca="1" ref="AA898" ca="1">IFERROR(_xlfn.ANCHORARRAY(INDIRECT("'DATOS MAESTROS'!o" &amp; (MATCH(A898, 'DATOS MAESTROS'!N:N, 0)))),"")</f>
        <v/>
      </c>
    </row>
    <row r="899" spans="1:27" s="9" customFormat="1" x14ac:dyDescent="0.3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 s="9" t="str" cm="1">
        <f t="array" aca="1" ref="AA899" ca="1">IFERROR(_xlfn.ANCHORARRAY(INDIRECT("'DATOS MAESTROS'!o" &amp; (MATCH(A899, 'DATOS MAESTROS'!N:N, 0)))),"")</f>
        <v/>
      </c>
    </row>
    <row r="900" spans="1:27" s="9" customFormat="1" x14ac:dyDescent="0.3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 s="9" t="str" cm="1">
        <f t="array" aca="1" ref="AA900" ca="1">IFERROR(_xlfn.ANCHORARRAY(INDIRECT("'DATOS MAESTROS'!o" &amp; (MATCH(A900, 'DATOS MAESTROS'!N:N, 0)))),"")</f>
        <v/>
      </c>
    </row>
    <row r="901" spans="1:27" s="9" customFormat="1" x14ac:dyDescent="0.3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 s="9" t="str" cm="1">
        <f t="array" aca="1" ref="AA901" ca="1">IFERROR(_xlfn.ANCHORARRAY(INDIRECT("'DATOS MAESTROS'!o" &amp; (MATCH(A901, 'DATOS MAESTROS'!N:N, 0)))),"")</f>
        <v/>
      </c>
    </row>
    <row r="902" spans="1:27" s="9" customFormat="1" x14ac:dyDescent="0.3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 s="9" t="str" cm="1">
        <f t="array" aca="1" ref="AA902" ca="1">IFERROR(_xlfn.ANCHORARRAY(INDIRECT("'DATOS MAESTROS'!o" &amp; (MATCH(A902, 'DATOS MAESTROS'!N:N, 0)))),"")</f>
        <v/>
      </c>
    </row>
    <row r="903" spans="1:27" s="9" customFormat="1" x14ac:dyDescent="0.3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 s="9" t="str" cm="1">
        <f t="array" aca="1" ref="AA903" ca="1">IFERROR(_xlfn.ANCHORARRAY(INDIRECT("'DATOS MAESTROS'!o" &amp; (MATCH(A903, 'DATOS MAESTROS'!N:N, 0)))),"")</f>
        <v/>
      </c>
    </row>
    <row r="904" spans="1:27" s="9" customFormat="1" x14ac:dyDescent="0.3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 s="9" t="str" cm="1">
        <f t="array" aca="1" ref="AA904" ca="1">IFERROR(_xlfn.ANCHORARRAY(INDIRECT("'DATOS MAESTROS'!o" &amp; (MATCH(A904, 'DATOS MAESTROS'!N:N, 0)))),"")</f>
        <v/>
      </c>
    </row>
    <row r="905" spans="1:27" s="9" customFormat="1" x14ac:dyDescent="0.3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 s="9" t="str" cm="1">
        <f t="array" aca="1" ref="AA905" ca="1">IFERROR(_xlfn.ANCHORARRAY(INDIRECT("'DATOS MAESTROS'!o" &amp; (MATCH(A905, 'DATOS MAESTROS'!N:N, 0)))),"")</f>
        <v/>
      </c>
    </row>
    <row r="906" spans="1:27" s="9" customFormat="1" x14ac:dyDescent="0.3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 s="9" t="str" cm="1">
        <f t="array" aca="1" ref="AA906" ca="1">IFERROR(_xlfn.ANCHORARRAY(INDIRECT("'DATOS MAESTROS'!o" &amp; (MATCH(A906, 'DATOS MAESTROS'!N:N, 0)))),"")</f>
        <v/>
      </c>
    </row>
    <row r="907" spans="1:27" s="9" customFormat="1" x14ac:dyDescent="0.3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 s="9" t="str" cm="1">
        <f t="array" aca="1" ref="AA907" ca="1">IFERROR(_xlfn.ANCHORARRAY(INDIRECT("'DATOS MAESTROS'!o" &amp; (MATCH(A907, 'DATOS MAESTROS'!N:N, 0)))),"")</f>
        <v/>
      </c>
    </row>
    <row r="908" spans="1:27" s="9" customFormat="1" x14ac:dyDescent="0.3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 s="9" t="str" cm="1">
        <f t="array" aca="1" ref="AA908" ca="1">IFERROR(_xlfn.ANCHORARRAY(INDIRECT("'DATOS MAESTROS'!o" &amp; (MATCH(A908, 'DATOS MAESTROS'!N:N, 0)))),"")</f>
        <v/>
      </c>
    </row>
    <row r="909" spans="1:27" s="9" customFormat="1" x14ac:dyDescent="0.3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 s="9" t="str" cm="1">
        <f t="array" aca="1" ref="AA909" ca="1">IFERROR(_xlfn.ANCHORARRAY(INDIRECT("'DATOS MAESTROS'!o" &amp; (MATCH(A909, 'DATOS MAESTROS'!N:N, 0)))),"")</f>
        <v/>
      </c>
    </row>
    <row r="910" spans="1:27" s="9" customFormat="1" x14ac:dyDescent="0.3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 s="9" t="str" cm="1">
        <f t="array" aca="1" ref="AA910" ca="1">IFERROR(_xlfn.ANCHORARRAY(INDIRECT("'DATOS MAESTROS'!o" &amp; (MATCH(A910, 'DATOS MAESTROS'!N:N, 0)))),"")</f>
        <v/>
      </c>
    </row>
    <row r="911" spans="1:27" s="9" customFormat="1" x14ac:dyDescent="0.3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 s="9" t="str" cm="1">
        <f t="array" aca="1" ref="AA911" ca="1">IFERROR(_xlfn.ANCHORARRAY(INDIRECT("'DATOS MAESTROS'!o" &amp; (MATCH(A911, 'DATOS MAESTROS'!N:N, 0)))),"")</f>
        <v/>
      </c>
    </row>
    <row r="912" spans="1:27" s="9" customFormat="1" x14ac:dyDescent="0.3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 s="9" t="str" cm="1">
        <f t="array" aca="1" ref="AA912" ca="1">IFERROR(_xlfn.ANCHORARRAY(INDIRECT("'DATOS MAESTROS'!o" &amp; (MATCH(A912, 'DATOS MAESTROS'!N:N, 0)))),"")</f>
        <v/>
      </c>
    </row>
    <row r="913" spans="1:27" s="9" customFormat="1" x14ac:dyDescent="0.3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 s="9" t="str" cm="1">
        <f t="array" aca="1" ref="AA913" ca="1">IFERROR(_xlfn.ANCHORARRAY(INDIRECT("'DATOS MAESTROS'!o" &amp; (MATCH(A913, 'DATOS MAESTROS'!N:N, 0)))),"")</f>
        <v/>
      </c>
    </row>
    <row r="914" spans="1:27" s="9" customFormat="1" x14ac:dyDescent="0.3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 s="9" t="str" cm="1">
        <f t="array" aca="1" ref="AA914" ca="1">IFERROR(_xlfn.ANCHORARRAY(INDIRECT("'DATOS MAESTROS'!o" &amp; (MATCH(A914, 'DATOS MAESTROS'!N:N, 0)))),"")</f>
        <v/>
      </c>
    </row>
    <row r="915" spans="1:27" s="9" customFormat="1" x14ac:dyDescent="0.3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 s="9" t="str" cm="1">
        <f t="array" aca="1" ref="AA915" ca="1">IFERROR(_xlfn.ANCHORARRAY(INDIRECT("'DATOS MAESTROS'!o" &amp; (MATCH(A915, 'DATOS MAESTROS'!N:N, 0)))),"")</f>
        <v/>
      </c>
    </row>
    <row r="916" spans="1:27" s="9" customFormat="1" x14ac:dyDescent="0.3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 s="9" t="str" cm="1">
        <f t="array" aca="1" ref="AA916" ca="1">IFERROR(_xlfn.ANCHORARRAY(INDIRECT("'DATOS MAESTROS'!o" &amp; (MATCH(A916, 'DATOS MAESTROS'!N:N, 0)))),"")</f>
        <v/>
      </c>
    </row>
    <row r="917" spans="1:27" s="9" customFormat="1" x14ac:dyDescent="0.3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 s="9" t="str" cm="1">
        <f t="array" aca="1" ref="AA917" ca="1">IFERROR(_xlfn.ANCHORARRAY(INDIRECT("'DATOS MAESTROS'!o" &amp; (MATCH(A917, 'DATOS MAESTROS'!N:N, 0)))),"")</f>
        <v/>
      </c>
    </row>
    <row r="918" spans="1:27" s="9" customFormat="1" x14ac:dyDescent="0.3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 s="9" t="str" cm="1">
        <f t="array" aca="1" ref="AA918" ca="1">IFERROR(_xlfn.ANCHORARRAY(INDIRECT("'DATOS MAESTROS'!o" &amp; (MATCH(A918, 'DATOS MAESTROS'!N:N, 0)))),"")</f>
        <v/>
      </c>
    </row>
    <row r="919" spans="1:27" s="9" customFormat="1" x14ac:dyDescent="0.3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 s="9" t="str" cm="1">
        <f t="array" aca="1" ref="AA919" ca="1">IFERROR(_xlfn.ANCHORARRAY(INDIRECT("'DATOS MAESTROS'!o" &amp; (MATCH(A919, 'DATOS MAESTROS'!N:N, 0)))),"")</f>
        <v/>
      </c>
    </row>
    <row r="920" spans="1:27" s="9" customFormat="1" x14ac:dyDescent="0.3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 s="9" t="str" cm="1">
        <f t="array" aca="1" ref="AA920" ca="1">IFERROR(_xlfn.ANCHORARRAY(INDIRECT("'DATOS MAESTROS'!o" &amp; (MATCH(A920, 'DATOS MAESTROS'!N:N, 0)))),"")</f>
        <v/>
      </c>
    </row>
    <row r="921" spans="1:27" s="9" customFormat="1" x14ac:dyDescent="0.3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 s="9" t="str" cm="1">
        <f t="array" aca="1" ref="AA921" ca="1">IFERROR(_xlfn.ANCHORARRAY(INDIRECT("'DATOS MAESTROS'!o" &amp; (MATCH(A921, 'DATOS MAESTROS'!N:N, 0)))),"")</f>
        <v/>
      </c>
    </row>
    <row r="922" spans="1:27" s="9" customFormat="1" x14ac:dyDescent="0.3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 s="9" t="str" cm="1">
        <f t="array" aca="1" ref="AA922" ca="1">IFERROR(_xlfn.ANCHORARRAY(INDIRECT("'DATOS MAESTROS'!o" &amp; (MATCH(A922, 'DATOS MAESTROS'!N:N, 0)))),"")</f>
        <v/>
      </c>
    </row>
    <row r="923" spans="1:27" s="9" customFormat="1" x14ac:dyDescent="0.3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 s="9" t="str" cm="1">
        <f t="array" aca="1" ref="AA923" ca="1">IFERROR(_xlfn.ANCHORARRAY(INDIRECT("'DATOS MAESTROS'!o" &amp; (MATCH(A923, 'DATOS MAESTROS'!N:N, 0)))),"")</f>
        <v/>
      </c>
    </row>
    <row r="924" spans="1:27" s="9" customFormat="1" x14ac:dyDescent="0.3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 s="9" t="str" cm="1">
        <f t="array" aca="1" ref="AA924" ca="1">IFERROR(_xlfn.ANCHORARRAY(INDIRECT("'DATOS MAESTROS'!o" &amp; (MATCH(A924, 'DATOS MAESTROS'!N:N, 0)))),"")</f>
        <v/>
      </c>
    </row>
    <row r="925" spans="1:27" s="9" customFormat="1" x14ac:dyDescent="0.3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 s="9" t="str" cm="1">
        <f t="array" aca="1" ref="AA925" ca="1">IFERROR(_xlfn.ANCHORARRAY(INDIRECT("'DATOS MAESTROS'!o" &amp; (MATCH(A925, 'DATOS MAESTROS'!N:N, 0)))),"")</f>
        <v/>
      </c>
    </row>
    <row r="926" spans="1:27" s="9" customFormat="1" x14ac:dyDescent="0.3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 s="9" t="str" cm="1">
        <f t="array" aca="1" ref="AA926" ca="1">IFERROR(_xlfn.ANCHORARRAY(INDIRECT("'DATOS MAESTROS'!o" &amp; (MATCH(A926, 'DATOS MAESTROS'!N:N, 0)))),"")</f>
        <v/>
      </c>
    </row>
    <row r="927" spans="1:27" s="9" customFormat="1" x14ac:dyDescent="0.3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 s="9" t="str" cm="1">
        <f t="array" aca="1" ref="AA927" ca="1">IFERROR(_xlfn.ANCHORARRAY(INDIRECT("'DATOS MAESTROS'!o" &amp; (MATCH(A927, 'DATOS MAESTROS'!N:N, 0)))),"")</f>
        <v/>
      </c>
    </row>
    <row r="928" spans="1:27" s="9" customFormat="1" x14ac:dyDescent="0.3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 s="9" t="str" cm="1">
        <f t="array" aca="1" ref="AA928" ca="1">IFERROR(_xlfn.ANCHORARRAY(INDIRECT("'DATOS MAESTROS'!o" &amp; (MATCH(A928, 'DATOS MAESTROS'!N:N, 0)))),"")</f>
        <v/>
      </c>
    </row>
    <row r="929" spans="1:27" s="9" customFormat="1" x14ac:dyDescent="0.3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 s="9" t="str" cm="1">
        <f t="array" aca="1" ref="AA929" ca="1">IFERROR(_xlfn.ANCHORARRAY(INDIRECT("'DATOS MAESTROS'!o" &amp; (MATCH(A929, 'DATOS MAESTROS'!N:N, 0)))),"")</f>
        <v/>
      </c>
    </row>
    <row r="930" spans="1:27" s="9" customFormat="1" x14ac:dyDescent="0.3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 s="9" t="str" cm="1">
        <f t="array" aca="1" ref="AA930" ca="1">IFERROR(_xlfn.ANCHORARRAY(INDIRECT("'DATOS MAESTROS'!o" &amp; (MATCH(A930, 'DATOS MAESTROS'!N:N, 0)))),"")</f>
        <v/>
      </c>
    </row>
    <row r="931" spans="1:27" s="9" customFormat="1" x14ac:dyDescent="0.3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 s="9" t="str" cm="1">
        <f t="array" aca="1" ref="AA931" ca="1">IFERROR(_xlfn.ANCHORARRAY(INDIRECT("'DATOS MAESTROS'!o" &amp; (MATCH(A931, 'DATOS MAESTROS'!N:N, 0)))),"")</f>
        <v/>
      </c>
    </row>
    <row r="932" spans="1:27" s="9" customFormat="1" x14ac:dyDescent="0.3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 s="9" t="str" cm="1">
        <f t="array" aca="1" ref="AA932" ca="1">IFERROR(_xlfn.ANCHORARRAY(INDIRECT("'DATOS MAESTROS'!o" &amp; (MATCH(A932, 'DATOS MAESTROS'!N:N, 0)))),"")</f>
        <v/>
      </c>
    </row>
    <row r="933" spans="1:27" s="9" customFormat="1" x14ac:dyDescent="0.3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 s="9" t="str" cm="1">
        <f t="array" aca="1" ref="AA933" ca="1">IFERROR(_xlfn.ANCHORARRAY(INDIRECT("'DATOS MAESTROS'!o" &amp; (MATCH(A933, 'DATOS MAESTROS'!N:N, 0)))),"")</f>
        <v/>
      </c>
    </row>
    <row r="934" spans="1:27" s="9" customFormat="1" x14ac:dyDescent="0.3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 s="9" t="str" cm="1">
        <f t="array" aca="1" ref="AA934" ca="1">IFERROR(_xlfn.ANCHORARRAY(INDIRECT("'DATOS MAESTROS'!o" &amp; (MATCH(A934, 'DATOS MAESTROS'!N:N, 0)))),"")</f>
        <v/>
      </c>
    </row>
    <row r="935" spans="1:27" s="9" customFormat="1" x14ac:dyDescent="0.3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 s="9" t="str" cm="1">
        <f t="array" aca="1" ref="AA935" ca="1">IFERROR(_xlfn.ANCHORARRAY(INDIRECT("'DATOS MAESTROS'!o" &amp; (MATCH(A935, 'DATOS MAESTROS'!N:N, 0)))),"")</f>
        <v/>
      </c>
    </row>
    <row r="936" spans="1:27" s="9" customFormat="1" x14ac:dyDescent="0.3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 s="9" t="str" cm="1">
        <f t="array" aca="1" ref="AA936" ca="1">IFERROR(_xlfn.ANCHORARRAY(INDIRECT("'DATOS MAESTROS'!o" &amp; (MATCH(A936, 'DATOS MAESTROS'!N:N, 0)))),"")</f>
        <v/>
      </c>
    </row>
    <row r="937" spans="1:27" s="9" customFormat="1" x14ac:dyDescent="0.3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 s="9" t="str" cm="1">
        <f t="array" aca="1" ref="AA937" ca="1">IFERROR(_xlfn.ANCHORARRAY(INDIRECT("'DATOS MAESTROS'!o" &amp; (MATCH(A937, 'DATOS MAESTROS'!N:N, 0)))),"")</f>
        <v/>
      </c>
    </row>
    <row r="938" spans="1:27" s="9" customFormat="1" x14ac:dyDescent="0.3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 s="9" t="str" cm="1">
        <f t="array" aca="1" ref="AA938" ca="1">IFERROR(_xlfn.ANCHORARRAY(INDIRECT("'DATOS MAESTROS'!o" &amp; (MATCH(A938, 'DATOS MAESTROS'!N:N, 0)))),"")</f>
        <v/>
      </c>
    </row>
    <row r="939" spans="1:27" s="9" customFormat="1" x14ac:dyDescent="0.3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 s="9" t="str" cm="1">
        <f t="array" aca="1" ref="AA939" ca="1">IFERROR(_xlfn.ANCHORARRAY(INDIRECT("'DATOS MAESTROS'!o" &amp; (MATCH(A939, 'DATOS MAESTROS'!N:N, 0)))),"")</f>
        <v/>
      </c>
    </row>
    <row r="940" spans="1:27" s="9" customFormat="1" x14ac:dyDescent="0.3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 s="9" t="str" cm="1">
        <f t="array" aca="1" ref="AA940" ca="1">IFERROR(_xlfn.ANCHORARRAY(INDIRECT("'DATOS MAESTROS'!o" &amp; (MATCH(A940, 'DATOS MAESTROS'!N:N, 0)))),"")</f>
        <v/>
      </c>
    </row>
    <row r="941" spans="1:27" s="9" customFormat="1" x14ac:dyDescent="0.3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 s="9" t="str" cm="1">
        <f t="array" aca="1" ref="AA941" ca="1">IFERROR(_xlfn.ANCHORARRAY(INDIRECT("'DATOS MAESTROS'!o" &amp; (MATCH(A941, 'DATOS MAESTROS'!N:N, 0)))),"")</f>
        <v/>
      </c>
    </row>
    <row r="942" spans="1:27" s="9" customFormat="1" x14ac:dyDescent="0.3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 s="9" t="str" cm="1">
        <f t="array" aca="1" ref="AA942" ca="1">IFERROR(_xlfn.ANCHORARRAY(INDIRECT("'DATOS MAESTROS'!o" &amp; (MATCH(A942, 'DATOS MAESTROS'!N:N, 0)))),"")</f>
        <v/>
      </c>
    </row>
    <row r="943" spans="1:27" s="9" customFormat="1" x14ac:dyDescent="0.3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 s="9" t="str" cm="1">
        <f t="array" aca="1" ref="AA943" ca="1">IFERROR(_xlfn.ANCHORARRAY(INDIRECT("'DATOS MAESTROS'!o" &amp; (MATCH(A943, 'DATOS MAESTROS'!N:N, 0)))),"")</f>
        <v/>
      </c>
    </row>
    <row r="944" spans="1:27" s="9" customFormat="1" x14ac:dyDescent="0.3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 s="9" t="str" cm="1">
        <f t="array" aca="1" ref="AA944" ca="1">IFERROR(_xlfn.ANCHORARRAY(INDIRECT("'DATOS MAESTROS'!o" &amp; (MATCH(A944, 'DATOS MAESTROS'!N:N, 0)))),"")</f>
        <v/>
      </c>
    </row>
    <row r="945" spans="1:27" s="9" customFormat="1" x14ac:dyDescent="0.3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 s="9" t="str" cm="1">
        <f t="array" aca="1" ref="AA945" ca="1">IFERROR(_xlfn.ANCHORARRAY(INDIRECT("'DATOS MAESTROS'!o" &amp; (MATCH(A945, 'DATOS MAESTROS'!N:N, 0)))),"")</f>
        <v/>
      </c>
    </row>
    <row r="946" spans="1:27" s="9" customFormat="1" x14ac:dyDescent="0.3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 s="9" t="str" cm="1">
        <f t="array" aca="1" ref="AA946" ca="1">IFERROR(_xlfn.ANCHORARRAY(INDIRECT("'DATOS MAESTROS'!o" &amp; (MATCH(A946, 'DATOS MAESTROS'!N:N, 0)))),"")</f>
        <v/>
      </c>
    </row>
    <row r="947" spans="1:27" s="9" customFormat="1" x14ac:dyDescent="0.3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 s="9" t="str" cm="1">
        <f t="array" aca="1" ref="AA947" ca="1">IFERROR(_xlfn.ANCHORARRAY(INDIRECT("'DATOS MAESTROS'!o" &amp; (MATCH(A947, 'DATOS MAESTROS'!N:N, 0)))),"")</f>
        <v/>
      </c>
    </row>
    <row r="948" spans="1:27" s="9" customFormat="1" x14ac:dyDescent="0.3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 s="9" t="str" cm="1">
        <f t="array" aca="1" ref="AA948" ca="1">IFERROR(_xlfn.ANCHORARRAY(INDIRECT("'DATOS MAESTROS'!o" &amp; (MATCH(A948, 'DATOS MAESTROS'!N:N, 0)))),"")</f>
        <v/>
      </c>
    </row>
    <row r="949" spans="1:27" s="9" customFormat="1" x14ac:dyDescent="0.3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 s="9" t="str" cm="1">
        <f t="array" aca="1" ref="AA949" ca="1">IFERROR(_xlfn.ANCHORARRAY(INDIRECT("'DATOS MAESTROS'!o" &amp; (MATCH(A949, 'DATOS MAESTROS'!N:N, 0)))),"")</f>
        <v/>
      </c>
    </row>
    <row r="950" spans="1:27" s="9" customFormat="1" x14ac:dyDescent="0.3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 s="9" t="str" cm="1">
        <f t="array" aca="1" ref="AA950" ca="1">IFERROR(_xlfn.ANCHORARRAY(INDIRECT("'DATOS MAESTROS'!o" &amp; (MATCH(A950, 'DATOS MAESTROS'!N:N, 0)))),"")</f>
        <v/>
      </c>
    </row>
    <row r="951" spans="1:27" s="9" customFormat="1" x14ac:dyDescent="0.3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 s="9" t="str" cm="1">
        <f t="array" aca="1" ref="AA951" ca="1">IFERROR(_xlfn.ANCHORARRAY(INDIRECT("'DATOS MAESTROS'!o" &amp; (MATCH(A951, 'DATOS MAESTROS'!N:N, 0)))),"")</f>
        <v/>
      </c>
    </row>
    <row r="952" spans="1:27" s="9" customFormat="1" x14ac:dyDescent="0.3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 s="9" t="str" cm="1">
        <f t="array" aca="1" ref="AA952" ca="1">IFERROR(_xlfn.ANCHORARRAY(INDIRECT("'DATOS MAESTROS'!o" &amp; (MATCH(A952, 'DATOS MAESTROS'!N:N, 0)))),"")</f>
        <v/>
      </c>
    </row>
    <row r="953" spans="1:27" s="9" customFormat="1" x14ac:dyDescent="0.3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 s="9" t="str" cm="1">
        <f t="array" aca="1" ref="AA953" ca="1">IFERROR(_xlfn.ANCHORARRAY(INDIRECT("'DATOS MAESTROS'!o" &amp; (MATCH(A953, 'DATOS MAESTROS'!N:N, 0)))),"")</f>
        <v/>
      </c>
    </row>
    <row r="954" spans="1:27" s="9" customFormat="1" x14ac:dyDescent="0.3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 s="9" t="str" cm="1">
        <f t="array" aca="1" ref="AA954" ca="1">IFERROR(_xlfn.ANCHORARRAY(INDIRECT("'DATOS MAESTROS'!o" &amp; (MATCH(A954, 'DATOS MAESTROS'!N:N, 0)))),"")</f>
        <v/>
      </c>
    </row>
    <row r="955" spans="1:27" s="9" customFormat="1" x14ac:dyDescent="0.3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 s="9" t="str" cm="1">
        <f t="array" aca="1" ref="AA955" ca="1">IFERROR(_xlfn.ANCHORARRAY(INDIRECT("'DATOS MAESTROS'!o" &amp; (MATCH(A955, 'DATOS MAESTROS'!N:N, 0)))),"")</f>
        <v/>
      </c>
    </row>
    <row r="956" spans="1:27" s="9" customFormat="1" x14ac:dyDescent="0.3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 s="9" t="str" cm="1">
        <f t="array" aca="1" ref="AA956" ca="1">IFERROR(_xlfn.ANCHORARRAY(INDIRECT("'DATOS MAESTROS'!o" &amp; (MATCH(A956, 'DATOS MAESTROS'!N:N, 0)))),"")</f>
        <v/>
      </c>
    </row>
    <row r="957" spans="1:27" s="9" customFormat="1" x14ac:dyDescent="0.3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 s="9" t="str" cm="1">
        <f t="array" aca="1" ref="AA957" ca="1">IFERROR(_xlfn.ANCHORARRAY(INDIRECT("'DATOS MAESTROS'!o" &amp; (MATCH(A957, 'DATOS MAESTROS'!N:N, 0)))),"")</f>
        <v/>
      </c>
    </row>
    <row r="958" spans="1:27" s="9" customFormat="1" x14ac:dyDescent="0.3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 s="9" t="str" cm="1">
        <f t="array" aca="1" ref="AA958" ca="1">IFERROR(_xlfn.ANCHORARRAY(INDIRECT("'DATOS MAESTROS'!o" &amp; (MATCH(A958, 'DATOS MAESTROS'!N:N, 0)))),"")</f>
        <v/>
      </c>
    </row>
    <row r="959" spans="1:27" s="9" customFormat="1" x14ac:dyDescent="0.3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 s="9" t="str" cm="1">
        <f t="array" aca="1" ref="AA959" ca="1">IFERROR(_xlfn.ANCHORARRAY(INDIRECT("'DATOS MAESTROS'!o" &amp; (MATCH(A959, 'DATOS MAESTROS'!N:N, 0)))),"")</f>
        <v/>
      </c>
    </row>
    <row r="960" spans="1:27" s="9" customFormat="1" x14ac:dyDescent="0.3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 s="9" t="str" cm="1">
        <f t="array" aca="1" ref="AA960" ca="1">IFERROR(_xlfn.ANCHORARRAY(INDIRECT("'DATOS MAESTROS'!o" &amp; (MATCH(A960, 'DATOS MAESTROS'!N:N, 0)))),"")</f>
        <v/>
      </c>
    </row>
    <row r="961" spans="1:27" s="9" customFormat="1" x14ac:dyDescent="0.3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 s="9" t="str" cm="1">
        <f t="array" aca="1" ref="AA961" ca="1">IFERROR(_xlfn.ANCHORARRAY(INDIRECT("'DATOS MAESTROS'!o" &amp; (MATCH(A961, 'DATOS MAESTROS'!N:N, 0)))),"")</f>
        <v/>
      </c>
    </row>
    <row r="962" spans="1:27" s="9" customFormat="1" x14ac:dyDescent="0.3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 s="9" t="str" cm="1">
        <f t="array" aca="1" ref="AA962" ca="1">IFERROR(_xlfn.ANCHORARRAY(INDIRECT("'DATOS MAESTROS'!o" &amp; (MATCH(A962, 'DATOS MAESTROS'!N:N, 0)))),"")</f>
        <v/>
      </c>
    </row>
    <row r="963" spans="1:27" s="9" customFormat="1" x14ac:dyDescent="0.3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 s="9" t="str" cm="1">
        <f t="array" aca="1" ref="AA963" ca="1">IFERROR(_xlfn.ANCHORARRAY(INDIRECT("'DATOS MAESTROS'!o" &amp; (MATCH(A963, 'DATOS MAESTROS'!N:N, 0)))),"")</f>
        <v/>
      </c>
    </row>
    <row r="964" spans="1:27" s="9" customFormat="1" x14ac:dyDescent="0.3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 s="9" t="str" cm="1">
        <f t="array" aca="1" ref="AA964" ca="1">IFERROR(_xlfn.ANCHORARRAY(INDIRECT("'DATOS MAESTROS'!o" &amp; (MATCH(A964, 'DATOS MAESTROS'!N:N, 0)))),"")</f>
        <v/>
      </c>
    </row>
    <row r="965" spans="1:27" s="9" customFormat="1" x14ac:dyDescent="0.3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 s="9" t="str" cm="1">
        <f t="array" aca="1" ref="AA965" ca="1">IFERROR(_xlfn.ANCHORARRAY(INDIRECT("'DATOS MAESTROS'!o" &amp; (MATCH(A965, 'DATOS MAESTROS'!N:N, 0)))),"")</f>
        <v/>
      </c>
    </row>
    <row r="966" spans="1:27" s="9" customFormat="1" x14ac:dyDescent="0.3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 s="9" t="str" cm="1">
        <f t="array" aca="1" ref="AA966" ca="1">IFERROR(_xlfn.ANCHORARRAY(INDIRECT("'DATOS MAESTROS'!o" &amp; (MATCH(A966, 'DATOS MAESTROS'!N:N, 0)))),"")</f>
        <v/>
      </c>
    </row>
    <row r="967" spans="1:27" s="9" customFormat="1" x14ac:dyDescent="0.3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 s="9" t="str" cm="1">
        <f t="array" aca="1" ref="AA967" ca="1">IFERROR(_xlfn.ANCHORARRAY(INDIRECT("'DATOS MAESTROS'!o" &amp; (MATCH(A967, 'DATOS MAESTROS'!N:N, 0)))),"")</f>
        <v/>
      </c>
    </row>
    <row r="968" spans="1:27" s="9" customFormat="1" x14ac:dyDescent="0.3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 s="9" t="str" cm="1">
        <f t="array" aca="1" ref="AA968" ca="1">IFERROR(_xlfn.ANCHORARRAY(INDIRECT("'DATOS MAESTROS'!o" &amp; (MATCH(A968, 'DATOS MAESTROS'!N:N, 0)))),"")</f>
        <v/>
      </c>
    </row>
    <row r="969" spans="1:27" s="9" customFormat="1" x14ac:dyDescent="0.3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 s="9" t="str" cm="1">
        <f t="array" aca="1" ref="AA969" ca="1">IFERROR(_xlfn.ANCHORARRAY(INDIRECT("'DATOS MAESTROS'!o" &amp; (MATCH(A969, 'DATOS MAESTROS'!N:N, 0)))),"")</f>
        <v/>
      </c>
    </row>
    <row r="970" spans="1:27" s="9" customFormat="1" x14ac:dyDescent="0.3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 s="9" t="str" cm="1">
        <f t="array" aca="1" ref="AA970" ca="1">IFERROR(_xlfn.ANCHORARRAY(INDIRECT("'DATOS MAESTROS'!o" &amp; (MATCH(A970, 'DATOS MAESTROS'!N:N, 0)))),"")</f>
        <v/>
      </c>
    </row>
    <row r="971" spans="1:27" s="9" customFormat="1" x14ac:dyDescent="0.3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 s="9" t="str" cm="1">
        <f t="array" aca="1" ref="AA971" ca="1">IFERROR(_xlfn.ANCHORARRAY(INDIRECT("'DATOS MAESTROS'!o" &amp; (MATCH(A971, 'DATOS MAESTROS'!N:N, 0)))),"")</f>
        <v/>
      </c>
    </row>
    <row r="972" spans="1:27" s="9" customFormat="1" x14ac:dyDescent="0.3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 s="9" t="str" cm="1">
        <f t="array" aca="1" ref="AA972" ca="1">IFERROR(_xlfn.ANCHORARRAY(INDIRECT("'DATOS MAESTROS'!o" &amp; (MATCH(A972, 'DATOS MAESTROS'!N:N, 0)))),"")</f>
        <v/>
      </c>
    </row>
    <row r="973" spans="1:27" s="9" customFormat="1" x14ac:dyDescent="0.3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 s="9" t="str" cm="1">
        <f t="array" aca="1" ref="AA973" ca="1">IFERROR(_xlfn.ANCHORARRAY(INDIRECT("'DATOS MAESTROS'!o" &amp; (MATCH(A973, 'DATOS MAESTROS'!N:N, 0)))),"")</f>
        <v/>
      </c>
    </row>
    <row r="974" spans="1:27" s="9" customFormat="1" x14ac:dyDescent="0.3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 s="9" t="str" cm="1">
        <f t="array" aca="1" ref="AA974" ca="1">IFERROR(_xlfn.ANCHORARRAY(INDIRECT("'DATOS MAESTROS'!o" &amp; (MATCH(A974, 'DATOS MAESTROS'!N:N, 0)))),"")</f>
        <v/>
      </c>
    </row>
    <row r="975" spans="1:27" s="9" customFormat="1" x14ac:dyDescent="0.3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 s="9" t="str" cm="1">
        <f t="array" aca="1" ref="AA975" ca="1">IFERROR(_xlfn.ANCHORARRAY(INDIRECT("'DATOS MAESTROS'!o" &amp; (MATCH(A975, 'DATOS MAESTROS'!N:N, 0)))),"")</f>
        <v/>
      </c>
    </row>
    <row r="976" spans="1:27" s="9" customFormat="1" x14ac:dyDescent="0.3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 s="9" t="str" cm="1">
        <f t="array" aca="1" ref="AA976" ca="1">IFERROR(_xlfn.ANCHORARRAY(INDIRECT("'DATOS MAESTROS'!o" &amp; (MATCH(A976, 'DATOS MAESTROS'!N:N, 0)))),"")</f>
        <v/>
      </c>
    </row>
    <row r="977" spans="1:27" s="9" customFormat="1" x14ac:dyDescent="0.3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 s="9" t="str" cm="1">
        <f t="array" aca="1" ref="AA977" ca="1">IFERROR(_xlfn.ANCHORARRAY(INDIRECT("'DATOS MAESTROS'!o" &amp; (MATCH(A977, 'DATOS MAESTROS'!N:N, 0)))),"")</f>
        <v/>
      </c>
    </row>
    <row r="978" spans="1:27" s="9" customFormat="1" x14ac:dyDescent="0.3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 s="9" t="str" cm="1">
        <f t="array" aca="1" ref="AA978" ca="1">IFERROR(_xlfn.ANCHORARRAY(INDIRECT("'DATOS MAESTROS'!o" &amp; (MATCH(A978, 'DATOS MAESTROS'!N:N, 0)))),"")</f>
        <v/>
      </c>
    </row>
    <row r="979" spans="1:27" s="9" customFormat="1" x14ac:dyDescent="0.3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 s="9" t="str" cm="1">
        <f t="array" aca="1" ref="AA979" ca="1">IFERROR(_xlfn.ANCHORARRAY(INDIRECT("'DATOS MAESTROS'!o" &amp; (MATCH(A979, 'DATOS MAESTROS'!N:N, 0)))),"")</f>
        <v/>
      </c>
    </row>
    <row r="980" spans="1:27" s="9" customFormat="1" x14ac:dyDescent="0.3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 s="9" t="str" cm="1">
        <f t="array" aca="1" ref="AA980" ca="1">IFERROR(_xlfn.ANCHORARRAY(INDIRECT("'DATOS MAESTROS'!o" &amp; (MATCH(A980, 'DATOS MAESTROS'!N:N, 0)))),"")</f>
        <v/>
      </c>
    </row>
    <row r="981" spans="1:27" s="9" customFormat="1" x14ac:dyDescent="0.3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 s="9" t="str" cm="1">
        <f t="array" aca="1" ref="AA981" ca="1">IFERROR(_xlfn.ANCHORARRAY(INDIRECT("'DATOS MAESTROS'!o" &amp; (MATCH(A981, 'DATOS MAESTROS'!N:N, 0)))),"")</f>
        <v/>
      </c>
    </row>
    <row r="982" spans="1:27" s="9" customFormat="1" x14ac:dyDescent="0.3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 s="9" t="str" cm="1">
        <f t="array" aca="1" ref="AA982" ca="1">IFERROR(_xlfn.ANCHORARRAY(INDIRECT("'DATOS MAESTROS'!o" &amp; (MATCH(A982, 'DATOS MAESTROS'!N:N, 0)))),"")</f>
        <v/>
      </c>
    </row>
    <row r="983" spans="1:27" s="9" customFormat="1" x14ac:dyDescent="0.3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 s="9" t="str" cm="1">
        <f t="array" aca="1" ref="AA983" ca="1">IFERROR(_xlfn.ANCHORARRAY(INDIRECT("'DATOS MAESTROS'!o" &amp; (MATCH(A983, 'DATOS MAESTROS'!N:N, 0)))),"")</f>
        <v/>
      </c>
    </row>
    <row r="984" spans="1:27" s="9" customFormat="1" x14ac:dyDescent="0.3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 s="9" t="str" cm="1">
        <f t="array" aca="1" ref="AA984" ca="1">IFERROR(_xlfn.ANCHORARRAY(INDIRECT("'DATOS MAESTROS'!o" &amp; (MATCH(A984, 'DATOS MAESTROS'!N:N, 0)))),"")</f>
        <v/>
      </c>
    </row>
    <row r="985" spans="1:27" s="9" customFormat="1" x14ac:dyDescent="0.3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 s="9" t="str" cm="1">
        <f t="array" aca="1" ref="AA985" ca="1">IFERROR(_xlfn.ANCHORARRAY(INDIRECT("'DATOS MAESTROS'!o" &amp; (MATCH(A985, 'DATOS MAESTROS'!N:N, 0)))),"")</f>
        <v/>
      </c>
    </row>
    <row r="986" spans="1:27" s="9" customFormat="1" x14ac:dyDescent="0.3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 s="9" t="str" cm="1">
        <f t="array" aca="1" ref="AA986" ca="1">IFERROR(_xlfn.ANCHORARRAY(INDIRECT("'DATOS MAESTROS'!o" &amp; (MATCH(A986, 'DATOS MAESTROS'!N:N, 0)))),"")</f>
        <v/>
      </c>
    </row>
    <row r="987" spans="1:27" s="9" customFormat="1" x14ac:dyDescent="0.3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 s="9" t="str" cm="1">
        <f t="array" aca="1" ref="AA987" ca="1">IFERROR(_xlfn.ANCHORARRAY(INDIRECT("'DATOS MAESTROS'!o" &amp; (MATCH(A987, 'DATOS MAESTROS'!N:N, 0)))),"")</f>
        <v/>
      </c>
    </row>
    <row r="988" spans="1:27" s="9" customFormat="1" x14ac:dyDescent="0.3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 s="9" t="str" cm="1">
        <f t="array" aca="1" ref="AA988" ca="1">IFERROR(_xlfn.ANCHORARRAY(INDIRECT("'DATOS MAESTROS'!o" &amp; (MATCH(A988, 'DATOS MAESTROS'!N:N, 0)))),"")</f>
        <v/>
      </c>
    </row>
    <row r="989" spans="1:27" s="9" customFormat="1" x14ac:dyDescent="0.3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 s="9" t="str" cm="1">
        <f t="array" aca="1" ref="AA989" ca="1">IFERROR(_xlfn.ANCHORARRAY(INDIRECT("'DATOS MAESTROS'!o" &amp; (MATCH(A989, 'DATOS MAESTROS'!N:N, 0)))),"")</f>
        <v/>
      </c>
    </row>
    <row r="990" spans="1:27" s="9" customFormat="1" x14ac:dyDescent="0.3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 s="9" t="str" cm="1">
        <f t="array" aca="1" ref="AA990" ca="1">IFERROR(_xlfn.ANCHORARRAY(INDIRECT("'DATOS MAESTROS'!o" &amp; (MATCH(A990, 'DATOS MAESTROS'!N:N, 0)))),"")</f>
        <v/>
      </c>
    </row>
    <row r="991" spans="1:27" s="9" customFormat="1" x14ac:dyDescent="0.3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 s="9" t="str" cm="1">
        <f t="array" aca="1" ref="AA991" ca="1">IFERROR(_xlfn.ANCHORARRAY(INDIRECT("'DATOS MAESTROS'!o" &amp; (MATCH(A991, 'DATOS MAESTROS'!N:N, 0)))),"")</f>
        <v/>
      </c>
    </row>
    <row r="992" spans="1:27" s="9" customFormat="1" x14ac:dyDescent="0.3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 s="9" t="str" cm="1">
        <f t="array" aca="1" ref="AA992" ca="1">IFERROR(_xlfn.ANCHORARRAY(INDIRECT("'DATOS MAESTROS'!o" &amp; (MATCH(A992, 'DATOS MAESTROS'!N:N, 0)))),"")</f>
        <v/>
      </c>
    </row>
    <row r="993" spans="1:27" s="9" customFormat="1" x14ac:dyDescent="0.3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 s="9" t="str" cm="1">
        <f t="array" aca="1" ref="AA993" ca="1">IFERROR(_xlfn.ANCHORARRAY(INDIRECT("'DATOS MAESTROS'!o" &amp; (MATCH(A993, 'DATOS MAESTROS'!N:N, 0)))),"")</f>
        <v/>
      </c>
    </row>
    <row r="994" spans="1:27" s="9" customFormat="1" x14ac:dyDescent="0.3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 s="9" t="str" cm="1">
        <f t="array" aca="1" ref="AA994" ca="1">IFERROR(_xlfn.ANCHORARRAY(INDIRECT("'DATOS MAESTROS'!o" &amp; (MATCH(A994, 'DATOS MAESTROS'!N:N, 0)))),"")</f>
        <v/>
      </c>
    </row>
    <row r="995" spans="1:27" s="9" customFormat="1" x14ac:dyDescent="0.3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 s="9" t="str" cm="1">
        <f t="array" aca="1" ref="AA995" ca="1">IFERROR(_xlfn.ANCHORARRAY(INDIRECT("'DATOS MAESTROS'!o" &amp; (MATCH(A995, 'DATOS MAESTROS'!N:N, 0)))),"")</f>
        <v/>
      </c>
    </row>
    <row r="996" spans="1:27" s="9" customFormat="1" x14ac:dyDescent="0.3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 s="9" t="str" cm="1">
        <f t="array" aca="1" ref="AA996" ca="1">IFERROR(_xlfn.ANCHORARRAY(INDIRECT("'DATOS MAESTROS'!o" &amp; (MATCH(A996, 'DATOS MAESTROS'!N:N, 0)))),"")</f>
        <v/>
      </c>
    </row>
    <row r="997" spans="1:27" s="9" customFormat="1" x14ac:dyDescent="0.3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 s="9" t="str" cm="1">
        <f t="array" aca="1" ref="AA997" ca="1">IFERROR(_xlfn.ANCHORARRAY(INDIRECT("'DATOS MAESTROS'!o" &amp; (MATCH(A997, 'DATOS MAESTROS'!N:N, 0)))),"")</f>
        <v/>
      </c>
    </row>
    <row r="998" spans="1:27" s="9" customFormat="1" x14ac:dyDescent="0.3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 s="9" t="str" cm="1">
        <f t="array" aca="1" ref="AA998" ca="1">IFERROR(_xlfn.ANCHORARRAY(INDIRECT("'DATOS MAESTROS'!o" &amp; (MATCH(A998, 'DATOS MAESTROS'!N:N, 0)))),"")</f>
        <v/>
      </c>
    </row>
    <row r="999" spans="1:27" s="9" customFormat="1" x14ac:dyDescent="0.3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 s="9" t="str" cm="1">
        <f t="array" aca="1" ref="AA999" ca="1">IFERROR(_xlfn.ANCHORARRAY(INDIRECT("'DATOS MAESTROS'!o" &amp; (MATCH(A999, 'DATOS MAESTROS'!N:N, 0)))),"")</f>
        <v/>
      </c>
    </row>
    <row r="1000" spans="1:27" s="9" customFormat="1" x14ac:dyDescent="0.3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 s="13" t="str" cm="1">
        <f t="array" aca="1" ref="AA1000" ca="1">IFERROR(_xlfn.ANCHORARRAY(INDIRECT("'DATOS MAESTROS'!o" &amp; (MATCH(A1000, 'DATOS MAESTROS'!N:N, 0)))),"")</f>
        <v/>
      </c>
    </row>
    <row r="1001" spans="1:27" s="9" customFormat="1" x14ac:dyDescent="0.3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</row>
    <row r="1002" spans="1:27" s="9" customFormat="1" x14ac:dyDescent="0.3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</row>
  </sheetData>
  <autoFilter ref="A2:M2" xr:uid="{12BDDA57-707A-4B51-A87D-5DA5583F4672}"/>
  <mergeCells count="3">
    <mergeCell ref="Q1:T1"/>
    <mergeCell ref="V1:W1"/>
    <mergeCell ref="A1:M1"/>
  </mergeCells>
  <phoneticPr fontId="5" type="noConversion"/>
  <dataValidations count="4">
    <dataValidation type="list" allowBlank="1" showInputMessage="1" showErrorMessage="1" sqref="B3:B82" xr:uid="{6A0E07E3-060D-4BE5-A819-F8633876E5BA}">
      <formula1>_xlfn.ANCHORARRAY(AA3)</formula1>
    </dataValidation>
    <dataValidation type="list" allowBlank="1" showInputMessage="1" showErrorMessage="1" sqref="D3:D82" xr:uid="{04BF9D81-50FF-4A42-865B-1B9CFE96A277}">
      <formula1>"Minero,Comercializador"</formula1>
    </dataValidation>
    <dataValidation type="list" allowBlank="1" showInputMessage="1" showErrorMessage="1" sqref="E3:E82 V3:V6" xr:uid="{B43E0025-C97C-43FC-99E2-4EA63E92D8BA}">
      <formula1>INDIRECT("TIPO_CARBON[TIPO CARBON]")</formula1>
    </dataValidation>
    <dataValidation type="list" allowBlank="1" showInputMessage="1" showErrorMessage="1" sqref="Y3" xr:uid="{F9B9F2CD-FAEA-4578-825B-518CCB07252E}">
      <formula1>INDIRECT("PERIODO[PERIODO]")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167D1BF-CB3A-41BE-A8B1-75D93C557994}">
          <x14:formula1>
            <xm:f>_xlfn.ANCHORARRAY('DATOS MAESTROS'!$N$2)</xm:f>
          </x14:formula1>
          <xm:sqref>A3:A82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22FE7-7DEC-462E-82C6-C8EC8F367724}">
  <dimension ref="A1:FJ1475"/>
  <sheetViews>
    <sheetView workbookViewId="0">
      <selection activeCell="B30" sqref="B30"/>
    </sheetView>
  </sheetViews>
  <sheetFormatPr baseColWidth="10" defaultColWidth="11.453125" defaultRowHeight="14.5" x14ac:dyDescent="0.35"/>
  <cols>
    <col min="1" max="1" width="12.36328125" bestFit="1" customWidth="1"/>
    <col min="2" max="2" width="38.54296875" bestFit="1" customWidth="1"/>
    <col min="3" max="3" width="27.08984375" bestFit="1" customWidth="1"/>
    <col min="4" max="4" width="10.90625" bestFit="1" customWidth="1"/>
    <col min="5" max="5" width="6.90625" bestFit="1" customWidth="1"/>
    <col min="6" max="6" width="12.08984375" bestFit="1" customWidth="1"/>
    <col min="7" max="7" width="38.54296875" bestFit="1" customWidth="1"/>
    <col min="9" max="9" width="32.81640625" bestFit="1" customWidth="1"/>
    <col min="10" max="12" width="21" customWidth="1"/>
    <col min="14" max="14" width="40.1796875" bestFit="1" customWidth="1"/>
    <col min="15" max="15" width="17.1796875" customWidth="1"/>
    <col min="16" max="16" width="11.7265625" bestFit="1" customWidth="1"/>
  </cols>
  <sheetData>
    <row r="1" spans="1:41" ht="15" thickBot="1" x14ac:dyDescent="0.4">
      <c r="A1" t="s">
        <v>158</v>
      </c>
      <c r="B1" t="s">
        <v>159</v>
      </c>
      <c r="C1" t="s">
        <v>160</v>
      </c>
      <c r="D1" t="s">
        <v>161</v>
      </c>
      <c r="E1" t="s">
        <v>17</v>
      </c>
      <c r="F1" t="s">
        <v>162</v>
      </c>
      <c r="G1" t="s">
        <v>163</v>
      </c>
      <c r="I1" s="7" t="s">
        <v>164</v>
      </c>
      <c r="J1" s="10" t="s">
        <v>165</v>
      </c>
      <c r="K1" s="14"/>
      <c r="L1" s="15" t="s">
        <v>166</v>
      </c>
      <c r="N1" s="7" t="s">
        <v>167</v>
      </c>
      <c r="O1" s="7" t="s">
        <v>168</v>
      </c>
    </row>
    <row r="2" spans="1:41" x14ac:dyDescent="0.35">
      <c r="A2">
        <v>210000018</v>
      </c>
      <c r="B2" t="s">
        <v>169</v>
      </c>
      <c r="C2" t="s">
        <v>170</v>
      </c>
      <c r="D2" t="s">
        <v>171</v>
      </c>
      <c r="E2" t="s">
        <v>172</v>
      </c>
      <c r="F2">
        <v>290000072</v>
      </c>
      <c r="G2" t="s">
        <v>173</v>
      </c>
      <c r="I2" t="s">
        <v>174</v>
      </c>
      <c r="J2" s="11">
        <v>0</v>
      </c>
      <c r="K2" s="11"/>
      <c r="L2" s="16"/>
      <c r="N2" s="8" t="str" cm="1">
        <f t="array" ref="N2:N390">_xlfn._xlws.SORT(_xlfn.UNIQUE(PROV[PROVEEDOR]))</f>
        <v xml:space="preserve"> CARBONES CATERCOL SAS</v>
      </c>
      <c r="O2" t="str" cm="1">
        <f t="array" ref="O2:Q2">IFERROR(TRANSPOSE(_xlfn._xlws.SORT(_xlfn.UNIQUE(_xlfn._xlws.FILTER(PROV[MINA],PROV[PROVEEDOR]=N2)))),"")</f>
        <v>EL ARCA TER</v>
      </c>
      <c r="P2" t="str">
        <v>VAJUS 2</v>
      </c>
      <c r="Q2" t="str">
        <v>VAJUS 4</v>
      </c>
    </row>
    <row r="3" spans="1:41" x14ac:dyDescent="0.35">
      <c r="A3">
        <v>210000092</v>
      </c>
      <c r="B3" t="s">
        <v>176</v>
      </c>
      <c r="C3" t="s">
        <v>177</v>
      </c>
      <c r="D3" t="s">
        <v>178</v>
      </c>
      <c r="E3" t="s">
        <v>179</v>
      </c>
      <c r="F3">
        <v>290000073</v>
      </c>
      <c r="G3" t="s">
        <v>180</v>
      </c>
      <c r="I3" t="s">
        <v>83</v>
      </c>
      <c r="J3" s="11">
        <v>1</v>
      </c>
      <c r="K3" s="11"/>
      <c r="L3" s="11"/>
      <c r="N3" t="str">
        <v>A&amp;A COAL SAS</v>
      </c>
      <c r="O3" t="str" cm="1">
        <f t="array" ref="O3">IFERROR(TRANSPOSE(_xlfn._xlws.SORT(_xlfn.UNIQUE(_xlfn._xlws.FILTER(PROV[MINA],PROV[PROVEEDOR]=N3)))),"")</f>
        <v>A&amp;A COAL SAS - Boyacá</v>
      </c>
    </row>
    <row r="4" spans="1:41" x14ac:dyDescent="0.35">
      <c r="A4">
        <v>210000029</v>
      </c>
      <c r="B4" t="s">
        <v>181</v>
      </c>
      <c r="C4" t="s">
        <v>177</v>
      </c>
      <c r="D4" t="s">
        <v>182</v>
      </c>
      <c r="E4" t="s">
        <v>172</v>
      </c>
      <c r="F4">
        <v>290000074</v>
      </c>
      <c r="G4" t="s">
        <v>183</v>
      </c>
      <c r="I4" t="s">
        <v>91</v>
      </c>
      <c r="J4" s="11" t="s">
        <v>184</v>
      </c>
      <c r="K4" s="11"/>
      <c r="L4" s="11"/>
      <c r="N4" t="str">
        <v>ABEL VERA DURAN</v>
      </c>
      <c r="O4" t="str" cm="1">
        <f t="array" ref="O4">IFERROR(TRANSPOSE(_xlfn._xlws.SORT(_xlfn.UNIQUE(_xlfn._xlws.FILTER(PROV[MINA],PROV[PROVEEDOR]=N4)))),"")</f>
        <v>SAN GREGORIO</v>
      </c>
    </row>
    <row r="5" spans="1:41" x14ac:dyDescent="0.35">
      <c r="A5">
        <v>210000025</v>
      </c>
      <c r="B5" t="s">
        <v>131</v>
      </c>
      <c r="C5" t="s">
        <v>177</v>
      </c>
      <c r="D5" t="s">
        <v>185</v>
      </c>
      <c r="E5" t="s">
        <v>172</v>
      </c>
      <c r="F5">
        <v>290000075</v>
      </c>
      <c r="G5" t="s">
        <v>132</v>
      </c>
      <c r="I5" t="s">
        <v>186</v>
      </c>
      <c r="J5" s="11" t="s">
        <v>187</v>
      </c>
      <c r="K5" s="11"/>
      <c r="L5" s="11"/>
      <c r="N5" t="str">
        <v>ACERIAS PAZ DEL RIO SA</v>
      </c>
      <c r="O5" t="str" cm="1">
        <f t="array" ref="O5">IFERROR(TRANSPOSE(_xlfn._xlws.SORT(_xlfn.UNIQUE(_xlfn._xlws.FILTER(PROV[MINA],PROV[PROVEEDOR]=N5)))),"")</f>
        <v>ACERIAS PAZ DEL RIO</v>
      </c>
    </row>
    <row r="6" spans="1:41" x14ac:dyDescent="0.35">
      <c r="A6">
        <v>210000013</v>
      </c>
      <c r="B6" t="s">
        <v>114</v>
      </c>
      <c r="C6" t="s">
        <v>177</v>
      </c>
      <c r="D6" t="s">
        <v>188</v>
      </c>
      <c r="E6" t="s">
        <v>172</v>
      </c>
      <c r="F6">
        <v>290000076</v>
      </c>
      <c r="G6" t="s">
        <v>115</v>
      </c>
      <c r="I6" t="s">
        <v>23</v>
      </c>
      <c r="J6" s="11" t="s">
        <v>189</v>
      </c>
      <c r="K6" s="11"/>
      <c r="L6" s="11"/>
      <c r="N6" t="str">
        <v>AGROCOAL SAS</v>
      </c>
      <c r="O6" t="str" cm="1">
        <f t="array" ref="O6">IFERROR(TRANSPOSE(_xlfn._xlws.SORT(_xlfn.UNIQUE(_xlfn._xlws.FILTER(PROV[MINA],PROV[PROVEEDOR]=N6)))),"")</f>
        <v>AGROCOAL</v>
      </c>
    </row>
    <row r="7" spans="1:41" x14ac:dyDescent="0.35">
      <c r="A7">
        <v>210000023</v>
      </c>
      <c r="B7" t="s">
        <v>190</v>
      </c>
      <c r="C7" t="s">
        <v>177</v>
      </c>
      <c r="D7" t="s">
        <v>191</v>
      </c>
      <c r="E7" t="s">
        <v>179</v>
      </c>
      <c r="F7">
        <v>290000077</v>
      </c>
      <c r="G7" t="s">
        <v>192</v>
      </c>
      <c r="I7" t="s">
        <v>193</v>
      </c>
      <c r="J7" s="11" t="s">
        <v>194</v>
      </c>
      <c r="K7" s="11"/>
      <c r="L7" s="11"/>
      <c r="N7" t="str">
        <v>AGROPEÑA SAS</v>
      </c>
      <c r="O7" t="str" cm="1">
        <f t="array" ref="O7">IFERROR(TRANSPOSE(_xlfn._xlws.SORT(_xlfn.UNIQUE(_xlfn._xlws.FILTER(PROV[MINA],PROV[PROVEEDOR]=N7)))),"")</f>
        <v>AGROPEÑA</v>
      </c>
    </row>
    <row r="8" spans="1:41" x14ac:dyDescent="0.35">
      <c r="A8">
        <v>210000024</v>
      </c>
      <c r="B8" t="s">
        <v>93</v>
      </c>
      <c r="C8" t="s">
        <v>177</v>
      </c>
      <c r="D8" t="s">
        <v>195</v>
      </c>
      <c r="E8" t="s">
        <v>172</v>
      </c>
      <c r="F8">
        <v>290000078</v>
      </c>
      <c r="G8" t="s">
        <v>94</v>
      </c>
      <c r="I8" t="s">
        <v>196</v>
      </c>
      <c r="J8" s="11" t="s">
        <v>197</v>
      </c>
      <c r="K8" s="11"/>
      <c r="L8" s="11"/>
      <c r="N8" t="str">
        <v>ALBEIRO QUIÑONEZ VILLAMIZAR</v>
      </c>
      <c r="O8" t="str" cm="1">
        <f t="array" ref="O8:V8">IFERROR(TRANSPOSE(_xlfn._xlws.SORT(_xlfn.UNIQUE(_xlfn._xlws.FILTER(PROV[MINA],PROV[PROVEEDOR]=N8)))),"")</f>
        <v>CHUCARIMA MANTO 4</v>
      </c>
      <c r="P8" t="str">
        <v>TIGRE 1</v>
      </c>
      <c r="Q8" t="str">
        <v>TIGRE 2</v>
      </c>
      <c r="R8" t="str">
        <v>TIGRE 3</v>
      </c>
      <c r="S8" t="str">
        <v>TIGRE 4</v>
      </c>
      <c r="T8" t="str">
        <v>TIGRE 5</v>
      </c>
      <c r="U8" t="str">
        <v>TIGRE 6</v>
      </c>
      <c r="V8" t="str">
        <v>VALEGRA MANTO 4</v>
      </c>
    </row>
    <row r="9" spans="1:41" x14ac:dyDescent="0.35">
      <c r="A9">
        <v>210000016</v>
      </c>
      <c r="B9" t="s">
        <v>79</v>
      </c>
      <c r="C9" t="s">
        <v>177</v>
      </c>
      <c r="D9" t="s">
        <v>198</v>
      </c>
      <c r="E9" t="s">
        <v>179</v>
      </c>
      <c r="F9">
        <v>290000079</v>
      </c>
      <c r="G9" t="s">
        <v>80</v>
      </c>
      <c r="I9" t="s">
        <v>199</v>
      </c>
      <c r="J9" s="11" t="s">
        <v>200</v>
      </c>
      <c r="K9" s="11"/>
      <c r="L9" s="11"/>
      <c r="N9" t="str">
        <v>ALIADOS DEL CARBON QL SAS</v>
      </c>
      <c r="O9" t="str" cm="1">
        <f t="array" ref="O9">IFERROR(TRANSPOSE(_xlfn._xlws.SORT(_xlfn.UNIQUE(_xlfn._xlws.FILTER(PROV[MINA],PROV[PROVEEDOR]=N9)))),"")</f>
        <v>LA CECI - CUNDINAMARCA</v>
      </c>
    </row>
    <row r="10" spans="1:41" x14ac:dyDescent="0.35">
      <c r="A10">
        <v>210000028</v>
      </c>
      <c r="B10" t="s">
        <v>201</v>
      </c>
      <c r="C10" t="s">
        <v>202</v>
      </c>
      <c r="D10" t="s">
        <v>203</v>
      </c>
      <c r="E10" t="s">
        <v>172</v>
      </c>
      <c r="F10">
        <v>290000080</v>
      </c>
      <c r="G10" t="s">
        <v>204</v>
      </c>
      <c r="I10" t="s">
        <v>205</v>
      </c>
      <c r="J10" s="11" t="s">
        <v>206</v>
      </c>
      <c r="K10" s="11"/>
      <c r="L10" s="11"/>
      <c r="N10" t="str">
        <v>ALVARO ENRIQUE OJEDA VILLAREAL</v>
      </c>
      <c r="O10" t="str" cm="1">
        <f t="array" ref="O10:P10">IFERROR(TRANSPOSE(_xlfn._xlws.SORT(_xlfn.UNIQUE(_xlfn._xlws.FILTER(PROV[MINA],PROV[PROVEEDOR]=N10)))),"")</f>
        <v>AMARI</v>
      </c>
      <c r="P10" t="str">
        <v>AMARI TER</v>
      </c>
    </row>
    <row r="11" spans="1:41" x14ac:dyDescent="0.35">
      <c r="A11">
        <v>210000028</v>
      </c>
      <c r="B11" t="s">
        <v>201</v>
      </c>
      <c r="C11" t="s">
        <v>202</v>
      </c>
      <c r="D11" t="s">
        <v>203</v>
      </c>
      <c r="E11" t="s">
        <v>172</v>
      </c>
      <c r="F11">
        <v>290000081</v>
      </c>
      <c r="G11" t="s">
        <v>207</v>
      </c>
      <c r="I11" t="s">
        <v>208</v>
      </c>
      <c r="J11" s="11" t="s">
        <v>209</v>
      </c>
      <c r="K11" s="11"/>
      <c r="L11" s="11"/>
      <c r="N11" t="str">
        <v>AMERICAN COAL GA SAS</v>
      </c>
      <c r="O11" t="str" cm="1">
        <f t="array" ref="O11:T11">IFERROR(TRANSPOSE(_xlfn._xlws.SORT(_xlfn.UNIQUE(_xlfn._xlws.FILTER(PROV[MINA],PROV[PROVEEDOR]=N11)))),"")</f>
        <v>AMERICAN COAL MAQUILA</v>
      </c>
      <c r="P11" t="str">
        <v>GERSON AVENDAÑO</v>
      </c>
      <c r="Q11" t="str">
        <v>MARIA LEONCIA 2</v>
      </c>
      <c r="R11" t="str">
        <v>RIO HATO</v>
      </c>
      <c r="S11" t="str">
        <v>SAN JUAN</v>
      </c>
      <c r="T11" t="str">
        <v>ZAFIRO</v>
      </c>
    </row>
    <row r="12" spans="1:41" x14ac:dyDescent="0.35">
      <c r="A12">
        <v>210000030</v>
      </c>
      <c r="B12" t="s">
        <v>210</v>
      </c>
      <c r="C12" t="s">
        <v>177</v>
      </c>
      <c r="D12" t="s">
        <v>211</v>
      </c>
      <c r="E12" t="s">
        <v>172</v>
      </c>
      <c r="F12">
        <v>290000082</v>
      </c>
      <c r="G12" t="s">
        <v>212</v>
      </c>
      <c r="I12" t="s">
        <v>213</v>
      </c>
      <c r="J12" s="11" t="s">
        <v>214</v>
      </c>
      <c r="K12" s="11"/>
      <c r="L12" s="11"/>
      <c r="N12" t="str">
        <v>ANGARCOAL SAS</v>
      </c>
      <c r="O12" t="str" cm="1">
        <f t="array" ref="O12:P12">IFERROR(TRANSPOSE(_xlfn._xlws.SORT(_xlfn.UNIQUE(_xlfn._xlws.FILTER(PROV[MINA],PROV[PROVEEDOR]=N12)))),"")</f>
        <v>MONGO A</v>
      </c>
      <c r="P12" t="str">
        <v>MONGO G</v>
      </c>
    </row>
    <row r="13" spans="1:41" x14ac:dyDescent="0.35">
      <c r="A13">
        <v>210000105</v>
      </c>
      <c r="B13" t="s">
        <v>215</v>
      </c>
      <c r="C13" t="s">
        <v>216</v>
      </c>
      <c r="D13" t="s">
        <v>217</v>
      </c>
      <c r="E13" t="s">
        <v>172</v>
      </c>
      <c r="F13">
        <v>290000082</v>
      </c>
      <c r="G13" t="s">
        <v>212</v>
      </c>
      <c r="I13" t="s">
        <v>218</v>
      </c>
      <c r="J13" s="11" t="s">
        <v>206</v>
      </c>
      <c r="K13" s="11"/>
      <c r="L13" s="11"/>
      <c r="N13" t="str">
        <v>ANGEL MARIA PADILLA PABON</v>
      </c>
      <c r="O13" t="str" cm="1">
        <f t="array" ref="O13">IFERROR(TRANSPOSE(_xlfn._xlws.SORT(_xlfn.UNIQUE(_xlfn._xlws.FILTER(PROV[MINA],PROV[PROVEEDOR]=N13)))),"")</f>
        <v>VILLA NUEVA RA - ANGEL PADILLA</v>
      </c>
    </row>
    <row r="14" spans="1:41" x14ac:dyDescent="0.35">
      <c r="A14">
        <v>210000103</v>
      </c>
      <c r="B14" t="s">
        <v>219</v>
      </c>
      <c r="C14" t="s">
        <v>177</v>
      </c>
      <c r="D14" t="s">
        <v>220</v>
      </c>
      <c r="E14" t="s">
        <v>172</v>
      </c>
      <c r="F14">
        <v>290000083</v>
      </c>
      <c r="G14" t="s">
        <v>221</v>
      </c>
      <c r="N14" t="str">
        <v>ANGELICA VIVIANA USECHE DIAZ</v>
      </c>
      <c r="O14" t="str" cm="1">
        <f t="array" ref="O14">IFERROR(TRANSPOSE(_xlfn._xlws.SORT(_xlfn.UNIQUE(_xlfn._xlws.FILTER(PROV[MINA],PROV[PROVEEDOR]=N14)))),"")</f>
        <v>LIMONCITOS</v>
      </c>
    </row>
    <row r="15" spans="1:41" x14ac:dyDescent="0.35">
      <c r="A15">
        <v>210000103</v>
      </c>
      <c r="B15" t="s">
        <v>219</v>
      </c>
      <c r="C15" t="s">
        <v>177</v>
      </c>
      <c r="D15" t="s">
        <v>220</v>
      </c>
      <c r="E15" t="s">
        <v>172</v>
      </c>
      <c r="F15">
        <v>290000084</v>
      </c>
      <c r="G15" t="s">
        <v>222</v>
      </c>
      <c r="N15" t="str">
        <v>ASFACOAL NG SAS</v>
      </c>
      <c r="O15" t="str" cm="1">
        <f t="array" ref="O15">IFERROR(TRANSPOSE(_xlfn._xlws.SORT(_xlfn.UNIQUE(_xlfn._xlws.FILTER(PROV[MINA],PROV[PROVEEDOR]=N15)))),"")</f>
        <v>Asfacoal - Cundinamarca</v>
      </c>
    </row>
    <row r="16" spans="1:41" x14ac:dyDescent="0.35">
      <c r="A16">
        <v>210000019</v>
      </c>
      <c r="B16" t="s">
        <v>223</v>
      </c>
      <c r="C16" t="s">
        <v>224</v>
      </c>
      <c r="D16" t="s">
        <v>225</v>
      </c>
      <c r="E16" t="s">
        <v>172</v>
      </c>
      <c r="F16">
        <v>290000085</v>
      </c>
      <c r="G16" t="s">
        <v>226</v>
      </c>
      <c r="N16" t="str">
        <v>ASOCIACION COMUNITARIA DEL CATATUMB</v>
      </c>
      <c r="O16" t="str" cm="1">
        <f t="array" ref="O16:AO16">IFERROR(TRANSPOSE(_xlfn._xlws.SORT(_xlfn.UNIQUE(_xlfn._xlws.FILTER(PROV[MINA],PROV[PROVEEDOR]=N16)))),"")</f>
        <v>BOTELLO</v>
      </c>
      <c r="P16" t="str">
        <v>BOTELLO TER B</v>
      </c>
      <c r="Q16" t="str">
        <v>EL GUAMO</v>
      </c>
      <c r="R16" t="str">
        <v>EMANUEL</v>
      </c>
      <c r="S16" t="str">
        <v>GALAVIS</v>
      </c>
      <c r="T16" t="str">
        <v>HERMANOS PEÑA</v>
      </c>
      <c r="U16" t="str">
        <v>HERMANOS PEÑA 2</v>
      </c>
      <c r="V16" t="str">
        <v>HERMANOS PEÑA TER</v>
      </c>
      <c r="W16" t="str">
        <v>HERMANOS PEÑA TER A</v>
      </c>
      <c r="X16" t="str">
        <v>HERMANOS PEÑA TER B</v>
      </c>
      <c r="Y16" t="str">
        <v>LA LOLA</v>
      </c>
      <c r="Z16" t="str">
        <v>LA LOLA TER</v>
      </c>
      <c r="AA16" t="str">
        <v>LA LOLA TER A</v>
      </c>
      <c r="AB16" t="str">
        <v>LA LOLA TER B</v>
      </c>
      <c r="AC16" t="str">
        <v>LAS MARAVILLAS 3</v>
      </c>
      <c r="AD16" t="str">
        <v>LAS TORRES</v>
      </c>
      <c r="AE16" t="str">
        <v>SAN JOSE 02</v>
      </c>
      <c r="AF16" t="str">
        <v>SAN MARTÍN</v>
      </c>
      <c r="AG16" t="str">
        <v>SOL DEL ORIENTE ASO</v>
      </c>
      <c r="AH16" t="str">
        <v>TEJALITO</v>
      </c>
      <c r="AI16" t="str">
        <v>TEJALITO ASO</v>
      </c>
      <c r="AJ16" t="str">
        <v>TRINIDAD</v>
      </c>
      <c r="AK16" t="str">
        <v>TRINIDAD 2</v>
      </c>
      <c r="AL16" t="str">
        <v>TRINIDAD TER</v>
      </c>
      <c r="AM16" t="str">
        <v>TRINIDAD TER A</v>
      </c>
      <c r="AN16" t="str">
        <v>TRINIDAD TER B</v>
      </c>
      <c r="AO16" t="str">
        <v>YOSIRIS</v>
      </c>
    </row>
    <row r="17" spans="1:31" x14ac:dyDescent="0.35">
      <c r="A17">
        <v>210000106</v>
      </c>
      <c r="B17" t="s">
        <v>143</v>
      </c>
      <c r="C17" t="s">
        <v>177</v>
      </c>
      <c r="D17" t="s">
        <v>227</v>
      </c>
      <c r="E17" t="s">
        <v>172</v>
      </c>
      <c r="F17">
        <v>290000086</v>
      </c>
      <c r="G17" t="s">
        <v>228</v>
      </c>
      <c r="N17" t="str">
        <v>ATLAS ENERGY SAS</v>
      </c>
      <c r="O17" t="str" cm="1">
        <f t="array" ref="O17">IFERROR(TRANSPOSE(_xlfn._xlws.SORT(_xlfn.UNIQUE(_xlfn._xlws.FILTER(PROV[MINA],PROV[PROVEEDOR]=N17)))),"")</f>
        <v>ATLAS ENERGY</v>
      </c>
    </row>
    <row r="18" spans="1:31" x14ac:dyDescent="0.35">
      <c r="A18">
        <v>210000106</v>
      </c>
      <c r="B18" t="s">
        <v>143</v>
      </c>
      <c r="C18" t="s">
        <v>177</v>
      </c>
      <c r="D18" t="s">
        <v>227</v>
      </c>
      <c r="E18" t="s">
        <v>172</v>
      </c>
      <c r="F18">
        <v>290000087</v>
      </c>
      <c r="G18" t="s">
        <v>229</v>
      </c>
      <c r="N18" t="str">
        <v>ATOGRANDE TONCON SAS</v>
      </c>
      <c r="O18" t="str" cm="1">
        <f t="array" ref="O18:P18">IFERROR(TRANSPOSE(_xlfn._xlws.SORT(_xlfn.UNIQUE(_xlfn._xlws.FILTER(PROV[MINA],PROV[PROVEEDOR]=N18)))),"")</f>
        <v>MEDELLIN 2</v>
      </c>
      <c r="P18" t="str">
        <v>MEDELLIN 2 TER</v>
      </c>
    </row>
    <row r="19" spans="1:31" x14ac:dyDescent="0.35">
      <c r="A19">
        <v>210000106</v>
      </c>
      <c r="B19" t="s">
        <v>143</v>
      </c>
      <c r="C19" t="s">
        <v>177</v>
      </c>
      <c r="D19" t="s">
        <v>227</v>
      </c>
      <c r="E19" t="s">
        <v>172</v>
      </c>
      <c r="F19">
        <v>290000088</v>
      </c>
      <c r="G19" t="s">
        <v>230</v>
      </c>
      <c r="N19" t="str">
        <v>BELLAVISTA COAL SAS</v>
      </c>
      <c r="O19" t="str" cm="1">
        <f t="array" ref="O19:Q19">IFERROR(TRANSPOSE(_xlfn._xlws.SORT(_xlfn.UNIQUE(_xlfn._xlws.FILTER(PROV[MINA],PROV[PROVEEDOR]=N19)))),"")</f>
        <v>BELLAVISTA</v>
      </c>
      <c r="P19" t="str">
        <v>BELLAVISTA MQ</v>
      </c>
      <c r="Q19" t="str">
        <v>BELLAVISTA MQ TER</v>
      </c>
    </row>
    <row r="20" spans="1:31" x14ac:dyDescent="0.35">
      <c r="A20">
        <v>210000106</v>
      </c>
      <c r="B20" t="s">
        <v>143</v>
      </c>
      <c r="C20" t="s">
        <v>177</v>
      </c>
      <c r="D20" t="s">
        <v>227</v>
      </c>
      <c r="E20" t="s">
        <v>172</v>
      </c>
      <c r="F20">
        <v>290000089</v>
      </c>
      <c r="G20" t="s">
        <v>231</v>
      </c>
      <c r="N20" t="str">
        <v>BERACA MINERALS SAS</v>
      </c>
      <c r="O20" t="str" cm="1">
        <f t="array" ref="O20:AE20">IFERROR(TRANSPOSE(_xlfn._xlws.SORT(_xlfn.UNIQUE(_xlfn._xlws.FILTER(PROV[MINA],PROV[PROVEEDOR]=N20)))),"")</f>
        <v>BERACA 2</v>
      </c>
      <c r="P20" t="str">
        <v>BERACA 2 TER</v>
      </c>
      <c r="Q20" t="str">
        <v>BERACA 3</v>
      </c>
      <c r="R20" t="str">
        <v>BERACA 4</v>
      </c>
      <c r="S20" t="str">
        <v>BERACA 4 TER</v>
      </c>
      <c r="T20" t="str">
        <v>BERACA 5</v>
      </c>
      <c r="U20" t="str">
        <v>BERACA 5 TER</v>
      </c>
      <c r="V20" t="str">
        <v>BERACA TER</v>
      </c>
      <c r="W20" t="str">
        <v>LOS NARANJOS TER</v>
      </c>
      <c r="X20" t="str">
        <v>LOS NARANJOS TER A</v>
      </c>
      <c r="Y20" t="str">
        <v>LOS NARANJOS TER B</v>
      </c>
      <c r="Z20" t="str">
        <v>PATIO LAS MERCEDES TER</v>
      </c>
      <c r="AA20" t="str">
        <v>PATIO LAS MERCEDES TER A</v>
      </c>
      <c r="AB20" t="str">
        <v>PATIO LAS MERCEDES TER B</v>
      </c>
      <c r="AC20" t="str">
        <v>SANTA MONICA 5 TER</v>
      </c>
      <c r="AD20" t="str">
        <v>SANTA MONICA 5 TER A</v>
      </c>
      <c r="AE20" t="str">
        <v>SANTA MONICA 5 TER B</v>
      </c>
    </row>
    <row r="21" spans="1:31" x14ac:dyDescent="0.35">
      <c r="A21">
        <v>210000031</v>
      </c>
      <c r="B21" t="s">
        <v>135</v>
      </c>
      <c r="C21" t="s">
        <v>232</v>
      </c>
      <c r="D21" t="s">
        <v>233</v>
      </c>
      <c r="E21" t="s">
        <v>172</v>
      </c>
      <c r="F21">
        <v>290000090</v>
      </c>
      <c r="G21" t="s">
        <v>136</v>
      </c>
      <c r="N21" t="str">
        <v>BERMUDEZ BARRERA B&amp;B SAS</v>
      </c>
      <c r="O21" t="str" cm="1">
        <f t="array" ref="O21:S21">IFERROR(TRANSPOSE(_xlfn._xlws.SORT(_xlfn.UNIQUE(_xlfn._xlws.FILTER(PROV[MINA],PROV[PROVEEDOR]=N21)))),"")</f>
        <v>BERMUDEZ BARRERA - BERMUDEZ</v>
      </c>
      <c r="P21" t="str">
        <v>LA ANGOSTURA</v>
      </c>
      <c r="Q21" t="str">
        <v>TORRADO 1 - BERMUDEZ</v>
      </c>
      <c r="R21" t="str">
        <v>TORRADO 2 - BERMUDEZ</v>
      </c>
      <c r="S21" t="str">
        <v>VILLACOQUE</v>
      </c>
    </row>
    <row r="22" spans="1:31" x14ac:dyDescent="0.35">
      <c r="A22">
        <v>210000031</v>
      </c>
      <c r="B22" t="s">
        <v>135</v>
      </c>
      <c r="C22" t="s">
        <v>232</v>
      </c>
      <c r="D22" t="s">
        <v>233</v>
      </c>
      <c r="E22" t="s">
        <v>172</v>
      </c>
      <c r="F22">
        <v>290000091</v>
      </c>
      <c r="G22" t="s">
        <v>234</v>
      </c>
      <c r="N22" t="str">
        <v>BRESCOAL A&amp;B SAS</v>
      </c>
      <c r="O22" t="str" cm="1">
        <f t="array" ref="O22">IFERROR(TRANSPOSE(_xlfn._xlws.SORT(_xlfn.UNIQUE(_xlfn._xlws.FILTER(PROV[MINA],PROV[PROVEEDOR]=N22)))),"")</f>
        <v>BRESCOAL PIEDRA CAIDA</v>
      </c>
    </row>
    <row r="23" spans="1:31" x14ac:dyDescent="0.35">
      <c r="A23">
        <v>210000031</v>
      </c>
      <c r="B23" t="s">
        <v>135</v>
      </c>
      <c r="C23" t="s">
        <v>232</v>
      </c>
      <c r="D23" t="s">
        <v>233</v>
      </c>
      <c r="E23" t="s">
        <v>172</v>
      </c>
      <c r="F23">
        <v>290000092</v>
      </c>
      <c r="G23" t="s">
        <v>235</v>
      </c>
      <c r="N23" t="str">
        <v>C. MINPROCOL S.A.S</v>
      </c>
      <c r="O23" t="str" cm="1">
        <f t="array" ref="O23">IFERROR(TRANSPOSE(_xlfn._xlws.SORT(_xlfn.UNIQUE(_xlfn._xlws.FILTER(PROV[MINA],PROV[PROVEEDOR]=N23)))),"")</f>
        <v>MINPROCOL</v>
      </c>
    </row>
    <row r="24" spans="1:31" x14ac:dyDescent="0.35">
      <c r="A24">
        <v>210000077</v>
      </c>
      <c r="B24" t="s">
        <v>236</v>
      </c>
      <c r="C24" t="s">
        <v>170</v>
      </c>
      <c r="D24" t="s">
        <v>237</v>
      </c>
      <c r="E24" t="s">
        <v>172</v>
      </c>
      <c r="F24">
        <v>290000093</v>
      </c>
      <c r="G24" t="s">
        <v>238</v>
      </c>
      <c r="N24" t="str">
        <v>CARBOACTIVOS SAS</v>
      </c>
      <c r="O24" t="str" cm="1">
        <f t="array" ref="O24:P24">IFERROR(TRANSPOSE(_xlfn._xlws.SORT(_xlfn.UNIQUE(_xlfn._xlws.FILTER(PROV[MINA],PROV[PROVEEDOR]=N24)))),"")</f>
        <v>JEZU CA – TIPO 1</v>
      </c>
      <c r="P24" t="str">
        <v>LA RINCONADA</v>
      </c>
    </row>
    <row r="25" spans="1:31" x14ac:dyDescent="0.35">
      <c r="A25">
        <v>210000021</v>
      </c>
      <c r="B25" t="s">
        <v>121</v>
      </c>
      <c r="C25" t="s">
        <v>177</v>
      </c>
      <c r="D25" t="s">
        <v>239</v>
      </c>
      <c r="E25" t="s">
        <v>172</v>
      </c>
      <c r="F25">
        <v>290000094</v>
      </c>
      <c r="G25" t="s">
        <v>122</v>
      </c>
      <c r="N25" t="str">
        <v>CARBOAR SAS</v>
      </c>
      <c r="O25" t="str" cm="1">
        <f t="array" ref="O25">IFERROR(TRANSPOSE(_xlfn._xlws.SORT(_xlfn.UNIQUE(_xlfn._xlws.FILTER(PROV[MINA],PROV[PROVEEDOR]=N25)))),"")</f>
        <v>DOS PALMAS 2</v>
      </c>
    </row>
    <row r="26" spans="1:31" x14ac:dyDescent="0.35">
      <c r="A26">
        <v>220000180</v>
      </c>
      <c r="B26" t="s">
        <v>240</v>
      </c>
      <c r="C26" t="s">
        <v>170</v>
      </c>
      <c r="D26" t="s">
        <v>241</v>
      </c>
      <c r="E26" t="s">
        <v>172</v>
      </c>
      <c r="F26">
        <v>290000095</v>
      </c>
      <c r="G26" t="s">
        <v>242</v>
      </c>
      <c r="N26" t="str">
        <v>CARBOAREVALO SAS</v>
      </c>
      <c r="O26" t="str" cm="1">
        <f t="array" ref="O26">IFERROR(TRANSPOSE(_xlfn._xlws.SORT(_xlfn.UNIQUE(_xlfn._xlws.FILTER(PROV[MINA],PROV[PROVEEDOR]=N26)))),"")</f>
        <v>CARBOAREVALO</v>
      </c>
    </row>
    <row r="27" spans="1:31" x14ac:dyDescent="0.35">
      <c r="A27">
        <v>210000107</v>
      </c>
      <c r="B27" t="s">
        <v>243</v>
      </c>
      <c r="C27" t="s">
        <v>244</v>
      </c>
      <c r="D27" t="s">
        <v>245</v>
      </c>
      <c r="E27" t="s">
        <v>172</v>
      </c>
      <c r="F27">
        <v>290000096</v>
      </c>
      <c r="G27" t="s">
        <v>246</v>
      </c>
      <c r="N27" t="str">
        <v>CARBOCAT R&amp;B SAS</v>
      </c>
      <c r="O27" t="str" cm="1">
        <f t="array" ref="O27:T27">IFERROR(TRANSPOSE(_xlfn._xlws.SORT(_xlfn.UNIQUE(_xlfn._xlws.FILTER(PROV[MINA],PROV[PROVEEDOR]=N27)))),"")</f>
        <v>LAS FLORES CBC</v>
      </c>
      <c r="P27" t="str">
        <v>LAS FLORES CBC TER</v>
      </c>
      <c r="Q27" t="str">
        <v>LAS PALMAS CBC</v>
      </c>
      <c r="R27" t="str">
        <v>LAS PALMAS CBC TER</v>
      </c>
      <c r="S27" t="str">
        <v>LOS PINOS CBC</v>
      </c>
      <c r="T27" t="str">
        <v>LOS PINOS CBC TER</v>
      </c>
    </row>
    <row r="28" spans="1:31" x14ac:dyDescent="0.35">
      <c r="A28">
        <v>210000026</v>
      </c>
      <c r="B28" t="s">
        <v>57</v>
      </c>
      <c r="C28" t="s">
        <v>177</v>
      </c>
      <c r="D28" t="s">
        <v>247</v>
      </c>
      <c r="E28" t="s">
        <v>172</v>
      </c>
      <c r="F28">
        <v>290000097</v>
      </c>
      <c r="G28" t="s">
        <v>248</v>
      </c>
      <c r="N28" t="str">
        <v>CARBOCOL ICC SAS</v>
      </c>
      <c r="O28" t="str" cm="1">
        <f t="array" ref="O28:P28">IFERROR(TRANSPOSE(_xlfn._xlws.SORT(_xlfn.UNIQUE(_xlfn._xlws.FILTER(PROV[MINA],PROV[PROVEEDOR]=N28)))),"")</f>
        <v>Carbocol - Boyacá</v>
      </c>
      <c r="P28" t="str">
        <v>Carbocol - Cundinamarca</v>
      </c>
    </row>
    <row r="29" spans="1:31" x14ac:dyDescent="0.35">
      <c r="A29">
        <v>210000026</v>
      </c>
      <c r="B29" t="s">
        <v>57</v>
      </c>
      <c r="C29" t="s">
        <v>177</v>
      </c>
      <c r="D29" t="s">
        <v>247</v>
      </c>
      <c r="E29" t="s">
        <v>172</v>
      </c>
      <c r="F29">
        <v>290000098</v>
      </c>
      <c r="G29" t="s">
        <v>249</v>
      </c>
      <c r="N29" t="str">
        <v>CARBOCOQUE INDUSTRIAL SAS</v>
      </c>
      <c r="O29" t="str" cm="1">
        <f t="array" ref="O29">IFERROR(TRANSPOSE(_xlfn._xlws.SORT(_xlfn.UNIQUE(_xlfn._xlws.FILTER(PROV[MINA],PROV[PROVEEDOR]=N29)))),"")</f>
        <v>CARBOCOQUE INDUSTRIAL</v>
      </c>
    </row>
    <row r="30" spans="1:31" x14ac:dyDescent="0.35">
      <c r="A30">
        <v>210000026</v>
      </c>
      <c r="B30" t="s">
        <v>57</v>
      </c>
      <c r="C30" t="s">
        <v>177</v>
      </c>
      <c r="D30" t="s">
        <v>247</v>
      </c>
      <c r="E30" t="s">
        <v>172</v>
      </c>
      <c r="F30">
        <v>290000099</v>
      </c>
      <c r="G30" t="s">
        <v>76</v>
      </c>
      <c r="N30" t="str">
        <v>CARBOFARALLONES SAS</v>
      </c>
      <c r="O30" t="str" cm="1">
        <f t="array" ref="O30">IFERROR(TRANSPOSE(_xlfn._xlws.SORT(_xlfn.UNIQUE(_xlfn._xlws.FILTER(PROV[MINA],PROV[PROVEEDOR]=N30)))),"")</f>
        <v>CARBOFARALLONES</v>
      </c>
    </row>
    <row r="31" spans="1:31" x14ac:dyDescent="0.35">
      <c r="A31">
        <v>210000026</v>
      </c>
      <c r="B31" t="s">
        <v>57</v>
      </c>
      <c r="C31" t="s">
        <v>177</v>
      </c>
      <c r="D31" t="s">
        <v>247</v>
      </c>
      <c r="E31" t="s">
        <v>172</v>
      </c>
      <c r="F31">
        <v>290000100</v>
      </c>
      <c r="G31" t="s">
        <v>250</v>
      </c>
      <c r="N31" t="str">
        <v>CARBOFRONT SAS</v>
      </c>
      <c r="O31" t="str" cm="1">
        <f t="array" ref="O31:S31">IFERROR(TRANSPOSE(_xlfn._xlws.SORT(_xlfn.UNIQUE(_xlfn._xlws.FILTER(PROV[MINA],PROV[PROVEEDOR]=N31)))),"")</f>
        <v>CARBOFRONT 3</v>
      </c>
      <c r="P31" t="str">
        <v>CARBOFRONT AV</v>
      </c>
      <c r="Q31" t="str">
        <v>CARBOFRONT BV</v>
      </c>
      <c r="R31" t="str">
        <v>CARBOFRONT-E</v>
      </c>
      <c r="S31" t="str">
        <v>CARBOFRONT-SM</v>
      </c>
    </row>
    <row r="32" spans="1:31" x14ac:dyDescent="0.35">
      <c r="A32">
        <v>210000026</v>
      </c>
      <c r="B32" t="s">
        <v>57</v>
      </c>
      <c r="C32" t="s">
        <v>177</v>
      </c>
      <c r="D32" t="s">
        <v>247</v>
      </c>
      <c r="E32" t="s">
        <v>172</v>
      </c>
      <c r="F32">
        <v>290000101</v>
      </c>
      <c r="G32" t="s">
        <v>251</v>
      </c>
      <c r="N32" t="str">
        <v>CARBOGUANES SAS</v>
      </c>
      <c r="O32" t="str" cm="1">
        <f t="array" ref="O32">IFERROR(TRANSPOSE(_xlfn._xlws.SORT(_xlfn.UNIQUE(_xlfn._xlws.FILTER(PROV[MINA],PROV[PROVEEDOR]=N32)))),"")</f>
        <v>CARBOGUANES</v>
      </c>
    </row>
    <row r="33" spans="1:25" x14ac:dyDescent="0.35">
      <c r="A33">
        <v>210000026</v>
      </c>
      <c r="B33" t="s">
        <v>57</v>
      </c>
      <c r="C33" t="s">
        <v>177</v>
      </c>
      <c r="D33" t="s">
        <v>247</v>
      </c>
      <c r="E33" t="s">
        <v>172</v>
      </c>
      <c r="F33">
        <v>290000102</v>
      </c>
      <c r="G33" t="s">
        <v>252</v>
      </c>
      <c r="N33" t="str">
        <v>CARBOHER SAS</v>
      </c>
      <c r="O33" t="str" cm="1">
        <f t="array" ref="O33">IFERROR(TRANSPOSE(_xlfn._xlws.SORT(_xlfn.UNIQUE(_xlfn._xlws.FILTER(PROV[MINA],PROV[PROVEEDOR]=N33)))),"")</f>
        <v>CARBOHER - BOYACA</v>
      </c>
    </row>
    <row r="34" spans="1:25" x14ac:dyDescent="0.35">
      <c r="A34">
        <v>210000026</v>
      </c>
      <c r="B34" t="s">
        <v>57</v>
      </c>
      <c r="C34" t="s">
        <v>177</v>
      </c>
      <c r="D34" t="s">
        <v>247</v>
      </c>
      <c r="E34" t="s">
        <v>172</v>
      </c>
      <c r="F34">
        <v>290000103</v>
      </c>
      <c r="G34" t="s">
        <v>253</v>
      </c>
      <c r="N34" t="str">
        <v>CARBOINDUSTRIA COLOMBIA SAS</v>
      </c>
      <c r="O34" t="str" cm="1">
        <f t="array" ref="O34:X34">IFERROR(TRANSPOSE(_xlfn._xlws.SORT(_xlfn.UNIQUE(_xlfn._xlws.FILTER(PROV[MINA],PROV[PROVEEDOR]=N34)))),"")</f>
        <v>CARBOINDUSTRIA 1</v>
      </c>
      <c r="P34" t="str">
        <v>CARBOINDUSTRIA 2</v>
      </c>
      <c r="Q34" t="str">
        <v>CARBOINDUSTRIA 2 TER</v>
      </c>
      <c r="R34" t="str">
        <v>CARBOINDUSTRIA 3</v>
      </c>
      <c r="S34" t="str">
        <v>CARBOINDUSTRIA 4</v>
      </c>
      <c r="T34" t="str">
        <v>CARBOINDUSTRIA COQ 2</v>
      </c>
      <c r="U34" t="str">
        <v>CARBOINDUSTRIA COQ RC</v>
      </c>
      <c r="V34" t="str">
        <v>CARBOINDUSTRIA TER</v>
      </c>
      <c r="W34" t="str">
        <v>CARBOINDUSTRIA TER A</v>
      </c>
      <c r="X34" t="str">
        <v>CARBOINDUSTRIA TER B</v>
      </c>
    </row>
    <row r="35" spans="1:25" x14ac:dyDescent="0.35">
      <c r="A35">
        <v>210000026</v>
      </c>
      <c r="B35" t="s">
        <v>57</v>
      </c>
      <c r="C35" t="s">
        <v>177</v>
      </c>
      <c r="D35" t="s">
        <v>247</v>
      </c>
      <c r="E35" t="s">
        <v>172</v>
      </c>
      <c r="F35">
        <v>290000104</v>
      </c>
      <c r="G35" t="s">
        <v>254</v>
      </c>
      <c r="N35" t="str">
        <v>CARBOMAS SAS</v>
      </c>
      <c r="O35" t="str" cm="1">
        <f t="array" ref="O35:V35">IFERROR(TRANSPOSE(_xlfn._xlws.SORT(_xlfn.UNIQUE(_xlfn._xlws.FILTER(PROV[MINA],PROV[PROVEEDOR]=N35)))),"")</f>
        <v>20G0 CS LA PALMIRA</v>
      </c>
      <c r="P35" t="str">
        <v>20H0 CS YANAR SAS</v>
      </c>
      <c r="Q35" t="str">
        <v>20I0  CS SUMINISTRO INTELIGENTE SAS</v>
      </c>
      <c r="R35" t="str">
        <v>20J0 CS CARBOFARALLONES SAS</v>
      </c>
      <c r="S35" t="str">
        <v>CARBOMAS</v>
      </c>
      <c r="T35" t="str">
        <v>EL MAGRO</v>
      </c>
      <c r="U35" t="str">
        <v>EL MAGRO M20 TER</v>
      </c>
      <c r="V35" t="str">
        <v>SAN SALVADOR</v>
      </c>
    </row>
    <row r="36" spans="1:25" x14ac:dyDescent="0.35">
      <c r="A36">
        <v>210000026</v>
      </c>
      <c r="B36" t="s">
        <v>57</v>
      </c>
      <c r="C36" t="s">
        <v>177</v>
      </c>
      <c r="D36" t="s">
        <v>247</v>
      </c>
      <c r="E36" t="s">
        <v>172</v>
      </c>
      <c r="F36">
        <v>290000105</v>
      </c>
      <c r="G36" t="s">
        <v>255</v>
      </c>
      <c r="N36" t="str">
        <v>CARBOMAX DE COLOMBIA SAS</v>
      </c>
      <c r="O36" t="str" cm="1">
        <f t="array" ref="O36">IFERROR(TRANSPOSE(_xlfn._xlws.SORT(_xlfn.UNIQUE(_xlfn._xlws.FILTER(PROV[MINA],PROV[PROVEEDOR]=N36)))),"")</f>
        <v>CARBOMAX</v>
      </c>
    </row>
    <row r="37" spans="1:25" x14ac:dyDescent="0.35">
      <c r="A37">
        <v>210000026</v>
      </c>
      <c r="B37" t="s">
        <v>57</v>
      </c>
      <c r="C37" t="s">
        <v>177</v>
      </c>
      <c r="D37" t="s">
        <v>247</v>
      </c>
      <c r="E37" t="s">
        <v>172</v>
      </c>
      <c r="F37">
        <v>290000106</v>
      </c>
      <c r="G37" t="s">
        <v>58</v>
      </c>
      <c r="N37" t="str">
        <v>CARBOMAZ SAS</v>
      </c>
      <c r="O37" t="str" cm="1">
        <f t="array" ref="O37:R37">IFERROR(TRANSPOSE(_xlfn._xlws.SORT(_xlfn.UNIQUE(_xlfn._xlws.FILTER(PROV[MINA],PROV[PROVEEDOR]=N37)))),"")</f>
        <v>30I0 CZ LA PALMIRA</v>
      </c>
      <c r="P37" t="str">
        <v>CARBOMAZ</v>
      </c>
      <c r="Q37" t="str">
        <v>LABORATORIO</v>
      </c>
      <c r="R37" t="str">
        <v>RABANAL (Z)</v>
      </c>
    </row>
    <row r="38" spans="1:25" x14ac:dyDescent="0.35">
      <c r="A38">
        <v>210000026</v>
      </c>
      <c r="B38" t="s">
        <v>57</v>
      </c>
      <c r="C38" t="s">
        <v>177</v>
      </c>
      <c r="D38" t="s">
        <v>247</v>
      </c>
      <c r="E38" t="s">
        <v>172</v>
      </c>
      <c r="F38">
        <v>290000107</v>
      </c>
      <c r="G38" t="s">
        <v>256</v>
      </c>
      <c r="N38" t="str">
        <v>CARBOMINERA SAS</v>
      </c>
      <c r="O38" t="str" cm="1">
        <f t="array" ref="O38">IFERROR(TRANSPOSE(_xlfn._xlws.SORT(_xlfn.UNIQUE(_xlfn._xlws.FILTER(PROV[MINA],PROV[PROVEEDOR]=N38)))),"")</f>
        <v>CARBOMINERA</v>
      </c>
    </row>
    <row r="39" spans="1:25" x14ac:dyDescent="0.35">
      <c r="A39">
        <v>210000026</v>
      </c>
      <c r="B39" t="s">
        <v>57</v>
      </c>
      <c r="C39" t="s">
        <v>177</v>
      </c>
      <c r="D39" t="s">
        <v>247</v>
      </c>
      <c r="E39" t="s">
        <v>172</v>
      </c>
      <c r="F39">
        <v>290000108</v>
      </c>
      <c r="G39" t="s">
        <v>257</v>
      </c>
      <c r="N39" t="str">
        <v>CARBONERAS CHIQUINQUIRA SAS</v>
      </c>
      <c r="O39" t="str" cm="1">
        <f t="array" ref="O39:P39">IFERROR(TRANSPOSE(_xlfn._xlws.SORT(_xlfn.UNIQUE(_xlfn._xlws.FILTER(PROV[MINA],PROV[PROVEEDOR]=N39)))),"")</f>
        <v>CARBONERAS 2 TER</v>
      </c>
      <c r="P39" t="str">
        <v>CARBONERAS 3</v>
      </c>
    </row>
    <row r="40" spans="1:25" x14ac:dyDescent="0.35">
      <c r="A40">
        <v>210000026</v>
      </c>
      <c r="B40" t="s">
        <v>57</v>
      </c>
      <c r="C40" t="s">
        <v>177</v>
      </c>
      <c r="D40" t="s">
        <v>247</v>
      </c>
      <c r="E40" t="s">
        <v>172</v>
      </c>
      <c r="F40">
        <v>290000109</v>
      </c>
      <c r="G40" t="s">
        <v>258</v>
      </c>
      <c r="N40" t="str">
        <v>CARBONES &amp; CARBONES ESR SAS</v>
      </c>
      <c r="O40" t="str" cm="1">
        <f t="array" ref="O40">IFERROR(TRANSPOSE(_xlfn._xlws.SORT(_xlfn.UNIQUE(_xlfn._xlws.FILTER(PROV[MINA],PROV[PROVEEDOR]=N40)))),"")</f>
        <v>C &amp; C FEDERACION</v>
      </c>
    </row>
    <row r="41" spans="1:25" x14ac:dyDescent="0.35">
      <c r="A41">
        <v>210000026</v>
      </c>
      <c r="B41" t="s">
        <v>57</v>
      </c>
      <c r="C41" t="s">
        <v>177</v>
      </c>
      <c r="D41" t="s">
        <v>247</v>
      </c>
      <c r="E41" t="s">
        <v>172</v>
      </c>
      <c r="F41">
        <v>290000110</v>
      </c>
      <c r="G41" t="s">
        <v>259</v>
      </c>
      <c r="N41" t="str">
        <v>CARBONES &amp; MINERALES CARO SAS</v>
      </c>
      <c r="O41" t="str" cm="1">
        <f t="array" ref="O41:P41">IFERROR(TRANSPOSE(_xlfn._xlws.SORT(_xlfn.UNIQUE(_xlfn._xlws.FILTER(PROV[MINA],PROV[PROVEEDOR]=N41)))),"")</f>
        <v>TORTEROS 4</v>
      </c>
      <c r="P41" t="str">
        <v>TORTEROS 4TER</v>
      </c>
    </row>
    <row r="42" spans="1:25" x14ac:dyDescent="0.35">
      <c r="A42">
        <v>210000026</v>
      </c>
      <c r="B42" t="s">
        <v>57</v>
      </c>
      <c r="C42" t="s">
        <v>177</v>
      </c>
      <c r="D42" t="s">
        <v>247</v>
      </c>
      <c r="E42" t="s">
        <v>172</v>
      </c>
      <c r="F42">
        <v>290000111</v>
      </c>
      <c r="G42" t="s">
        <v>61</v>
      </c>
      <c r="N42" t="str">
        <v>CARBONES 5S SAS</v>
      </c>
      <c r="O42" t="str" cm="1">
        <f t="array" ref="O42">IFERROR(TRANSPOSE(_xlfn._xlws.SORT(_xlfn.UNIQUE(_xlfn._xlws.FILTER(PROV[MINA],PROV[PROVEEDOR]=N42)))),"")</f>
        <v>HAROLD 2</v>
      </c>
    </row>
    <row r="43" spans="1:25" x14ac:dyDescent="0.35">
      <c r="A43">
        <v>210000026</v>
      </c>
      <c r="B43" t="s">
        <v>57</v>
      </c>
      <c r="C43" t="s">
        <v>177</v>
      </c>
      <c r="D43" t="s">
        <v>247</v>
      </c>
      <c r="E43" t="s">
        <v>172</v>
      </c>
      <c r="F43">
        <v>290000112</v>
      </c>
      <c r="G43" t="s">
        <v>260</v>
      </c>
      <c r="N43" t="str">
        <v>CARBONES ARPE SAS</v>
      </c>
      <c r="O43" t="str" cm="1">
        <f t="array" ref="O43:T43">IFERROR(TRANSPOSE(_xlfn._xlws.SORT(_xlfn.UNIQUE(_xlfn._xlws.FILTER(PROV[MINA],PROV[PROVEEDOR]=N43)))),"")</f>
        <v>ARPE</v>
      </c>
      <c r="P43" t="str">
        <v>CARBONES ARPE</v>
      </c>
      <c r="Q43" t="str">
        <v>CARBONES ARPE TER</v>
      </c>
      <c r="R43" t="str">
        <v>CARBONES ARPE TER A</v>
      </c>
      <c r="S43" t="str">
        <v>CARBONES ARPE TER B</v>
      </c>
      <c r="T43" t="str">
        <v>LA POPA 01</v>
      </c>
    </row>
    <row r="44" spans="1:25" x14ac:dyDescent="0.35">
      <c r="A44">
        <v>210000026</v>
      </c>
      <c r="B44" t="s">
        <v>57</v>
      </c>
      <c r="C44" t="s">
        <v>177</v>
      </c>
      <c r="D44" t="s">
        <v>247</v>
      </c>
      <c r="E44" t="s">
        <v>172</v>
      </c>
      <c r="F44">
        <v>290000113</v>
      </c>
      <c r="G44" t="s">
        <v>261</v>
      </c>
      <c r="N44" t="str">
        <v>CARBONES CACIQUE SAS</v>
      </c>
      <c r="O44" t="str" cm="1">
        <f t="array" ref="O44:Y44">IFERROR(TRANSPOSE(_xlfn._xlws.SORT(_xlfn.UNIQUE(_xlfn._xlws.FILTER(PROV[MINA],PROV[PROVEEDOR]=N44)))),"")</f>
        <v>LAS ISABELAS</v>
      </c>
      <c r="P44" t="str">
        <v>PICO DE AGUILA CC M10 TER</v>
      </c>
      <c r="Q44" t="str">
        <v>PICO DE AGUILA CC M10 TER A</v>
      </c>
      <c r="R44" t="str">
        <v>PICO DE AGUILA CC M10 TER B</v>
      </c>
      <c r="S44" t="str">
        <v>PICO DE AGUILA CC M20</v>
      </c>
      <c r="T44" t="str">
        <v>PICO DE AGUILA CC M20 TER</v>
      </c>
      <c r="U44" t="str">
        <v>PICO DE AGUILA CC M20 TER A</v>
      </c>
      <c r="V44" t="str">
        <v>PICO DE AGUILA CC M20 TER B</v>
      </c>
      <c r="W44" t="str">
        <v>PICO DE AGUILA CC M25 TER</v>
      </c>
      <c r="X44" t="str">
        <v>PICO DE AGUILA CC M25 TER A</v>
      </c>
      <c r="Y44" t="str">
        <v>PICO DE AGUILA CC M25 TER B</v>
      </c>
    </row>
    <row r="45" spans="1:25" x14ac:dyDescent="0.35">
      <c r="A45">
        <v>210000026</v>
      </c>
      <c r="B45" t="s">
        <v>57</v>
      </c>
      <c r="C45" t="s">
        <v>177</v>
      </c>
      <c r="D45" t="s">
        <v>247</v>
      </c>
      <c r="E45" t="s">
        <v>172</v>
      </c>
      <c r="F45">
        <v>290000114</v>
      </c>
      <c r="G45" t="s">
        <v>262</v>
      </c>
      <c r="N45" t="str">
        <v>CARBONES DE EXPORTACION DEL NORTE S</v>
      </c>
      <c r="O45" t="str" cm="1">
        <f t="array" ref="O45">IFERROR(TRANSPOSE(_xlfn._xlws.SORT(_xlfn.UNIQUE(_xlfn._xlws.FILTER(PROV[MINA],PROV[PROVEEDOR]=N45)))),"")</f>
        <v>SANTA EDUVIGES</v>
      </c>
    </row>
    <row r="46" spans="1:25" x14ac:dyDescent="0.35">
      <c r="A46">
        <v>210000026</v>
      </c>
      <c r="B46" t="s">
        <v>57</v>
      </c>
      <c r="C46" t="s">
        <v>177</v>
      </c>
      <c r="D46" t="s">
        <v>247</v>
      </c>
      <c r="E46" t="s">
        <v>172</v>
      </c>
      <c r="F46">
        <v>290000115</v>
      </c>
      <c r="G46" t="s">
        <v>263</v>
      </c>
      <c r="N46" t="str">
        <v>CARBONES DEL POLEO SAS</v>
      </c>
      <c r="O46" t="str" cm="1">
        <f t="array" ref="O46">IFERROR(TRANSPOSE(_xlfn._xlws.SORT(_xlfn.UNIQUE(_xlfn._xlws.FILTER(PROV[MINA],PROV[PROVEEDOR]=N46)))),"")</f>
        <v>CARBONES DEL POLEO</v>
      </c>
    </row>
    <row r="47" spans="1:25" x14ac:dyDescent="0.35">
      <c r="A47">
        <v>210000026</v>
      </c>
      <c r="B47" t="s">
        <v>57</v>
      </c>
      <c r="C47" t="s">
        <v>177</v>
      </c>
      <c r="D47" t="s">
        <v>247</v>
      </c>
      <c r="E47" t="s">
        <v>172</v>
      </c>
      <c r="F47">
        <v>290000116</v>
      </c>
      <c r="G47" t="s">
        <v>264</v>
      </c>
      <c r="N47" t="str">
        <v>CARBONES EL EDEN SAS</v>
      </c>
      <c r="O47" t="str" cm="1">
        <f t="array" ref="O47">IFERROR(TRANSPOSE(_xlfn._xlws.SORT(_xlfn.UNIQUE(_xlfn._xlws.FILTER(PROV[MINA],PROV[PROVEEDOR]=N47)))),"")</f>
        <v>LA DON JUANA</v>
      </c>
    </row>
    <row r="48" spans="1:25" x14ac:dyDescent="0.35">
      <c r="A48">
        <v>210000026</v>
      </c>
      <c r="B48" t="s">
        <v>57</v>
      </c>
      <c r="C48" t="s">
        <v>177</v>
      </c>
      <c r="D48" t="s">
        <v>247</v>
      </c>
      <c r="E48" t="s">
        <v>172</v>
      </c>
      <c r="F48">
        <v>290000117</v>
      </c>
      <c r="G48" t="s">
        <v>265</v>
      </c>
      <c r="N48" t="str">
        <v>CARBONES EL RENACER VG SAS</v>
      </c>
      <c r="O48" t="str" cm="1">
        <f t="array" ref="O48">IFERROR(TRANSPOSE(_xlfn._xlws.SORT(_xlfn.UNIQUE(_xlfn._xlws.FILTER(PROV[MINA],PROV[PROVEEDOR]=N48)))),"")</f>
        <v>EL RENACER</v>
      </c>
    </row>
    <row r="49" spans="1:45" x14ac:dyDescent="0.35">
      <c r="A49">
        <v>210000026</v>
      </c>
      <c r="B49" t="s">
        <v>57</v>
      </c>
      <c r="C49" t="s">
        <v>177</v>
      </c>
      <c r="D49" t="s">
        <v>247</v>
      </c>
      <c r="E49" t="s">
        <v>172</v>
      </c>
      <c r="F49">
        <v>290000118</v>
      </c>
      <c r="G49" t="s">
        <v>266</v>
      </c>
      <c r="N49" t="str">
        <v>CARBONES EXPORTABLES DE COLOMBIA SA</v>
      </c>
      <c r="O49" t="str" cm="1">
        <f t="array" ref="O49:P49">IFERROR(TRANSPOSE(_xlfn._xlws.SORT(_xlfn.UNIQUE(_xlfn._xlws.FILTER(PROV[MINA],PROV[PROVEEDOR]=N49)))),"")</f>
        <v>CARBONEXCO - BOYACA</v>
      </c>
      <c r="P49" t="str">
        <v>CARBONEXCO - CUNDINAMARCA</v>
      </c>
    </row>
    <row r="50" spans="1:45" x14ac:dyDescent="0.35">
      <c r="A50">
        <v>210000020</v>
      </c>
      <c r="B50" t="s">
        <v>267</v>
      </c>
      <c r="C50" t="s">
        <v>177</v>
      </c>
      <c r="D50" t="s">
        <v>268</v>
      </c>
      <c r="E50" t="s">
        <v>172</v>
      </c>
      <c r="F50">
        <v>290000119</v>
      </c>
      <c r="G50" t="s">
        <v>269</v>
      </c>
      <c r="N50" t="str">
        <v>CARBONES J&amp;L SAS</v>
      </c>
      <c r="O50" t="str" cm="1">
        <f t="array" ref="O50:S50">IFERROR(TRANSPOSE(_xlfn._xlws.SORT(_xlfn.UNIQUE(_xlfn._xlws.FILTER(PROV[MINA],PROV[PROVEEDOR]=N50)))),"")</f>
        <v>TESORITO 1</v>
      </c>
      <c r="P50" t="str">
        <v>TESORITO 2</v>
      </c>
      <c r="Q50" t="str">
        <v>TESORITO 3</v>
      </c>
      <c r="R50" t="str">
        <v>TESORITO 4</v>
      </c>
      <c r="S50" t="str">
        <v>TESORITO OASIS</v>
      </c>
    </row>
    <row r="51" spans="1:45" x14ac:dyDescent="0.35">
      <c r="A51">
        <v>210000108</v>
      </c>
      <c r="B51" t="s">
        <v>270</v>
      </c>
      <c r="C51" t="s">
        <v>170</v>
      </c>
      <c r="D51" t="s">
        <v>271</v>
      </c>
      <c r="E51" t="s">
        <v>172</v>
      </c>
      <c r="F51">
        <v>290000120</v>
      </c>
      <c r="G51" t="s">
        <v>272</v>
      </c>
      <c r="N51" t="str">
        <v>CARBONES JASAN SAS</v>
      </c>
      <c r="O51" t="str" cm="1">
        <f t="array" ref="O51">IFERROR(TRANSPOSE(_xlfn._xlws.SORT(_xlfn.UNIQUE(_xlfn._xlws.FILTER(PROV[MINA],PROV[PROVEEDOR]=N51)))),"")</f>
        <v>CARBONES JASAN</v>
      </c>
    </row>
    <row r="52" spans="1:45" x14ac:dyDescent="0.35">
      <c r="A52">
        <v>210000012</v>
      </c>
      <c r="B52" t="s">
        <v>129</v>
      </c>
      <c r="C52" t="s">
        <v>177</v>
      </c>
      <c r="D52" t="s">
        <v>273</v>
      </c>
      <c r="E52" t="s">
        <v>172</v>
      </c>
      <c r="F52">
        <v>290000121</v>
      </c>
      <c r="G52" t="s">
        <v>130</v>
      </c>
      <c r="N52" t="str">
        <v>CARBONES LA CAROLINA SAS</v>
      </c>
      <c r="O52" t="str" cm="1">
        <f t="array" ref="O52:AS52">IFERROR(TRANSPOSE(_xlfn._xlws.SORT(_xlfn.UNIQUE(_xlfn._xlws.FILTER(PROV[MINA],PROV[PROVEEDOR]=N52)))),"")</f>
        <v>CERRO BONITO - LA CAROLINA</v>
      </c>
      <c r="P52" t="str">
        <v>EL DORADO - LA CAROLINA</v>
      </c>
      <c r="Q52" t="str">
        <v>EL INDIO - LA CAROLINA</v>
      </c>
      <c r="R52" t="str">
        <v>LA CAROLINA 2 TER</v>
      </c>
      <c r="S52" t="str">
        <v>LA CAROLINA 2 TER A</v>
      </c>
      <c r="T52" t="str">
        <v>LA CAROLINA 2 TER B</v>
      </c>
      <c r="U52" t="str">
        <v>LA CAROLINA 3</v>
      </c>
      <c r="V52" t="str">
        <v>LA CAROLINA 4 TER</v>
      </c>
      <c r="W52" t="str">
        <v>LA CAROLINA 4 TER A</v>
      </c>
      <c r="X52" t="str">
        <v>LA CAROLINA 4 TER B</v>
      </c>
      <c r="Y52" t="str">
        <v>LA CAROLINA COQ 1</v>
      </c>
      <c r="Z52" t="str">
        <v>LA CAROLINA COQ 2</v>
      </c>
      <c r="AA52" t="str">
        <v>LA CAROLINA TER</v>
      </c>
      <c r="AB52" t="str">
        <v>LA CAROLINA TER A</v>
      </c>
      <c r="AC52" t="str">
        <v>LA CAROLINA TER B</v>
      </c>
      <c r="AD52" t="str">
        <v>LA POPA 2</v>
      </c>
      <c r="AE52" t="str">
        <v>LA POPA 2 TER B</v>
      </c>
      <c r="AF52" t="str">
        <v>LA VICTORIA NIVEL 3</v>
      </c>
      <c r="AG52" t="str">
        <v>LA VICTORIA NIVEL 3 TER</v>
      </c>
      <c r="AH52" t="str">
        <v>LA VICTORIA NIVEL 3 TER A</v>
      </c>
      <c r="AI52" t="str">
        <v>LA VICTORIA NIVEL 3 TER B</v>
      </c>
      <c r="AJ52" t="str">
        <v>LAS PEÑAS - LA CAROLINA</v>
      </c>
      <c r="AK52" t="str">
        <v>MINA HAROLD PA</v>
      </c>
      <c r="AL52" t="str">
        <v>MINERALES SAN JOSE 2 CC</v>
      </c>
      <c r="AM52" t="str">
        <v>PRIMAVERA LALO - LA CAROLINA</v>
      </c>
      <c r="AN52" t="str">
        <v>SAN PEDRO 02</v>
      </c>
      <c r="AO52" t="str">
        <v>SAN PEDRO 02 TER A</v>
      </c>
      <c r="AP52" t="str">
        <v>SAN PEDRO 02 TER B</v>
      </c>
      <c r="AQ52" t="str">
        <v>SAN VICTORINO 02</v>
      </c>
      <c r="AR52" t="str">
        <v>SAN VICTORINO 02 TER A</v>
      </c>
      <c r="AS52" t="str">
        <v>SAN VICTORINO 02 TER B</v>
      </c>
    </row>
    <row r="53" spans="1:45" x14ac:dyDescent="0.35">
      <c r="A53">
        <v>210000012</v>
      </c>
      <c r="B53" t="s">
        <v>129</v>
      </c>
      <c r="C53" t="s">
        <v>177</v>
      </c>
      <c r="D53" t="s">
        <v>273</v>
      </c>
      <c r="E53" t="s">
        <v>172</v>
      </c>
      <c r="F53">
        <v>290000122</v>
      </c>
      <c r="G53" t="s">
        <v>274</v>
      </c>
      <c r="N53" t="str">
        <v>CARBONES LA CRISTALINA SAS</v>
      </c>
      <c r="O53" t="str" cm="1">
        <f t="array" ref="O53:P53">IFERROR(TRANSPOSE(_xlfn._xlws.SORT(_xlfn.UNIQUE(_xlfn._xlws.FILTER(PROV[MINA],PROV[PROVEEDOR]=N53)))),"")</f>
        <v>LA CRISTALINA TER</v>
      </c>
      <c r="P53" t="str">
        <v>LAS MARIAS TER</v>
      </c>
    </row>
    <row r="54" spans="1:45" x14ac:dyDescent="0.35">
      <c r="A54">
        <v>210000109</v>
      </c>
      <c r="B54" t="s">
        <v>275</v>
      </c>
      <c r="C54" t="s">
        <v>177</v>
      </c>
      <c r="D54" t="s">
        <v>276</v>
      </c>
      <c r="E54" t="s">
        <v>172</v>
      </c>
      <c r="F54">
        <v>290000123</v>
      </c>
      <c r="G54" t="s">
        <v>277</v>
      </c>
      <c r="N54" t="str">
        <v>CARBONES LA DON JUANA SAS</v>
      </c>
      <c r="O54" t="str" cm="1">
        <f t="array" ref="O54:Q54">IFERROR(TRANSPOSE(_xlfn._xlws.SORT(_xlfn.UNIQUE(_xlfn._xlws.FILTER(PROV[MINA],PROV[PROVEEDOR]=N54)))),"")</f>
        <v>CARBONES LA DON JUANA M3</v>
      </c>
      <c r="P54" t="str">
        <v>CARBONES LA DON JUANA M45</v>
      </c>
      <c r="Q54" t="str">
        <v>CARBONES LA DON JUANA M50</v>
      </c>
    </row>
    <row r="55" spans="1:45" x14ac:dyDescent="0.35">
      <c r="A55">
        <v>210000101</v>
      </c>
      <c r="B55" t="s">
        <v>278</v>
      </c>
      <c r="C55" t="s">
        <v>244</v>
      </c>
      <c r="D55" t="s">
        <v>279</v>
      </c>
      <c r="E55" t="s">
        <v>172</v>
      </c>
      <c r="F55">
        <v>290000124</v>
      </c>
      <c r="G55" t="s">
        <v>280</v>
      </c>
      <c r="N55" t="str">
        <v>CARBONES LA PANAMEÑA SAS</v>
      </c>
      <c r="O55" t="str" cm="1">
        <f t="array" ref="O55:S55">IFERROR(TRANSPOSE(_xlfn._xlws.SORT(_xlfn.UNIQUE(_xlfn._xlws.FILTER(PROV[MINA],PROV[PROVEEDOR]=N55)))),"")</f>
        <v>COQUIZABLE 2</v>
      </c>
      <c r="P55" t="str">
        <v>COQUIZABLE 3</v>
      </c>
      <c r="Q55" t="str">
        <v>LA AZULITA</v>
      </c>
      <c r="R55" t="str">
        <v>MANO DE DIOS 1</v>
      </c>
      <c r="S55" t="str">
        <v>MANO DE DIOS 2</v>
      </c>
    </row>
    <row r="56" spans="1:45" x14ac:dyDescent="0.35">
      <c r="A56">
        <v>210000101</v>
      </c>
      <c r="B56" t="s">
        <v>278</v>
      </c>
      <c r="C56" t="s">
        <v>244</v>
      </c>
      <c r="D56" t="s">
        <v>279</v>
      </c>
      <c r="E56" t="s">
        <v>172</v>
      </c>
      <c r="F56">
        <v>290000125</v>
      </c>
      <c r="G56" t="s">
        <v>281</v>
      </c>
      <c r="N56" t="str">
        <v>CARBONES LA PORTUGUESA SAS</v>
      </c>
      <c r="O56" t="str" cm="1">
        <f t="array" ref="O56">IFERROR(TRANSPOSE(_xlfn._xlws.SORT(_xlfn.UNIQUE(_xlfn._xlws.FILTER(PROV[MINA],PROV[PROVEEDOR]=N56)))),"")</f>
        <v>ARGELIA PORTUGUESA</v>
      </c>
    </row>
    <row r="57" spans="1:45" x14ac:dyDescent="0.35">
      <c r="A57">
        <v>210000110</v>
      </c>
      <c r="B57" t="s">
        <v>87</v>
      </c>
      <c r="C57" t="s">
        <v>232</v>
      </c>
      <c r="D57" t="s">
        <v>282</v>
      </c>
      <c r="E57" t="s">
        <v>179</v>
      </c>
      <c r="F57">
        <v>290000126</v>
      </c>
      <c r="G57" t="s">
        <v>88</v>
      </c>
      <c r="N57" t="str">
        <v>CARBONES LA TOLVA SAS</v>
      </c>
      <c r="O57" t="str" cm="1">
        <f t="array" ref="O57">IFERROR(TRANSPOSE(_xlfn._xlws.SORT(_xlfn.UNIQUE(_xlfn._xlws.FILTER(PROV[MINA],PROV[PROVEEDOR]=N57)))),"")</f>
        <v>HORNOS LA TOLVA - LA TOLVA</v>
      </c>
    </row>
    <row r="58" spans="1:45" x14ac:dyDescent="0.35">
      <c r="A58">
        <v>210000111</v>
      </c>
      <c r="B58" t="s">
        <v>283</v>
      </c>
      <c r="C58" t="s">
        <v>284</v>
      </c>
      <c r="D58" t="s">
        <v>285</v>
      </c>
      <c r="E58" t="s">
        <v>172</v>
      </c>
      <c r="F58">
        <v>290000127</v>
      </c>
      <c r="G58" t="s">
        <v>286</v>
      </c>
      <c r="N58" t="str">
        <v>CARBONES LAS INDIAS SAS</v>
      </c>
      <c r="O58" t="str" cm="1">
        <f t="array" ref="O58:T58">IFERROR(TRANSPOSE(_xlfn._xlws.SORT(_xlfn.UNIQUE(_xlfn._xlws.FILTER(PROV[MINA],PROV[PROVEEDOR]=N58)))),"")</f>
        <v>LAS INDIAS</v>
      </c>
      <c r="P58" t="str">
        <v>LAS INDIAS TER A</v>
      </c>
      <c r="Q58" t="str">
        <v>LAS INDIAS TER B</v>
      </c>
      <c r="R58" t="str">
        <v>MARIA LEONCIA</v>
      </c>
      <c r="S58" t="str">
        <v>SAN IGNACIO</v>
      </c>
      <c r="T58" t="str">
        <v>SAN IGNACIO-PATILLALES</v>
      </c>
    </row>
    <row r="59" spans="1:45" x14ac:dyDescent="0.35">
      <c r="A59">
        <v>210000112</v>
      </c>
      <c r="B59" t="s">
        <v>287</v>
      </c>
      <c r="C59" t="s">
        <v>232</v>
      </c>
      <c r="D59" t="s">
        <v>288</v>
      </c>
      <c r="E59" t="s">
        <v>172</v>
      </c>
      <c r="F59">
        <v>290000128</v>
      </c>
      <c r="G59" t="s">
        <v>289</v>
      </c>
      <c r="N59" t="str">
        <v>CARBONES LAS ISABELAS SAS</v>
      </c>
      <c r="O59" t="str" cm="1">
        <f t="array" ref="O59:S59">IFERROR(TRANSPOSE(_xlfn._xlws.SORT(_xlfn.UNIQUE(_xlfn._xlws.FILTER(PROV[MINA],PROV[PROVEEDOR]=N59)))),"")</f>
        <v>PICO DE AGUILA 3 TER A</v>
      </c>
      <c r="P59" t="str">
        <v>PICO DE AGUILA 3 TER B</v>
      </c>
      <c r="Q59" t="str">
        <v>PICO DE AGUILA M10 TER</v>
      </c>
      <c r="R59" t="str">
        <v>PICO DE AGUILA MANTO 20</v>
      </c>
      <c r="S59" t="str">
        <v>PICO DE AGUILA MANTO 20 TER B</v>
      </c>
    </row>
    <row r="60" spans="1:45" x14ac:dyDescent="0.35">
      <c r="A60">
        <v>210000113</v>
      </c>
      <c r="B60" t="s">
        <v>290</v>
      </c>
      <c r="C60" t="s">
        <v>291</v>
      </c>
      <c r="D60" t="s">
        <v>292</v>
      </c>
      <c r="E60" t="s">
        <v>179</v>
      </c>
      <c r="F60">
        <v>290000129</v>
      </c>
      <c r="G60" t="s">
        <v>293</v>
      </c>
      <c r="N60" t="str">
        <v>CARBONES LEMUEL SOCIEDAD POR ACCION</v>
      </c>
      <c r="O60" t="str" cm="1">
        <f t="array" ref="O60:P60">IFERROR(TRANSPOSE(_xlfn._xlws.SORT(_xlfn.UNIQUE(_xlfn._xlws.FILTER(PROV[MINA],PROV[PROVEEDOR]=N60)))),"")</f>
        <v>CARBONES LEMUEL - BOYACA</v>
      </c>
      <c r="P60" t="str">
        <v>CARBONES LEMUEL - CUNDINAMARCA</v>
      </c>
    </row>
    <row r="61" spans="1:45" x14ac:dyDescent="0.35">
      <c r="A61">
        <v>210000114</v>
      </c>
      <c r="B61" t="s">
        <v>294</v>
      </c>
      <c r="C61" t="s">
        <v>295</v>
      </c>
      <c r="D61" t="s">
        <v>296</v>
      </c>
      <c r="E61" t="s">
        <v>172</v>
      </c>
      <c r="F61">
        <v>290000130</v>
      </c>
      <c r="G61" t="s">
        <v>297</v>
      </c>
      <c r="N61" t="str">
        <v>CARBONES LOS PEREZ SAS</v>
      </c>
      <c r="O61" t="str" cm="1">
        <f t="array" ref="O61:T61">IFERROR(TRANSPOSE(_xlfn._xlws.SORT(_xlfn.UNIQUE(_xlfn._xlws.FILTER(PROV[MINA],PROV[PROVEEDOR]=N61)))),"")</f>
        <v>LOS CARUSOS M1</v>
      </c>
      <c r="P61" t="str">
        <v>LOS PEREZ</v>
      </c>
      <c r="Q61" t="str">
        <v>LOS PEREZ 2</v>
      </c>
      <c r="R61" t="str">
        <v>LOS PEREZ M20</v>
      </c>
      <c r="S61" t="str">
        <v>PEREZ NUÑEZ</v>
      </c>
      <c r="T61" t="str">
        <v>PEREZ NUÑEZ TER</v>
      </c>
    </row>
    <row r="62" spans="1:45" x14ac:dyDescent="0.35">
      <c r="A62">
        <v>210000115</v>
      </c>
      <c r="B62" t="s">
        <v>298</v>
      </c>
      <c r="C62" t="s">
        <v>295</v>
      </c>
      <c r="D62" t="s">
        <v>299</v>
      </c>
      <c r="E62" t="s">
        <v>172</v>
      </c>
      <c r="F62">
        <v>290000131</v>
      </c>
      <c r="G62" t="s">
        <v>300</v>
      </c>
      <c r="N62" t="str">
        <v>CARBONES LUISANA LIMITADA</v>
      </c>
      <c r="O62" t="str" cm="1">
        <f t="array" ref="O62:S62">IFERROR(TRANSPOSE(_xlfn._xlws.SORT(_xlfn.UNIQUE(_xlfn._xlws.FILTER(PROV[MINA],PROV[PROVEEDOR]=N62)))),"")</f>
        <v>LOS CEDROS</v>
      </c>
      <c r="P62" t="str">
        <v>LOS CEDROS 1</v>
      </c>
      <c r="Q62" t="str">
        <v>LUISANA</v>
      </c>
      <c r="R62" t="str">
        <v>LUISANA 1</v>
      </c>
      <c r="S62" t="str">
        <v>SAN ISIDRO</v>
      </c>
    </row>
    <row r="63" spans="1:45" x14ac:dyDescent="0.35">
      <c r="A63">
        <v>210000116</v>
      </c>
      <c r="B63" t="s">
        <v>301</v>
      </c>
      <c r="C63" t="s">
        <v>295</v>
      </c>
      <c r="D63" t="s">
        <v>302</v>
      </c>
      <c r="E63" t="s">
        <v>172</v>
      </c>
      <c r="F63">
        <v>290000132</v>
      </c>
      <c r="G63" t="s">
        <v>303</v>
      </c>
      <c r="N63" t="str">
        <v>CARBONES MAYORCA SAS</v>
      </c>
      <c r="O63" t="str" cm="1">
        <f t="array" ref="O63:AG63">IFERROR(TRANSPOSE(_xlfn._xlws.SORT(_xlfn.UNIQUE(_xlfn._xlws.FILTER(PROV[MINA],PROV[PROVEEDOR]=N63)))),"")</f>
        <v>FATIBAR 4-2</v>
      </c>
      <c r="P63" t="str">
        <v>FATIBAR 4-2 TER</v>
      </c>
      <c r="Q63" t="str">
        <v>FATIBAR 4-2A</v>
      </c>
      <c r="R63" t="str">
        <v>LA CAMILA MAY</v>
      </c>
      <c r="S63" t="str">
        <v>LA MILAGROSA MAY</v>
      </c>
      <c r="T63" t="str">
        <v>LA MONTAÑA MAY</v>
      </c>
      <c r="U63" t="str">
        <v>LA ROCA MAY</v>
      </c>
      <c r="V63" t="str">
        <v>LA UNIÓN MAY</v>
      </c>
      <c r="W63" t="str">
        <v>MAYORCA 4</v>
      </c>
      <c r="X63" t="str">
        <v>MAYORCA 4 TER</v>
      </c>
      <c r="Y63" t="str">
        <v>MAYORCA 4-2</v>
      </c>
      <c r="Z63" t="str">
        <v>MAYORCA 4-2 TER</v>
      </c>
      <c r="AA63" t="str">
        <v>MAYORCA APOCENTOS</v>
      </c>
      <c r="AB63" t="str">
        <v>MAYORCA CHUCARIMA CX</v>
      </c>
      <c r="AC63" t="str">
        <v>MAYORCA EL PROGRESO</v>
      </c>
      <c r="AD63" t="str">
        <v>MAYORCA FATIBAR</v>
      </c>
      <c r="AE63" t="str">
        <v>MAYORCA FATIBAR TER</v>
      </c>
      <c r="AF63" t="str">
        <v>MAYORCA FATIBAR TER A</v>
      </c>
      <c r="AG63" t="str">
        <v>MAYORCA FATIBAR TER B</v>
      </c>
    </row>
    <row r="64" spans="1:45" x14ac:dyDescent="0.35">
      <c r="A64">
        <v>210000117</v>
      </c>
      <c r="B64" t="s">
        <v>304</v>
      </c>
      <c r="C64" t="s">
        <v>295</v>
      </c>
      <c r="D64" t="s">
        <v>305</v>
      </c>
      <c r="E64" t="s">
        <v>179</v>
      </c>
      <c r="F64">
        <v>290000133</v>
      </c>
      <c r="G64" t="s">
        <v>306</v>
      </c>
      <c r="N64" t="str">
        <v>CARBONES MEYANES ASCANIO SAS</v>
      </c>
      <c r="O64" t="str" cm="1">
        <f t="array" ref="O64">IFERROR(TRANSPOSE(_xlfn._xlws.SORT(_xlfn.UNIQUE(_xlfn._xlws.FILTER(PROV[MINA],PROV[PROVEEDOR]=N64)))),"")</f>
        <v>HIGUERON</v>
      </c>
    </row>
    <row r="65" spans="1:67" x14ac:dyDescent="0.35">
      <c r="A65">
        <v>210000118</v>
      </c>
      <c r="B65" t="s">
        <v>307</v>
      </c>
      <c r="C65" t="s">
        <v>308</v>
      </c>
      <c r="D65" t="s">
        <v>309</v>
      </c>
      <c r="E65" t="s">
        <v>172</v>
      </c>
      <c r="F65">
        <v>290000134</v>
      </c>
      <c r="G65" t="s">
        <v>310</v>
      </c>
      <c r="N65" t="str">
        <v>CARBONES MINERALES APOCENTOS SAS</v>
      </c>
      <c r="O65" t="str" cm="1">
        <f t="array" ref="O65">IFERROR(TRANSPOSE(_xlfn._xlws.SORT(_xlfn.UNIQUE(_xlfn._xlws.FILTER(PROV[MINA],PROV[PROVEEDOR]=N65)))),"")</f>
        <v>APOCENTOS 2</v>
      </c>
    </row>
    <row r="66" spans="1:67" x14ac:dyDescent="0.35">
      <c r="A66">
        <v>210000119</v>
      </c>
      <c r="B66" t="s">
        <v>311</v>
      </c>
      <c r="C66" t="s">
        <v>312</v>
      </c>
      <c r="D66" t="s">
        <v>313</v>
      </c>
      <c r="E66" t="s">
        <v>172</v>
      </c>
      <c r="F66">
        <v>290000135</v>
      </c>
      <c r="G66" t="s">
        <v>314</v>
      </c>
      <c r="N66" t="str">
        <v>CARBONES MINERALES BC SAS</v>
      </c>
      <c r="O66" t="str" cm="1">
        <f t="array" ref="O66">IFERROR(TRANSPOSE(_xlfn._xlws.SORT(_xlfn.UNIQUE(_xlfn._xlws.FILTER(PROV[MINA],PROV[PROVEEDOR]=N66)))),"")</f>
        <v>COQUE ERIK</v>
      </c>
    </row>
    <row r="67" spans="1:67" x14ac:dyDescent="0.35">
      <c r="A67">
        <v>210000120</v>
      </c>
      <c r="B67" t="s">
        <v>315</v>
      </c>
      <c r="C67" t="s">
        <v>232</v>
      </c>
      <c r="D67" t="s">
        <v>316</v>
      </c>
      <c r="E67" t="s">
        <v>179</v>
      </c>
      <c r="F67">
        <v>290000136</v>
      </c>
      <c r="G67" t="s">
        <v>317</v>
      </c>
      <c r="N67" t="str">
        <v>CARBONES MINERALES JM SAS</v>
      </c>
      <c r="O67" t="str" cm="1">
        <f t="array" ref="O67:W67">IFERROR(TRANSPOSE(_xlfn._xlws.SORT(_xlfn.UNIQUE(_xlfn._xlws.FILTER(PROV[MINA],PROV[PROVEEDOR]=N67)))),"")</f>
        <v>CARBOMINERALES COQUE RC</v>
      </c>
      <c r="P67" t="str">
        <v>CARBONES MINERALES 1</v>
      </c>
      <c r="Q67" t="str">
        <v>CARBONES MINERALES 2</v>
      </c>
      <c r="R67" t="str">
        <v>CARBONES MINERALES 3</v>
      </c>
      <c r="S67" t="str">
        <v>CARBONES MINERALES 4</v>
      </c>
      <c r="T67" t="str">
        <v>CARBONES MINERALES AV</v>
      </c>
      <c r="U67" t="str">
        <v>CARBONES MINERALES BV</v>
      </c>
      <c r="V67" t="str">
        <v>CARBONES MINERALES TER</v>
      </c>
      <c r="W67" t="str">
        <v>TREBOL JM</v>
      </c>
    </row>
    <row r="68" spans="1:67" x14ac:dyDescent="0.35">
      <c r="A68">
        <v>210000121</v>
      </c>
      <c r="B68" t="s">
        <v>318</v>
      </c>
      <c r="C68" t="s">
        <v>232</v>
      </c>
      <c r="D68" t="s">
        <v>319</v>
      </c>
      <c r="E68" t="s">
        <v>172</v>
      </c>
      <c r="F68">
        <v>290000137</v>
      </c>
      <c r="G68" t="s">
        <v>320</v>
      </c>
      <c r="N68" t="str">
        <v>CARBONES MINERALES LA FORTUNA SAS</v>
      </c>
      <c r="O68" t="str" cm="1">
        <f t="array" ref="O68:U68">IFERROR(TRANSPOSE(_xlfn._xlws.SORT(_xlfn.UNIQUE(_xlfn._xlws.FILTER(PROV[MINA],PROV[PROVEEDOR]=N68)))),"")</f>
        <v>CARBONES MINERALES LA FORTUNA</v>
      </c>
      <c r="P68" t="str">
        <v>MINA EL PORVENIR</v>
      </c>
      <c r="Q68" t="str">
        <v>MINA LA VICTORIA</v>
      </c>
      <c r="R68" t="str">
        <v>MINA LOS ANGELES</v>
      </c>
      <c r="S68" t="str">
        <v>MINA PEÑITAS</v>
      </c>
      <c r="T68" t="str">
        <v>MINA SAN JOSE</v>
      </c>
      <c r="U68" t="str">
        <v>PATIO CMF</v>
      </c>
    </row>
    <row r="69" spans="1:67" x14ac:dyDescent="0.35">
      <c r="A69">
        <v>210000122</v>
      </c>
      <c r="B69" t="s">
        <v>321</v>
      </c>
      <c r="C69" t="s">
        <v>322</v>
      </c>
      <c r="D69" t="s">
        <v>323</v>
      </c>
      <c r="E69" t="s">
        <v>172</v>
      </c>
      <c r="F69">
        <v>290000138</v>
      </c>
      <c r="G69" t="s">
        <v>324</v>
      </c>
      <c r="N69" t="str">
        <v>CARBONES MINERALES LAS TORRES SAS</v>
      </c>
      <c r="O69" t="str" cm="1">
        <f t="array" ref="O69:P69">IFERROR(TRANSPOSE(_xlfn._xlws.SORT(_xlfn.UNIQUE(_xlfn._xlws.FILTER(PROV[MINA],PROV[PROVEEDOR]=N69)))),"")</f>
        <v>LAS TORRES</v>
      </c>
      <c r="P69" t="str">
        <v>LAS TORRES TER</v>
      </c>
    </row>
    <row r="70" spans="1:67" x14ac:dyDescent="0.35">
      <c r="A70">
        <v>210000123</v>
      </c>
      <c r="B70" t="s">
        <v>325</v>
      </c>
      <c r="C70" t="s">
        <v>232</v>
      </c>
      <c r="D70" t="s">
        <v>326</v>
      </c>
      <c r="E70" t="s">
        <v>172</v>
      </c>
      <c r="F70">
        <v>290000139</v>
      </c>
      <c r="G70" t="s">
        <v>327</v>
      </c>
      <c r="N70" t="str">
        <v>CARBONES MONTAÑEZ CUELLAR SAS</v>
      </c>
      <c r="O70" t="str" cm="1">
        <f t="array" ref="O70">IFERROR(TRANSPOSE(_xlfn._xlws.SORT(_xlfn.UNIQUE(_xlfn._xlws.FILTER(PROV[MINA],PROV[PROVEEDOR]=N70)))),"")</f>
        <v>MINA ARCANGEL - BOYACA</v>
      </c>
    </row>
    <row r="71" spans="1:67" x14ac:dyDescent="0.35">
      <c r="A71">
        <v>210000124</v>
      </c>
      <c r="B71" t="s">
        <v>328</v>
      </c>
      <c r="C71" t="s">
        <v>232</v>
      </c>
      <c r="D71" t="s">
        <v>329</v>
      </c>
      <c r="E71" t="s">
        <v>172</v>
      </c>
      <c r="F71">
        <v>290000140</v>
      </c>
      <c r="G71" t="s">
        <v>330</v>
      </c>
      <c r="N71" t="str">
        <v>CARBONES PALMIRA SAS</v>
      </c>
      <c r="O71" t="str" cm="1">
        <f t="array" ref="O71:Q71">IFERROR(TRANSPOSE(_xlfn._xlws.SORT(_xlfn.UNIQUE(_xlfn._xlws.FILTER(PROV[MINA],PROV[PROVEEDOR]=N71)))),"")</f>
        <v>PALMIRA SMR</v>
      </c>
      <c r="P71" t="str">
        <v>SAN JUDAS TER A</v>
      </c>
      <c r="Q71" t="str">
        <v>SAN JUDAS TER B</v>
      </c>
    </row>
    <row r="72" spans="1:67" x14ac:dyDescent="0.35">
      <c r="A72">
        <v>210000125</v>
      </c>
      <c r="B72" t="s">
        <v>331</v>
      </c>
      <c r="C72" t="s">
        <v>232</v>
      </c>
      <c r="D72" t="s">
        <v>332</v>
      </c>
      <c r="E72" t="s">
        <v>172</v>
      </c>
      <c r="F72">
        <v>290000141</v>
      </c>
      <c r="G72" t="s">
        <v>333</v>
      </c>
      <c r="N72" t="str">
        <v>CARBONES PANAMA SAS</v>
      </c>
      <c r="O72" t="str" cm="1">
        <f t="array" ref="O72">IFERROR(TRANSPOSE(_xlfn._xlws.SORT(_xlfn.UNIQUE(_xlfn._xlws.FILTER(PROV[MINA],PROV[PROVEEDOR]=N72)))),"")</f>
        <v>CARBOPANAMA</v>
      </c>
    </row>
    <row r="73" spans="1:67" x14ac:dyDescent="0.35">
      <c r="A73">
        <v>210000126</v>
      </c>
      <c r="B73" t="s">
        <v>334</v>
      </c>
      <c r="C73" t="s">
        <v>322</v>
      </c>
      <c r="D73" t="s">
        <v>335</v>
      </c>
      <c r="E73" t="s">
        <v>172</v>
      </c>
      <c r="F73">
        <v>290000142</v>
      </c>
      <c r="G73" t="s">
        <v>336</v>
      </c>
      <c r="N73" t="str">
        <v>CARBONES QUINTANA ALVARADO SAS</v>
      </c>
      <c r="O73" t="str" cm="1">
        <f t="array" ref="O73">IFERROR(TRANSPOSE(_xlfn._xlws.SORT(_xlfn.UNIQUE(_xlfn._xlws.FILTER(PROV[MINA],PROV[PROVEEDOR]=N73)))),"")</f>
        <v>CARBOQUIA</v>
      </c>
    </row>
    <row r="74" spans="1:67" x14ac:dyDescent="0.35">
      <c r="A74">
        <v>210000079</v>
      </c>
      <c r="B74" t="s">
        <v>337</v>
      </c>
      <c r="C74" t="s">
        <v>232</v>
      </c>
      <c r="D74" t="s">
        <v>338</v>
      </c>
      <c r="E74" t="s">
        <v>172</v>
      </c>
      <c r="F74">
        <v>290000143</v>
      </c>
      <c r="G74" t="s">
        <v>339</v>
      </c>
      <c r="N74" t="str">
        <v>CARBONES RINCON SAS</v>
      </c>
      <c r="O74" t="str" cm="1">
        <f t="array" ref="O74:R74">IFERROR(TRANSPOSE(_xlfn._xlws.SORT(_xlfn.UNIQUE(_xlfn._xlws.FILTER(PROV[MINA],PROV[PROVEEDOR]=N74)))),"")</f>
        <v>SAN SEBASTIAN M10</v>
      </c>
      <c r="P74" t="str">
        <v>SAN SEBASTIAN M20</v>
      </c>
      <c r="Q74" t="str">
        <v>SAN SEBASTIAN M25</v>
      </c>
      <c r="R74" t="str">
        <v>SAN SEBASTIAN M40</v>
      </c>
    </row>
    <row r="75" spans="1:67" x14ac:dyDescent="0.35">
      <c r="A75">
        <v>210000090</v>
      </c>
      <c r="B75" t="s">
        <v>340</v>
      </c>
      <c r="C75" t="s">
        <v>322</v>
      </c>
      <c r="D75" t="s">
        <v>341</v>
      </c>
      <c r="E75" t="s">
        <v>172</v>
      </c>
      <c r="F75">
        <v>290000144</v>
      </c>
      <c r="G75" t="s">
        <v>342</v>
      </c>
      <c r="N75" t="str">
        <v>CARBONES RINCONADA SAS</v>
      </c>
      <c r="O75" t="str" cm="1">
        <f t="array" ref="O75:Q75">IFERROR(TRANSPOSE(_xlfn._xlws.SORT(_xlfn.UNIQUE(_xlfn._xlws.FILTER(PROV[MINA],PROV[PROVEEDOR]=N75)))),"")</f>
        <v>ISLA VERDE</v>
      </c>
      <c r="P75" t="str">
        <v>LA RINCONADA</v>
      </c>
      <c r="Q75" t="str">
        <v>UCRANIA RINC</v>
      </c>
    </row>
    <row r="76" spans="1:67" x14ac:dyDescent="0.35">
      <c r="A76">
        <v>210000127</v>
      </c>
      <c r="B76" t="s">
        <v>343</v>
      </c>
      <c r="C76" t="s">
        <v>344</v>
      </c>
      <c r="D76" t="s">
        <v>345</v>
      </c>
      <c r="E76" t="s">
        <v>172</v>
      </c>
      <c r="F76">
        <v>290000145</v>
      </c>
      <c r="G76" t="s">
        <v>346</v>
      </c>
      <c r="N76" t="str">
        <v>CARBONES ROA SAS</v>
      </c>
      <c r="O76" t="str" cm="1">
        <f t="array" ref="O76:S76">IFERROR(TRANSPOSE(_xlfn._xlws.SORT(_xlfn.UNIQUE(_xlfn._xlws.FILTER(PROV[MINA],PROV[PROVEEDOR]=N76)))),"")</f>
        <v>FATIBAR ROA 1</v>
      </c>
      <c r="P76" t="str">
        <v>FATIBAR ROA 1 TER A</v>
      </c>
      <c r="Q76" t="str">
        <v>FATIBAR ROA 1 TER B</v>
      </c>
      <c r="R76" t="str">
        <v>FATIBAR ROA 2</v>
      </c>
      <c r="S76" t="str">
        <v>FATIBAR ROA 3</v>
      </c>
    </row>
    <row r="77" spans="1:67" x14ac:dyDescent="0.35">
      <c r="A77">
        <v>210000128</v>
      </c>
      <c r="B77" t="s">
        <v>347</v>
      </c>
      <c r="C77" t="s">
        <v>348</v>
      </c>
      <c r="D77" t="s">
        <v>349</v>
      </c>
      <c r="E77" t="s">
        <v>350</v>
      </c>
      <c r="F77">
        <v>290000146</v>
      </c>
      <c r="G77" t="s">
        <v>351</v>
      </c>
      <c r="N77" t="str">
        <v>CARBONES RUBIO VARGAS SAS</v>
      </c>
      <c r="O77" t="str" cm="1">
        <f t="array" ref="O77:P77">IFERROR(TRANSPOSE(_xlfn._xlws.SORT(_xlfn.UNIQUE(_xlfn._xlws.FILTER(PROV[MINA],PROV[PROVEEDOR]=N77)))),"")</f>
        <v>LA AMARILLA CISCOSA - RUBIO VARGAS</v>
      </c>
      <c r="P77" t="str">
        <v>LA AMARILLA PARIDA - RUBIO VARGAS</v>
      </c>
    </row>
    <row r="78" spans="1:67" x14ac:dyDescent="0.35">
      <c r="A78">
        <v>210000129</v>
      </c>
      <c r="B78" t="s">
        <v>352</v>
      </c>
      <c r="C78" t="s">
        <v>353</v>
      </c>
      <c r="D78" t="s">
        <v>354</v>
      </c>
      <c r="E78" t="s">
        <v>172</v>
      </c>
      <c r="F78">
        <v>290000147</v>
      </c>
      <c r="G78" t="s">
        <v>355</v>
      </c>
      <c r="N78" t="str">
        <v>CARBONES SALOME SAS</v>
      </c>
      <c r="O78" t="str" cm="1">
        <f t="array" ref="O78:BO78">IFERROR(TRANSPOSE(_xlfn._xlws.SORT(_xlfn.UNIQUE(_xlfn._xlws.FILTER(PROV[MINA],PROV[PROVEEDOR]=N78)))),"")</f>
        <v>CARBONES SALOME 1 TER</v>
      </c>
      <c r="P78" t="str">
        <v>CARBONES SALOME 1 TER A</v>
      </c>
      <c r="Q78" t="str">
        <v>CARBONES SALOME 1 TER B</v>
      </c>
      <c r="R78" t="str">
        <v>CARBONES SALOME 2 TER</v>
      </c>
      <c r="S78" t="str">
        <v>CARBONES SALOME 2 TER A</v>
      </c>
      <c r="T78" t="str">
        <v>CARBONES SALOME 2 TER B</v>
      </c>
      <c r="U78" t="str">
        <v>CARBONES SALOME 3 TER</v>
      </c>
      <c r="V78" t="str">
        <v>CARBONES SALOME 3 TER A</v>
      </c>
      <c r="W78" t="str">
        <v>CARBONES SALOME 3 TER B</v>
      </c>
      <c r="X78" t="str">
        <v>CARBONES SALOME 4 TER</v>
      </c>
      <c r="Y78" t="str">
        <v>CARBONES SALOME 4 TER A</v>
      </c>
      <c r="Z78" t="str">
        <v>CARBONES SALOME 4 TER B</v>
      </c>
      <c r="AA78" t="str">
        <v>CARBONES SALOME 5 TER</v>
      </c>
      <c r="AB78" t="str">
        <v>CARBONES SALOME 5 TER A</v>
      </c>
      <c r="AC78" t="str">
        <v>CARBONES SALOME 5 TER B</v>
      </c>
      <c r="AD78" t="str">
        <v>CARBONES SALOME 6 TER</v>
      </c>
      <c r="AE78" t="str">
        <v>CARBONES SALOME 6 TER A</v>
      </c>
      <c r="AF78" t="str">
        <v>CARBONES SALOME 6 TER B</v>
      </c>
      <c r="AG78" t="str">
        <v>CERRO BONITO - SALOME</v>
      </c>
      <c r="AH78" t="str">
        <v>EL DORADO - SALOME</v>
      </c>
      <c r="AI78" t="str">
        <v>EL INDIO - SALOME</v>
      </c>
      <c r="AJ78" t="str">
        <v>JASAN SALOME</v>
      </c>
      <c r="AK78" t="str">
        <v>JASAN SALOME 02</v>
      </c>
      <c r="AL78" t="str">
        <v>JASAN SALOME 02 TER A</v>
      </c>
      <c r="AM78" t="str">
        <v>JASAN SALOME 02 TER B</v>
      </c>
      <c r="AN78" t="str">
        <v>JASAN SALOME 03</v>
      </c>
      <c r="AO78" t="str">
        <v>JASAN SALOME 03 TER</v>
      </c>
      <c r="AP78" t="str">
        <v>JASAN SALOME 04</v>
      </c>
      <c r="AQ78" t="str">
        <v>JASAN SALOME 04 TER</v>
      </c>
      <c r="AR78" t="str">
        <v>JASAN SALOME 05</v>
      </c>
      <c r="AS78" t="str">
        <v>JASAN SALOME 08</v>
      </c>
      <c r="AT78" t="str">
        <v>JASAN SALOME 10</v>
      </c>
      <c r="AU78" t="str">
        <v>JASAN SALOME 16</v>
      </c>
      <c r="AV78" t="str">
        <v>JULIETH 3</v>
      </c>
      <c r="AW78" t="str">
        <v>JULIETH 3 TER</v>
      </c>
      <c r="AX78" t="str">
        <v>LA ESTRELLA</v>
      </c>
      <c r="AY78" t="str">
        <v>LA SULTANA TER</v>
      </c>
      <c r="AZ78" t="str">
        <v>LA VENECIA</v>
      </c>
      <c r="BA78" t="str">
        <v>LA VENECIA TER</v>
      </c>
      <c r="BB78" t="str">
        <v>LAS PEÑAS - SALOME</v>
      </c>
      <c r="BC78" t="str">
        <v>MINA LA ESTRELLA TER</v>
      </c>
      <c r="BD78" t="str">
        <v>PLANADAS</v>
      </c>
      <c r="BE78" t="str">
        <v>PLANADAS 03</v>
      </c>
      <c r="BF78" t="str">
        <v>PLANADAS 03 TER</v>
      </c>
      <c r="BG78" t="str">
        <v>PLANADAS TER</v>
      </c>
      <c r="BH78" t="str">
        <v>PRIMAVERA LALO - SALOME</v>
      </c>
      <c r="BI78" t="str">
        <v>SALOME TER</v>
      </c>
      <c r="BJ78" t="str">
        <v>SAN FRANCISCO SAR</v>
      </c>
      <c r="BK78" t="str">
        <v>SAN FRANCISCO SAR TER</v>
      </c>
      <c r="BL78" t="str">
        <v>SAYAGO TER</v>
      </c>
      <c r="BM78" t="str">
        <v>SULTANA</v>
      </c>
      <c r="BN78" t="str">
        <v>VICTORIA 03</v>
      </c>
      <c r="BO78" t="str">
        <v>VICTORIA 03 TER</v>
      </c>
    </row>
    <row r="79" spans="1:67" x14ac:dyDescent="0.35">
      <c r="A79">
        <v>210000130</v>
      </c>
      <c r="B79" t="s">
        <v>356</v>
      </c>
      <c r="C79" t="s">
        <v>308</v>
      </c>
      <c r="D79" t="s">
        <v>357</v>
      </c>
      <c r="E79" t="s">
        <v>172</v>
      </c>
      <c r="F79">
        <v>290000148</v>
      </c>
      <c r="G79" t="s">
        <v>358</v>
      </c>
      <c r="N79" t="str">
        <v>CARBONES SAN ANTONIO M&amp;M SAS</v>
      </c>
      <c r="O79" t="str" cm="1">
        <f t="array" ref="O79:BL79">IFERROR(TRANSPOSE(_xlfn._xlws.SORT(_xlfn.UNIQUE(_xlfn._xlws.FILTER(PROV[MINA],PROV[PROVEEDOR]=N79)))),"")</f>
        <v>20 DE JULIO</v>
      </c>
      <c r="P79" t="str">
        <v>CANDELARIA</v>
      </c>
      <c r="Q79" t="str">
        <v>CARIÑOSA E&amp;E</v>
      </c>
      <c r="R79" t="str">
        <v>CARIÑOSA E&amp;E TER A</v>
      </c>
      <c r="S79" t="str">
        <v>CARIÑOSA E&amp;E TER B</v>
      </c>
      <c r="T79" t="str">
        <v>COSTOSA</v>
      </c>
      <c r="U79" t="str">
        <v>DANUBIO</v>
      </c>
      <c r="V79" t="str">
        <v>DIAMANTE</v>
      </c>
      <c r="W79" t="str">
        <v>EL PALMAR</v>
      </c>
      <c r="X79" t="str">
        <v>EL TIGRE</v>
      </c>
      <c r="Y79" t="str">
        <v>EL TREBOL TER</v>
      </c>
      <c r="Z79" t="str">
        <v>EMPALME</v>
      </c>
      <c r="AA79" t="str">
        <v>FATIBAR 20</v>
      </c>
      <c r="AB79" t="str">
        <v>FORTALEZA M&amp;M</v>
      </c>
      <c r="AC79" t="str">
        <v>GUADALUPE E&amp;E</v>
      </c>
      <c r="AD79" t="str">
        <v>GUADALUPE TER</v>
      </c>
      <c r="AE79" t="str">
        <v>LA ILUSIÓN</v>
      </c>
      <c r="AF79" t="str">
        <v>LA PALESTINA</v>
      </c>
      <c r="AG79" t="str">
        <v>LA PALESTINA TER</v>
      </c>
      <c r="AH79" t="str">
        <v>LA PALMA</v>
      </c>
      <c r="AI79" t="str">
        <v>LA ZOTANA E&amp;E</v>
      </c>
      <c r="AJ79" t="str">
        <v>LIMONCITO</v>
      </c>
      <c r="AK79" t="str">
        <v>LUISCA</v>
      </c>
      <c r="AL79" t="str">
        <v>MANTO 30</v>
      </c>
      <c r="AM79" t="str">
        <v>MANTO 30 TER</v>
      </c>
      <c r="AN79" t="str">
        <v>NOKAR</v>
      </c>
      <c r="AO79" t="str">
        <v>OCAREÑA</v>
      </c>
      <c r="AP79" t="str">
        <v>ORIENTE 2 E&amp;E</v>
      </c>
      <c r="AQ79" t="str">
        <v>ORIENTE 2 TER A EYE</v>
      </c>
      <c r="AR79" t="str">
        <v>ORIENTE E&amp;E</v>
      </c>
      <c r="AS79" t="str">
        <v>ORIENTE TER</v>
      </c>
      <c r="AT79" t="str">
        <v>PRIMAVERA E&amp;E</v>
      </c>
      <c r="AU79" t="str">
        <v>PRIMAVERA E&amp;E TER</v>
      </c>
      <c r="AV79" t="str">
        <v>REGINA E&amp;E</v>
      </c>
      <c r="AW79" t="str">
        <v>REGINA E&amp;E TER A</v>
      </c>
      <c r="AX79" t="str">
        <v>REGINA E&amp;E TER B</v>
      </c>
      <c r="AY79" t="str">
        <v>REGINA EYE TER</v>
      </c>
      <c r="AZ79" t="str">
        <v>SAN PABLO E&amp;E</v>
      </c>
      <c r="BA79" t="str">
        <v>SANTA MARIA MYM</v>
      </c>
      <c r="BB79" t="str">
        <v>SONADA TER</v>
      </c>
      <c r="BC79" t="str">
        <v>SOÑADA E&amp;E</v>
      </c>
      <c r="BD79" t="str">
        <v>TESORO</v>
      </c>
      <c r="BE79" t="str">
        <v>TOSCANA</v>
      </c>
      <c r="BF79" t="str">
        <v>VALERIA</v>
      </c>
      <c r="BG79" t="str">
        <v>VERDE</v>
      </c>
      <c r="BH79" t="str">
        <v>VILLA FLORES</v>
      </c>
      <c r="BI79" t="str">
        <v>VILLA LUZ</v>
      </c>
      <c r="BJ79" t="str">
        <v>VILLANUEVA M&amp;M</v>
      </c>
      <c r="BK79" t="str">
        <v>VILLANUEVA TER</v>
      </c>
      <c r="BL79" t="str">
        <v>ZOTANA TER</v>
      </c>
    </row>
    <row r="80" spans="1:67" x14ac:dyDescent="0.35">
      <c r="A80">
        <v>210000131</v>
      </c>
      <c r="B80" t="s">
        <v>359</v>
      </c>
      <c r="C80" t="s">
        <v>308</v>
      </c>
      <c r="D80" t="s">
        <v>360</v>
      </c>
      <c r="E80" t="s">
        <v>179</v>
      </c>
      <c r="F80">
        <v>290000149</v>
      </c>
      <c r="G80" t="s">
        <v>361</v>
      </c>
      <c r="N80" t="str">
        <v>CARBONES SAN NICOLAS SUCESORES DE</v>
      </c>
      <c r="O80" t="str" cm="1">
        <f t="array" ref="O80">IFERROR(TRANSPOSE(_xlfn._xlws.SORT(_xlfn.UNIQUE(_xlfn._xlws.FILTER(PROV[MINA],PROV[PROVEEDOR]=N80)))),"")</f>
        <v>SAN NICOLAS</v>
      </c>
    </row>
    <row r="81" spans="1:23" x14ac:dyDescent="0.35">
      <c r="A81">
        <v>220000150</v>
      </c>
      <c r="B81" t="s">
        <v>362</v>
      </c>
      <c r="C81" t="s">
        <v>308</v>
      </c>
      <c r="D81" t="s">
        <v>363</v>
      </c>
      <c r="E81" t="s">
        <v>172</v>
      </c>
      <c r="F81">
        <v>290000150</v>
      </c>
      <c r="G81" t="s">
        <v>364</v>
      </c>
      <c r="N81" t="str">
        <v>CARBONES SAN RAFAEL SAS</v>
      </c>
      <c r="O81" t="str" cm="1">
        <f t="array" ref="O81">IFERROR(TRANSPOSE(_xlfn._xlws.SORT(_xlfn.UNIQUE(_xlfn._xlws.FILTER(PROV[MINA],PROV[PROVEEDOR]=N81)))),"")</f>
        <v>Carbones San Rafael - Cundinamarca</v>
      </c>
    </row>
    <row r="82" spans="1:23" x14ac:dyDescent="0.35">
      <c r="A82">
        <v>210000084</v>
      </c>
      <c r="B82" t="s">
        <v>152</v>
      </c>
      <c r="C82" t="s">
        <v>365</v>
      </c>
      <c r="D82" t="s">
        <v>366</v>
      </c>
      <c r="E82" t="s">
        <v>172</v>
      </c>
      <c r="F82">
        <v>290000151</v>
      </c>
      <c r="G82" t="s">
        <v>153</v>
      </c>
      <c r="N82" t="str">
        <v>CARBONES SEGOVIA SAS</v>
      </c>
      <c r="O82" t="str" cm="1">
        <f t="array" ref="O82:U82">IFERROR(TRANSPOSE(_xlfn._xlws.SORT(_xlfn.UNIQUE(_xlfn._xlws.FILTER(PROV[MINA],PROV[PROVEEDOR]=N82)))),"")</f>
        <v>DOS PALMAS 5</v>
      </c>
      <c r="P82" t="str">
        <v>DOS PALMAS 5 CS</v>
      </c>
      <c r="Q82" t="str">
        <v>DOS PALMAS 5 TER A</v>
      </c>
      <c r="R82" t="str">
        <v>SEGOVIA A</v>
      </c>
      <c r="S82" t="str">
        <v>SEGOVIA B</v>
      </c>
      <c r="T82" t="str">
        <v>SEGOVIA P1</v>
      </c>
      <c r="U82" t="str">
        <v>SEGOVIA TER</v>
      </c>
    </row>
    <row r="83" spans="1:23" x14ac:dyDescent="0.35">
      <c r="A83">
        <v>220000123</v>
      </c>
      <c r="B83" t="s">
        <v>367</v>
      </c>
      <c r="C83" t="s">
        <v>177</v>
      </c>
      <c r="D83" t="s">
        <v>368</v>
      </c>
      <c r="E83" t="s">
        <v>172</v>
      </c>
      <c r="F83">
        <v>290000152</v>
      </c>
      <c r="G83" t="s">
        <v>369</v>
      </c>
      <c r="N83" t="str">
        <v>CARBONES SORZANO SAS</v>
      </c>
      <c r="O83" t="str" cm="1">
        <f t="array" ref="O83">IFERROR(TRANSPOSE(_xlfn._xlws.SORT(_xlfn.UNIQUE(_xlfn._xlws.FILTER(PROV[MINA],PROV[PROVEEDOR]=N83)))),"")</f>
        <v>SORZANA</v>
      </c>
    </row>
    <row r="84" spans="1:23" x14ac:dyDescent="0.35">
      <c r="A84">
        <v>220000124</v>
      </c>
      <c r="B84" t="s">
        <v>370</v>
      </c>
      <c r="C84" t="s">
        <v>177</v>
      </c>
      <c r="D84" t="s">
        <v>371</v>
      </c>
      <c r="E84" t="s">
        <v>172</v>
      </c>
      <c r="F84">
        <v>290000153</v>
      </c>
      <c r="G84" t="s">
        <v>372</v>
      </c>
      <c r="N84" t="str">
        <v>CARBONES TEJALITO SAS</v>
      </c>
      <c r="O84" t="str" cm="1">
        <f t="array" ref="O84:P84">IFERROR(TRANSPOSE(_xlfn._xlws.SORT(_xlfn.UNIQUE(_xlfn._xlws.FILTER(PROV[MINA],PROV[PROVEEDOR]=N84)))),"")</f>
        <v>TEJALITO</v>
      </c>
      <c r="P84" t="str">
        <v>TEJALITO TER</v>
      </c>
    </row>
    <row r="85" spans="1:23" x14ac:dyDescent="0.35">
      <c r="A85">
        <v>220000122</v>
      </c>
      <c r="B85" t="s">
        <v>373</v>
      </c>
      <c r="C85" t="s">
        <v>177</v>
      </c>
      <c r="D85" t="s">
        <v>374</v>
      </c>
      <c r="E85" t="s">
        <v>172</v>
      </c>
      <c r="F85">
        <v>290000154</v>
      </c>
      <c r="G85" t="s">
        <v>375</v>
      </c>
      <c r="N85" t="str">
        <v>CARBONES TERMICOS DEL NORTE DE SANT</v>
      </c>
      <c r="O85" t="str" cm="1">
        <f t="array" ref="O85:Q85">IFERROR(TRANSPOSE(_xlfn._xlws.SORT(_xlfn.UNIQUE(_xlfn._xlws.FILTER(PROV[MINA],PROV[PROVEEDOR]=N85)))),"")</f>
        <v>CERRO BONITO</v>
      </c>
      <c r="P85" t="str">
        <v>LA CALIFORNIA</v>
      </c>
      <c r="Q85" t="str">
        <v>LA MARINILLA</v>
      </c>
    </row>
    <row r="86" spans="1:23" x14ac:dyDescent="0.35">
      <c r="A86">
        <v>220000125</v>
      </c>
      <c r="B86" t="s">
        <v>376</v>
      </c>
      <c r="C86" t="s">
        <v>177</v>
      </c>
      <c r="D86" t="s">
        <v>377</v>
      </c>
      <c r="E86" t="s">
        <v>172</v>
      </c>
      <c r="F86">
        <v>290000155</v>
      </c>
      <c r="G86" t="s">
        <v>376</v>
      </c>
      <c r="N86" t="str">
        <v>CARBONES TERMICOS Y COQUIZANTES SAS</v>
      </c>
      <c r="O86" t="str" cm="1">
        <f t="array" ref="O86:W86">IFERROR(TRANSPOSE(_xlfn._xlws.SORT(_xlfn.UNIQUE(_xlfn._xlws.FILTER(PROV[MINA],PROV[PROVEEDOR]=N86)))),"")</f>
        <v>EL ALTO NIVEL 1</v>
      </c>
      <c r="P86" t="str">
        <v>EL ALTO NIVEL 2</v>
      </c>
      <c r="Q86" t="str">
        <v>EL ALTO NIVEL 3</v>
      </c>
      <c r="R86" t="str">
        <v>LA GEMA</v>
      </c>
      <c r="S86" t="str">
        <v>LA PRIMAVERA</v>
      </c>
      <c r="T86" t="str">
        <v>OCARENA CQ</v>
      </c>
      <c r="U86" t="str">
        <v>PATIO LA ROCA</v>
      </c>
      <c r="V86" t="str">
        <v>SANTA VERONICA B</v>
      </c>
      <c r="W86" t="str">
        <v>STA VERONICA CISCOSA</v>
      </c>
    </row>
    <row r="87" spans="1:23" x14ac:dyDescent="0.35">
      <c r="A87">
        <v>220000121</v>
      </c>
      <c r="B87" t="s">
        <v>378</v>
      </c>
      <c r="C87" t="s">
        <v>177</v>
      </c>
      <c r="D87" t="s">
        <v>379</v>
      </c>
      <c r="E87" t="s">
        <v>172</v>
      </c>
      <c r="F87">
        <v>290000156</v>
      </c>
      <c r="G87" t="s">
        <v>380</v>
      </c>
      <c r="N87" t="str">
        <v>CARBONES VAJUS SAS</v>
      </c>
      <c r="O87" t="str" cm="1">
        <f t="array" ref="O87">IFERROR(TRANSPOSE(_xlfn._xlws.SORT(_xlfn.UNIQUE(_xlfn._xlws.FILTER(PROV[MINA],PROV[PROVEEDOR]=N87)))),"")</f>
        <v>VAJUS 2</v>
      </c>
    </row>
    <row r="88" spans="1:23" x14ac:dyDescent="0.35">
      <c r="A88">
        <v>220000121</v>
      </c>
      <c r="B88" t="s">
        <v>378</v>
      </c>
      <c r="C88" t="s">
        <v>177</v>
      </c>
      <c r="D88" t="s">
        <v>379</v>
      </c>
      <c r="E88" t="s">
        <v>172</v>
      </c>
      <c r="F88">
        <v>290000157</v>
      </c>
      <c r="G88" t="s">
        <v>381</v>
      </c>
      <c r="N88" t="str">
        <v>CARBONES VILLALBA SAS</v>
      </c>
      <c r="O88" t="str" cm="1">
        <f t="array" ref="O88">IFERROR(TRANSPOSE(_xlfn._xlws.SORT(_xlfn.UNIQUE(_xlfn._xlws.FILTER(PROV[MINA],PROV[PROVEEDOR]=N88)))),"")</f>
        <v>VEGAS DEL RIO</v>
      </c>
    </row>
    <row r="89" spans="1:23" x14ac:dyDescent="0.35">
      <c r="A89">
        <v>210000069</v>
      </c>
      <c r="B89" t="s">
        <v>382</v>
      </c>
      <c r="C89" t="s">
        <v>177</v>
      </c>
      <c r="D89" t="s">
        <v>383</v>
      </c>
      <c r="E89" t="s">
        <v>179</v>
      </c>
      <c r="F89">
        <v>290000158</v>
      </c>
      <c r="G89" t="s">
        <v>384</v>
      </c>
      <c r="N89" t="str">
        <v>CARBONES WILYOM SAS</v>
      </c>
      <c r="O89" t="str" cm="1">
        <f t="array" ref="O89:Q89">IFERROR(TRANSPOSE(_xlfn._xlws.SORT(_xlfn.UNIQUE(_xlfn._xlws.FILTER(PROV[MINA],PROV[PROVEEDOR]=N89)))),"")</f>
        <v>CARBONES WILYOM</v>
      </c>
      <c r="P89" t="str">
        <v>CARBONES WILYOM  TER</v>
      </c>
      <c r="Q89" t="str">
        <v>JULIETH</v>
      </c>
    </row>
    <row r="90" spans="1:23" x14ac:dyDescent="0.35">
      <c r="A90">
        <v>220000126</v>
      </c>
      <c r="B90" t="s">
        <v>385</v>
      </c>
      <c r="C90" t="s">
        <v>177</v>
      </c>
      <c r="D90" t="s">
        <v>386</v>
      </c>
      <c r="E90" t="s">
        <v>179</v>
      </c>
      <c r="F90">
        <v>290000159</v>
      </c>
      <c r="G90" t="s">
        <v>387</v>
      </c>
      <c r="N90" t="str">
        <v>CARBONES Y EXPLOTACIONES JM SAS</v>
      </c>
      <c r="O90" t="str" cm="1">
        <f t="array" ref="O90">IFERROR(TRANSPOSE(_xlfn._xlws.SORT(_xlfn.UNIQUE(_xlfn._xlws.FILTER(PROV[MINA],PROV[PROVEEDOR]=N90)))),"")</f>
        <v>MONTENEGRO 1</v>
      </c>
    </row>
    <row r="91" spans="1:23" x14ac:dyDescent="0.35">
      <c r="A91">
        <v>210000064</v>
      </c>
      <c r="B91" t="s">
        <v>388</v>
      </c>
      <c r="C91" t="s">
        <v>177</v>
      </c>
      <c r="D91" t="s">
        <v>389</v>
      </c>
      <c r="E91" t="s">
        <v>172</v>
      </c>
      <c r="F91">
        <v>290000160</v>
      </c>
      <c r="G91" t="s">
        <v>390</v>
      </c>
      <c r="N91" t="str">
        <v>CARBONOR COAL SAS ZESE</v>
      </c>
      <c r="O91" t="str" cm="1">
        <f t="array" ref="O91:P91">IFERROR(TRANSPOSE(_xlfn._xlws.SORT(_xlfn.UNIQUE(_xlfn._xlws.FILTER(PROV[MINA],PROV[PROVEEDOR]=N91)))),"")</f>
        <v>CARBONOR COQ</v>
      </c>
      <c r="P91" t="str">
        <v>SUMINISTRO DE COQUE</v>
      </c>
    </row>
    <row r="92" spans="1:23" x14ac:dyDescent="0.35">
      <c r="A92">
        <v>210000009</v>
      </c>
      <c r="B92" t="s">
        <v>102</v>
      </c>
      <c r="C92" t="s">
        <v>202</v>
      </c>
      <c r="D92" t="s">
        <v>391</v>
      </c>
      <c r="E92" t="s">
        <v>172</v>
      </c>
      <c r="F92">
        <v>290000161</v>
      </c>
      <c r="G92" t="s">
        <v>392</v>
      </c>
      <c r="N92" t="str">
        <v>CARBOSUMINISTROS SAS</v>
      </c>
      <c r="O92" t="str" cm="1">
        <f t="array" ref="O92:P92">IFERROR(TRANSPOSE(_xlfn._xlws.SORT(_xlfn.UNIQUE(_xlfn._xlws.FILTER(PROV[MINA],PROV[PROVEEDOR]=N92)))),"")</f>
        <v>CARBOSUMINISTROS - BOYACA</v>
      </c>
      <c r="P92" t="str">
        <v>CARBOSUMINISTROS - CUNDINAMARCA</v>
      </c>
    </row>
    <row r="93" spans="1:23" x14ac:dyDescent="0.35">
      <c r="A93">
        <v>210000009</v>
      </c>
      <c r="B93" t="s">
        <v>102</v>
      </c>
      <c r="C93" t="s">
        <v>202</v>
      </c>
      <c r="D93" t="s">
        <v>391</v>
      </c>
      <c r="E93" t="s">
        <v>172</v>
      </c>
      <c r="F93">
        <v>290000162</v>
      </c>
      <c r="G93" t="s">
        <v>103</v>
      </c>
      <c r="N93" t="str">
        <v>CARBOTER COAL SAS</v>
      </c>
      <c r="O93" t="str" cm="1">
        <f t="array" ref="O93:V93">IFERROR(TRANSPOSE(_xlfn._xlws.SORT(_xlfn.UNIQUE(_xlfn._xlws.FILTER(PROV[MINA],PROV[PROVEEDOR]=N93)))),"")</f>
        <v>BUENAVISTA CTR</v>
      </c>
      <c r="P93" t="str">
        <v>CHINITA 1</v>
      </c>
      <c r="Q93" t="str">
        <v>CHINITA 2</v>
      </c>
      <c r="R93" t="str">
        <v>COQUETA 1</v>
      </c>
      <c r="S93" t="str">
        <v>COQUETA LOBATERA 1</v>
      </c>
      <c r="T93" t="str">
        <v>COQUETA LOBATERA 2</v>
      </c>
      <c r="U93" t="str">
        <v>COQUETA LOBATERA 3</v>
      </c>
      <c r="V93" t="str">
        <v>MEDELLIN 23</v>
      </c>
    </row>
    <row r="94" spans="1:23" x14ac:dyDescent="0.35">
      <c r="A94">
        <v>210000022</v>
      </c>
      <c r="B94" t="s">
        <v>393</v>
      </c>
      <c r="C94" t="s">
        <v>394</v>
      </c>
      <c r="D94" t="s">
        <v>395</v>
      </c>
      <c r="E94" t="s">
        <v>172</v>
      </c>
      <c r="F94">
        <v>290000165</v>
      </c>
      <c r="G94" t="s">
        <v>396</v>
      </c>
      <c r="N94" t="str">
        <v>CARBOTRANS B&amp;A SAS</v>
      </c>
      <c r="O94" t="str" cm="1">
        <f t="array" ref="O94">IFERROR(TRANSPOSE(_xlfn._xlws.SORT(_xlfn.UNIQUE(_xlfn._xlws.FILTER(PROV[MINA],PROV[PROVEEDOR]=N94)))),"")</f>
        <v>CARBOTRANS</v>
      </c>
    </row>
    <row r="95" spans="1:23" x14ac:dyDescent="0.35">
      <c r="A95">
        <v>210000132</v>
      </c>
      <c r="B95" t="s">
        <v>397</v>
      </c>
      <c r="C95" t="s">
        <v>202</v>
      </c>
      <c r="D95" t="s">
        <v>398</v>
      </c>
      <c r="E95" t="s">
        <v>172</v>
      </c>
      <c r="F95">
        <v>290000166</v>
      </c>
      <c r="G95" t="s">
        <v>399</v>
      </c>
      <c r="N95" t="str">
        <v>CARBOTRANSPORTE SAS</v>
      </c>
      <c r="O95" t="str" cm="1">
        <f t="array" ref="O95">IFERROR(TRANSPOSE(_xlfn._xlws.SORT(_xlfn.UNIQUE(_xlfn._xlws.FILTER(PROV[MINA],PROV[PROVEEDOR]=N95)))),"")</f>
        <v>CARBOTRANSPORTE - BOYACA</v>
      </c>
    </row>
    <row r="96" spans="1:23" x14ac:dyDescent="0.35">
      <c r="A96">
        <v>210000172</v>
      </c>
      <c r="B96" t="s">
        <v>400</v>
      </c>
      <c r="C96" t="s">
        <v>177</v>
      </c>
      <c r="D96" t="s">
        <v>401</v>
      </c>
      <c r="E96" t="s">
        <v>172</v>
      </c>
      <c r="F96">
        <v>290000167</v>
      </c>
      <c r="G96" t="s">
        <v>402</v>
      </c>
      <c r="N96" t="str">
        <v>CARBOZARZAL SAS</v>
      </c>
      <c r="O96" t="str" cm="1">
        <f t="array" ref="O96">IFERROR(TRANSPOSE(_xlfn._xlws.SORT(_xlfn.UNIQUE(_xlfn._xlws.FILTER(PROV[MINA],PROV[PROVEEDOR]=N96)))),"")</f>
        <v>CARBOZARZAL</v>
      </c>
    </row>
    <row r="97" spans="1:21" x14ac:dyDescent="0.35">
      <c r="A97">
        <v>210000133</v>
      </c>
      <c r="B97" t="s">
        <v>403</v>
      </c>
      <c r="C97" t="s">
        <v>177</v>
      </c>
      <c r="D97" t="s">
        <v>404</v>
      </c>
      <c r="E97" t="s">
        <v>172</v>
      </c>
      <c r="F97">
        <v>290000168</v>
      </c>
      <c r="G97" t="s">
        <v>405</v>
      </c>
      <c r="N97" t="str">
        <v>CARPLACN SAS</v>
      </c>
      <c r="O97" t="str" cm="1">
        <f t="array" ref="O97:U97">IFERROR(TRANSPOSE(_xlfn._xlws.SORT(_xlfn.UNIQUE(_xlfn._xlws.FILTER(PROV[MINA],PROV[PROVEEDOR]=N97)))),"")</f>
        <v>CACERROM</v>
      </c>
      <c r="P97" t="str">
        <v>CARBONES JJ</v>
      </c>
      <c r="Q97" t="str">
        <v>CARBONES JJ 02</v>
      </c>
      <c r="R97" t="str">
        <v>PINOS MORALES 1</v>
      </c>
      <c r="S97" t="str">
        <v>PINOS MORALES 2</v>
      </c>
      <c r="T97" t="str">
        <v>PINOS MORALES 3</v>
      </c>
      <c r="U97" t="str">
        <v>PINOS MORALES 4</v>
      </c>
    </row>
    <row r="98" spans="1:21" x14ac:dyDescent="0.35">
      <c r="A98">
        <v>210000134</v>
      </c>
      <c r="B98" t="s">
        <v>406</v>
      </c>
      <c r="C98" t="s">
        <v>177</v>
      </c>
      <c r="D98" t="s">
        <v>407</v>
      </c>
      <c r="E98" t="s">
        <v>172</v>
      </c>
      <c r="F98">
        <v>290000169</v>
      </c>
      <c r="G98" t="s">
        <v>408</v>
      </c>
      <c r="N98" t="str">
        <v>CELESTIA MINING SAS</v>
      </c>
      <c r="O98" t="str" cm="1">
        <f t="array" ref="O98">IFERROR(TRANSPOSE(_xlfn._xlws.SORT(_xlfn.UNIQUE(_xlfn._xlws.FILTER(PROV[MINA],PROV[PROVEEDOR]=N98)))),"")</f>
        <v>CELESTIA MINING</v>
      </c>
    </row>
    <row r="99" spans="1:21" x14ac:dyDescent="0.35">
      <c r="A99">
        <v>210000134</v>
      </c>
      <c r="B99" t="s">
        <v>406</v>
      </c>
      <c r="C99" t="s">
        <v>177</v>
      </c>
      <c r="D99" t="s">
        <v>407</v>
      </c>
      <c r="E99" t="s">
        <v>172</v>
      </c>
      <c r="F99">
        <v>290000170</v>
      </c>
      <c r="G99" t="s">
        <v>409</v>
      </c>
      <c r="N99" t="str">
        <v>CELYS COAL SAS</v>
      </c>
      <c r="O99" t="str" cm="1">
        <f t="array" ref="O99">IFERROR(TRANSPOSE(_xlfn._xlws.SORT(_xlfn.UNIQUE(_xlfn._xlws.FILTER(PROV[MINA],PROV[PROVEEDOR]=N99)))),"")</f>
        <v>CELYS - FEDERACION</v>
      </c>
    </row>
    <row r="100" spans="1:21" x14ac:dyDescent="0.35">
      <c r="A100">
        <v>210000135</v>
      </c>
      <c r="B100" t="s">
        <v>150</v>
      </c>
      <c r="C100" t="s">
        <v>410</v>
      </c>
      <c r="D100" t="s">
        <v>411</v>
      </c>
      <c r="E100" t="s">
        <v>179</v>
      </c>
      <c r="F100">
        <v>290000171</v>
      </c>
      <c r="G100" t="s">
        <v>151</v>
      </c>
      <c r="N100" t="str">
        <v>CENTRAL CARBONERA SAS</v>
      </c>
      <c r="O100" t="str" cm="1">
        <f t="array" ref="O100">IFERROR(TRANSPOSE(_xlfn._xlws.SORT(_xlfn.UNIQUE(_xlfn._xlws.FILTER(PROV[MINA],PROV[PROVEEDOR]=N100)))),"")</f>
        <v>CENTRAL CARBONERA RAQUIRA</v>
      </c>
    </row>
    <row r="101" spans="1:21" x14ac:dyDescent="0.35">
      <c r="A101">
        <v>210000136</v>
      </c>
      <c r="B101" t="s">
        <v>154</v>
      </c>
      <c r="C101" t="s">
        <v>322</v>
      </c>
      <c r="D101" t="s">
        <v>412</v>
      </c>
      <c r="E101" t="s">
        <v>172</v>
      </c>
      <c r="F101">
        <v>290000172</v>
      </c>
      <c r="G101" t="s">
        <v>155</v>
      </c>
      <c r="N101" t="str">
        <v>CERRECARBONES SAS</v>
      </c>
      <c r="O101" t="str" cm="1">
        <f t="array" ref="O101">IFERROR(TRANSPOSE(_xlfn._xlws.SORT(_xlfn.UNIQUE(_xlfn._xlws.FILTER(PROV[MINA],PROV[PROVEEDOR]=N101)))),"")</f>
        <v>Cerrecarbones - Boyacá</v>
      </c>
    </row>
    <row r="102" spans="1:21" x14ac:dyDescent="0.35">
      <c r="A102">
        <v>210000087</v>
      </c>
      <c r="B102" t="s">
        <v>413</v>
      </c>
      <c r="C102" t="s">
        <v>244</v>
      </c>
      <c r="D102" t="s">
        <v>414</v>
      </c>
      <c r="E102" t="s">
        <v>172</v>
      </c>
      <c r="F102">
        <v>290000173</v>
      </c>
      <c r="G102" t="s">
        <v>415</v>
      </c>
      <c r="N102" t="str">
        <v>CESAR JULIO SALAZAR CARRERO</v>
      </c>
      <c r="O102" t="str" cm="1">
        <f t="array" ref="O102:R102">IFERROR(TRANSPOSE(_xlfn._xlws.SORT(_xlfn.UNIQUE(_xlfn._xlws.FILTER(PROV[MINA],PROV[PROVEEDOR]=N102)))),"")</f>
        <v>ALTAMIRA JS</v>
      </c>
      <c r="P102" t="str">
        <v>ALTAMIRA JS TER</v>
      </c>
      <c r="Q102" t="str">
        <v>ALTAMIRA JS TER A</v>
      </c>
      <c r="R102" t="str">
        <v>ALTAMIRA JS TER B</v>
      </c>
    </row>
    <row r="103" spans="1:21" x14ac:dyDescent="0.35">
      <c r="A103">
        <v>210000087</v>
      </c>
      <c r="B103" t="s">
        <v>413</v>
      </c>
      <c r="C103" t="s">
        <v>244</v>
      </c>
      <c r="D103" t="s">
        <v>414</v>
      </c>
      <c r="E103" t="s">
        <v>172</v>
      </c>
      <c r="F103">
        <v>290000174</v>
      </c>
      <c r="G103" t="s">
        <v>416</v>
      </c>
      <c r="N103" t="str">
        <v>CI ALDI PRODUCTS SAS</v>
      </c>
      <c r="O103" t="str" cm="1">
        <f t="array" ref="O103:P103">IFERROR(TRANSPOSE(_xlfn._xlws.SORT(_xlfn.UNIQUE(_xlfn._xlws.FILTER(PROV[MINA],PROV[PROVEEDOR]=N103)))),"")</f>
        <v>EL DELIRIO</v>
      </c>
      <c r="P103" t="str">
        <v>TOTOROCA</v>
      </c>
    </row>
    <row r="104" spans="1:21" x14ac:dyDescent="0.35">
      <c r="A104">
        <v>210000137</v>
      </c>
      <c r="B104" t="s">
        <v>417</v>
      </c>
      <c r="C104" t="s">
        <v>177</v>
      </c>
      <c r="D104" t="s">
        <v>418</v>
      </c>
      <c r="E104" t="s">
        <v>172</v>
      </c>
      <c r="F104">
        <v>290000175</v>
      </c>
      <c r="G104" t="s">
        <v>419</v>
      </c>
      <c r="N104" t="str">
        <v>CI CARBONES DE EXPORTACION SAS</v>
      </c>
      <c r="O104" t="str" cm="1">
        <f t="array" ref="O104:S104">IFERROR(TRANSPOSE(_xlfn._xlws.SORT(_xlfn.UNIQUE(_xlfn._xlws.FILTER(PROV[MINA],PROV[PROVEEDOR]=N104)))),"")</f>
        <v>CARBOEX 1</v>
      </c>
      <c r="P104" t="str">
        <v>CARBOEX 2</v>
      </c>
      <c r="Q104" t="str">
        <v>CARBOEX 3</v>
      </c>
      <c r="R104" t="str">
        <v>CARBOEX 4</v>
      </c>
      <c r="S104" t="str">
        <v>CARBOEX 4 TER</v>
      </c>
    </row>
    <row r="105" spans="1:21" x14ac:dyDescent="0.35">
      <c r="A105">
        <v>210000137</v>
      </c>
      <c r="B105" t="s">
        <v>417</v>
      </c>
      <c r="C105" t="s">
        <v>177</v>
      </c>
      <c r="D105" t="s">
        <v>418</v>
      </c>
      <c r="E105" t="s">
        <v>172</v>
      </c>
      <c r="F105">
        <v>290000176</v>
      </c>
      <c r="G105" t="s">
        <v>420</v>
      </c>
      <c r="N105" t="str">
        <v>CI CARBONES DEL PORVENIR OTA SAS</v>
      </c>
      <c r="O105" t="str" cm="1">
        <f t="array" ref="O105:S105">IFERROR(TRANSPOSE(_xlfn._xlws.SORT(_xlfn.UNIQUE(_xlfn._xlws.FILTER(PROV[MINA],PROV[PROVEEDOR]=N105)))),"")</f>
        <v>BERMUDEZ BARRERA - PORVENIR</v>
      </c>
      <c r="P105" t="str">
        <v>EL DELIRIO OTA</v>
      </c>
      <c r="Q105" t="str">
        <v>TORRADO 1 - PORVENIR</v>
      </c>
      <c r="R105" t="str">
        <v>TORRADO 2 - PORVENIR</v>
      </c>
      <c r="S105" t="str">
        <v>TORRADO SUMINISTRO</v>
      </c>
    </row>
    <row r="106" spans="1:21" x14ac:dyDescent="0.35">
      <c r="A106">
        <v>210000137</v>
      </c>
      <c r="B106" t="s">
        <v>417</v>
      </c>
      <c r="C106" t="s">
        <v>177</v>
      </c>
      <c r="D106" t="s">
        <v>418</v>
      </c>
      <c r="E106" t="s">
        <v>172</v>
      </c>
      <c r="F106">
        <v>290000177</v>
      </c>
      <c r="G106" t="s">
        <v>421</v>
      </c>
      <c r="N106" t="str">
        <v>CI COLPA LTDA</v>
      </c>
      <c r="O106" t="str" cm="1">
        <f t="array" ref="O106:P106">IFERROR(TRANSPOSE(_xlfn._xlws.SORT(_xlfn.UNIQUE(_xlfn._xlws.FILTER(PROV[MINA],PROV[PROVEEDOR]=N106)))),"")</f>
        <v>ARCOIRIS</v>
      </c>
      <c r="P106" t="str">
        <v>LA GAVIOTA</v>
      </c>
    </row>
    <row r="107" spans="1:21" x14ac:dyDescent="0.35">
      <c r="A107">
        <v>210000137</v>
      </c>
      <c r="B107" t="s">
        <v>417</v>
      </c>
      <c r="C107" t="s">
        <v>177</v>
      </c>
      <c r="D107" t="s">
        <v>418</v>
      </c>
      <c r="E107" t="s">
        <v>172</v>
      </c>
      <c r="F107">
        <v>290000178</v>
      </c>
      <c r="G107" t="s">
        <v>422</v>
      </c>
      <c r="N107" t="str">
        <v>CI COVENSA CUCUTA LTDA</v>
      </c>
      <c r="O107" t="str" cm="1">
        <f t="array" ref="O107">IFERROR(TRANSPOSE(_xlfn._xlws.SORT(_xlfn.UNIQUE(_xlfn._xlws.FILTER(PROV[MINA],PROV[PROVEEDOR]=N107)))),"")</f>
        <v>COVENSA</v>
      </c>
    </row>
    <row r="108" spans="1:21" x14ac:dyDescent="0.35">
      <c r="A108">
        <v>210000137</v>
      </c>
      <c r="B108" t="s">
        <v>417</v>
      </c>
      <c r="C108" t="s">
        <v>177</v>
      </c>
      <c r="D108" t="s">
        <v>418</v>
      </c>
      <c r="E108" t="s">
        <v>172</v>
      </c>
      <c r="F108">
        <v>290000179</v>
      </c>
      <c r="G108" t="s">
        <v>423</v>
      </c>
      <c r="N108" t="str">
        <v>CI FORTIA MINERALS SAS</v>
      </c>
      <c r="O108" t="str" cm="1">
        <f t="array" ref="O108">IFERROR(TRANSPOSE(_xlfn._xlws.SORT(_xlfn.UNIQUE(_xlfn._xlws.FILTER(PROV[MINA],PROV[PROVEEDOR]=N108)))),"")</f>
        <v>PATIO FORTIA</v>
      </c>
    </row>
    <row r="109" spans="1:21" x14ac:dyDescent="0.35">
      <c r="A109">
        <v>210000138</v>
      </c>
      <c r="B109" t="s">
        <v>424</v>
      </c>
      <c r="C109" t="s">
        <v>177</v>
      </c>
      <c r="D109" t="s">
        <v>425</v>
      </c>
      <c r="E109" t="s">
        <v>172</v>
      </c>
      <c r="F109">
        <v>290000180</v>
      </c>
      <c r="G109" t="s">
        <v>426</v>
      </c>
      <c r="N109" t="str">
        <v>CI FRONTIER NEXT SAS</v>
      </c>
      <c r="O109" t="str" cm="1">
        <f t="array" ref="O109:P109">IFERROR(TRANSPOSE(_xlfn._xlws.SORT(_xlfn.UNIQUE(_xlfn._xlws.FILTER(PROV[MINA],PROV[PROVEEDOR]=N109)))),"")</f>
        <v>FRONTIERCOAL</v>
      </c>
      <c r="P109" t="str">
        <v>LA GITANA</v>
      </c>
    </row>
    <row r="110" spans="1:21" x14ac:dyDescent="0.35">
      <c r="A110">
        <v>210000138</v>
      </c>
      <c r="B110" t="s">
        <v>424</v>
      </c>
      <c r="C110" t="s">
        <v>177</v>
      </c>
      <c r="D110" t="s">
        <v>425</v>
      </c>
      <c r="E110" t="s">
        <v>172</v>
      </c>
      <c r="F110">
        <v>290000181</v>
      </c>
      <c r="G110" t="s">
        <v>427</v>
      </c>
      <c r="N110" t="str">
        <v>CI MARKETS &amp; BUSINESS GLOBAL SAS</v>
      </c>
      <c r="O110" t="str" cm="1">
        <f t="array" ref="O110:R110">IFERROR(TRANSPOSE(_xlfn._xlws.SORT(_xlfn.UNIQUE(_xlfn._xlws.FILTER(PROV[MINA],PROV[PROVEEDOR]=N110)))),"")</f>
        <v>LA FORTUNA 1</v>
      </c>
      <c r="P110" t="str">
        <v>LA MONTAÑA</v>
      </c>
      <c r="Q110" t="str">
        <v>LOS CACIQUES 1</v>
      </c>
      <c r="R110" t="str">
        <v>PICONORCA 1</v>
      </c>
    </row>
    <row r="111" spans="1:21" x14ac:dyDescent="0.35">
      <c r="A111">
        <v>210000138</v>
      </c>
      <c r="B111" t="s">
        <v>424</v>
      </c>
      <c r="C111" t="s">
        <v>177</v>
      </c>
      <c r="D111" t="s">
        <v>425</v>
      </c>
      <c r="E111" t="s">
        <v>172</v>
      </c>
      <c r="F111">
        <v>290000182</v>
      </c>
      <c r="G111" t="s">
        <v>428</v>
      </c>
      <c r="N111" t="str">
        <v>CI MINAS LA AURORA SAS</v>
      </c>
      <c r="O111" t="str" cm="1">
        <f t="array" ref="O111:P111">IFERROR(TRANSPOSE(_xlfn._xlws.SORT(_xlfn.UNIQUE(_xlfn._xlws.FILTER(PROV[MINA],PROV[PROVEEDOR]=N111)))),"")</f>
        <v>ACACIAS</v>
      </c>
      <c r="P111" t="str">
        <v>BATEY</v>
      </c>
    </row>
    <row r="112" spans="1:21" x14ac:dyDescent="0.35">
      <c r="A112">
        <v>210000138</v>
      </c>
      <c r="B112" t="s">
        <v>424</v>
      </c>
      <c r="C112" t="s">
        <v>177</v>
      </c>
      <c r="D112" t="s">
        <v>425</v>
      </c>
      <c r="E112" t="s">
        <v>172</v>
      </c>
      <c r="F112">
        <v>290000183</v>
      </c>
      <c r="G112" t="s">
        <v>429</v>
      </c>
      <c r="N112" t="str">
        <v>CI SOUTH AMERICAN MARKETS SAS</v>
      </c>
      <c r="O112" t="str" cm="1">
        <f t="array" ref="O112:R112">IFERROR(TRANSPOSE(_xlfn._xlws.SORT(_xlfn.UNIQUE(_xlfn._xlws.FILTER(PROV[MINA],PROV[PROVEEDOR]=N112)))),"")</f>
        <v>CARLB #1</v>
      </c>
      <c r="P112" t="str">
        <v>CARLB #2</v>
      </c>
      <c r="Q112" t="str">
        <v>LA PLANTA</v>
      </c>
      <c r="R112" t="str">
        <v>MOMARIA</v>
      </c>
    </row>
    <row r="113" spans="1:166" x14ac:dyDescent="0.35">
      <c r="A113">
        <v>210000138</v>
      </c>
      <c r="B113" t="s">
        <v>424</v>
      </c>
      <c r="C113" t="s">
        <v>177</v>
      </c>
      <c r="D113" t="s">
        <v>425</v>
      </c>
      <c r="E113" t="s">
        <v>172</v>
      </c>
      <c r="F113">
        <v>290000184</v>
      </c>
      <c r="G113" t="s">
        <v>430</v>
      </c>
      <c r="N113" t="str">
        <v>CI TRAFIGURA COAL COLOMBIA SAS</v>
      </c>
      <c r="O113" t="str" cm="1">
        <f t="array" ref="O113:FJ113">IFERROR(TRANSPOSE(_xlfn._xlws.SORT(_xlfn.UNIQUE(_xlfn._xlws.FILTER(PROV[MINA],PROV[PROVEEDOR]=N113)))),"")</f>
        <v>AJUSTE CATERCOQ TRAF 436</v>
      </c>
      <c r="P113" t="str">
        <v>ALEJANDRO TRAF 153</v>
      </c>
      <c r="Q113" t="str">
        <v>ALEJITO TRAF 336</v>
      </c>
      <c r="R113" t="str">
        <v>AURORA TRAF 48</v>
      </c>
      <c r="S113" t="str">
        <v>BELLAVISTA TRAF 21</v>
      </c>
      <c r="T113" t="str">
        <v>BELLAVISTA TRAF TRAF 21</v>
      </c>
      <c r="U113" t="str">
        <v>CALABRESA HV TRAF 441</v>
      </c>
      <c r="V113" t="str">
        <v>CALABRESA TRAF 428</v>
      </c>
      <c r="W113" t="str">
        <v>CALABRESA-LA JULIEH TRAF 439</v>
      </c>
      <c r="X113" t="str">
        <v>CALDACIA  TRAF 335</v>
      </c>
      <c r="Y113" t="str">
        <v>CAMILA TRAF 302</v>
      </c>
      <c r="Z113" t="str">
        <v>CAÑAHUATE</v>
      </c>
      <c r="AA113" t="str">
        <v>CARBONES JM 022 TRAF 284</v>
      </c>
      <c r="AB113" t="str">
        <v>CARBONES JM 044 TRAF 282</v>
      </c>
      <c r="AC113" t="str">
        <v>CARBONES JM 048 TRAF 280</v>
      </c>
      <c r="AD113" t="str">
        <v>CARBONES JM 057 TRAF 286</v>
      </c>
      <c r="AE113" t="str">
        <v>CARBONES JM 060 TRAF 287</v>
      </c>
      <c r="AF113" t="str">
        <v>CARBONES JM 083 TRAF 300</v>
      </c>
      <c r="AG113" t="str">
        <v>CARBONES JM 084 TRAF 301</v>
      </c>
      <c r="AH113" t="str">
        <v>CARBONES JM TRAF 279</v>
      </c>
      <c r="AI113" t="str">
        <v>CARBOTER TRAF 429</v>
      </c>
      <c r="AJ113" t="str">
        <v>CATERCOQ - SAMANES TRAF 419</v>
      </c>
      <c r="AK113" t="str">
        <v>CHUPETA TRAF 11</v>
      </c>
      <c r="AL113" t="str">
        <v>COOPROCARCAT 003 TRAF 319</v>
      </c>
      <c r="AM113" t="str">
        <v>COOPROCARCAT 005 TRAF 320</v>
      </c>
      <c r="AN113" t="str">
        <v>COOPROCARCAT 007 TRAF 321</v>
      </c>
      <c r="AO113" t="str">
        <v>COOPROCARCAT 015 TRAF 326</v>
      </c>
      <c r="AP113" t="str">
        <v>COOPROCARCAT 016 TRAF 327</v>
      </c>
      <c r="AQ113" t="str">
        <v>COOPROCARCAT 021 TRAF 331</v>
      </c>
      <c r="AR113" t="str">
        <v>COOPROCARCAT 024 TRAF 329</v>
      </c>
      <c r="AS113" t="str">
        <v>COOPROCARCAT 027 TRAF 330</v>
      </c>
      <c r="AT113" t="str">
        <v>COOPROCARCAT TRAF 005</v>
      </c>
      <c r="AU113" t="str">
        <v>DON JUANA TRAF 230</v>
      </c>
      <c r="AV113" t="str">
        <v>EL DIAMANTE TRAF 422</v>
      </c>
      <c r="AW113" t="str">
        <v>EL INDIO TRAF 299</v>
      </c>
      <c r="AX113" t="str">
        <v>FATBAR 15 D TRAF 173</v>
      </c>
      <c r="AY113" t="str">
        <v>FATIBAR 10  TRAF 177</v>
      </c>
      <c r="AZ113" t="str">
        <v>FATIBAR 10 A TRAF 123</v>
      </c>
      <c r="BA113" t="str">
        <v>FATIBAR 10 A-6 TRAF 166</v>
      </c>
      <c r="BB113" t="str">
        <v>FATIBAR 10 B TRAF 134</v>
      </c>
      <c r="BC113" t="str">
        <v>FATIBAR 10 C TRAF 149</v>
      </c>
      <c r="BD113" t="str">
        <v>FATIBAR 10 D TRAF 171</v>
      </c>
      <c r="BE113" t="str">
        <v>FATIBAR 10 E TRAF 172</v>
      </c>
      <c r="BF113" t="str">
        <v>FATIBAR 10 F TRAF 206</v>
      </c>
      <c r="BG113" t="str">
        <v>FATIBAR 10 G TRAF 191</v>
      </c>
      <c r="BH113" t="str">
        <v>FATIBAR 10 H</v>
      </c>
      <c r="BI113" t="str">
        <v>FATIBAR 10 i TRAF 130</v>
      </c>
      <c r="BJ113" t="str">
        <v>FATIBAR 10 IA</v>
      </c>
      <c r="BK113" t="str">
        <v>FATIBAR 10 K TRAF 213</v>
      </c>
      <c r="BL113" t="str">
        <v>FATIBAR 10 L TRAF 187</v>
      </c>
      <c r="BM113" t="str">
        <v>FATIBAR 10 M TRAF 198</v>
      </c>
      <c r="BN113" t="str">
        <v>FATIBAR 10 N TRAF 186</v>
      </c>
      <c r="BO113" t="str">
        <v>FATIBAR 10 Q TRAF 216</v>
      </c>
      <c r="BP113" t="str">
        <v>FATIBAR 10 U TRAF 220</v>
      </c>
      <c r="BQ113" t="str">
        <v>FATIBAR 10 W TRAF 222</v>
      </c>
      <c r="BR113" t="str">
        <v>FATIBAR 10 Y</v>
      </c>
      <c r="BS113" t="str">
        <v>FATIBAR 10 Z TRAF 226</v>
      </c>
      <c r="BT113" t="str">
        <v>FATIBAR 10Q-B TRAF 485</v>
      </c>
      <c r="BU113" t="str">
        <v>FATIBAR 15 A TRAF 146</v>
      </c>
      <c r="BV113" t="str">
        <v>FATIBAR 15 B TRAF TRAF 150</v>
      </c>
      <c r="BW113" t="str">
        <v>FATIBAR 15 E TRAF 180</v>
      </c>
      <c r="BX113" t="str">
        <v>FATIBAR 15 J TRAF 157</v>
      </c>
      <c r="BY113" t="str">
        <v>FATIBAR 15 L TRAF 196</v>
      </c>
      <c r="BZ113" t="str">
        <v>FATIBAR 15 R TRAF 215</v>
      </c>
      <c r="CA113" t="str">
        <v>FATIBAR 15 TRAF 90</v>
      </c>
      <c r="CB113" t="str">
        <v>FATIBAR 15C TRAF 435</v>
      </c>
      <c r="CC113" t="str">
        <v>FATIBAR 15H TRAF 427</v>
      </c>
      <c r="CD113" t="str">
        <v>FATIBAR 21 TRAF 411</v>
      </c>
      <c r="CE113" t="str">
        <v>FORTALEZA 3 TRAF 234</v>
      </c>
      <c r="CF113" t="str">
        <v>FORTALEZA 3A TRAF</v>
      </c>
      <c r="CG113" t="str">
        <v>FORTALEZA N 1 TRAF 189</v>
      </c>
      <c r="CH113" t="str">
        <v>FORTALEZA N 2  TRAF 207</v>
      </c>
      <c r="CI113" t="str">
        <v>FUTURO MB1</v>
      </c>
      <c r="CJ113" t="str">
        <v>FUTURO MB2</v>
      </c>
      <c r="CK113" t="str">
        <v>GITANA – UPM-009 TRAF 231</v>
      </c>
      <c r="CL113" t="str">
        <v>GITANA 2 TRAF 412</v>
      </c>
      <c r="CM113" t="str">
        <v>JM 119 TRAF 420</v>
      </c>
      <c r="CN113" t="str">
        <v>JUAN FRIO 1 TRAF 425</v>
      </c>
      <c r="CO113" t="str">
        <v>JUAN FRIO 2 TRAF 426</v>
      </c>
      <c r="CP113" t="str">
        <v>LA ESTANCIA TRAF 447</v>
      </c>
      <c r="CQ113" t="str">
        <v>LA GITANA TRAF 144</v>
      </c>
      <c r="CR113" t="str">
        <v>LA PAZ CERRO TRAF 164</v>
      </c>
      <c r="CS113" t="str">
        <v>LA RINCONADA TRAF 423</v>
      </c>
      <c r="CT113" t="str">
        <v>LAGUNA NEGRA 1 TRAF 176</v>
      </c>
      <c r="CU113" t="str">
        <v>LAGUNA NEGRA 3 TRAF 228</v>
      </c>
      <c r="CV113" t="str">
        <v>LAGUNA NEGRA 5 TRAF 227</v>
      </c>
      <c r="CW113" t="str">
        <v>MATECOCO TRAF 10</v>
      </c>
      <c r="CX113" t="str">
        <v>MERCEDES 1 TRAF 240</v>
      </c>
      <c r="CY113" t="str">
        <v>MERCEDES 10 TRAF 253</v>
      </c>
      <c r="CZ113" t="str">
        <v>MERCEDES 10A TRAF 256</v>
      </c>
      <c r="DA113" t="str">
        <v>MERCEDES 11 TRAF 254</v>
      </c>
      <c r="DB113" t="str">
        <v>MERCEDES 12 TRAF 251</v>
      </c>
      <c r="DC113" t="str">
        <v>MERCEDES 13 TRAF 297</v>
      </c>
      <c r="DD113" t="str">
        <v>MERCEDES 15 TRAF 333</v>
      </c>
      <c r="DE113" t="str">
        <v>MERCEDES 17 TRAF 257</v>
      </c>
      <c r="DF113" t="str">
        <v>MERCEDES 18 TRAF 252</v>
      </c>
      <c r="DG113" t="str">
        <v>MERCEDES 19 TRAF 255</v>
      </c>
      <c r="DH113" t="str">
        <v>MERCEDES 2 TRAF 249</v>
      </c>
      <c r="DI113" t="str">
        <v>MERCEDES 21 TRAF 410</v>
      </c>
      <c r="DJ113" t="str">
        <v>MERCEDES 22 TRAF 443</v>
      </c>
      <c r="DK113" t="str">
        <v>MERCEDES 23 TRAF 444</v>
      </c>
      <c r="DL113" t="str">
        <v>MERCEDES 24 TRAF 440</v>
      </c>
      <c r="DM113" t="str">
        <v>Mercedes 25</v>
      </c>
      <c r="DN113" t="str">
        <v>Mercedes 26</v>
      </c>
      <c r="DO113" t="str">
        <v>MERCEDES 3 TRAF 245</v>
      </c>
      <c r="DP113" t="str">
        <v>MERCEDES 31</v>
      </c>
      <c r="DQ113" t="str">
        <v>MERCEDES 4 TRAF 239</v>
      </c>
      <c r="DR113" t="str">
        <v>MERCEDES 5 TRAF 247</v>
      </c>
      <c r="DS113" t="str">
        <v>MERCEDES 6 TRAF 260</v>
      </c>
      <c r="DT113" t="str">
        <v>MERCEDES 7 TRAF 238</v>
      </c>
      <c r="DU113" t="str">
        <v>MERCEDES 8 TRAF 248</v>
      </c>
      <c r="DV113" t="str">
        <v>MERCEDES 9 TRAF 241</v>
      </c>
      <c r="DW113" t="str">
        <v>MINA 545 TRAF 417</v>
      </c>
      <c r="DX113" t="str">
        <v>MINA 546 TRAF 418</v>
      </c>
      <c r="DY113" t="str">
        <v>MINA CHITAGA TRAF</v>
      </c>
      <c r="DZ113" t="str">
        <v>Mina Comcargel</v>
      </c>
      <c r="EA113" t="str">
        <v>MINA DELIRIO TRAF 432</v>
      </c>
      <c r="EB113" t="str">
        <v>MINA DORADO TRAF 298</v>
      </c>
      <c r="EC113" t="str">
        <v>Mina HAROLD TER A</v>
      </c>
      <c r="ED113" t="str">
        <v>MINA LA MAYORCA TRAF 289</v>
      </c>
      <c r="EE113" t="str">
        <v>MINA LA PROSPERIDAD TRAF 445</v>
      </c>
      <c r="EF113" t="str">
        <v>MINA MARISCAL TRAF 424</v>
      </c>
      <c r="EG113" t="str">
        <v>MINA MARLON TRAF 431</v>
      </c>
      <c r="EH113" t="str">
        <v>MINA PEDRO TRAF 430</v>
      </c>
      <c r="EI113" t="str">
        <v>MINA RENE TRAF 473</v>
      </c>
      <c r="EJ113" t="str">
        <v>MINA TABIRO TRAF 243</v>
      </c>
      <c r="EK113" t="str">
        <v>NEXUM HV TRAF 442</v>
      </c>
      <c r="EL113" t="str">
        <v>NUEVO CATERCOQ TRAF 437</v>
      </c>
      <c r="EM113" t="str">
        <v>OPER MINAS TRAF 151</v>
      </c>
      <c r="EN113" t="str">
        <v>PATIO FATIBAR TRAF 438</v>
      </c>
      <c r="EO113" t="str">
        <v>PICO DE AGUILA TRAF 414</v>
      </c>
      <c r="EP113" t="str">
        <v>SAN JUDAS TRAF</v>
      </c>
      <c r="EQ113" t="str">
        <v>SOLMINER TRAF 266</v>
      </c>
      <c r="ER113" t="str">
        <v>SURAMCO TRAF 421</v>
      </c>
      <c r="ES113" t="str">
        <v>TREBOL 013 TRAF 278</v>
      </c>
      <c r="ET113" t="str">
        <v>TREBOL 036 TRAF 276</v>
      </c>
      <c r="EU113" t="str">
        <v>TREBOL 037 TRAF 296</v>
      </c>
      <c r="EV113" t="str">
        <v>TREBOL 045 TRAF 275</v>
      </c>
      <c r="EW113" t="str">
        <v>TREBOL 048 TRAF 273</v>
      </c>
      <c r="EX113" t="str">
        <v>TREBOL 053 TRAF 267</v>
      </c>
      <c r="EY113" t="str">
        <v>TREBOL 069 TRAF 413</v>
      </c>
      <c r="EZ113" t="str">
        <v>TREBOL 071 TRAF 334</v>
      </c>
      <c r="FA113" t="str">
        <v>TREBOL 072 TRAF 305</v>
      </c>
      <c r="FB113" t="str">
        <v>TREBOL 080 TRAF 271</v>
      </c>
      <c r="FC113" t="str">
        <v>TREBOL 092 TRAF 332</v>
      </c>
      <c r="FD113" t="str">
        <v>TREBOL 1 TRAF 250</v>
      </c>
      <c r="FE113" t="str">
        <v>VELASCO TRAF338</v>
      </c>
      <c r="FF113" t="str">
        <v>VELAZCO CERRO LEON TRAF 434</v>
      </c>
      <c r="FG113" t="str">
        <v>VELAZCO CERRO MONO TRAF 433</v>
      </c>
      <c r="FH113" t="str">
        <v>WALTER SAMANES TRAF 415</v>
      </c>
      <c r="FI113" t="str">
        <v>WALTER TECONES TRAF 416</v>
      </c>
      <c r="FJ113" t="str">
        <v>WALTER TIBU TRAF 185</v>
      </c>
    </row>
    <row r="114" spans="1:166" x14ac:dyDescent="0.35">
      <c r="A114">
        <v>210000139</v>
      </c>
      <c r="B114" t="s">
        <v>431</v>
      </c>
      <c r="C114" t="s">
        <v>177</v>
      </c>
      <c r="D114" t="s">
        <v>432</v>
      </c>
      <c r="E114" t="s">
        <v>172</v>
      </c>
      <c r="F114">
        <v>290000185</v>
      </c>
      <c r="G114" t="s">
        <v>433</v>
      </c>
      <c r="N114" t="str">
        <v>COAL &amp; MINERALS SAS</v>
      </c>
      <c r="O114" t="str" cm="1">
        <f t="array" ref="O114:P114">IFERROR(TRANSPOSE(_xlfn._xlws.SORT(_xlfn.UNIQUE(_xlfn._xlws.FILTER(PROV[MINA],PROV[PROVEEDOR]=N114)))),"")</f>
        <v>Coal y Minerals - Boyacá</v>
      </c>
      <c r="P114" t="str">
        <v>Coal y Minerals - Cundinamarca</v>
      </c>
    </row>
    <row r="115" spans="1:166" x14ac:dyDescent="0.35">
      <c r="A115">
        <v>210000139</v>
      </c>
      <c r="B115" t="s">
        <v>431</v>
      </c>
      <c r="C115" t="s">
        <v>177</v>
      </c>
      <c r="D115" t="s">
        <v>432</v>
      </c>
      <c r="E115" t="s">
        <v>172</v>
      </c>
      <c r="F115">
        <v>290000186</v>
      </c>
      <c r="G115" t="s">
        <v>434</v>
      </c>
      <c r="N115" t="str">
        <v>COAL FATIBAR 20 SAS</v>
      </c>
      <c r="O115" t="str" cm="1">
        <f t="array" ref="O115:Q115">IFERROR(TRANSPOSE(_xlfn._xlws.SORT(_xlfn.UNIQUE(_xlfn._xlws.FILTER(PROV[MINA],PROV[PROVEEDOR]=N115)))),"")</f>
        <v>COAL FATIBAR</v>
      </c>
      <c r="P115" t="str">
        <v>COAL FATIBAR TER</v>
      </c>
      <c r="Q115" t="str">
        <v>FATIBAR 20</v>
      </c>
    </row>
    <row r="116" spans="1:166" x14ac:dyDescent="0.35">
      <c r="A116">
        <v>210000139</v>
      </c>
      <c r="B116" t="s">
        <v>431</v>
      </c>
      <c r="C116" t="s">
        <v>177</v>
      </c>
      <c r="D116" t="s">
        <v>432</v>
      </c>
      <c r="E116" t="s">
        <v>172</v>
      </c>
      <c r="F116">
        <v>290000187</v>
      </c>
      <c r="G116" t="s">
        <v>435</v>
      </c>
      <c r="N116" t="str">
        <v>COAL GROUP COMPANY SAS</v>
      </c>
      <c r="O116" t="str" cm="1">
        <f t="array" ref="O116:T116">IFERROR(TRANSPOSE(_xlfn._xlws.SORT(_xlfn.UNIQUE(_xlfn._xlws.FILTER(PROV[MINA],PROV[PROVEEDOR]=N116)))),"")</f>
        <v>LA CRISTALINA</v>
      </c>
      <c r="P116" t="str">
        <v>LA CRISTALINA TER A</v>
      </c>
      <c r="Q116" t="str">
        <v>LA CRISTALINA TER B</v>
      </c>
      <c r="R116" t="str">
        <v>LAS MARIAS</v>
      </c>
      <c r="S116" t="str">
        <v>LAS MARIAS TER A</v>
      </c>
      <c r="T116" t="str">
        <v>LAS MARIAS TER B</v>
      </c>
    </row>
    <row r="117" spans="1:166" x14ac:dyDescent="0.35">
      <c r="A117">
        <v>210000139</v>
      </c>
      <c r="B117" t="s">
        <v>431</v>
      </c>
      <c r="C117" t="s">
        <v>177</v>
      </c>
      <c r="D117" t="s">
        <v>432</v>
      </c>
      <c r="E117" t="s">
        <v>172</v>
      </c>
      <c r="F117">
        <v>290000188</v>
      </c>
      <c r="G117" t="s">
        <v>436</v>
      </c>
      <c r="N117" t="str">
        <v>COAL MART SAS</v>
      </c>
      <c r="O117" t="str" cm="1">
        <f t="array" ref="O117:S117">IFERROR(TRANSPOSE(_xlfn._xlws.SORT(_xlfn.UNIQUE(_xlfn._xlws.FILTER(PROV[MINA],PROV[PROVEEDOR]=N117)))),"")</f>
        <v>ANDES</v>
      </c>
      <c r="P117" t="str">
        <v>ANDINO</v>
      </c>
      <c r="Q117" t="str">
        <v>LA LIMA</v>
      </c>
      <c r="R117" t="str">
        <v>LA LIMA TER</v>
      </c>
      <c r="S117" t="str">
        <v>ORQUÍDEA</v>
      </c>
    </row>
    <row r="118" spans="1:166" x14ac:dyDescent="0.35">
      <c r="A118">
        <v>210000139</v>
      </c>
      <c r="B118" t="s">
        <v>431</v>
      </c>
      <c r="C118" t="s">
        <v>177</v>
      </c>
      <c r="D118" t="s">
        <v>432</v>
      </c>
      <c r="E118" t="s">
        <v>172</v>
      </c>
      <c r="F118">
        <v>290000189</v>
      </c>
      <c r="G118" t="s">
        <v>437</v>
      </c>
      <c r="N118" t="str">
        <v>COAL MINERAL LA TRINIDAD SAS</v>
      </c>
      <c r="O118" t="str" cm="1">
        <f t="array" ref="O118">IFERROR(TRANSPOSE(_xlfn._xlws.SORT(_xlfn.UNIQUE(_xlfn._xlws.FILTER(PROV[MINA],PROV[PROVEEDOR]=N118)))),"")</f>
        <v>BOTELLO</v>
      </c>
    </row>
    <row r="119" spans="1:166" x14ac:dyDescent="0.35">
      <c r="A119">
        <v>210000140</v>
      </c>
      <c r="B119" t="s">
        <v>438</v>
      </c>
      <c r="C119" t="s">
        <v>439</v>
      </c>
      <c r="D119" t="s">
        <v>440</v>
      </c>
      <c r="E119" t="s">
        <v>179</v>
      </c>
      <c r="F119">
        <v>290000190</v>
      </c>
      <c r="G119" t="s">
        <v>441</v>
      </c>
      <c r="N119" t="str">
        <v>COAL MINERALS MORALES SAS</v>
      </c>
      <c r="O119" t="str" cm="1">
        <f t="array" ref="O119">IFERROR(TRANSPOSE(_xlfn._xlws.SORT(_xlfn.UNIQUE(_xlfn._xlws.FILTER(PROV[MINA],PROV[PROVEEDOR]=N119)))),"")</f>
        <v>MORALITA</v>
      </c>
    </row>
    <row r="120" spans="1:166" x14ac:dyDescent="0.35">
      <c r="A120">
        <v>210000010</v>
      </c>
      <c r="B120" t="s">
        <v>442</v>
      </c>
      <c r="C120" t="s">
        <v>177</v>
      </c>
      <c r="D120" t="s">
        <v>443</v>
      </c>
      <c r="E120" t="s">
        <v>172</v>
      </c>
      <c r="F120">
        <v>290000191</v>
      </c>
      <c r="G120" t="s">
        <v>444</v>
      </c>
      <c r="N120" t="str">
        <v>COAL NORTH COLOMBIA S.A.S</v>
      </c>
      <c r="O120" t="str" cm="1">
        <f t="array" ref="O120:P120">IFERROR(TRANSPOSE(_xlfn._xlws.SORT(_xlfn.UNIQUE(_xlfn._xlws.FILTER(PROV[MINA],PROV[PROVEEDOR]=N120)))),"")</f>
        <v>ACACIAS 1</v>
      </c>
      <c r="P120" t="str">
        <v>BATEY 1</v>
      </c>
    </row>
    <row r="121" spans="1:166" x14ac:dyDescent="0.35">
      <c r="A121">
        <v>210000010</v>
      </c>
      <c r="B121" t="s">
        <v>442</v>
      </c>
      <c r="C121" t="s">
        <v>177</v>
      </c>
      <c r="D121" t="s">
        <v>443</v>
      </c>
      <c r="E121" t="s">
        <v>172</v>
      </c>
      <c r="F121">
        <v>290000192</v>
      </c>
      <c r="G121" t="s">
        <v>445</v>
      </c>
      <c r="N121" t="str">
        <v>COAL TRADER RV SAS</v>
      </c>
      <c r="O121" t="str" cm="1">
        <f t="array" ref="O121:T121">IFERROR(TRANSPOSE(_xlfn._xlws.SORT(_xlfn.UNIQUE(_xlfn._xlws.FILTER(PROV[MINA],PROV[PROVEEDOR]=N121)))),"")</f>
        <v>ALACRAN CISCOSA</v>
      </c>
      <c r="P121" t="str">
        <v>ALACRAN PARIDA</v>
      </c>
      <c r="Q121" t="str">
        <v>AMARILLA CISCOSA  CT</v>
      </c>
      <c r="R121" t="str">
        <v>AMARILLA PARIDA  CT</v>
      </c>
      <c r="S121" t="str">
        <v>CARMETAL CISCOSA CT</v>
      </c>
      <c r="T121" t="str">
        <v>CARMETAL PARIDA  CT</v>
      </c>
    </row>
    <row r="122" spans="1:166" x14ac:dyDescent="0.35">
      <c r="A122">
        <v>220000053</v>
      </c>
      <c r="B122" t="s">
        <v>446</v>
      </c>
      <c r="C122" t="s">
        <v>202</v>
      </c>
      <c r="D122" t="s">
        <v>447</v>
      </c>
      <c r="E122" t="s">
        <v>172</v>
      </c>
      <c r="F122">
        <v>290000193</v>
      </c>
      <c r="G122" t="s">
        <v>448</v>
      </c>
      <c r="N122" t="str">
        <v>COALCENTER SAS</v>
      </c>
      <c r="O122" t="str" cm="1">
        <f t="array" ref="O122">IFERROR(TRANSPOSE(_xlfn._xlws.SORT(_xlfn.UNIQUE(_xlfn._xlws.FILTER(PROV[MINA],PROV[PROVEEDOR]=N122)))),"")</f>
        <v>COALCENTER-CUNDINAMARCA</v>
      </c>
    </row>
    <row r="123" spans="1:166" x14ac:dyDescent="0.35">
      <c r="A123">
        <v>220000053</v>
      </c>
      <c r="B123" t="s">
        <v>446</v>
      </c>
      <c r="C123" t="s">
        <v>202</v>
      </c>
      <c r="D123" t="s">
        <v>447</v>
      </c>
      <c r="E123" t="s">
        <v>172</v>
      </c>
      <c r="F123">
        <v>290000194</v>
      </c>
      <c r="G123" t="s">
        <v>449</v>
      </c>
      <c r="N123" t="str">
        <v>COALSAR SAS ZESE</v>
      </c>
      <c r="O123" t="str" cm="1">
        <f t="array" ref="O123:Z123">IFERROR(TRANSPOSE(_xlfn._xlws.SORT(_xlfn.UNIQUE(_xlfn._xlws.FILTER(PROV[MINA],PROV[PROVEEDOR]=N123)))),"")</f>
        <v>EL PROGRESO C</v>
      </c>
      <c r="P123" t="str">
        <v>EL PROGRESO C TER</v>
      </c>
      <c r="Q123" t="str">
        <v>LA CRECIENTE CS</v>
      </c>
      <c r="R123" t="str">
        <v>LA MAGIA CS</v>
      </c>
      <c r="S123" t="str">
        <v>LA MERCED CS</v>
      </c>
      <c r="T123" t="str">
        <v>LIMONAR 1 CS</v>
      </c>
      <c r="U123" t="str">
        <v>MARAVILLAS 1 CS</v>
      </c>
      <c r="V123" t="str">
        <v>MARAVILLAS 2&amp;#160;CS</v>
      </c>
      <c r="W123" t="str">
        <v>MILAGROSA CS</v>
      </c>
      <c r="X123" t="str">
        <v>PALMERA</v>
      </c>
      <c r="Y123" t="str">
        <v>SANTA ANA CS</v>
      </c>
      <c r="Z123" t="str">
        <v>TRES CURVAS TER</v>
      </c>
    </row>
    <row r="124" spans="1:166" x14ac:dyDescent="0.35">
      <c r="A124">
        <v>210000006</v>
      </c>
      <c r="B124" t="s">
        <v>450</v>
      </c>
      <c r="C124" t="s">
        <v>177</v>
      </c>
      <c r="D124" t="s">
        <v>451</v>
      </c>
      <c r="E124" t="s">
        <v>179</v>
      </c>
      <c r="F124">
        <v>290000195</v>
      </c>
      <c r="G124" t="s">
        <v>452</v>
      </c>
      <c r="N124" t="str">
        <v>COALTRADER SAS</v>
      </c>
      <c r="O124" t="str" cm="1">
        <f t="array" ref="O124:P124">IFERROR(TRANSPOSE(_xlfn._xlws.SORT(_xlfn.UNIQUE(_xlfn._xlws.FILTER(PROV[MINA],PROV[PROVEEDOR]=N124)))),"")</f>
        <v>COALTRADER - BOYACA</v>
      </c>
      <c r="P124" t="str">
        <v>COALTRADER - CUNDINAMARCA</v>
      </c>
    </row>
    <row r="125" spans="1:166" x14ac:dyDescent="0.35">
      <c r="A125">
        <v>210000007</v>
      </c>
      <c r="B125" t="s">
        <v>89</v>
      </c>
      <c r="C125" t="s">
        <v>177</v>
      </c>
      <c r="D125" t="s">
        <v>453</v>
      </c>
      <c r="E125" t="s">
        <v>172</v>
      </c>
      <c r="F125">
        <v>290000196</v>
      </c>
      <c r="G125" t="s">
        <v>90</v>
      </c>
      <c r="N125" t="str">
        <v>COALTRANS GP SAS</v>
      </c>
      <c r="O125" t="str" cm="1">
        <f t="array" ref="O125">IFERROR(TRANSPOSE(_xlfn._xlws.SORT(_xlfn.UNIQUE(_xlfn._xlws.FILTER(PROV[MINA],PROV[PROVEEDOR]=N125)))),"")</f>
        <v>COALTRANS LENGUAZAQUE</v>
      </c>
    </row>
    <row r="126" spans="1:166" x14ac:dyDescent="0.35">
      <c r="A126">
        <v>210000141</v>
      </c>
      <c r="B126" t="s">
        <v>454</v>
      </c>
      <c r="C126" t="s">
        <v>177</v>
      </c>
      <c r="D126" t="s">
        <v>455</v>
      </c>
      <c r="E126" t="s">
        <v>179</v>
      </c>
      <c r="F126">
        <v>290000197</v>
      </c>
      <c r="G126" t="s">
        <v>456</v>
      </c>
      <c r="N126" t="str">
        <v>COCARBON SAS</v>
      </c>
      <c r="O126" t="str" cm="1">
        <f t="array" ref="O126">IFERROR(TRANSPOSE(_xlfn._xlws.SORT(_xlfn.UNIQUE(_xlfn._xlws.FILTER(PROV[MINA],PROV[PROVEEDOR]=N126)))),"")</f>
        <v>Cocarbón - Cundinamarca</v>
      </c>
    </row>
    <row r="127" spans="1:166" x14ac:dyDescent="0.35">
      <c r="A127">
        <v>210000017</v>
      </c>
      <c r="B127" t="s">
        <v>457</v>
      </c>
      <c r="C127" t="s">
        <v>177</v>
      </c>
      <c r="D127" t="s">
        <v>458</v>
      </c>
      <c r="E127" t="s">
        <v>179</v>
      </c>
      <c r="F127">
        <v>290000198</v>
      </c>
      <c r="G127" t="s">
        <v>459</v>
      </c>
      <c r="N127" t="str">
        <v>COLMINERA SAS</v>
      </c>
      <c r="O127" t="str" cm="1">
        <f t="array" ref="O127">IFERROR(TRANSPOSE(_xlfn._xlws.SORT(_xlfn.UNIQUE(_xlfn._xlws.FILTER(PROV[MINA],PROV[PROVEEDOR]=N127)))),"")</f>
        <v>COLMINERA</v>
      </c>
    </row>
    <row r="128" spans="1:166" x14ac:dyDescent="0.35">
      <c r="A128">
        <v>210000098</v>
      </c>
      <c r="B128" t="s">
        <v>460</v>
      </c>
      <c r="C128" t="s">
        <v>177</v>
      </c>
      <c r="D128" t="s">
        <v>461</v>
      </c>
      <c r="E128" t="s">
        <v>172</v>
      </c>
      <c r="F128">
        <v>290000199</v>
      </c>
      <c r="G128" t="s">
        <v>462</v>
      </c>
      <c r="N128" t="str">
        <v>COLOMBIA MINERO ENERGETICA COLMET S</v>
      </c>
      <c r="O128" t="str" cm="1">
        <f t="array" ref="O128:BG128">IFERROR(TRANSPOSE(_xlfn._xlws.SORT(_xlfn.UNIQUE(_xlfn._xlws.FILTER(PROV[MINA],PROV[PROVEEDOR]=N128)))),"")</f>
        <v>CHICHIRA</v>
      </c>
      <c r="P128" t="str">
        <v>COLMET 106</v>
      </c>
      <c r="Q128" t="str">
        <v>COLMET 106 TER</v>
      </c>
      <c r="R128" t="str">
        <v>COLMET 107</v>
      </c>
      <c r="S128" t="str">
        <v>COLMET 107 TER</v>
      </c>
      <c r="T128" t="str">
        <v>COLMET 108</v>
      </c>
      <c r="U128" t="str">
        <v>COLMET 109</v>
      </c>
      <c r="V128" t="str">
        <v>COLMET 109 TER</v>
      </c>
      <c r="W128" t="str">
        <v>COLMET 110</v>
      </c>
      <c r="X128" t="str">
        <v>COLMET 110 TER</v>
      </c>
      <c r="Y128" t="str">
        <v>COLMET 145</v>
      </c>
      <c r="Z128" t="str">
        <v>COLMET 145 TER</v>
      </c>
      <c r="AA128" t="str">
        <v>COLMET 146</v>
      </c>
      <c r="AB128" t="str">
        <v>COLMET 147 TER</v>
      </c>
      <c r="AC128" t="str">
        <v>COLMET 150</v>
      </c>
      <c r="AD128" t="str">
        <v>COLMET 150 TER</v>
      </c>
      <c r="AE128" t="str">
        <v>COLMET 151</v>
      </c>
      <c r="AF128" t="str">
        <v>COLMET 151 TER</v>
      </c>
      <c r="AG128" t="str">
        <v>COLMET 152</v>
      </c>
      <c r="AH128" t="str">
        <v>COLMET 152 TER</v>
      </c>
      <c r="AI128" t="str">
        <v>COLMET 153</v>
      </c>
      <c r="AJ128" t="str">
        <v>COLMET 153 TER</v>
      </c>
      <c r="AK128" t="str">
        <v>COLMET 182</v>
      </c>
      <c r="AL128" t="str">
        <v>COLMET 183</v>
      </c>
      <c r="AM128" t="str">
        <v>COLMET 183 TER</v>
      </c>
      <c r="AN128" t="str">
        <v>COLMET 184</v>
      </c>
      <c r="AO128" t="str">
        <v>COLMET 185</v>
      </c>
      <c r="AP128" t="str">
        <v>COLMET 2</v>
      </c>
      <c r="AQ128" t="str">
        <v>COLMET 200 COQ F</v>
      </c>
      <c r="AR128" t="str">
        <v>COLMET 202 TER</v>
      </c>
      <c r="AS128" t="str">
        <v>COLMET 247</v>
      </c>
      <c r="AT128" t="str">
        <v>COLMET 248</v>
      </c>
      <c r="AU128" t="str">
        <v>COLMET 250</v>
      </c>
      <c r="AV128" t="str">
        <v>COLMET 251</v>
      </c>
      <c r="AW128" t="str">
        <v>COLMET 252</v>
      </c>
      <c r="AX128" t="str">
        <v>COLMET 253</v>
      </c>
      <c r="AY128" t="str">
        <v>COLMET 254</v>
      </c>
      <c r="AZ128" t="str">
        <v>COLMET 300</v>
      </c>
      <c r="BA128" t="str">
        <v>COLMET 301</v>
      </c>
      <c r="BB128" t="str">
        <v>EL CHORRO</v>
      </c>
      <c r="BC128" t="str">
        <v>EL CHORRO 2</v>
      </c>
      <c r="BD128" t="str">
        <v>MATEGUADUA 1</v>
      </c>
      <c r="BE128" t="str">
        <v>PARADAS TER</v>
      </c>
      <c r="BF128" t="str">
        <v>SILENCIO 1</v>
      </c>
      <c r="BG128" t="str">
        <v>SILENCIO 2</v>
      </c>
    </row>
    <row r="129" spans="1:23" x14ac:dyDescent="0.35">
      <c r="A129">
        <v>210000089</v>
      </c>
      <c r="B129" t="s">
        <v>463</v>
      </c>
      <c r="C129" t="s">
        <v>177</v>
      </c>
      <c r="D129" t="s">
        <v>464</v>
      </c>
      <c r="E129" t="s">
        <v>172</v>
      </c>
      <c r="F129">
        <v>290000200</v>
      </c>
      <c r="G129" t="s">
        <v>465</v>
      </c>
      <c r="N129" t="str">
        <v>COMBEXMIN SAS</v>
      </c>
      <c r="O129" t="str" cm="1">
        <f t="array" ref="O129:P129">IFERROR(TRANSPOSE(_xlfn._xlws.SORT(_xlfn.UNIQUE(_xlfn._xlws.FILTER(PROV[MINA],PROV[PROVEEDOR]=N129)))),"")</f>
        <v>COMBEXMIN</v>
      </c>
      <c r="P129" t="str">
        <v>COMBEXMIN CAR 1</v>
      </c>
    </row>
    <row r="130" spans="1:23" x14ac:dyDescent="0.35">
      <c r="A130">
        <v>210000078</v>
      </c>
      <c r="B130" t="s">
        <v>466</v>
      </c>
      <c r="C130" t="s">
        <v>177</v>
      </c>
      <c r="D130" t="s">
        <v>467</v>
      </c>
      <c r="E130" t="s">
        <v>172</v>
      </c>
      <c r="F130">
        <v>290000201</v>
      </c>
      <c r="G130" t="s">
        <v>468</v>
      </c>
      <c r="N130" t="str">
        <v>COMERCIAL GARGON SAS</v>
      </c>
      <c r="O130" t="str" cm="1">
        <f t="array" ref="O130">IFERROR(TRANSPOSE(_xlfn._xlws.SORT(_xlfn.UNIQUE(_xlfn._xlws.FILTER(PROV[MINA],PROV[PROVEEDOR]=N130)))),"")</f>
        <v>Gargon - Boyacá</v>
      </c>
    </row>
    <row r="131" spans="1:23" x14ac:dyDescent="0.35">
      <c r="A131">
        <v>210000078</v>
      </c>
      <c r="B131" t="s">
        <v>466</v>
      </c>
      <c r="C131" t="s">
        <v>177</v>
      </c>
      <c r="D131" t="s">
        <v>467</v>
      </c>
      <c r="E131" t="s">
        <v>172</v>
      </c>
      <c r="F131">
        <v>290000202</v>
      </c>
      <c r="G131" t="s">
        <v>469</v>
      </c>
      <c r="N131" t="str">
        <v>COMERCIALIZADORA ALPHA 3 SAS</v>
      </c>
      <c r="O131" t="str" cm="1">
        <f t="array" ref="O131:W131">IFERROR(TRANSPOSE(_xlfn._xlws.SORT(_xlfn.UNIQUE(_xlfn._xlws.FILTER(PROV[MINA],PROV[PROVEEDOR]=N131)))),"")</f>
        <v>EL CHAPARRO</v>
      </c>
      <c r="P131" t="str">
        <v>F&amp;R</v>
      </c>
      <c r="Q131" t="str">
        <v>LA CALIFORNIA 2</v>
      </c>
      <c r="R131" t="str">
        <v>LA CALIFORNIA 2 TER</v>
      </c>
      <c r="S131" t="str">
        <v>LA MARINILLA 2</v>
      </c>
      <c r="T131" t="str">
        <v>LOS ANGELES</v>
      </c>
      <c r="U131" t="str">
        <v>LOS ANGELES TER</v>
      </c>
      <c r="V131" t="str">
        <v>MARINILLA 2 TER</v>
      </c>
      <c r="W131" t="str">
        <v>SAN PEDRO FATIBAR</v>
      </c>
    </row>
    <row r="132" spans="1:23" x14ac:dyDescent="0.35">
      <c r="A132">
        <v>210000014</v>
      </c>
      <c r="B132" t="s">
        <v>470</v>
      </c>
      <c r="C132" t="s">
        <v>177</v>
      </c>
      <c r="D132" t="s">
        <v>471</v>
      </c>
      <c r="E132" t="s">
        <v>172</v>
      </c>
      <c r="F132">
        <v>290000203</v>
      </c>
      <c r="G132" t="s">
        <v>472</v>
      </c>
      <c r="N132" t="str">
        <v>COMERCIALIZADORA AM GRUP SAS</v>
      </c>
      <c r="O132" t="str" cm="1">
        <f t="array" ref="O132:U132">IFERROR(TRANSPOSE(_xlfn._xlws.SORT(_xlfn.UNIQUE(_xlfn._xlws.FILTER(PROV[MINA],PROV[PROVEEDOR]=N132)))),"")</f>
        <v>LA FIERA</v>
      </c>
      <c r="P132" t="str">
        <v>LA MIRLA</v>
      </c>
      <c r="Q132" t="str">
        <v>LA MIRLA TER</v>
      </c>
      <c r="R132" t="str">
        <v>LA MIRLA TER A</v>
      </c>
      <c r="S132" t="str">
        <v>LA MIRLA TER B</v>
      </c>
      <c r="T132" t="str">
        <v>LAS INDIAS M20</v>
      </c>
      <c r="U132" t="str">
        <v>LAS INDIAS M40</v>
      </c>
    </row>
    <row r="133" spans="1:23" x14ac:dyDescent="0.35">
      <c r="A133">
        <v>270000001</v>
      </c>
      <c r="B133" t="s">
        <v>473</v>
      </c>
      <c r="C133" t="s">
        <v>177</v>
      </c>
      <c r="D133" t="s">
        <v>474</v>
      </c>
      <c r="E133" t="s">
        <v>172</v>
      </c>
      <c r="F133">
        <v>290000204</v>
      </c>
      <c r="G133" t="s">
        <v>475</v>
      </c>
      <c r="N133" t="str">
        <v>COMERCIALIZADORA BR SAS</v>
      </c>
      <c r="O133" t="str" cm="1">
        <f t="array" ref="O133">IFERROR(TRANSPOSE(_xlfn._xlws.SORT(_xlfn.UNIQUE(_xlfn._xlws.FILTER(PROV[MINA],PROV[PROVEEDOR]=N133)))),"")</f>
        <v>COMERCIALIZADORA BR RAMADA-CUNDINAM</v>
      </c>
    </row>
    <row r="134" spans="1:23" x14ac:dyDescent="0.35">
      <c r="A134">
        <v>270000001</v>
      </c>
      <c r="B134" t="s">
        <v>473</v>
      </c>
      <c r="C134" t="s">
        <v>177</v>
      </c>
      <c r="D134" t="s">
        <v>474</v>
      </c>
      <c r="E134" t="s">
        <v>172</v>
      </c>
      <c r="F134">
        <v>290000205</v>
      </c>
      <c r="G134" t="s">
        <v>476</v>
      </c>
      <c r="N134" t="str">
        <v>COMERCIALIZADORA BRG SAS</v>
      </c>
      <c r="O134" t="str" cm="1">
        <f t="array" ref="O134:Q134">IFERROR(TRANSPOSE(_xlfn._xlws.SORT(_xlfn.UNIQUE(_xlfn._xlws.FILTER(PROV[MINA],PROV[PROVEEDOR]=N134)))),"")</f>
        <v>ADUANA</v>
      </c>
      <c r="P134" t="str">
        <v>ADUANA TER A</v>
      </c>
      <c r="Q134" t="str">
        <v>ADUANA TER B</v>
      </c>
    </row>
    <row r="135" spans="1:23" x14ac:dyDescent="0.35">
      <c r="A135">
        <v>210000142</v>
      </c>
      <c r="B135" t="s">
        <v>110</v>
      </c>
      <c r="C135" t="s">
        <v>177</v>
      </c>
      <c r="D135" t="s">
        <v>477</v>
      </c>
      <c r="E135" t="s">
        <v>172</v>
      </c>
      <c r="F135">
        <v>290000206</v>
      </c>
      <c r="G135" t="s">
        <v>111</v>
      </c>
      <c r="N135" t="str">
        <v>COMERCIALIZADORA BVR SAS</v>
      </c>
      <c r="O135" t="str" cm="1">
        <f t="array" ref="O135:S135">IFERROR(TRANSPOSE(_xlfn._xlws.SORT(_xlfn.UNIQUE(_xlfn._xlws.FILTER(PROV[MINA],PROV[PROVEEDOR]=N135)))),"")</f>
        <v>BVR CAR 1</v>
      </c>
      <c r="P135" t="str">
        <v>BVR CAR 2</v>
      </c>
      <c r="Q135" t="str">
        <v>BVR CAR 3</v>
      </c>
      <c r="R135" t="str">
        <v>BVR CAR 4</v>
      </c>
      <c r="S135" t="str">
        <v>COMERCIALIZADORA BVR</v>
      </c>
    </row>
    <row r="136" spans="1:23" x14ac:dyDescent="0.35">
      <c r="A136">
        <v>210000143</v>
      </c>
      <c r="B136" t="s">
        <v>478</v>
      </c>
      <c r="C136" t="s">
        <v>177</v>
      </c>
      <c r="D136" t="s">
        <v>479</v>
      </c>
      <c r="E136" t="s">
        <v>172</v>
      </c>
      <c r="F136">
        <v>290000207</v>
      </c>
      <c r="G136" t="s">
        <v>480</v>
      </c>
      <c r="N136" t="str">
        <v>COMERCIALIZADORA CARBONES GELVEZ SA</v>
      </c>
      <c r="O136" t="str" cm="1">
        <f t="array" ref="O136:R136">IFERROR(TRANSPOSE(_xlfn._xlws.SORT(_xlfn.UNIQUE(_xlfn._xlws.FILTER(PROV[MINA],PROV[PROVEEDOR]=N136)))),"")</f>
        <v>GELVEZ 1</v>
      </c>
      <c r="P136" t="str">
        <v>GELVEZ 2</v>
      </c>
      <c r="Q136" t="str">
        <v>GELVEZ 3</v>
      </c>
      <c r="R136" t="str">
        <v>GELVEZ 4</v>
      </c>
    </row>
    <row r="137" spans="1:23" x14ac:dyDescent="0.35">
      <c r="A137">
        <v>210000143</v>
      </c>
      <c r="B137" t="s">
        <v>478</v>
      </c>
      <c r="C137" t="s">
        <v>177</v>
      </c>
      <c r="D137" t="s">
        <v>479</v>
      </c>
      <c r="E137" t="s">
        <v>172</v>
      </c>
      <c r="F137">
        <v>290000208</v>
      </c>
      <c r="G137" t="s">
        <v>481</v>
      </c>
      <c r="N137" t="str">
        <v>COMERCIALIZADORA CARBONES RINCON SA</v>
      </c>
      <c r="O137" t="str" cm="1">
        <f t="array" ref="O137:V137">IFERROR(TRANSPOSE(_xlfn._xlws.SORT(_xlfn.UNIQUE(_xlfn._xlws.FILTER(PROV[MINA],PROV[PROVEEDOR]=N137)))),"")</f>
        <v>ADUANA</v>
      </c>
      <c r="P137" t="str">
        <v>ADUANA RINCON  TER</v>
      </c>
      <c r="Q137" t="str">
        <v>CARBONES RINCON TER</v>
      </c>
      <c r="R137" t="str">
        <v>MINA SAN ANTONIO</v>
      </c>
      <c r="S137" t="str">
        <v>SAN SEBASTIAN 1</v>
      </c>
      <c r="T137" t="str">
        <v>SAN SEBASTIAN 2</v>
      </c>
      <c r="U137" t="str">
        <v>SAN SEBASTIAN 3</v>
      </c>
      <c r="V137" t="str">
        <v>SAN SEBASTIAN TER</v>
      </c>
    </row>
    <row r="138" spans="1:23" x14ac:dyDescent="0.35">
      <c r="A138">
        <v>210000143</v>
      </c>
      <c r="B138" t="s">
        <v>478</v>
      </c>
      <c r="C138" t="s">
        <v>177</v>
      </c>
      <c r="D138" t="s">
        <v>479</v>
      </c>
      <c r="E138" t="s">
        <v>172</v>
      </c>
      <c r="F138">
        <v>290000209</v>
      </c>
      <c r="G138" t="s">
        <v>482</v>
      </c>
      <c r="N138" t="str">
        <v>COMERCIALIZADORA CARBOPAG SAS</v>
      </c>
      <c r="O138" t="str" cm="1">
        <f t="array" ref="O138">IFERROR(TRANSPOSE(_xlfn._xlws.SORT(_xlfn.UNIQUE(_xlfn._xlws.FILTER(PROV[MINA],PROV[PROVEEDOR]=N138)))),"")</f>
        <v>CARBOPAG BOYACA</v>
      </c>
    </row>
    <row r="139" spans="1:23" x14ac:dyDescent="0.35">
      <c r="A139">
        <v>210000143</v>
      </c>
      <c r="B139" t="s">
        <v>478</v>
      </c>
      <c r="C139" t="s">
        <v>177</v>
      </c>
      <c r="D139" t="s">
        <v>479</v>
      </c>
      <c r="E139" t="s">
        <v>172</v>
      </c>
      <c r="F139">
        <v>290000210</v>
      </c>
      <c r="G139" t="s">
        <v>483</v>
      </c>
      <c r="N139" t="str">
        <v>COMERCIALIZADORA CHOPEMIN SAS</v>
      </c>
      <c r="O139" t="str" cm="1">
        <f t="array" ref="O139:Q139">IFERROR(TRANSPOSE(_xlfn._xlws.SORT(_xlfn.UNIQUE(_xlfn._xlws.FILTER(PROV[MINA],PROV[PROVEEDOR]=N139)))),"")</f>
        <v>CHOPEMIN</v>
      </c>
      <c r="P139" t="str">
        <v>CHOPEMIN 2</v>
      </c>
      <c r="Q139" t="str">
        <v>CHOPEMIN 2 TER</v>
      </c>
    </row>
    <row r="140" spans="1:23" x14ac:dyDescent="0.35">
      <c r="A140">
        <v>210000144</v>
      </c>
      <c r="B140" t="s">
        <v>125</v>
      </c>
      <c r="C140" t="s">
        <v>216</v>
      </c>
      <c r="D140" t="s">
        <v>484</v>
      </c>
      <c r="E140" t="s">
        <v>172</v>
      </c>
      <c r="F140">
        <v>290000211</v>
      </c>
      <c r="G140" t="s">
        <v>485</v>
      </c>
      <c r="N140" t="str">
        <v>COMERCIALIZADORA CISCOAL SAS</v>
      </c>
      <c r="O140" t="str" cm="1">
        <f t="array" ref="O140">IFERROR(TRANSPOSE(_xlfn._xlws.SORT(_xlfn.UNIQUE(_xlfn._xlws.FILTER(PROV[MINA],PROV[PROVEEDOR]=N140)))),"")</f>
        <v>CISCOAL</v>
      </c>
    </row>
    <row r="141" spans="1:23" x14ac:dyDescent="0.35">
      <c r="A141">
        <v>210000144</v>
      </c>
      <c r="B141" t="s">
        <v>125</v>
      </c>
      <c r="C141" t="s">
        <v>216</v>
      </c>
      <c r="D141" t="s">
        <v>484</v>
      </c>
      <c r="E141" t="s">
        <v>172</v>
      </c>
      <c r="F141">
        <v>290000212</v>
      </c>
      <c r="G141" t="s">
        <v>486</v>
      </c>
      <c r="N141" t="str">
        <v>COMERCIALIZADORA DALIAS COAL SAS</v>
      </c>
      <c r="O141" t="str" cm="1">
        <f t="array" ref="O141">IFERROR(TRANSPOSE(_xlfn._xlws.SORT(_xlfn.UNIQUE(_xlfn._xlws.FILTER(PROV[MINA],PROV[PROVEEDOR]=N141)))),"")</f>
        <v>LA PROSPERIDAD</v>
      </c>
    </row>
    <row r="142" spans="1:23" x14ac:dyDescent="0.35">
      <c r="A142">
        <v>210000086</v>
      </c>
      <c r="B142" t="s">
        <v>487</v>
      </c>
      <c r="C142" t="s">
        <v>244</v>
      </c>
      <c r="D142" t="s">
        <v>488</v>
      </c>
      <c r="E142" t="s">
        <v>172</v>
      </c>
      <c r="F142">
        <v>290000213</v>
      </c>
      <c r="G142" t="s">
        <v>489</v>
      </c>
      <c r="N142" t="str">
        <v>COMERCIALIZADORA DE CARBONES DEL</v>
      </c>
      <c r="O142" t="str" cm="1">
        <f t="array" ref="O142:P142">IFERROR(TRANSPOSE(_xlfn._xlws.SORT(_xlfn.UNIQUE(_xlfn._xlws.FILTER(PROV[MINA],PROV[PROVEEDOR]=N142)))),"")</f>
        <v>RIO DE ORO</v>
      </c>
      <c r="P142" t="str">
        <v>SANTO TOMAS</v>
      </c>
    </row>
    <row r="143" spans="1:23" x14ac:dyDescent="0.35">
      <c r="A143">
        <v>210000083</v>
      </c>
      <c r="B143" t="s">
        <v>490</v>
      </c>
      <c r="C143" t="s">
        <v>177</v>
      </c>
      <c r="D143" t="s">
        <v>491</v>
      </c>
      <c r="E143" t="s">
        <v>172</v>
      </c>
      <c r="F143">
        <v>290000214</v>
      </c>
      <c r="G143" t="s">
        <v>492</v>
      </c>
      <c r="N143" t="str">
        <v>COMERCIALIZADORA DE CARBONES LA ARG</v>
      </c>
      <c r="O143" t="str" cm="1">
        <f t="array" ref="O143">IFERROR(TRANSPOSE(_xlfn._xlws.SORT(_xlfn.UNIQUE(_xlfn._xlws.FILTER(PROV[MINA],PROV[PROVEEDOR]=N143)))),"")</f>
        <v>ARGELIA 2</v>
      </c>
    </row>
    <row r="144" spans="1:23" x14ac:dyDescent="0.35">
      <c r="A144">
        <v>210000083</v>
      </c>
      <c r="B144" t="s">
        <v>490</v>
      </c>
      <c r="C144" t="s">
        <v>177</v>
      </c>
      <c r="D144" t="s">
        <v>491</v>
      </c>
      <c r="E144" t="s">
        <v>172</v>
      </c>
      <c r="F144">
        <v>290000215</v>
      </c>
      <c r="G144" t="s">
        <v>493</v>
      </c>
      <c r="N144" t="str">
        <v>COMERCIALIZADORA DE MINERALES SAS</v>
      </c>
      <c r="O144" t="str" cm="1">
        <f t="array" ref="O144:R144">IFERROR(TRANSPOSE(_xlfn._xlws.SORT(_xlfn.UNIQUE(_xlfn._xlws.FILTER(PROV[MINA],PROV[PROVEEDOR]=N144)))),"")</f>
        <v>SOLMINER 1</v>
      </c>
      <c r="P144" t="str">
        <v>SOLMINER 2</v>
      </c>
      <c r="Q144" t="str">
        <v>SOLMINER 3</v>
      </c>
      <c r="R144" t="str">
        <v>SOLMINER 4</v>
      </c>
    </row>
    <row r="145" spans="1:25" x14ac:dyDescent="0.35">
      <c r="A145">
        <v>210000083</v>
      </c>
      <c r="B145" t="s">
        <v>490</v>
      </c>
      <c r="C145" t="s">
        <v>177</v>
      </c>
      <c r="D145" t="s">
        <v>491</v>
      </c>
      <c r="E145" t="s">
        <v>172</v>
      </c>
      <c r="F145">
        <v>290000216</v>
      </c>
      <c r="G145" t="s">
        <v>494</v>
      </c>
      <c r="N145" t="str">
        <v>COMERCIALIZADORA EL CANELON COAL SA</v>
      </c>
      <c r="O145" t="str" cm="1">
        <f t="array" ref="O145:T145">IFERROR(TRANSPOSE(_xlfn._xlws.SORT(_xlfn.UNIQUE(_xlfn._xlws.FILTER(PROV[MINA],PROV[PROVEEDOR]=N145)))),"")</f>
        <v>ALPHA 3</v>
      </c>
      <c r="P145" t="str">
        <v>EL CANELON</v>
      </c>
      <c r="Q145" t="str">
        <v>EL CANELON TER</v>
      </c>
      <c r="R145" t="str">
        <v>EL CANELON TER A</v>
      </c>
      <c r="S145" t="str">
        <v>EL CANELON TER B</v>
      </c>
      <c r="T145" t="str">
        <v>MINA JP</v>
      </c>
    </row>
    <row r="146" spans="1:25" x14ac:dyDescent="0.35">
      <c r="A146">
        <v>210000083</v>
      </c>
      <c r="B146" t="s">
        <v>490</v>
      </c>
      <c r="C146" t="s">
        <v>177</v>
      </c>
      <c r="D146" t="s">
        <v>491</v>
      </c>
      <c r="E146" t="s">
        <v>172</v>
      </c>
      <c r="F146">
        <v>290000217</v>
      </c>
      <c r="G146" t="s">
        <v>495</v>
      </c>
      <c r="N146" t="str">
        <v>COMERCIALIZADORA ELVER SANCHEZ COAL</v>
      </c>
      <c r="O146" t="str" cm="1">
        <f t="array" ref="O146:P146">IFERROR(TRANSPOSE(_xlfn._xlws.SORT(_xlfn.UNIQUE(_xlfn._xlws.FILTER(PROV[MINA],PROV[PROVEEDOR]=N146)))),"")</f>
        <v>SANTA MONICA 4</v>
      </c>
      <c r="P146" t="str">
        <v>SANTA MONICA 4 TER</v>
      </c>
    </row>
    <row r="147" spans="1:25" x14ac:dyDescent="0.35">
      <c r="A147">
        <v>210000100</v>
      </c>
      <c r="B147" t="s">
        <v>496</v>
      </c>
      <c r="C147" t="s">
        <v>177</v>
      </c>
      <c r="D147" t="s">
        <v>497</v>
      </c>
      <c r="E147" t="s">
        <v>172</v>
      </c>
      <c r="F147">
        <v>290000218</v>
      </c>
      <c r="G147" t="s">
        <v>498</v>
      </c>
      <c r="N147" t="str">
        <v>COMERCIALIZADORA EXPOCARBONES SAS</v>
      </c>
      <c r="O147" t="str" cm="1">
        <f t="array" ref="O147">IFERROR(TRANSPOSE(_xlfn._xlws.SORT(_xlfn.UNIQUE(_xlfn._xlws.FILTER(PROV[MINA],PROV[PROVEEDOR]=N147)))),"")</f>
        <v>ALFONSO GOMEZ</v>
      </c>
    </row>
    <row r="148" spans="1:25" x14ac:dyDescent="0.35">
      <c r="A148">
        <v>210000088</v>
      </c>
      <c r="B148" t="s">
        <v>499</v>
      </c>
      <c r="C148" t="s">
        <v>177</v>
      </c>
      <c r="D148" t="s">
        <v>500</v>
      </c>
      <c r="E148" t="s">
        <v>172</v>
      </c>
      <c r="F148">
        <v>290000219</v>
      </c>
      <c r="G148" t="s">
        <v>501</v>
      </c>
      <c r="N148" t="str">
        <v>COMERCIALIZADORA FROCAR SAS</v>
      </c>
      <c r="O148" t="str" cm="1">
        <f t="array" ref="O148:Q148">IFERROR(TRANSPOSE(_xlfn._xlws.SORT(_xlfn.UNIQUE(_xlfn._xlws.FILTER(PROV[MINA],PROV[PROVEEDOR]=N148)))),"")</f>
        <v>FROCAR 1</v>
      </c>
      <c r="P148" t="str">
        <v>FROCAR 2</v>
      </c>
      <c r="Q148" t="str">
        <v>FROCAR 4</v>
      </c>
    </row>
    <row r="149" spans="1:25" x14ac:dyDescent="0.35">
      <c r="A149">
        <v>210000097</v>
      </c>
      <c r="B149" t="s">
        <v>502</v>
      </c>
      <c r="C149" t="s">
        <v>177</v>
      </c>
      <c r="D149" t="s">
        <v>503</v>
      </c>
      <c r="E149" t="s">
        <v>172</v>
      </c>
      <c r="F149">
        <v>290000220</v>
      </c>
      <c r="G149" t="s">
        <v>504</v>
      </c>
      <c r="N149" t="str">
        <v>COMERCIALIZADORA GARCIAGOMEZ SAS</v>
      </c>
      <c r="O149" t="str" cm="1">
        <f t="array" ref="O149:Q149">IFERROR(TRANSPOSE(_xlfn._xlws.SORT(_xlfn.UNIQUE(_xlfn._xlws.FILTER(PROV[MINA],PROV[PROVEEDOR]=N149)))),"")</f>
        <v>ALACRAN 2</v>
      </c>
      <c r="P149" t="str">
        <v>ALACRAN 3</v>
      </c>
      <c r="Q149" t="str">
        <v>RESPLANDOR 3</v>
      </c>
    </row>
    <row r="150" spans="1:25" x14ac:dyDescent="0.35">
      <c r="A150">
        <v>210000097</v>
      </c>
      <c r="B150" t="s">
        <v>502</v>
      </c>
      <c r="C150" t="s">
        <v>177</v>
      </c>
      <c r="D150" t="s">
        <v>503</v>
      </c>
      <c r="E150" t="s">
        <v>172</v>
      </c>
      <c r="F150">
        <v>290000221</v>
      </c>
      <c r="G150" t="s">
        <v>505</v>
      </c>
      <c r="N150" t="str">
        <v>COMERCIALIZADORA GLOBAL TOLEDO SAS</v>
      </c>
      <c r="O150" t="str" cm="1">
        <f t="array" ref="O150:Q150">IFERROR(TRANSPOSE(_xlfn._xlws.SORT(_xlfn.UNIQUE(_xlfn._xlws.FILTER(PROV[MINA],PROV[PROVEEDOR]=N150)))),"")</f>
        <v>SAN IGNACIO 2</v>
      </c>
      <c r="P150" t="str">
        <v>SAN IGNACIO M20</v>
      </c>
      <c r="Q150" t="str">
        <v>SAN IGNACIO M40</v>
      </c>
    </row>
    <row r="151" spans="1:25" x14ac:dyDescent="0.35">
      <c r="A151">
        <v>210000097</v>
      </c>
      <c r="B151" t="s">
        <v>502</v>
      </c>
      <c r="C151" t="s">
        <v>177</v>
      </c>
      <c r="D151" t="s">
        <v>503</v>
      </c>
      <c r="E151" t="s">
        <v>172</v>
      </c>
      <c r="F151">
        <v>290000222</v>
      </c>
      <c r="G151" t="s">
        <v>506</v>
      </c>
      <c r="N151" t="str">
        <v>COMERCIALIZADORA GRANDCOAL SAS</v>
      </c>
      <c r="O151" t="str" cm="1">
        <f t="array" ref="O151">IFERROR(TRANSPOSE(_xlfn._xlws.SORT(_xlfn.UNIQUE(_xlfn._xlws.FILTER(PROV[MINA],PROV[PROVEEDOR]=N151)))),"")</f>
        <v>COMERCIALIZADORA GRANDCOAL</v>
      </c>
    </row>
    <row r="152" spans="1:25" x14ac:dyDescent="0.35">
      <c r="A152">
        <v>210000145</v>
      </c>
      <c r="B152" t="s">
        <v>507</v>
      </c>
      <c r="C152" t="s">
        <v>216</v>
      </c>
      <c r="D152" t="s">
        <v>508</v>
      </c>
      <c r="E152" t="s">
        <v>172</v>
      </c>
      <c r="F152">
        <v>290000223</v>
      </c>
      <c r="G152" t="s">
        <v>509</v>
      </c>
      <c r="N152" t="str">
        <v>COMERCIALIZADORA GUEDEZ SAS</v>
      </c>
      <c r="O152" t="str" cm="1">
        <f t="array" ref="O152:V152">IFERROR(TRANSPOSE(_xlfn._xlws.SORT(_xlfn.UNIQUE(_xlfn._xlws.FILTER(PROV[MINA],PROV[PROVEEDOR]=N152)))),"")</f>
        <v>EBENEZER</v>
      </c>
      <c r="P152" t="str">
        <v>EBENEZER 2 TER A</v>
      </c>
      <c r="Q152" t="str">
        <v>EBENEZER 2 TER B</v>
      </c>
      <c r="R152" t="str">
        <v>EL ORIENTE</v>
      </c>
      <c r="S152" t="str">
        <v>GUADALUPE</v>
      </c>
      <c r="T152" t="str">
        <v>SAN PABLO</v>
      </c>
      <c r="U152" t="str">
        <v>YIRETH</v>
      </c>
      <c r="V152" t="str">
        <v>YIRETH TERMICO TIPO A</v>
      </c>
    </row>
    <row r="153" spans="1:25" x14ac:dyDescent="0.35">
      <c r="A153">
        <v>210000095</v>
      </c>
      <c r="B153" t="s">
        <v>510</v>
      </c>
      <c r="C153" t="s">
        <v>177</v>
      </c>
      <c r="D153" t="s">
        <v>511</v>
      </c>
      <c r="E153" t="s">
        <v>172</v>
      </c>
      <c r="F153">
        <v>290000224</v>
      </c>
      <c r="G153" t="s">
        <v>512</v>
      </c>
      <c r="N153" t="str">
        <v>COMERCIALIZADORA INDUSTRIAL AMARILL</v>
      </c>
      <c r="O153" t="str" cm="1">
        <f t="array" ref="O153">IFERROR(TRANSPOSE(_xlfn._xlws.SORT(_xlfn.UNIQUE(_xlfn._xlws.FILTER(PROV[MINA],PROV[PROVEEDOR]=N153)))),"")</f>
        <v>COMERCIALIZADORA AMARILLO</v>
      </c>
    </row>
    <row r="154" spans="1:25" x14ac:dyDescent="0.35">
      <c r="A154">
        <v>220000009</v>
      </c>
      <c r="B154" t="s">
        <v>513</v>
      </c>
      <c r="C154" t="s">
        <v>177</v>
      </c>
      <c r="D154" t="s">
        <v>514</v>
      </c>
      <c r="E154" t="s">
        <v>172</v>
      </c>
      <c r="F154">
        <v>290000225</v>
      </c>
      <c r="G154" t="s">
        <v>515</v>
      </c>
      <c r="N154" t="str">
        <v>COMERCIALIZADORA INTEGRAL DE COMBUS</v>
      </c>
      <c r="O154" t="str" cm="1">
        <f t="array" ref="O154">IFERROR(TRANSPOSE(_xlfn._xlws.SORT(_xlfn.UNIQUE(_xlfn._xlws.FILTER(PROV[MINA],PROV[PROVEEDOR]=N154)))),"")</f>
        <v>Cics Coal - Cundinamarca</v>
      </c>
    </row>
    <row r="155" spans="1:25" x14ac:dyDescent="0.35">
      <c r="A155">
        <v>220000181</v>
      </c>
      <c r="B155" t="s">
        <v>516</v>
      </c>
      <c r="C155" t="s">
        <v>177</v>
      </c>
      <c r="D155" t="s">
        <v>517</v>
      </c>
      <c r="E155" t="s">
        <v>172</v>
      </c>
      <c r="F155">
        <v>290000226</v>
      </c>
      <c r="G155" t="s">
        <v>518</v>
      </c>
      <c r="N155" t="str">
        <v>COMERCIALIZADORA JL GROUP SAS</v>
      </c>
      <c r="O155" t="str" cm="1">
        <f t="array" ref="O155:R155">IFERROR(TRANSPOSE(_xlfn._xlws.SORT(_xlfn.UNIQUE(_xlfn._xlws.FILTER(PROV[MINA],PROV[PROVEEDOR]=N155)))),"")</f>
        <v>CARDENAS NIVEL 1</v>
      </c>
      <c r="P155" t="str">
        <v>CARRILLO NIVEL 2</v>
      </c>
      <c r="Q155" t="str">
        <v>JL FABIOLA</v>
      </c>
      <c r="R155" t="str">
        <v>JL MIGUEL</v>
      </c>
    </row>
    <row r="156" spans="1:25" x14ac:dyDescent="0.35">
      <c r="A156">
        <v>220000189</v>
      </c>
      <c r="B156" t="s">
        <v>519</v>
      </c>
      <c r="C156" t="s">
        <v>177</v>
      </c>
      <c r="D156" t="s">
        <v>520</v>
      </c>
      <c r="E156" t="s">
        <v>172</v>
      </c>
      <c r="F156">
        <v>290000227</v>
      </c>
      <c r="G156" t="s">
        <v>521</v>
      </c>
      <c r="N156" t="str">
        <v>COMERCIALIZADORA KARBOMIN SAS</v>
      </c>
      <c r="O156" t="str" cm="1">
        <f t="array" ref="O156:V156">IFERROR(TRANSPOSE(_xlfn._xlws.SORT(_xlfn.UNIQUE(_xlfn._xlws.FILTER(PROV[MINA],PROV[PROVEEDOR]=N156)))),"")</f>
        <v>HERMANOS PEÑA 1</v>
      </c>
      <c r="P156" t="str">
        <v>HERMANOS PEÑA 1 TER</v>
      </c>
      <c r="Q156" t="str">
        <v>HERMANOS PEÑA CABALLITO</v>
      </c>
      <c r="R156" t="str">
        <v>HERMANOS PEÑA CAIRO</v>
      </c>
      <c r="S156" t="str">
        <v>HERMANOS PEÑA TER</v>
      </c>
      <c r="T156" t="str">
        <v>HERMANOS PEÑA TER A</v>
      </c>
      <c r="U156" t="str">
        <v>LOS PATOS</v>
      </c>
      <c r="V156" t="str">
        <v>LOS PATOS TER</v>
      </c>
    </row>
    <row r="157" spans="1:25" x14ac:dyDescent="0.35">
      <c r="A157">
        <v>220000190</v>
      </c>
      <c r="B157" t="s">
        <v>522</v>
      </c>
      <c r="C157" t="s">
        <v>177</v>
      </c>
      <c r="D157" t="s">
        <v>523</v>
      </c>
      <c r="E157" t="s">
        <v>172</v>
      </c>
      <c r="F157">
        <v>290000228</v>
      </c>
      <c r="G157" t="s">
        <v>524</v>
      </c>
      <c r="N157" t="str">
        <v>COMERCIALIZADORA KF SAS</v>
      </c>
      <c r="O157" t="str" cm="1">
        <f t="array" ref="O157:U157">IFERROR(TRANSPOSE(_xlfn._xlws.SORT(_xlfn.UNIQUE(_xlfn._xlws.FILTER(PROV[MINA],PROV[PROVEEDOR]=N157)))),"")</f>
        <v>FRASOL</v>
      </c>
      <c r="P157" t="str">
        <v>KF DINASTIA</v>
      </c>
      <c r="Q157" t="str">
        <v>KF ESCONDIDA</v>
      </c>
      <c r="R157" t="str">
        <v>KF MARAVILLAS 2</v>
      </c>
      <c r="S157" t="str">
        <v>KF MARAVILLAS 2 TER</v>
      </c>
      <c r="T157" t="str">
        <v>KF MERCEDES</v>
      </c>
      <c r="U157" t="str">
        <v>KF VIRGEN 2</v>
      </c>
    </row>
    <row r="158" spans="1:25" x14ac:dyDescent="0.35">
      <c r="A158">
        <v>220000119</v>
      </c>
      <c r="B158" t="s">
        <v>525</v>
      </c>
      <c r="C158" t="s">
        <v>177</v>
      </c>
      <c r="D158" t="s">
        <v>526</v>
      </c>
      <c r="E158" t="s">
        <v>172</v>
      </c>
      <c r="F158">
        <v>290000229</v>
      </c>
      <c r="G158" t="s">
        <v>527</v>
      </c>
      <c r="N158" t="str">
        <v>COMERCIALIZADORA LAS ISABELLAS SAS</v>
      </c>
      <c r="O158" t="str" cm="1">
        <f t="array" ref="O158:Y158">IFERROR(TRANSPOSE(_xlfn._xlws.SORT(_xlfn.UNIQUE(_xlfn._xlws.FILTER(PROV[MINA],PROV[PROVEEDOR]=N158)))),"")</f>
        <v>ISABELLAS 1</v>
      </c>
      <c r="P158" t="str">
        <v>ISABELLAS 1 TER</v>
      </c>
      <c r="Q158" t="str">
        <v>LA BONITA CLI</v>
      </c>
      <c r="R158" t="str">
        <v>LA BONITA CLI TER</v>
      </c>
      <c r="S158" t="str">
        <v>PATIO LOMITAS</v>
      </c>
      <c r="T158" t="str">
        <v>PATIO LOMITAS TER</v>
      </c>
      <c r="U158" t="str">
        <v>PICO DE AGUILA 4</v>
      </c>
      <c r="V158" t="str">
        <v>PICO DE AGUILA CI M10 TER</v>
      </c>
      <c r="W158" t="str">
        <v>PICO DE AGUILA CI M20</v>
      </c>
      <c r="X158" t="str">
        <v>PICO DE AGUILA CI M20 TER</v>
      </c>
      <c r="Y158" t="str">
        <v>ROCA NEGRA</v>
      </c>
    </row>
    <row r="159" spans="1:25" x14ac:dyDescent="0.35">
      <c r="A159">
        <v>220000119</v>
      </c>
      <c r="B159" t="s">
        <v>525</v>
      </c>
      <c r="C159" t="s">
        <v>177</v>
      </c>
      <c r="D159" t="s">
        <v>526</v>
      </c>
      <c r="E159" t="s">
        <v>172</v>
      </c>
      <c r="F159">
        <v>290000230</v>
      </c>
      <c r="G159" t="s">
        <v>528</v>
      </c>
      <c r="N159" t="str">
        <v>COMERCIALIZADORA MALPICA SAS</v>
      </c>
      <c r="O159" t="str" cm="1">
        <f t="array" ref="O159:Q159">IFERROR(TRANSPOSE(_xlfn._xlws.SORT(_xlfn.UNIQUE(_xlfn._xlws.FILTER(PROV[MINA],PROV[PROVEEDOR]=N159)))),"")</f>
        <v>LA LOMA</v>
      </c>
      <c r="P159" t="str">
        <v>LA PROMESA</v>
      </c>
      <c r="Q159" t="str">
        <v>LOS COMPADRES TER</v>
      </c>
    </row>
    <row r="160" spans="1:25" x14ac:dyDescent="0.35">
      <c r="A160">
        <v>220000119</v>
      </c>
      <c r="B160" t="s">
        <v>525</v>
      </c>
      <c r="C160" t="s">
        <v>177</v>
      </c>
      <c r="D160" t="s">
        <v>526</v>
      </c>
      <c r="E160" t="s">
        <v>172</v>
      </c>
      <c r="F160">
        <v>290000231</v>
      </c>
      <c r="G160" t="s">
        <v>529</v>
      </c>
      <c r="N160" t="str">
        <v>COMERCIALIZADORA MINERALS GIA SAS</v>
      </c>
      <c r="O160" t="str" cm="1">
        <f t="array" ref="O160:W160">IFERROR(TRANSPOSE(_xlfn._xlws.SORT(_xlfn.UNIQUE(_xlfn._xlws.FILTER(PROV[MINA],PROV[PROVEEDOR]=N160)))),"")</f>
        <v>GIA 1</v>
      </c>
      <c r="P160" t="str">
        <v>GIA 1 ZONA SUR TER A</v>
      </c>
      <c r="Q160" t="str">
        <v>GIA 2</v>
      </c>
      <c r="R160" t="str">
        <v>GIA 3</v>
      </c>
      <c r="S160" t="str">
        <v>GIA 4</v>
      </c>
      <c r="T160" t="str">
        <v>GIA 5</v>
      </c>
      <c r="U160" t="str">
        <v>GIA COQ 1</v>
      </c>
      <c r="V160" t="str">
        <v>GIA TER A</v>
      </c>
      <c r="W160" t="str">
        <v>GIA TER B</v>
      </c>
    </row>
    <row r="161" spans="1:29" x14ac:dyDescent="0.35">
      <c r="A161">
        <v>220000191</v>
      </c>
      <c r="B161" t="s">
        <v>530</v>
      </c>
      <c r="C161" t="s">
        <v>177</v>
      </c>
      <c r="D161" t="s">
        <v>531</v>
      </c>
      <c r="E161" t="s">
        <v>172</v>
      </c>
      <c r="F161">
        <v>290000232</v>
      </c>
      <c r="G161" t="s">
        <v>532</v>
      </c>
      <c r="N161" t="str">
        <v>COMERCIALIZADORA RINCON COAL SAS</v>
      </c>
      <c r="O161" t="str" cm="1">
        <f t="array" ref="O161:AC161">IFERROR(TRANSPOSE(_xlfn._xlws.SORT(_xlfn.UNIQUE(_xlfn._xlws.FILTER(PROV[MINA],PROV[PROVEEDOR]=N161)))),"")</f>
        <v>ANGELITA RC</v>
      </c>
      <c r="P161" t="str">
        <v>EL MAMON</v>
      </c>
      <c r="Q161" t="str">
        <v>EL RESPLANDOR</v>
      </c>
      <c r="R161" t="str">
        <v>HAROLD 1</v>
      </c>
      <c r="S161" t="str">
        <v>HAROLD 4</v>
      </c>
      <c r="T161" t="str">
        <v>LA HONDA</v>
      </c>
      <c r="U161" t="str">
        <v>LA MURALLA</v>
      </c>
      <c r="V161" t="str">
        <v>LA RAMADA</v>
      </c>
      <c r="W161" t="str">
        <v>LA RAMADA TER</v>
      </c>
      <c r="X161" t="str">
        <v>MATEGUADUA</v>
      </c>
      <c r="Y161" t="str">
        <v>PAJARITO</v>
      </c>
      <c r="Z161" t="str">
        <v>RINCON 1</v>
      </c>
      <c r="AA161" t="str">
        <v>RINCON 2</v>
      </c>
      <c r="AB161" t="str">
        <v>RINCON 4</v>
      </c>
      <c r="AC161" t="str">
        <v>SHADDAY 2</v>
      </c>
    </row>
    <row r="162" spans="1:29" x14ac:dyDescent="0.35">
      <c r="A162">
        <v>220000191</v>
      </c>
      <c r="B162" t="s">
        <v>530</v>
      </c>
      <c r="C162" t="s">
        <v>177</v>
      </c>
      <c r="D162" t="s">
        <v>531</v>
      </c>
      <c r="E162" t="s">
        <v>172</v>
      </c>
      <c r="F162">
        <v>290000233</v>
      </c>
      <c r="G162" t="s">
        <v>533</v>
      </c>
      <c r="N162" t="str">
        <v>COMERCIALIZADORA Y DISTRIBUIDORA</v>
      </c>
      <c r="O162" t="str" cm="1">
        <f t="array" ref="O162:T162">IFERROR(TRANSPOSE(_xlfn._xlws.SORT(_xlfn.UNIQUE(_xlfn._xlws.FILTER(PROV[MINA],PROV[PROVEEDOR]=N162)))),"")</f>
        <v>DIANA NIVEL 2</v>
      </c>
      <c r="P162" t="str">
        <v>DIONEL NIVEL 5</v>
      </c>
      <c r="Q162" t="str">
        <v>FEDDION 2</v>
      </c>
      <c r="R162" t="str">
        <v>JHON NIVEL 4</v>
      </c>
      <c r="S162" t="str">
        <v>LEO NIVEL 1</v>
      </c>
      <c r="T162" t="str">
        <v>OSCAR NIVEL 3</v>
      </c>
    </row>
    <row r="163" spans="1:29" x14ac:dyDescent="0.35">
      <c r="A163">
        <v>220000191</v>
      </c>
      <c r="B163" t="s">
        <v>530</v>
      </c>
      <c r="C163" t="s">
        <v>177</v>
      </c>
      <c r="D163" t="s">
        <v>531</v>
      </c>
      <c r="E163" t="s">
        <v>172</v>
      </c>
      <c r="F163">
        <v>290000234</v>
      </c>
      <c r="G163" t="s">
        <v>534</v>
      </c>
      <c r="N163" t="str">
        <v>COMERCIALIZADORA Y DISTRIBUIDORA S&amp;</v>
      </c>
      <c r="O163" t="str" cm="1">
        <f t="array" ref="O163">IFERROR(TRANSPOSE(_xlfn._xlws.SORT(_xlfn.UNIQUE(_xlfn._xlws.FILTER(PROV[MINA],PROV[PROVEEDOR]=N163)))),"")</f>
        <v>SAN GABRIEL</v>
      </c>
    </row>
    <row r="164" spans="1:29" x14ac:dyDescent="0.35">
      <c r="A164">
        <v>210000052</v>
      </c>
      <c r="B164" t="s">
        <v>535</v>
      </c>
      <c r="C164" t="s">
        <v>394</v>
      </c>
      <c r="D164" t="s">
        <v>536</v>
      </c>
      <c r="E164" t="s">
        <v>172</v>
      </c>
      <c r="F164">
        <v>290000235</v>
      </c>
      <c r="G164" t="s">
        <v>537</v>
      </c>
      <c r="N164" t="str">
        <v>COMERCIALIZADORA Y MINERALES MOLINA</v>
      </c>
      <c r="O164" t="str" cm="1">
        <f t="array" ref="O164">IFERROR(TRANSPOSE(_xlfn._xlws.SORT(_xlfn.UNIQUE(_xlfn._xlws.FILTER(PROV[MINA],PROV[PROVEEDOR]=N164)))),"")</f>
        <v>EL RINCON</v>
      </c>
    </row>
    <row r="165" spans="1:29" x14ac:dyDescent="0.35">
      <c r="A165">
        <v>210000052</v>
      </c>
      <c r="B165" t="s">
        <v>535</v>
      </c>
      <c r="C165" t="s">
        <v>394</v>
      </c>
      <c r="D165" t="s">
        <v>536</v>
      </c>
      <c r="E165" t="s">
        <v>172</v>
      </c>
      <c r="F165">
        <v>290000236</v>
      </c>
      <c r="G165" t="s">
        <v>538</v>
      </c>
      <c r="N165" t="str">
        <v>COMERCIALIZADORA Y TRANSPORTADORA D</v>
      </c>
      <c r="O165" t="str" cm="1">
        <f t="array" ref="O165">IFERROR(TRANSPOSE(_xlfn._xlws.SORT(_xlfn.UNIQUE(_xlfn._xlws.FILTER(PROV[MINA],PROV[PROVEEDOR]=N165)))),"")</f>
        <v>CARBODIAMS - BOYACA</v>
      </c>
    </row>
    <row r="166" spans="1:29" x14ac:dyDescent="0.35">
      <c r="A166">
        <v>210000052</v>
      </c>
      <c r="B166" t="s">
        <v>535</v>
      </c>
      <c r="C166" t="s">
        <v>394</v>
      </c>
      <c r="D166" t="s">
        <v>536</v>
      </c>
      <c r="E166" t="s">
        <v>172</v>
      </c>
      <c r="F166">
        <v>290000237</v>
      </c>
      <c r="G166" t="s">
        <v>539</v>
      </c>
      <c r="N166" t="str">
        <v>COMERCIALIZADORES COLMET SAS</v>
      </c>
      <c r="O166" t="str" cm="1">
        <f t="array" ref="O166:Z166">IFERROR(TRANSPOSE(_xlfn._xlws.SORT(_xlfn.UNIQUE(_xlfn._xlws.FILTER(PROV[MINA],PROV[PROVEEDOR]=N166)))),"")</f>
        <v>CIMICOLMET</v>
      </c>
      <c r="P166" t="str">
        <v>COLMET 00100</v>
      </c>
      <c r="Q166" t="str">
        <v>COLMET 0069</v>
      </c>
      <c r="R166" t="str">
        <v>COLMET 0083</v>
      </c>
      <c r="S166" t="str">
        <v>COLMET 0101</v>
      </c>
      <c r="T166" t="str">
        <v>COLMET 0107</v>
      </c>
      <c r="U166" t="str">
        <v>COLMET 0108</v>
      </c>
      <c r="V166" t="str">
        <v>COLMET 0111</v>
      </c>
      <c r="W166" t="str">
        <v>COLMET 1</v>
      </c>
      <c r="X166" t="str">
        <v>COLMET 140</v>
      </c>
      <c r="Y166" t="str">
        <v>COLMET 2</v>
      </c>
      <c r="Z166" t="str">
        <v>COLMET SEMI</v>
      </c>
    </row>
    <row r="167" spans="1:29" x14ac:dyDescent="0.35">
      <c r="A167">
        <v>210000094</v>
      </c>
      <c r="B167" t="s">
        <v>540</v>
      </c>
      <c r="C167" t="s">
        <v>177</v>
      </c>
      <c r="D167" t="s">
        <v>541</v>
      </c>
      <c r="E167" t="s">
        <v>172</v>
      </c>
      <c r="F167">
        <v>290000238</v>
      </c>
      <c r="G167" t="s">
        <v>542</v>
      </c>
      <c r="N167" t="str">
        <v>COMERCOAL NIÑO SAS</v>
      </c>
      <c r="O167" t="str" cm="1">
        <f t="array" ref="O167">IFERROR(TRANSPOSE(_xlfn._xlws.SORT(_xlfn.UNIQUE(_xlfn._xlws.FILTER(PROV[MINA],PROV[PROVEEDOR]=N167)))),"")</f>
        <v>COMERCOAL NIÑO</v>
      </c>
    </row>
    <row r="168" spans="1:29" x14ac:dyDescent="0.35">
      <c r="A168">
        <v>210000044</v>
      </c>
      <c r="B168" t="s">
        <v>543</v>
      </c>
      <c r="C168" t="s">
        <v>202</v>
      </c>
      <c r="D168" t="s">
        <v>544</v>
      </c>
      <c r="E168" t="s">
        <v>172</v>
      </c>
      <c r="F168">
        <v>290000239</v>
      </c>
      <c r="G168" t="s">
        <v>545</v>
      </c>
      <c r="N168" t="str">
        <v>COMPAÑÍA COLOMBIANA DE MINERALES SA</v>
      </c>
      <c r="O168" t="str" cm="1">
        <f t="array" ref="O168:P168">IFERROR(TRANSPOSE(_xlfn._xlws.SORT(_xlfn.UNIQUE(_xlfn._xlws.FILTER(PROV[MINA],PROV[PROVEEDOR]=N168)))),"")</f>
        <v>ComColminerSAS - Boyacá</v>
      </c>
      <c r="P168" t="str">
        <v>ComColminerSAS - Cundinamarca</v>
      </c>
    </row>
    <row r="169" spans="1:29" x14ac:dyDescent="0.35">
      <c r="A169">
        <v>210000145</v>
      </c>
      <c r="B169" t="s">
        <v>507</v>
      </c>
      <c r="C169" t="s">
        <v>216</v>
      </c>
      <c r="D169" t="s">
        <v>508</v>
      </c>
      <c r="E169" t="s">
        <v>172</v>
      </c>
      <c r="F169">
        <v>290000240</v>
      </c>
      <c r="G169" t="s">
        <v>546</v>
      </c>
      <c r="N169" t="str">
        <v>COMPAÑIA COLOMBIANA EXPORTADORA DE</v>
      </c>
      <c r="O169" t="str" cm="1">
        <f t="array" ref="O169:P169">IFERROR(TRANSPOSE(_xlfn._xlws.SORT(_xlfn.UNIQUE(_xlfn._xlws.FILTER(PROV[MINA],PROV[PROVEEDOR]=N169)))),"")</f>
        <v>EXPO COAL 2</v>
      </c>
      <c r="P169" t="str">
        <v>MINA EXPO COAL</v>
      </c>
    </row>
    <row r="170" spans="1:29" x14ac:dyDescent="0.35">
      <c r="A170">
        <v>220000241</v>
      </c>
      <c r="B170" t="s">
        <v>547</v>
      </c>
      <c r="C170" t="s">
        <v>177</v>
      </c>
      <c r="D170" t="s">
        <v>548</v>
      </c>
      <c r="E170" t="s">
        <v>179</v>
      </c>
      <c r="F170">
        <v>290000241</v>
      </c>
      <c r="G170" t="s">
        <v>549</v>
      </c>
      <c r="N170" t="str">
        <v>COMPAÑIA DE MINEROS COLOMBIANOS LIM</v>
      </c>
      <c r="O170" t="str" cm="1">
        <f t="array" ref="O170">IFERROR(TRANSPOSE(_xlfn._xlws.SORT(_xlfn.UNIQUE(_xlfn._xlws.FILTER(PROV[MINA],PROV[PROVEEDOR]=N170)))),"")</f>
        <v>COLMINER</v>
      </c>
    </row>
    <row r="171" spans="1:29" x14ac:dyDescent="0.35">
      <c r="A171">
        <v>210000091</v>
      </c>
      <c r="B171" t="s">
        <v>550</v>
      </c>
      <c r="C171" t="s">
        <v>216</v>
      </c>
      <c r="D171" t="s">
        <v>551</v>
      </c>
      <c r="E171" t="s">
        <v>172</v>
      </c>
      <c r="F171">
        <v>290000242</v>
      </c>
      <c r="G171" t="s">
        <v>552</v>
      </c>
      <c r="N171" t="str">
        <v>COMPAÑIA MINERA CERRO TASAJERO SAS</v>
      </c>
      <c r="O171" t="str" cm="1">
        <f t="array" ref="O171:P171">IFERROR(TRANSPOSE(_xlfn._xlws.SORT(_xlfn.UNIQUE(_xlfn._xlws.FILTER(PROV[MINA],PROV[PROVEEDOR]=N171)))),"")</f>
        <v>MINA LAS TALAS</v>
      </c>
      <c r="P171" t="str">
        <v>NIVEL 5</v>
      </c>
    </row>
    <row r="172" spans="1:29" x14ac:dyDescent="0.35">
      <c r="A172">
        <v>210000091</v>
      </c>
      <c r="B172" t="s">
        <v>550</v>
      </c>
      <c r="C172" t="s">
        <v>216</v>
      </c>
      <c r="D172" t="s">
        <v>551</v>
      </c>
      <c r="E172" t="s">
        <v>172</v>
      </c>
      <c r="F172">
        <v>290000243</v>
      </c>
      <c r="G172" t="s">
        <v>553</v>
      </c>
      <c r="N172" t="str">
        <v>COMPAÑIA MINERA Y FORESTAL CMF LTDA</v>
      </c>
      <c r="O172" t="str" cm="1">
        <f t="array" ref="O172">IFERROR(TRANSPOSE(_xlfn._xlws.SORT(_xlfn.UNIQUE(_xlfn._xlws.FILTER(PROV[MINA],PROV[PROVEEDOR]=N172)))),"")</f>
        <v>COMPANIA MINERA Y FORESTAL</v>
      </c>
    </row>
    <row r="173" spans="1:29" x14ac:dyDescent="0.35">
      <c r="A173">
        <v>210000093</v>
      </c>
      <c r="B173" t="s">
        <v>554</v>
      </c>
      <c r="C173" t="s">
        <v>177</v>
      </c>
      <c r="D173" t="s">
        <v>555</v>
      </c>
      <c r="E173" t="s">
        <v>172</v>
      </c>
      <c r="F173">
        <v>290000244</v>
      </c>
      <c r="G173" t="s">
        <v>556</v>
      </c>
      <c r="N173" t="str">
        <v>COMPAÑIA PRODUCTORA DE CARBON SAS</v>
      </c>
      <c r="O173" t="str" cm="1">
        <f t="array" ref="O173">IFERROR(TRANSPOSE(_xlfn._xlws.SORT(_xlfn.UNIQUE(_xlfn._xlws.FILTER(PROV[MINA],PROV[PROVEEDOR]=N173)))),"")</f>
        <v>CARRIZAL</v>
      </c>
    </row>
    <row r="174" spans="1:29" x14ac:dyDescent="0.35">
      <c r="A174">
        <v>210000146</v>
      </c>
      <c r="B174" t="s">
        <v>557</v>
      </c>
      <c r="C174" t="s">
        <v>177</v>
      </c>
      <c r="D174" t="s">
        <v>558</v>
      </c>
      <c r="E174" t="s">
        <v>172</v>
      </c>
      <c r="F174">
        <v>290000245</v>
      </c>
      <c r="G174" t="s">
        <v>559</v>
      </c>
      <c r="N174" t="str">
        <v>CONSER VIS SAS</v>
      </c>
      <c r="O174" t="str" cm="1">
        <f t="array" ref="O174">IFERROR(TRANSPOSE(_xlfn._xlws.SORT(_xlfn.UNIQUE(_xlfn._xlws.FILTER(PROV[MINA],PROV[PROVEEDOR]=N174)))),"")</f>
        <v>CONSER VIS</v>
      </c>
    </row>
    <row r="175" spans="1:29" x14ac:dyDescent="0.35">
      <c r="A175">
        <v>210000073</v>
      </c>
      <c r="B175" t="s">
        <v>560</v>
      </c>
      <c r="C175" t="s">
        <v>561</v>
      </c>
      <c r="D175" t="s">
        <v>562</v>
      </c>
      <c r="E175" t="s">
        <v>172</v>
      </c>
      <c r="F175">
        <v>290000246</v>
      </c>
      <c r="G175" t="s">
        <v>560</v>
      </c>
      <c r="N175" t="str">
        <v>CONSORCIO MINERO DE CUCUTA LIMITADA</v>
      </c>
      <c r="O175" t="str" cm="1">
        <f t="array" ref="O175">IFERROR(TRANSPOSE(_xlfn._xlws.SORT(_xlfn.UNIQUE(_xlfn._xlws.FILTER(PROV[MINA],PROV[PROVEEDOR]=N175)))),"")</f>
        <v>SAN JOSE</v>
      </c>
    </row>
    <row r="176" spans="1:29" x14ac:dyDescent="0.35">
      <c r="A176">
        <v>210000005</v>
      </c>
      <c r="B176" t="s">
        <v>563</v>
      </c>
      <c r="C176" t="s">
        <v>177</v>
      </c>
      <c r="D176" t="s">
        <v>564</v>
      </c>
      <c r="E176" t="s">
        <v>179</v>
      </c>
      <c r="F176">
        <v>290000247</v>
      </c>
      <c r="G176" t="s">
        <v>565</v>
      </c>
      <c r="N176" t="str">
        <v>CONSTRUCTORA CALABRESA SAS</v>
      </c>
      <c r="O176" t="str" cm="1">
        <f t="array" ref="O176:P176">IFERROR(TRANSPOSE(_xlfn._xlws.SORT(_xlfn.UNIQUE(_xlfn._xlws.FILTER(PROV[MINA],PROV[PROVEEDOR]=N176)))),"")</f>
        <v>CALABRESA</v>
      </c>
      <c r="P176" t="str">
        <v>CALABRESA TER</v>
      </c>
    </row>
    <row r="177" spans="1:45" x14ac:dyDescent="0.35">
      <c r="A177">
        <v>270000003</v>
      </c>
      <c r="B177" t="s">
        <v>566</v>
      </c>
      <c r="C177" t="s">
        <v>177</v>
      </c>
      <c r="D177" t="s">
        <v>567</v>
      </c>
      <c r="E177" t="s">
        <v>172</v>
      </c>
      <c r="F177">
        <v>290000249</v>
      </c>
      <c r="G177" t="s">
        <v>568</v>
      </c>
      <c r="N177" t="str">
        <v>COOPERATIVA MINERA COOPROCARCAT</v>
      </c>
      <c r="O177" t="str" cm="1">
        <f t="array" ref="O177:AS177">IFERROR(TRANSPOSE(_xlfn._xlws.SORT(_xlfn.UNIQUE(_xlfn._xlws.FILTER(PROV[MINA],PROV[PROVEEDOR]=N177)))),"")</f>
        <v>ALTO VIENTO C</v>
      </c>
      <c r="P177" t="str">
        <v>COOPROCARCAT 002 M1</v>
      </c>
      <c r="Q177" t="str">
        <v>COOPROCARCAT 002 M2</v>
      </c>
      <c r="R177" t="str">
        <v>COOPROCARCAT 003 M2</v>
      </c>
      <c r="S177" t="str">
        <v>COOPROCARCAT 003 M2 TER</v>
      </c>
      <c r="T177" t="str">
        <v>COOPROCARCAT 004</v>
      </c>
      <c r="U177" t="str">
        <v>COOPROCARCAT 005 M2</v>
      </c>
      <c r="V177" t="str">
        <v>COOPROCARCAT 005 M2 TER</v>
      </c>
      <c r="W177" t="str">
        <v>COOPROCARCAT 007</v>
      </c>
      <c r="X177" t="str">
        <v>COOPROCARCAT 009</v>
      </c>
      <c r="Y177" t="str">
        <v>COOPROCARCAT 010</v>
      </c>
      <c r="Z177" t="str">
        <v>COOPROCARCAT 010 M2</v>
      </c>
      <c r="AA177" t="str">
        <v>COOPROCARCAT 012</v>
      </c>
      <c r="AB177" t="str">
        <v>COOPROCARCAT 012 TER</v>
      </c>
      <c r="AC177" t="str">
        <v>COOPROCARCAT 015M</v>
      </c>
      <c r="AD177" t="str">
        <v>COOPROCARCAT 016</v>
      </c>
      <c r="AE177" t="str">
        <v>COOPROCARCAT 017</v>
      </c>
      <c r="AF177" t="str">
        <v>COOPROCARCAT 018</v>
      </c>
      <c r="AG177" t="str">
        <v>COOPROCARCAT 020</v>
      </c>
      <c r="AH177" t="str">
        <v>COOPROCARCAT 021</v>
      </c>
      <c r="AI177" t="str">
        <v>COOPROCARCAT 022 M2</v>
      </c>
      <c r="AJ177" t="str">
        <v>COOPROCARCAT 024 M2</v>
      </c>
      <c r="AK177" t="str">
        <v>COOPROCARCAT 024 M2 TER A</v>
      </c>
      <c r="AL177" t="str">
        <v>COOPROCARCAT 024 M2 TER B</v>
      </c>
      <c r="AM177" t="str">
        <v>COOPROCARCAT 024 TER</v>
      </c>
      <c r="AN177" t="str">
        <v>COOPROCARCAT 027</v>
      </c>
      <c r="AO177" t="str">
        <v>COOPROCARCAT 027 TER</v>
      </c>
      <c r="AP177" t="str">
        <v>COOPROCARCAT 053</v>
      </c>
      <c r="AQ177" t="str">
        <v>COOPROCARCAT 37</v>
      </c>
      <c r="AR177" t="str">
        <v>COOPROCARCAT 38</v>
      </c>
      <c r="AS177" t="str">
        <v>JASAN</v>
      </c>
    </row>
    <row r="178" spans="1:45" x14ac:dyDescent="0.35">
      <c r="A178">
        <v>270000003</v>
      </c>
      <c r="B178" t="s">
        <v>566</v>
      </c>
      <c r="C178" t="s">
        <v>177</v>
      </c>
      <c r="D178" t="s">
        <v>567</v>
      </c>
      <c r="E178" t="s">
        <v>172</v>
      </c>
      <c r="F178">
        <v>290000250</v>
      </c>
      <c r="G178" t="s">
        <v>569</v>
      </c>
      <c r="N178" t="str">
        <v>COOPERATIVA MULTIACTIVA AGROMINERA</v>
      </c>
      <c r="O178" t="str" cm="1">
        <f t="array" ref="O178">IFERROR(TRANSPOSE(_xlfn._xlws.SORT(_xlfn.UNIQUE(_xlfn._xlws.FILTER(PROV[MINA],PROV[PROVEEDOR]=N178)))),"")</f>
        <v>COOPROCAÑITAS</v>
      </c>
    </row>
    <row r="179" spans="1:45" x14ac:dyDescent="0.35">
      <c r="A179">
        <v>270000001</v>
      </c>
      <c r="B179" t="s">
        <v>473</v>
      </c>
      <c r="C179" t="s">
        <v>177</v>
      </c>
      <c r="D179" t="s">
        <v>474</v>
      </c>
      <c r="E179" t="s">
        <v>172</v>
      </c>
      <c r="F179">
        <v>290000251</v>
      </c>
      <c r="G179" t="s">
        <v>570</v>
      </c>
      <c r="N179" t="str">
        <v>COQUE TASAJERO SAS</v>
      </c>
      <c r="O179" t="str" cm="1">
        <f t="array" ref="O179">IFERROR(TRANSPOSE(_xlfn._xlws.SORT(_xlfn.UNIQUE(_xlfn._xlws.FILTER(PROV[MINA],PROV[PROVEEDOR]=N179)))),"")</f>
        <v>HORNOS TASAJERO</v>
      </c>
    </row>
    <row r="180" spans="1:45" x14ac:dyDescent="0.35">
      <c r="A180">
        <v>270000002</v>
      </c>
      <c r="B180" t="s">
        <v>571</v>
      </c>
      <c r="C180" t="s">
        <v>177</v>
      </c>
      <c r="D180" t="s">
        <v>572</v>
      </c>
      <c r="E180" t="s">
        <v>172</v>
      </c>
      <c r="F180">
        <v>290000252</v>
      </c>
      <c r="G180" t="s">
        <v>573</v>
      </c>
      <c r="N180" t="str">
        <v>COQUENOR SAS</v>
      </c>
      <c r="O180" t="str" cm="1">
        <f t="array" ref="O180">IFERROR(TRANSPOSE(_xlfn._xlws.SORT(_xlfn.UNIQUE(_xlfn._xlws.FILTER(PROV[MINA],PROV[PROVEEDOR]=N180)))),"")</f>
        <v>COQUENOR MAQUILA</v>
      </c>
    </row>
    <row r="181" spans="1:45" x14ac:dyDescent="0.35">
      <c r="A181">
        <v>210000199</v>
      </c>
      <c r="B181" t="s">
        <v>574</v>
      </c>
      <c r="C181" t="s">
        <v>177</v>
      </c>
      <c r="D181" t="s">
        <v>575</v>
      </c>
      <c r="E181" t="s">
        <v>179</v>
      </c>
      <c r="F181">
        <v>290000253</v>
      </c>
      <c r="G181" t="s">
        <v>576</v>
      </c>
      <c r="N181" t="str">
        <v>COQUES REACTIVOS SAS</v>
      </c>
      <c r="O181" t="str" cm="1">
        <f t="array" ref="O181:Q181">IFERROR(TRANSPOSE(_xlfn._xlws.SORT(_xlfn.UNIQUE(_xlfn._xlws.FILTER(PROV[MINA],PROV[PROVEEDOR]=N181)))),"")</f>
        <v>TAMARA MANTO 0</v>
      </c>
      <c r="P181" t="str">
        <v>TAMARA MANTO 70</v>
      </c>
      <c r="Q181" t="str">
        <v>TAMARA MANTO 80</v>
      </c>
    </row>
    <row r="182" spans="1:45" x14ac:dyDescent="0.35">
      <c r="A182">
        <v>210000148</v>
      </c>
      <c r="B182" t="s">
        <v>577</v>
      </c>
      <c r="C182" t="s">
        <v>244</v>
      </c>
      <c r="D182" t="s">
        <v>578</v>
      </c>
      <c r="E182" t="s">
        <v>172</v>
      </c>
      <c r="F182">
        <v>290000254</v>
      </c>
      <c r="G182" t="s">
        <v>579</v>
      </c>
      <c r="N182" t="str">
        <v>COQUIZADORA DASCOL SAS</v>
      </c>
      <c r="O182" t="str" cm="1">
        <f t="array" ref="O182:P182">IFERROR(TRANSPOSE(_xlfn._xlws.SORT(_xlfn.UNIQUE(_xlfn._xlws.FILTER(PROV[MINA],PROV[PROVEEDOR]=N182)))),"")</f>
        <v>DASC SAS</v>
      </c>
      <c r="P182" t="str">
        <v>DASCOL 2</v>
      </c>
    </row>
    <row r="183" spans="1:45" x14ac:dyDescent="0.35">
      <c r="A183">
        <v>210000149</v>
      </c>
      <c r="B183" t="s">
        <v>580</v>
      </c>
      <c r="C183" t="s">
        <v>561</v>
      </c>
      <c r="D183" t="s">
        <v>581</v>
      </c>
      <c r="E183" t="s">
        <v>179</v>
      </c>
      <c r="F183">
        <v>290000255</v>
      </c>
      <c r="G183" t="s">
        <v>582</v>
      </c>
      <c r="N183" t="str">
        <v>COQUIZADORA DEL NORTE SAS</v>
      </c>
      <c r="O183" t="str" cm="1">
        <f t="array" ref="O183:T183">IFERROR(TRANSPOSE(_xlfn._xlws.SORT(_xlfn.UNIQUE(_xlfn._xlws.FILTER(PROV[MINA],PROV[PROVEEDOR]=N183)))),"")</f>
        <v>BERMUDEZ BARRERA - COQUIZADORA</v>
      </c>
      <c r="P183" t="str">
        <v>MINA LA FORTUNA</v>
      </c>
      <c r="Q183" t="str">
        <v>MINA LOS CACIQUES</v>
      </c>
      <c r="R183" t="str">
        <v>MINA PICONORCA</v>
      </c>
      <c r="S183" t="str">
        <v>TORRADO 1 - COQUIZADORA</v>
      </c>
      <c r="T183" t="str">
        <v>TORRADO 2 - COQUIZADORA</v>
      </c>
    </row>
    <row r="184" spans="1:45" x14ac:dyDescent="0.35">
      <c r="A184">
        <v>210000150</v>
      </c>
      <c r="B184" t="s">
        <v>583</v>
      </c>
      <c r="C184" t="s">
        <v>584</v>
      </c>
      <c r="D184" t="s">
        <v>585</v>
      </c>
      <c r="E184" t="s">
        <v>179</v>
      </c>
      <c r="F184">
        <v>290000256</v>
      </c>
      <c r="G184" t="s">
        <v>586</v>
      </c>
      <c r="N184" t="str">
        <v>COQUIZADORA DEL ORIENTE SAS</v>
      </c>
      <c r="O184" t="str" cm="1">
        <f t="array" ref="O184:R184">IFERROR(TRANSPOSE(_xlfn._xlws.SORT(_xlfn.UNIQUE(_xlfn._xlws.FILTER(PROV[MINA],PROV[PROVEEDOR]=N184)))),"")</f>
        <v>COQUIZADORA DEL ORIENTE</v>
      </c>
      <c r="P184" t="str">
        <v>LA FIERA</v>
      </c>
      <c r="Q184" t="str">
        <v>LA MIRLA</v>
      </c>
      <c r="R184" t="str">
        <v>LA MIRLA TER</v>
      </c>
    </row>
    <row r="185" spans="1:45" x14ac:dyDescent="0.35">
      <c r="A185">
        <v>210000151</v>
      </c>
      <c r="B185" t="s">
        <v>587</v>
      </c>
      <c r="C185" t="s">
        <v>588</v>
      </c>
      <c r="D185" t="s">
        <v>589</v>
      </c>
      <c r="E185" t="s">
        <v>179</v>
      </c>
      <c r="F185">
        <v>290000257</v>
      </c>
      <c r="G185" t="s">
        <v>590</v>
      </c>
      <c r="N185" t="str">
        <v>COQUIZADORA LA CONSENTIDA SAS</v>
      </c>
      <c r="O185" t="str" cm="1">
        <f t="array" ref="O185">IFERROR(TRANSPOSE(_xlfn._xlws.SORT(_xlfn.UNIQUE(_xlfn._xlws.FILTER(PROV[MINA],PROV[PROVEEDOR]=N185)))),"")</f>
        <v>LA CONSENTIDA</v>
      </c>
    </row>
    <row r="186" spans="1:45" x14ac:dyDescent="0.35">
      <c r="A186">
        <v>210000004</v>
      </c>
      <c r="B186" t="s">
        <v>591</v>
      </c>
      <c r="C186" t="s">
        <v>232</v>
      </c>
      <c r="D186" t="s">
        <v>592</v>
      </c>
      <c r="E186" t="s">
        <v>172</v>
      </c>
      <c r="F186">
        <v>290000258</v>
      </c>
      <c r="G186" t="s">
        <v>593</v>
      </c>
      <c r="N186" t="str">
        <v>COQUIZADORA MI BENDICION SAS</v>
      </c>
      <c r="O186" t="str" cm="1">
        <f t="array" ref="O186">IFERROR(TRANSPOSE(_xlfn._xlws.SORT(_xlfn.UNIQUE(_xlfn._xlws.FILTER(PROV[MINA],PROV[PROVEEDOR]=N186)))),"")</f>
        <v>HORNOS MI BENDICION</v>
      </c>
    </row>
    <row r="187" spans="1:45" x14ac:dyDescent="0.35">
      <c r="A187">
        <v>210000004</v>
      </c>
      <c r="B187" t="s">
        <v>591</v>
      </c>
      <c r="C187" t="s">
        <v>232</v>
      </c>
      <c r="D187" t="s">
        <v>592</v>
      </c>
      <c r="E187" t="s">
        <v>172</v>
      </c>
      <c r="F187">
        <v>290000259</v>
      </c>
      <c r="G187" t="s">
        <v>594</v>
      </c>
      <c r="N187" t="str">
        <v>COQUIZADORA PINZON Y CASTILLO SAS</v>
      </c>
      <c r="O187" t="str" cm="1">
        <f t="array" ref="O187">IFERROR(TRANSPOSE(_xlfn._xlws.SORT(_xlfn.UNIQUE(_xlfn._xlws.FILTER(PROV[MINA],PROV[PROVEEDOR]=N187)))),"")</f>
        <v>COQUIZADORA PINZON Y CASTILLO</v>
      </c>
    </row>
    <row r="188" spans="1:45" x14ac:dyDescent="0.35">
      <c r="A188">
        <v>210000004</v>
      </c>
      <c r="B188" t="s">
        <v>591</v>
      </c>
      <c r="C188" t="s">
        <v>232</v>
      </c>
      <c r="D188" t="s">
        <v>592</v>
      </c>
      <c r="E188" t="s">
        <v>172</v>
      </c>
      <c r="F188">
        <v>290000260</v>
      </c>
      <c r="G188" t="s">
        <v>595</v>
      </c>
      <c r="N188" t="str">
        <v>COQUIZADORA RINCON SAS</v>
      </c>
      <c r="O188" t="str" cm="1">
        <f t="array" ref="O188">IFERROR(TRANSPOSE(_xlfn._xlws.SORT(_xlfn.UNIQUE(_xlfn._xlws.FILTER(PROV[MINA],PROV[PROVEEDOR]=N188)))),"")</f>
        <v>RINCON SAS</v>
      </c>
    </row>
    <row r="189" spans="1:45" x14ac:dyDescent="0.35">
      <c r="A189">
        <v>210000004</v>
      </c>
      <c r="B189" t="s">
        <v>591</v>
      </c>
      <c r="C189" t="s">
        <v>232</v>
      </c>
      <c r="D189" t="s">
        <v>592</v>
      </c>
      <c r="E189" t="s">
        <v>172</v>
      </c>
      <c r="F189">
        <v>290000261</v>
      </c>
      <c r="G189" t="s">
        <v>596</v>
      </c>
      <c r="N189" t="str">
        <v>COQUIZADORA RIOS SAS</v>
      </c>
      <c r="O189" t="str" cm="1">
        <f t="array" ref="O189">IFERROR(TRANSPOSE(_xlfn._xlws.SORT(_xlfn.UNIQUE(_xlfn._xlws.FILTER(PROV[MINA],PROV[PROVEEDOR]=N189)))),"")</f>
        <v>COQUIZADORA RIOS SAS</v>
      </c>
    </row>
    <row r="190" spans="1:45" x14ac:dyDescent="0.35">
      <c r="A190">
        <v>210000004</v>
      </c>
      <c r="B190" t="s">
        <v>591</v>
      </c>
      <c r="C190" t="s">
        <v>232</v>
      </c>
      <c r="D190" t="s">
        <v>592</v>
      </c>
      <c r="E190" t="s">
        <v>172</v>
      </c>
      <c r="F190">
        <v>290000262</v>
      </c>
      <c r="G190" t="s">
        <v>597</v>
      </c>
      <c r="N190" t="str">
        <v>CORDOBA RESOURCES SAS</v>
      </c>
      <c r="O190" t="str" cm="1">
        <f t="array" ref="O190:P190">IFERROR(TRANSPOSE(_xlfn._xlws.SORT(_xlfn.UNIQUE(_xlfn._xlws.FILTER(PROV[MINA],PROV[PROVEEDOR]=N190)))),"")</f>
        <v>LA ESTRELLA</v>
      </c>
      <c r="P190" t="str">
        <v>PATIO JANEIRO</v>
      </c>
    </row>
    <row r="191" spans="1:45" x14ac:dyDescent="0.35">
      <c r="A191">
        <v>210000004</v>
      </c>
      <c r="B191" t="s">
        <v>591</v>
      </c>
      <c r="C191" t="s">
        <v>232</v>
      </c>
      <c r="D191" t="s">
        <v>592</v>
      </c>
      <c r="E191" t="s">
        <v>172</v>
      </c>
      <c r="F191">
        <v>290000263</v>
      </c>
      <c r="G191" t="s">
        <v>598</v>
      </c>
      <c r="N191" t="str">
        <v>CS CARBONES SAS</v>
      </c>
      <c r="O191" t="str" cm="1">
        <f t="array" ref="O191">IFERROR(TRANSPOSE(_xlfn._xlws.SORT(_xlfn.UNIQUE(_xlfn._xlws.FILTER(PROV[MINA],PROV[PROVEEDOR]=N191)))),"")</f>
        <v>CS CARBONES</v>
      </c>
    </row>
    <row r="192" spans="1:45" x14ac:dyDescent="0.35">
      <c r="A192">
        <v>210000004</v>
      </c>
      <c r="B192" t="s">
        <v>591</v>
      </c>
      <c r="C192" t="s">
        <v>232</v>
      </c>
      <c r="D192" t="s">
        <v>592</v>
      </c>
      <c r="E192" t="s">
        <v>172</v>
      </c>
      <c r="F192">
        <v>290000264</v>
      </c>
      <c r="G192" t="s">
        <v>599</v>
      </c>
      <c r="N192" t="str">
        <v>CZ MINERALS SAS</v>
      </c>
      <c r="O192" t="str" cm="1">
        <f t="array" ref="O192">IFERROR(TRANSPOSE(_xlfn._xlws.SORT(_xlfn.UNIQUE(_xlfn._xlws.FILTER(PROV[MINA],PROV[PROVEEDOR]=N192)))),"")</f>
        <v>CARLOS ZULETA</v>
      </c>
    </row>
    <row r="193" spans="1:39" x14ac:dyDescent="0.35">
      <c r="A193">
        <v>210000004</v>
      </c>
      <c r="B193" t="s">
        <v>591</v>
      </c>
      <c r="C193" t="s">
        <v>232</v>
      </c>
      <c r="D193" t="s">
        <v>592</v>
      </c>
      <c r="E193" t="s">
        <v>172</v>
      </c>
      <c r="F193">
        <v>290000265</v>
      </c>
      <c r="G193" t="s">
        <v>600</v>
      </c>
      <c r="N193" t="str">
        <v>DAYANA CAROLINA VELANDIA MENDIVELSO</v>
      </c>
      <c r="O193" t="str" cm="1">
        <f t="array" ref="O193">IFERROR(TRANSPOSE(_xlfn._xlws.SORT(_xlfn.UNIQUE(_xlfn._xlws.FILTER(PROV[MINA],PROV[PROVEEDOR]=N193)))),"")</f>
        <v>SOCOTA - BOYACA</v>
      </c>
    </row>
    <row r="194" spans="1:39" x14ac:dyDescent="0.35">
      <c r="A194">
        <v>210000004</v>
      </c>
      <c r="B194" t="s">
        <v>591</v>
      </c>
      <c r="C194" t="s">
        <v>232</v>
      </c>
      <c r="D194" t="s">
        <v>592</v>
      </c>
      <c r="E194" t="s">
        <v>172</v>
      </c>
      <c r="F194">
        <v>290000266</v>
      </c>
      <c r="G194" t="s">
        <v>601</v>
      </c>
      <c r="N194" t="str">
        <v>DIAZ INVESTMENT SAS</v>
      </c>
      <c r="O194" t="str" cm="1">
        <f t="array" ref="O194">IFERROR(TRANSPOSE(_xlfn._xlws.SORT(_xlfn.UNIQUE(_xlfn._xlws.FILTER(PROV[MINA],PROV[PROVEEDOR]=N194)))),"")</f>
        <v>VICTORIA 02</v>
      </c>
    </row>
    <row r="195" spans="1:39" x14ac:dyDescent="0.35">
      <c r="A195">
        <v>210000004</v>
      </c>
      <c r="B195" t="s">
        <v>591</v>
      </c>
      <c r="C195" t="s">
        <v>232</v>
      </c>
      <c r="D195" t="s">
        <v>592</v>
      </c>
      <c r="E195" t="s">
        <v>172</v>
      </c>
      <c r="F195">
        <v>290000267</v>
      </c>
      <c r="G195" t="s">
        <v>602</v>
      </c>
      <c r="N195" t="str">
        <v>DNA GR SAS</v>
      </c>
      <c r="O195" t="str" cm="1">
        <f t="array" ref="O195">IFERROR(TRANSPOSE(_xlfn._xlws.SORT(_xlfn.UNIQUE(_xlfn._xlws.FILTER(PROV[MINA],PROV[PROVEEDOR]=N195)))),"")</f>
        <v>PATIO DNA</v>
      </c>
    </row>
    <row r="196" spans="1:39" x14ac:dyDescent="0.35">
      <c r="A196">
        <v>210000004</v>
      </c>
      <c r="B196" t="s">
        <v>591</v>
      </c>
      <c r="C196" t="s">
        <v>232</v>
      </c>
      <c r="D196" t="s">
        <v>592</v>
      </c>
      <c r="E196" t="s">
        <v>172</v>
      </c>
      <c r="F196">
        <v>290000268</v>
      </c>
      <c r="G196" t="s">
        <v>603</v>
      </c>
      <c r="N196" t="str">
        <v>E&amp;T CARBONES SAS</v>
      </c>
      <c r="O196" t="str" cm="1">
        <f t="array" ref="O196:AM196">IFERROR(TRANSPOSE(_xlfn._xlws.SORT(_xlfn.UNIQUE(_xlfn._xlws.FILTER(PROV[MINA],PROV[PROVEEDOR]=N196)))),"")</f>
        <v>CAMELIAS</v>
      </c>
      <c r="P196" t="str">
        <v>CARBONES EYT 1</v>
      </c>
      <c r="Q196" t="str">
        <v>CARBONES EYT 2</v>
      </c>
      <c r="R196" t="str">
        <v>CARBONES EYT 2-1</v>
      </c>
      <c r="S196" t="str">
        <v>CARBONES EYT 3</v>
      </c>
      <c r="T196" t="str">
        <v>CARBONES EYT 4</v>
      </c>
      <c r="U196" t="str">
        <v>CERRO BONITO EYT TER</v>
      </c>
      <c r="V196" t="str">
        <v>EL CARRASCO</v>
      </c>
      <c r="W196" t="str">
        <v>EL MOLINO</v>
      </c>
      <c r="X196" t="str">
        <v>EL MOLINO 2</v>
      </c>
      <c r="Y196" t="str">
        <v>EL TRIUNFO EYT</v>
      </c>
      <c r="Z196" t="str">
        <v>LA BENDICIÓN 1</v>
      </c>
      <c r="AA196" t="str">
        <v>LA CALIFORNIA EYT</v>
      </c>
      <c r="AB196" t="str">
        <v>LA CANDELARIA EYT</v>
      </c>
      <c r="AC196" t="str">
        <v>LA CANDELARIA EYT TER</v>
      </c>
      <c r="AD196" t="str">
        <v>LA MARINILLA EYT</v>
      </c>
      <c r="AE196" t="str">
        <v>LAJAS TER</v>
      </c>
      <c r="AF196" t="str">
        <v>LOS PINOS TER</v>
      </c>
      <c r="AG196" t="str">
        <v>LOTTO</v>
      </c>
      <c r="AH196" t="str">
        <v>MOLAGAVITA</v>
      </c>
      <c r="AI196" t="str">
        <v>MONARCA EYT</v>
      </c>
      <c r="AJ196" t="str">
        <v>MONARCA EYT TER</v>
      </c>
      <c r="AK196" t="str">
        <v>SAN MIGUEL</v>
      </c>
      <c r="AL196" t="str">
        <v>SAN PEDRO TER</v>
      </c>
      <c r="AM196" t="str">
        <v>SAN VICTORIO TER</v>
      </c>
    </row>
    <row r="197" spans="1:39" x14ac:dyDescent="0.35">
      <c r="A197">
        <v>210000004</v>
      </c>
      <c r="B197" t="s">
        <v>591</v>
      </c>
      <c r="C197" t="s">
        <v>232</v>
      </c>
      <c r="D197" t="s">
        <v>592</v>
      </c>
      <c r="E197" t="s">
        <v>172</v>
      </c>
      <c r="F197">
        <v>290000269</v>
      </c>
      <c r="G197" t="s">
        <v>604</v>
      </c>
      <c r="N197" t="str">
        <v>ECOMINERALES DEL NORTE FC SAS</v>
      </c>
      <c r="O197" t="str" cm="1">
        <f t="array" ref="O197:P197">IFERROR(TRANSPOSE(_xlfn._xlws.SORT(_xlfn.UNIQUE(_xlfn._xlws.FILTER(PROV[MINA],PROV[PROVEEDOR]=N197)))),"")</f>
        <v>ECOMINERALES</v>
      </c>
      <c r="P197" t="str">
        <v>ECOMINERALES 2 TER</v>
      </c>
    </row>
    <row r="198" spans="1:39" x14ac:dyDescent="0.35">
      <c r="A198">
        <v>210000004</v>
      </c>
      <c r="B198" t="s">
        <v>591</v>
      </c>
      <c r="C198" t="s">
        <v>232</v>
      </c>
      <c r="D198" t="s">
        <v>592</v>
      </c>
      <c r="E198" t="s">
        <v>172</v>
      </c>
      <c r="F198">
        <v>290000270</v>
      </c>
      <c r="G198" t="s">
        <v>605</v>
      </c>
      <c r="N198" t="str">
        <v>EL PORVENIR CARBON SAS</v>
      </c>
      <c r="O198" t="str" cm="1">
        <f t="array" ref="O198">IFERROR(TRANSPOSE(_xlfn._xlws.SORT(_xlfn.UNIQUE(_xlfn._xlws.FILTER(PROV[MINA],PROV[PROVEEDOR]=N198)))),"")</f>
        <v>EL PORVENIR VG</v>
      </c>
    </row>
    <row r="199" spans="1:39" x14ac:dyDescent="0.35">
      <c r="A199">
        <v>210000004</v>
      </c>
      <c r="B199" t="s">
        <v>591</v>
      </c>
      <c r="C199" t="s">
        <v>232</v>
      </c>
      <c r="D199" t="s">
        <v>592</v>
      </c>
      <c r="E199" t="s">
        <v>172</v>
      </c>
      <c r="F199">
        <v>290000271</v>
      </c>
      <c r="G199" t="s">
        <v>606</v>
      </c>
      <c r="N199" t="str">
        <v>ELBA SABOYA DE CASTIBLANCO</v>
      </c>
      <c r="O199" t="str" cm="1">
        <f t="array" ref="O199">IFERROR(TRANSPOSE(_xlfn._xlws.SORT(_xlfn.UNIQUE(_xlfn._xlws.FILTER(PROV[MINA],PROV[PROVEEDOR]=N199)))),"")</f>
        <v>CARBONERAS SAN JOSE</v>
      </c>
    </row>
    <row r="200" spans="1:39" x14ac:dyDescent="0.35">
      <c r="A200">
        <v>210000004</v>
      </c>
      <c r="B200" t="s">
        <v>591</v>
      </c>
      <c r="C200" t="s">
        <v>232</v>
      </c>
      <c r="D200" t="s">
        <v>592</v>
      </c>
      <c r="E200" t="s">
        <v>172</v>
      </c>
      <c r="F200">
        <v>290000272</v>
      </c>
      <c r="G200" t="s">
        <v>607</v>
      </c>
      <c r="N200" t="str">
        <v>ELIECER GUTIERREZ SANCHEZ</v>
      </c>
      <c r="O200" t="str" cm="1">
        <f t="array" ref="O200">IFERROR(TRANSPOSE(_xlfn._xlws.SORT(_xlfn.UNIQUE(_xlfn._xlws.FILTER(PROV[MINA],PROV[PROVEEDOR]=N200)))),"")</f>
        <v>BACELI CAR 2</v>
      </c>
    </row>
    <row r="201" spans="1:39" x14ac:dyDescent="0.35">
      <c r="A201">
        <v>210000004</v>
      </c>
      <c r="B201" t="s">
        <v>591</v>
      </c>
      <c r="C201" t="s">
        <v>232</v>
      </c>
      <c r="D201" t="s">
        <v>592</v>
      </c>
      <c r="E201" t="s">
        <v>172</v>
      </c>
      <c r="F201">
        <v>290000273</v>
      </c>
      <c r="G201" t="s">
        <v>608</v>
      </c>
      <c r="N201" t="str">
        <v>ELISEO DE JESUS GUTIERREZ GAFARO</v>
      </c>
      <c r="O201" t="str" cm="1">
        <f t="array" ref="O201">IFERROR(TRANSPOSE(_xlfn._xlws.SORT(_xlfn.UNIQUE(_xlfn._xlws.FILTER(PROV[MINA],PROV[PROVEEDOR]=N201)))),"")</f>
        <v>ELICEO GUTIERREZ MAQUILA</v>
      </c>
    </row>
    <row r="202" spans="1:39" x14ac:dyDescent="0.35">
      <c r="A202">
        <v>210000004</v>
      </c>
      <c r="B202" t="s">
        <v>591</v>
      </c>
      <c r="C202" t="s">
        <v>232</v>
      </c>
      <c r="D202" t="s">
        <v>592</v>
      </c>
      <c r="E202" t="s">
        <v>172</v>
      </c>
      <c r="F202">
        <v>290000274</v>
      </c>
      <c r="G202" t="s">
        <v>609</v>
      </c>
      <c r="N202" t="str">
        <v>ENGINEERING, MARKETING OF MINERALS</v>
      </c>
      <c r="O202" t="str" cm="1">
        <f t="array" ref="O202:P202">IFERROR(TRANSPOSE(_xlfn._xlws.SORT(_xlfn.UNIQUE(_xlfn._xlws.FILTER(PROV[MINA],PROV[PROVEEDOR]=N202)))),"")</f>
        <v>HORNOS RENE</v>
      </c>
      <c r="P202" t="str">
        <v>LA GLORIA</v>
      </c>
    </row>
    <row r="203" spans="1:39" x14ac:dyDescent="0.35">
      <c r="A203">
        <v>210000004</v>
      </c>
      <c r="B203" t="s">
        <v>591</v>
      </c>
      <c r="C203" t="s">
        <v>232</v>
      </c>
      <c r="D203" t="s">
        <v>592</v>
      </c>
      <c r="E203" t="s">
        <v>172</v>
      </c>
      <c r="F203">
        <v>290000275</v>
      </c>
      <c r="G203" t="s">
        <v>610</v>
      </c>
      <c r="N203" t="str">
        <v>EWO CARBONES SAS</v>
      </c>
      <c r="O203" t="str" cm="1">
        <f t="array" ref="O203">IFERROR(TRANSPOSE(_xlfn._xlws.SORT(_xlfn.UNIQUE(_xlfn._xlws.FILTER(PROV[MINA],PROV[PROVEEDOR]=N203)))),"")</f>
        <v>YULIETH EWO</v>
      </c>
    </row>
    <row r="204" spans="1:39" x14ac:dyDescent="0.35">
      <c r="A204">
        <v>210000004</v>
      </c>
      <c r="B204" t="s">
        <v>591</v>
      </c>
      <c r="C204" t="s">
        <v>232</v>
      </c>
      <c r="D204" t="s">
        <v>592</v>
      </c>
      <c r="E204" t="s">
        <v>172</v>
      </c>
      <c r="F204">
        <v>290000276</v>
      </c>
      <c r="G204" t="s">
        <v>611</v>
      </c>
      <c r="N204" t="str">
        <v>EXPLOCAMAR SAS</v>
      </c>
      <c r="O204" t="str" cm="1">
        <f t="array" ref="O204:P204">IFERROR(TRANSPOSE(_xlfn._xlws.SORT(_xlfn.UNIQUE(_xlfn._xlws.FILTER(PROV[MINA],PROV[PROVEEDOR]=N204)))),"")</f>
        <v>LA AMARILLA CISCOSA - EXPLOCAMAR</v>
      </c>
      <c r="P204" t="str">
        <v>LA AMARILLA PARIDA - EXPLOCAMAR</v>
      </c>
    </row>
    <row r="205" spans="1:39" x14ac:dyDescent="0.35">
      <c r="A205">
        <v>210000004</v>
      </c>
      <c r="B205" t="s">
        <v>591</v>
      </c>
      <c r="C205" t="s">
        <v>232</v>
      </c>
      <c r="D205" t="s">
        <v>592</v>
      </c>
      <c r="E205" t="s">
        <v>172</v>
      </c>
      <c r="F205">
        <v>290000277</v>
      </c>
      <c r="G205" t="s">
        <v>612</v>
      </c>
      <c r="N205" t="str">
        <v>EXPLOTACION MINERA JEZU 2 SAS</v>
      </c>
      <c r="O205" t="str" cm="1">
        <f t="array" ref="O205">IFERROR(TRANSPOSE(_xlfn._xlws.SORT(_xlfn.UNIQUE(_xlfn._xlws.FILTER(PROV[MINA],PROV[PROVEEDOR]=N205)))),"")</f>
        <v>JEZU 2</v>
      </c>
    </row>
    <row r="206" spans="1:39" x14ac:dyDescent="0.35">
      <c r="A206">
        <v>210000004</v>
      </c>
      <c r="B206" t="s">
        <v>591</v>
      </c>
      <c r="C206" t="s">
        <v>232</v>
      </c>
      <c r="D206" t="s">
        <v>592</v>
      </c>
      <c r="E206" t="s">
        <v>172</v>
      </c>
      <c r="F206">
        <v>290000278</v>
      </c>
      <c r="G206" t="s">
        <v>613</v>
      </c>
      <c r="N206" t="str">
        <v>EXPLOTACION MINERA OTERO SAS</v>
      </c>
      <c r="O206" t="str" cm="1">
        <f t="array" ref="O206">IFERROR(TRANSPOSE(_xlfn._xlws.SORT(_xlfn.UNIQUE(_xlfn._xlws.FILTER(PROV[MINA],PROV[PROVEEDOR]=N206)))),"")</f>
        <v>EL RENACER</v>
      </c>
    </row>
    <row r="207" spans="1:39" x14ac:dyDescent="0.35">
      <c r="A207">
        <v>210000004</v>
      </c>
      <c r="B207" t="s">
        <v>591</v>
      </c>
      <c r="C207" t="s">
        <v>232</v>
      </c>
      <c r="D207" t="s">
        <v>592</v>
      </c>
      <c r="E207" t="s">
        <v>172</v>
      </c>
      <c r="F207">
        <v>290000279</v>
      </c>
      <c r="G207" t="s">
        <v>614</v>
      </c>
      <c r="N207" t="str">
        <v>EXPLOTACIONES CAMILA SAS</v>
      </c>
      <c r="O207" t="str" cm="1">
        <f t="array" ref="O207">IFERROR(TRANSPOSE(_xlfn._xlws.SORT(_xlfn.UNIQUE(_xlfn._xlws.FILTER(PROV[MINA],PROV[PROVEEDOR]=N207)))),"")</f>
        <v>CAMILA</v>
      </c>
    </row>
    <row r="208" spans="1:39" x14ac:dyDescent="0.35">
      <c r="A208">
        <v>210000004</v>
      </c>
      <c r="B208" t="s">
        <v>591</v>
      </c>
      <c r="C208" t="s">
        <v>232</v>
      </c>
      <c r="D208" t="s">
        <v>592</v>
      </c>
      <c r="E208" t="s">
        <v>172</v>
      </c>
      <c r="F208">
        <v>290000280</v>
      </c>
      <c r="G208" t="s">
        <v>615</v>
      </c>
      <c r="N208" t="str">
        <v>EXPLOTACIONES LA MARIA SAS</v>
      </c>
      <c r="O208" t="str" cm="1">
        <f t="array" ref="O208:R208">IFERROR(TRANSPOSE(_xlfn._xlws.SORT(_xlfn.UNIQUE(_xlfn._xlws.FILTER(PROV[MINA],PROV[PROVEEDOR]=N208)))),"")</f>
        <v>SAN DIEGO</v>
      </c>
      <c r="P208" t="str">
        <v>SAN DIEGO-URBINA</v>
      </c>
      <c r="Q208" t="str">
        <v>SAN DIEGO-URBINA TER A</v>
      </c>
      <c r="R208" t="str">
        <v>SAN DIEGO-URBINA TER B</v>
      </c>
    </row>
    <row r="209" spans="1:31" x14ac:dyDescent="0.35">
      <c r="A209">
        <v>210000004</v>
      </c>
      <c r="B209" t="s">
        <v>591</v>
      </c>
      <c r="C209" t="s">
        <v>232</v>
      </c>
      <c r="D209" t="s">
        <v>592</v>
      </c>
      <c r="E209" t="s">
        <v>172</v>
      </c>
      <c r="F209">
        <v>290000281</v>
      </c>
      <c r="G209" t="s">
        <v>616</v>
      </c>
      <c r="N209" t="str">
        <v>EXPLOTACIONES LOS SAMANES SAS</v>
      </c>
      <c r="O209" t="str" cm="1">
        <f t="array" ref="O209:Q209">IFERROR(TRANSPOSE(_xlfn._xlws.SORT(_xlfn.UNIQUE(_xlfn._xlws.FILTER(PROV[MINA],PROV[PROVEEDOR]=N209)))),"")</f>
        <v>BUENOS AIRES</v>
      </c>
      <c r="P209" t="str">
        <v>BUENOS AIRES B M30</v>
      </c>
      <c r="Q209" t="str">
        <v>SANTA CRUZ</v>
      </c>
    </row>
    <row r="210" spans="1:31" x14ac:dyDescent="0.35">
      <c r="A210">
        <v>210000004</v>
      </c>
      <c r="B210" t="s">
        <v>591</v>
      </c>
      <c r="C210" t="s">
        <v>232</v>
      </c>
      <c r="D210" t="s">
        <v>592</v>
      </c>
      <c r="E210" t="s">
        <v>172</v>
      </c>
      <c r="F210">
        <v>290000282</v>
      </c>
      <c r="G210" t="s">
        <v>617</v>
      </c>
      <c r="N210" t="str">
        <v>EXPLOTACIONES MINERAS DEL NORTE</v>
      </c>
      <c r="O210" t="str" cm="1">
        <f t="array" ref="O210">IFERROR(TRANSPOSE(_xlfn._xlws.SORT(_xlfn.UNIQUE(_xlfn._xlws.FILTER(PROV[MINA],PROV[PROVEEDOR]=N210)))),"")</f>
        <v>DOS PALMAS 4</v>
      </c>
    </row>
    <row r="211" spans="1:31" x14ac:dyDescent="0.35">
      <c r="A211">
        <v>210000004</v>
      </c>
      <c r="B211" t="s">
        <v>591</v>
      </c>
      <c r="C211" t="s">
        <v>232</v>
      </c>
      <c r="D211" t="s">
        <v>592</v>
      </c>
      <c r="E211" t="s">
        <v>172</v>
      </c>
      <c r="F211">
        <v>290000283</v>
      </c>
      <c r="G211" t="s">
        <v>618</v>
      </c>
      <c r="N211" t="str">
        <v>EXPORCARMIN SAS</v>
      </c>
      <c r="O211" t="str" cm="1">
        <f t="array" ref="O211:V211">IFERROR(TRANSPOSE(_xlfn._xlws.SORT(_xlfn.UNIQUE(_xlfn._xlws.FILTER(PROV[MINA],PROV[PROVEEDOR]=N211)))),"")</f>
        <v>BELEN</v>
      </c>
      <c r="P211" t="str">
        <v>CLARET 1</v>
      </c>
      <c r="Q211" t="str">
        <v>LA GUACAMAYA</v>
      </c>
      <c r="R211" t="str">
        <v>LA GUACAMAYA TER</v>
      </c>
      <c r="S211" t="str">
        <v>LA VIRGEN</v>
      </c>
      <c r="T211" t="str">
        <v>LA VIRGEN TER</v>
      </c>
      <c r="U211" t="str">
        <v>SEÑOR DE LOS MILAGROS</v>
      </c>
      <c r="V211" t="str">
        <v>SEÑOR DE LOS MILAGROS TER</v>
      </c>
    </row>
    <row r="212" spans="1:31" x14ac:dyDescent="0.35">
      <c r="A212">
        <v>210000004</v>
      </c>
      <c r="B212" t="s">
        <v>591</v>
      </c>
      <c r="C212" t="s">
        <v>232</v>
      </c>
      <c r="D212" t="s">
        <v>592</v>
      </c>
      <c r="E212" t="s">
        <v>172</v>
      </c>
      <c r="F212">
        <v>290000284</v>
      </c>
      <c r="G212" t="s">
        <v>619</v>
      </c>
      <c r="N212" t="str">
        <v>EXPRESS COAL SAS</v>
      </c>
      <c r="O212" t="str" cm="1">
        <f t="array" ref="O212:AE212">IFERROR(TRANSPOSE(_xlfn._xlws.SORT(_xlfn.UNIQUE(_xlfn._xlws.FILTER(PROV[MINA],PROV[PROVEEDOR]=N212)))),"")</f>
        <v>ARBOLEDA</v>
      </c>
      <c r="P212" t="str">
        <v>LA ALIANZA</v>
      </c>
      <c r="Q212" t="str">
        <v>LA ALIANZA COQ</v>
      </c>
      <c r="R212" t="str">
        <v>LA ALIANZA TER</v>
      </c>
      <c r="S212" t="str">
        <v>LA ALIANZA TER A</v>
      </c>
      <c r="T212" t="str">
        <v>LA ALIANZA TER B</v>
      </c>
      <c r="U212" t="str">
        <v>LA AUSTRALIANA</v>
      </c>
      <c r="V212" t="str">
        <v>SAN JAVIER TER</v>
      </c>
      <c r="W212" t="str">
        <v>SAN MIGUELITO</v>
      </c>
      <c r="X212" t="str">
        <v>SAN PEDRO TER</v>
      </c>
      <c r="Y212" t="str">
        <v>SAN PEDRO TER A</v>
      </c>
      <c r="Z212" t="str">
        <v>SAN PEDRO TER B</v>
      </c>
      <c r="AA212" t="str">
        <v>SAN VICTORINO TER</v>
      </c>
      <c r="AB212" t="str">
        <v>SAN VICTORINO TER A</v>
      </c>
      <c r="AC212" t="str">
        <v>SAN VICTORINO TER B</v>
      </c>
      <c r="AD212" t="str">
        <v>SHADAI 02</v>
      </c>
      <c r="AE212" t="str">
        <v>SILCOQUE</v>
      </c>
    </row>
    <row r="213" spans="1:31" x14ac:dyDescent="0.35">
      <c r="A213">
        <v>210000004</v>
      </c>
      <c r="B213" t="s">
        <v>591</v>
      </c>
      <c r="C213" t="s">
        <v>232</v>
      </c>
      <c r="D213" t="s">
        <v>592</v>
      </c>
      <c r="E213" t="s">
        <v>172</v>
      </c>
      <c r="F213">
        <v>290000285</v>
      </c>
      <c r="G213" t="s">
        <v>620</v>
      </c>
      <c r="N213" t="str">
        <v>FERTIAN COALS SAS</v>
      </c>
      <c r="O213" t="str" cm="1">
        <f t="array" ref="O213">IFERROR(TRANSPOSE(_xlfn._xlws.SORT(_xlfn.UNIQUE(_xlfn._xlws.FILTER(PROV[MINA],PROV[PROVEEDOR]=N213)))),"")</f>
        <v>Fertian Coals - Cundinamarca</v>
      </c>
    </row>
    <row r="214" spans="1:31" x14ac:dyDescent="0.35">
      <c r="A214">
        <v>210000004</v>
      </c>
      <c r="B214" t="s">
        <v>591</v>
      </c>
      <c r="C214" t="s">
        <v>232</v>
      </c>
      <c r="D214" t="s">
        <v>592</v>
      </c>
      <c r="E214" t="s">
        <v>172</v>
      </c>
      <c r="F214">
        <v>290000286</v>
      </c>
      <c r="G214" t="s">
        <v>621</v>
      </c>
      <c r="N214" t="str">
        <v>FREDDY GUERRERO MOLINA</v>
      </c>
      <c r="O214" t="str" cm="1">
        <f t="array" ref="O214:Q214">IFERROR(TRANSPOSE(_xlfn._xlws.SORT(_xlfn.UNIQUE(_xlfn._xlws.FILTER(PROV[MINA],PROV[PROVEEDOR]=N214)))),"")</f>
        <v>LA VICTORIA M10</v>
      </c>
      <c r="P214" t="str">
        <v>LA VICTORIA M20</v>
      </c>
      <c r="Q214" t="str">
        <v>VICTORIA M20 TER</v>
      </c>
    </row>
    <row r="215" spans="1:31" x14ac:dyDescent="0.35">
      <c r="A215">
        <v>210000004</v>
      </c>
      <c r="B215" t="s">
        <v>591</v>
      </c>
      <c r="C215" t="s">
        <v>232</v>
      </c>
      <c r="D215" t="s">
        <v>592</v>
      </c>
      <c r="E215" t="s">
        <v>172</v>
      </c>
      <c r="F215">
        <v>290000287</v>
      </c>
      <c r="G215" t="s">
        <v>622</v>
      </c>
      <c r="N215" t="str">
        <v>GCC GRUPO COMERCIAL CARBONERO SAS</v>
      </c>
      <c r="O215" t="str" cm="1">
        <f t="array" ref="O215:R215">IFERROR(TRANSPOSE(_xlfn._xlws.SORT(_xlfn.UNIQUE(_xlfn._xlws.FILTER(PROV[MINA],PROV[PROVEEDOR]=N215)))),"")</f>
        <v>INCLINADO 5</v>
      </c>
      <c r="P215" t="str">
        <v>TALAS</v>
      </c>
      <c r="Q215" t="str">
        <v>TALAS 02</v>
      </c>
      <c r="R215" t="str">
        <v>TALAS 03</v>
      </c>
    </row>
    <row r="216" spans="1:31" x14ac:dyDescent="0.35">
      <c r="A216">
        <v>210000004</v>
      </c>
      <c r="B216" t="s">
        <v>591</v>
      </c>
      <c r="C216" t="s">
        <v>232</v>
      </c>
      <c r="D216" t="s">
        <v>592</v>
      </c>
      <c r="E216" t="s">
        <v>172</v>
      </c>
      <c r="F216">
        <v>290000288</v>
      </c>
      <c r="G216" t="s">
        <v>623</v>
      </c>
      <c r="N216" t="str">
        <v>GEMCOAL SAS</v>
      </c>
      <c r="O216" t="str" cm="1">
        <f t="array" ref="O216">IFERROR(TRANSPOSE(_xlfn._xlws.SORT(_xlfn.UNIQUE(_xlfn._xlws.FILTER(PROV[MINA],PROV[PROVEEDOR]=N216)))),"")</f>
        <v>CARBOLAN DR</v>
      </c>
    </row>
    <row r="217" spans="1:31" x14ac:dyDescent="0.35">
      <c r="A217">
        <v>210000004</v>
      </c>
      <c r="B217" t="s">
        <v>591</v>
      </c>
      <c r="C217" t="s">
        <v>232</v>
      </c>
      <c r="D217" t="s">
        <v>592</v>
      </c>
      <c r="E217" t="s">
        <v>172</v>
      </c>
      <c r="F217">
        <v>290000289</v>
      </c>
      <c r="G217" t="s">
        <v>624</v>
      </c>
      <c r="N217" t="str">
        <v>GEOCOSTA LTDA</v>
      </c>
      <c r="O217" t="str" cm="1">
        <f t="array" ref="O217">IFERROR(TRANSPOSE(_xlfn._xlws.SORT(_xlfn.UNIQUE(_xlfn._xlws.FILTER(PROV[MINA],PROV[PROVEEDOR]=N217)))),"")</f>
        <v>LA ESCONDIDA</v>
      </c>
    </row>
    <row r="218" spans="1:31" x14ac:dyDescent="0.35">
      <c r="A218">
        <v>210000004</v>
      </c>
      <c r="B218" t="s">
        <v>591</v>
      </c>
      <c r="C218" t="s">
        <v>232</v>
      </c>
      <c r="D218" t="s">
        <v>592</v>
      </c>
      <c r="E218" t="s">
        <v>172</v>
      </c>
      <c r="F218">
        <v>290000290</v>
      </c>
      <c r="G218" t="s">
        <v>625</v>
      </c>
      <c r="N218" t="str">
        <v>GEOVANNY EDUARDO CRISTANCHO IBARRA</v>
      </c>
      <c r="O218" t="str" cm="1">
        <f t="array" ref="O218">IFERROR(TRANSPOSE(_xlfn._xlws.SORT(_xlfn.UNIQUE(_xlfn._xlws.FILTER(PROV[MINA],PROV[PROVEEDOR]=N218)))),"")</f>
        <v>COQUE GEOVANY</v>
      </c>
    </row>
    <row r="219" spans="1:31" x14ac:dyDescent="0.35">
      <c r="A219">
        <v>210000004</v>
      </c>
      <c r="B219" t="s">
        <v>591</v>
      </c>
      <c r="C219" t="s">
        <v>232</v>
      </c>
      <c r="D219" t="s">
        <v>592</v>
      </c>
      <c r="E219" t="s">
        <v>172</v>
      </c>
      <c r="F219">
        <v>290000291</v>
      </c>
      <c r="G219" t="s">
        <v>626</v>
      </c>
      <c r="N219" t="str">
        <v>GLOBAL SUPPLIES CI SAS</v>
      </c>
      <c r="O219" t="str" cm="1">
        <f t="array" ref="O219:R219">IFERROR(TRANSPOSE(_xlfn._xlws.SORT(_xlfn.UNIQUE(_xlfn._xlws.FILTER(PROV[MINA],PROV[PROVEEDOR]=N219)))),"")</f>
        <v>EL REY</v>
      </c>
      <c r="P219" t="str">
        <v>GLOBAL SUPPLIES</v>
      </c>
      <c r="Q219" t="str">
        <v>LA MILAGROSA GS</v>
      </c>
      <c r="R219" t="str">
        <v>OBRA Y GRACIA</v>
      </c>
    </row>
    <row r="220" spans="1:31" x14ac:dyDescent="0.35">
      <c r="A220">
        <v>210000004</v>
      </c>
      <c r="B220" t="s">
        <v>591</v>
      </c>
      <c r="C220" t="s">
        <v>232</v>
      </c>
      <c r="D220" t="s">
        <v>592</v>
      </c>
      <c r="E220" t="s">
        <v>172</v>
      </c>
      <c r="F220">
        <v>290000292</v>
      </c>
      <c r="G220" t="s">
        <v>627</v>
      </c>
      <c r="N220" t="str">
        <v>GLOBALMINERALES SAS</v>
      </c>
      <c r="O220" t="str" cm="1">
        <f t="array" ref="O220:T220">IFERROR(TRANSPOSE(_xlfn._xlws.SORT(_xlfn.UNIQUE(_xlfn._xlws.FILTER(PROV[MINA],PROV[PROVEEDOR]=N220)))),"")</f>
        <v>GLOBAL 1</v>
      </c>
      <c r="P220" t="str">
        <v>GLOBAL 2</v>
      </c>
      <c r="Q220" t="str">
        <v>GLOBAL 3</v>
      </c>
      <c r="R220" t="str">
        <v>GLOBAL 4</v>
      </c>
      <c r="S220" t="str">
        <v>Global Minerales - Boyacá</v>
      </c>
      <c r="T220" t="str">
        <v>GLOBAL TER</v>
      </c>
    </row>
    <row r="221" spans="1:31" x14ac:dyDescent="0.35">
      <c r="A221">
        <v>210000004</v>
      </c>
      <c r="B221" t="s">
        <v>591</v>
      </c>
      <c r="C221" t="s">
        <v>232</v>
      </c>
      <c r="D221" t="s">
        <v>592</v>
      </c>
      <c r="E221" t="s">
        <v>172</v>
      </c>
      <c r="F221">
        <v>290000293</v>
      </c>
      <c r="G221" t="s">
        <v>628</v>
      </c>
      <c r="N221" t="str">
        <v>GONZALEZ Y CIA MINERALES SAS</v>
      </c>
      <c r="O221" t="str" cm="1">
        <f t="array" ref="O221">IFERROR(TRANSPOSE(_xlfn._xlws.SORT(_xlfn.UNIQUE(_xlfn._xlws.FILTER(PROV[MINA],PROV[PROVEEDOR]=N221)))),"")</f>
        <v>LA TUNEBIA</v>
      </c>
    </row>
    <row r="222" spans="1:31" x14ac:dyDescent="0.35">
      <c r="A222">
        <v>210000004</v>
      </c>
      <c r="B222" t="s">
        <v>591</v>
      </c>
      <c r="C222" t="s">
        <v>232</v>
      </c>
      <c r="D222" t="s">
        <v>592</v>
      </c>
      <c r="E222" t="s">
        <v>172</v>
      </c>
      <c r="F222">
        <v>290000294</v>
      </c>
      <c r="G222" t="s">
        <v>629</v>
      </c>
      <c r="N222" t="str">
        <v>GRUPO ARENALES SAS</v>
      </c>
      <c r="O222" t="str" cm="1">
        <f t="array" ref="O222">IFERROR(TRANSPOSE(_xlfn._xlws.SORT(_xlfn.UNIQUE(_xlfn._xlws.FILTER(PROV[MINA],PROV[PROVEEDOR]=N222)))),"")</f>
        <v>PEÑA NEGRA</v>
      </c>
    </row>
    <row r="223" spans="1:31" x14ac:dyDescent="0.35">
      <c r="A223">
        <v>210000004</v>
      </c>
      <c r="B223" t="s">
        <v>591</v>
      </c>
      <c r="C223" t="s">
        <v>232</v>
      </c>
      <c r="D223" t="s">
        <v>592</v>
      </c>
      <c r="E223" t="s">
        <v>172</v>
      </c>
      <c r="F223">
        <v>290000295</v>
      </c>
      <c r="G223" t="s">
        <v>630</v>
      </c>
      <c r="N223" t="str">
        <v>GRUPO CARBOFER SAS ZESE</v>
      </c>
      <c r="O223" t="str" cm="1">
        <f t="array" ref="O223:P223">IFERROR(TRANSPOSE(_xlfn._xlws.SORT(_xlfn.UNIQUE(_xlfn._xlws.FILTER(PROV[MINA],PROV[PROVEEDOR]=N223)))),"")</f>
        <v>LA FORTUNA AB</v>
      </c>
      <c r="P223" t="str">
        <v>SAN FERNANDO</v>
      </c>
    </row>
    <row r="224" spans="1:31" x14ac:dyDescent="0.35">
      <c r="A224">
        <v>210000004</v>
      </c>
      <c r="B224" t="s">
        <v>591</v>
      </c>
      <c r="C224" t="s">
        <v>232</v>
      </c>
      <c r="D224" t="s">
        <v>592</v>
      </c>
      <c r="E224" t="s">
        <v>172</v>
      </c>
      <c r="F224">
        <v>290000296</v>
      </c>
      <c r="G224" t="s">
        <v>631</v>
      </c>
      <c r="N224" t="str">
        <v>GRUPO COMERCIAL FATIBAR 18 SAS</v>
      </c>
      <c r="O224" t="str" cm="1">
        <f t="array" ref="O224">IFERROR(TRANSPOSE(_xlfn._xlws.SORT(_xlfn.UNIQUE(_xlfn._xlws.FILTER(PROV[MINA],PROV[PROVEEDOR]=N224)))),"")</f>
        <v>FATIBAR 18</v>
      </c>
    </row>
    <row r="225" spans="1:23" x14ac:dyDescent="0.35">
      <c r="A225">
        <v>210000004</v>
      </c>
      <c r="B225" t="s">
        <v>591</v>
      </c>
      <c r="C225" t="s">
        <v>232</v>
      </c>
      <c r="D225" t="s">
        <v>592</v>
      </c>
      <c r="E225" t="s">
        <v>172</v>
      </c>
      <c r="F225">
        <v>290000297</v>
      </c>
      <c r="G225" t="s">
        <v>632</v>
      </c>
      <c r="N225" t="str">
        <v>GRUPO EMPRESARIAL H&amp;B SAS</v>
      </c>
      <c r="O225" t="str" cm="1">
        <f t="array" ref="O225:P225">IFERROR(TRANSPOSE(_xlfn._xlws.SORT(_xlfn.UNIQUE(_xlfn._xlws.FILTER(PROV[MINA],PROV[PROVEEDOR]=N225)))),"")</f>
        <v>FATIBAR 6-1</v>
      </c>
      <c r="P225" t="str">
        <v>FATIBAR 6-1 TER</v>
      </c>
    </row>
    <row r="226" spans="1:23" x14ac:dyDescent="0.35">
      <c r="A226">
        <v>210000004</v>
      </c>
      <c r="B226" t="s">
        <v>591</v>
      </c>
      <c r="C226" t="s">
        <v>232</v>
      </c>
      <c r="D226" t="s">
        <v>592</v>
      </c>
      <c r="E226" t="s">
        <v>172</v>
      </c>
      <c r="F226">
        <v>290000298</v>
      </c>
      <c r="G226" t="s">
        <v>633</v>
      </c>
      <c r="N226" t="str">
        <v>GRUPO EMPRESARIAL MINNORT JI SAS</v>
      </c>
      <c r="O226" t="str" cm="1">
        <f t="array" ref="O226:P226">IFERROR(TRANSPOSE(_xlfn._xlws.SORT(_xlfn.UNIQUE(_xlfn._xlws.FILTER(PROV[MINA],PROV[PROVEEDOR]=N226)))),"")</f>
        <v>ABUDABY 1</v>
      </c>
      <c r="P226" t="str">
        <v>LA FORTUNA A</v>
      </c>
    </row>
    <row r="227" spans="1:23" x14ac:dyDescent="0.35">
      <c r="A227">
        <v>210000004</v>
      </c>
      <c r="B227" t="s">
        <v>591</v>
      </c>
      <c r="C227" t="s">
        <v>232</v>
      </c>
      <c r="D227" t="s">
        <v>592</v>
      </c>
      <c r="E227" t="s">
        <v>172</v>
      </c>
      <c r="F227">
        <v>290000299</v>
      </c>
      <c r="G227" t="s">
        <v>634</v>
      </c>
      <c r="N227" t="str">
        <v>GRUPO EMPRESARIAL Y&amp;O SAS</v>
      </c>
      <c r="O227" t="str" cm="1">
        <f t="array" ref="O227:W227">IFERROR(TRANSPOSE(_xlfn._xlws.SORT(_xlfn.UNIQUE(_xlfn._xlws.FILTER(PROV[MINA],PROV[PROVEEDOR]=N227)))),"")</f>
        <v>BELLA LUZ 15</v>
      </c>
      <c r="P227" t="str">
        <v>BELLA LUZ 16</v>
      </c>
      <c r="Q227" t="str">
        <v>BELLA LUZ TER</v>
      </c>
      <c r="R227" t="str">
        <v>FATIBAR 10 A TER</v>
      </c>
      <c r="S227" t="str">
        <v>FATIBAR 10A</v>
      </c>
      <c r="T227" t="str">
        <v>FATIBAR 15</v>
      </c>
      <c r="U227" t="str">
        <v>FATIBAR 15 TER</v>
      </c>
      <c r="V227" t="str">
        <v>FATIBAR 6</v>
      </c>
      <c r="W227" t="str">
        <v>FATIBAR 6 TER</v>
      </c>
    </row>
    <row r="228" spans="1:23" x14ac:dyDescent="0.35">
      <c r="A228">
        <v>210000004</v>
      </c>
      <c r="B228" t="s">
        <v>591</v>
      </c>
      <c r="C228" t="s">
        <v>232</v>
      </c>
      <c r="D228" t="s">
        <v>592</v>
      </c>
      <c r="E228" t="s">
        <v>172</v>
      </c>
      <c r="F228">
        <v>290000300</v>
      </c>
      <c r="G228" t="s">
        <v>635</v>
      </c>
      <c r="N228" t="str">
        <v>GRUPO INGSUMA SAS</v>
      </c>
      <c r="O228" t="str" cm="1">
        <f t="array" ref="O228:Q228">IFERROR(TRANSPOSE(_xlfn._xlws.SORT(_xlfn.UNIQUE(_xlfn._xlws.FILTER(PROV[MINA],PROV[PROVEEDOR]=N228)))),"")</f>
        <v>INGSUMA LIBANO TER</v>
      </c>
      <c r="P228" t="str">
        <v>INGSUMA SOCHA</v>
      </c>
      <c r="Q228" t="str">
        <v>TREBOL 2</v>
      </c>
    </row>
    <row r="229" spans="1:23" x14ac:dyDescent="0.35">
      <c r="A229">
        <v>210000004</v>
      </c>
      <c r="B229" t="s">
        <v>591</v>
      </c>
      <c r="C229" t="s">
        <v>232</v>
      </c>
      <c r="D229" t="s">
        <v>592</v>
      </c>
      <c r="E229" t="s">
        <v>172</v>
      </c>
      <c r="F229">
        <v>290000301</v>
      </c>
      <c r="G229" t="s">
        <v>636</v>
      </c>
      <c r="N229" t="str">
        <v>GRUPO LOGISTICO DE TRANSPORTE Y</v>
      </c>
      <c r="O229" t="str" cm="1">
        <f t="array" ref="O229">IFERROR(TRANSPOSE(_xlfn._xlws.SORT(_xlfn.UNIQUE(_xlfn._xlws.FILTER(PROV[MINA],PROV[PROVEEDOR]=N229)))),"")</f>
        <v>GLTM</v>
      </c>
    </row>
    <row r="230" spans="1:23" x14ac:dyDescent="0.35">
      <c r="A230">
        <v>210000004</v>
      </c>
      <c r="B230" t="s">
        <v>591</v>
      </c>
      <c r="C230" t="s">
        <v>232</v>
      </c>
      <c r="D230" t="s">
        <v>592</v>
      </c>
      <c r="E230" t="s">
        <v>172</v>
      </c>
      <c r="F230">
        <v>290000302</v>
      </c>
      <c r="G230" t="s">
        <v>637</v>
      </c>
      <c r="N230" t="str">
        <v>GRUPO MINERAL &amp; COMMODITIES SAS</v>
      </c>
      <c r="O230" t="str" cm="1">
        <f t="array" ref="O230:P230">IFERROR(TRANSPOSE(_xlfn._xlws.SORT(_xlfn.UNIQUE(_xlfn._xlws.FILTER(PROV[MINA],PROV[PROVEEDOR]=N230)))),"")</f>
        <v>Grupo Mineral y Commodities - Boyac</v>
      </c>
      <c r="P230" t="str">
        <v>Grupo Mineral y Commodities - Cundi</v>
      </c>
    </row>
    <row r="231" spans="1:23" x14ac:dyDescent="0.35">
      <c r="A231">
        <v>210000004</v>
      </c>
      <c r="B231" t="s">
        <v>591</v>
      </c>
      <c r="C231" t="s">
        <v>232</v>
      </c>
      <c r="D231" t="s">
        <v>592</v>
      </c>
      <c r="E231" t="s">
        <v>172</v>
      </c>
      <c r="F231">
        <v>290000303</v>
      </c>
      <c r="G231" t="s">
        <v>638</v>
      </c>
      <c r="N231" t="str">
        <v>GRUPO T&amp;L ASOCIADOS SAS</v>
      </c>
      <c r="O231" t="str" cm="1">
        <f t="array" ref="O231">IFERROR(TRANSPOSE(_xlfn._xlws.SORT(_xlfn.UNIQUE(_xlfn._xlws.FILTER(PROV[MINA],PROV[PROVEEDOR]=N231)))),"")</f>
        <v>Grupo TYL - Boyacá</v>
      </c>
    </row>
    <row r="232" spans="1:23" x14ac:dyDescent="0.35">
      <c r="A232">
        <v>210000004</v>
      </c>
      <c r="B232" t="s">
        <v>591</v>
      </c>
      <c r="C232" t="s">
        <v>232</v>
      </c>
      <c r="D232" t="s">
        <v>592</v>
      </c>
      <c r="E232" t="s">
        <v>172</v>
      </c>
      <c r="F232">
        <v>290000304</v>
      </c>
      <c r="G232" t="s">
        <v>639</v>
      </c>
      <c r="N232" t="str">
        <v>GRUPO VETO SAS</v>
      </c>
      <c r="O232" t="str" cm="1">
        <f t="array" ref="O232:P232">IFERROR(TRANSPOSE(_xlfn._xlws.SORT(_xlfn.UNIQUE(_xlfn._xlws.FILTER(PROV[MINA],PROV[PROVEEDOR]=N232)))),"")</f>
        <v>SANTA MONICA 2</v>
      </c>
      <c r="P232" t="str">
        <v>SANTA MONICA 2 TER</v>
      </c>
    </row>
    <row r="233" spans="1:23" x14ac:dyDescent="0.35">
      <c r="A233">
        <v>210000004</v>
      </c>
      <c r="B233" t="s">
        <v>591</v>
      </c>
      <c r="C233" t="s">
        <v>232</v>
      </c>
      <c r="D233" t="s">
        <v>592</v>
      </c>
      <c r="E233" t="s">
        <v>172</v>
      </c>
      <c r="F233">
        <v>290000305</v>
      </c>
      <c r="G233" t="s">
        <v>640</v>
      </c>
      <c r="N233" t="str">
        <v>GYR MINERALES SAS</v>
      </c>
      <c r="O233" t="str" cm="1">
        <f t="array" ref="O233">IFERROR(TRANSPOSE(_xlfn._xlws.SORT(_xlfn.UNIQUE(_xlfn._xlws.FILTER(PROV[MINA],PROV[PROVEEDOR]=N233)))),"")</f>
        <v>CLARET GYR</v>
      </c>
    </row>
    <row r="234" spans="1:23" x14ac:dyDescent="0.35">
      <c r="A234">
        <v>210000004</v>
      </c>
      <c r="B234" t="s">
        <v>591</v>
      </c>
      <c r="C234" t="s">
        <v>232</v>
      </c>
      <c r="D234" t="s">
        <v>592</v>
      </c>
      <c r="E234" t="s">
        <v>172</v>
      </c>
      <c r="F234">
        <v>290000306</v>
      </c>
      <c r="G234" t="s">
        <v>641</v>
      </c>
      <c r="N234" t="str">
        <v>H&amp;J MINERALES SAS</v>
      </c>
      <c r="O234" t="str" cm="1">
        <f t="array" ref="O234:P234">IFERROR(TRANSPOSE(_xlfn._xlws.SORT(_xlfn.UNIQUE(_xlfn._xlws.FILTER(PROV[MINA],PROV[PROVEEDOR]=N234)))),"")</f>
        <v>MINA J1</v>
      </c>
      <c r="P234" t="str">
        <v>PATIO H&amp;J MINERALES 2</v>
      </c>
    </row>
    <row r="235" spans="1:23" x14ac:dyDescent="0.35">
      <c r="A235">
        <v>210000004</v>
      </c>
      <c r="B235" t="s">
        <v>591</v>
      </c>
      <c r="C235" t="s">
        <v>232</v>
      </c>
      <c r="D235" t="s">
        <v>592</v>
      </c>
      <c r="E235" t="s">
        <v>172</v>
      </c>
      <c r="F235">
        <v>290000307</v>
      </c>
      <c r="G235" t="s">
        <v>642</v>
      </c>
      <c r="N235" t="str">
        <v>HECTOR JAIME ACHICANOY LEGARDA</v>
      </c>
      <c r="O235" t="str" cm="1">
        <f t="array" ref="O235">IFERROR(TRANSPOSE(_xlfn._xlws.SORT(_xlfn.UNIQUE(_xlfn._xlws.FILTER(PROV[MINA],PROV[PROVEEDOR]=N235)))),"")</f>
        <v>VILLA NUEVA RA - HECTOR ACHICANOY</v>
      </c>
    </row>
    <row r="236" spans="1:23" x14ac:dyDescent="0.35">
      <c r="A236">
        <v>210000004</v>
      </c>
      <c r="B236" t="s">
        <v>591</v>
      </c>
      <c r="C236" t="s">
        <v>232</v>
      </c>
      <c r="D236" t="s">
        <v>592</v>
      </c>
      <c r="E236" t="s">
        <v>172</v>
      </c>
      <c r="F236">
        <v>290000308</v>
      </c>
      <c r="G236" t="s">
        <v>643</v>
      </c>
      <c r="N236" t="str">
        <v>HEIMAR DUVAN VARELA BUITRAGO</v>
      </c>
      <c r="O236" t="str" cm="1">
        <f t="array" ref="O236">IFERROR(TRANSPOSE(_xlfn._xlws.SORT(_xlfn.UNIQUE(_xlfn._xlws.FILTER(PROV[MINA],PROV[PROVEEDOR]=N236)))),"")</f>
        <v>OMAR VARELA</v>
      </c>
    </row>
    <row r="237" spans="1:23" x14ac:dyDescent="0.35">
      <c r="A237">
        <v>210000004</v>
      </c>
      <c r="B237" t="s">
        <v>591</v>
      </c>
      <c r="C237" t="s">
        <v>232</v>
      </c>
      <c r="D237" t="s">
        <v>592</v>
      </c>
      <c r="E237" t="s">
        <v>172</v>
      </c>
      <c r="F237">
        <v>290000309</v>
      </c>
      <c r="G237" t="s">
        <v>644</v>
      </c>
      <c r="N237" t="str">
        <v>HT CARBOVILLA SAS</v>
      </c>
      <c r="O237" t="str" cm="1">
        <f t="array" ref="O237">IFERROR(TRANSPOSE(_xlfn._xlws.SORT(_xlfn.UNIQUE(_xlfn._xlws.FILTER(PROV[MINA],PROV[PROVEEDOR]=N237)))),"")</f>
        <v>CARBOVILLA</v>
      </c>
    </row>
    <row r="238" spans="1:23" x14ac:dyDescent="0.35">
      <c r="A238">
        <v>210000004</v>
      </c>
      <c r="B238" t="s">
        <v>591</v>
      </c>
      <c r="C238" t="s">
        <v>232</v>
      </c>
      <c r="D238" t="s">
        <v>592</v>
      </c>
      <c r="E238" t="s">
        <v>172</v>
      </c>
      <c r="F238">
        <v>290000310</v>
      </c>
      <c r="G238" t="s">
        <v>645</v>
      </c>
      <c r="N238" t="str">
        <v>HULLAS DEL ZULIA LTDA</v>
      </c>
      <c r="O238" t="str" cm="1">
        <f t="array" ref="O238:P238">IFERROR(TRANSPOSE(_xlfn._xlws.SORT(_xlfn.UNIQUE(_xlfn._xlws.FILTER(PROV[MINA],PROV[PROVEEDOR]=N238)))),"")</f>
        <v>LA MESTIZA</v>
      </c>
      <c r="P238" t="str">
        <v>SAN FRANCISCO</v>
      </c>
    </row>
    <row r="239" spans="1:23" x14ac:dyDescent="0.35">
      <c r="A239">
        <v>210000004</v>
      </c>
      <c r="B239" t="s">
        <v>591</v>
      </c>
      <c r="C239" t="s">
        <v>232</v>
      </c>
      <c r="D239" t="s">
        <v>592</v>
      </c>
      <c r="E239" t="s">
        <v>172</v>
      </c>
      <c r="F239">
        <v>290000311</v>
      </c>
      <c r="G239" t="s">
        <v>646</v>
      </c>
      <c r="N239" t="str">
        <v>IM INGENIERIA MINERA SAS</v>
      </c>
      <c r="O239" t="str" cm="1">
        <f t="array" ref="O239">IFERROR(TRANSPOSE(_xlfn._xlws.SORT(_xlfn.UNIQUE(_xlfn._xlws.FILTER(PROV[MINA],PROV[PROVEEDOR]=N239)))),"")</f>
        <v>IM INGENIERIA</v>
      </c>
    </row>
    <row r="240" spans="1:23" x14ac:dyDescent="0.35">
      <c r="A240">
        <v>210000004</v>
      </c>
      <c r="B240" t="s">
        <v>591</v>
      </c>
      <c r="C240" t="s">
        <v>232</v>
      </c>
      <c r="D240" t="s">
        <v>592</v>
      </c>
      <c r="E240" t="s">
        <v>172</v>
      </c>
      <c r="F240">
        <v>290000312</v>
      </c>
      <c r="G240" t="s">
        <v>647</v>
      </c>
      <c r="N240" t="str">
        <v>IMI FUELS LLC</v>
      </c>
      <c r="O240" t="str" cm="1">
        <f t="array" ref="O240">IFERROR(TRANSPOSE(_xlfn._xlws.SORT(_xlfn.UNIQUE(_xlfn._xlws.FILTER(PROV[MINA],PROV[PROVEEDOR]=N240)))),"")</f>
        <v>IMI FUELS</v>
      </c>
    </row>
    <row r="241" spans="1:27" x14ac:dyDescent="0.35">
      <c r="A241">
        <v>210000004</v>
      </c>
      <c r="B241" t="s">
        <v>591</v>
      </c>
      <c r="C241" t="s">
        <v>232</v>
      </c>
      <c r="D241" t="s">
        <v>592</v>
      </c>
      <c r="E241" t="s">
        <v>172</v>
      </c>
      <c r="F241">
        <v>290000313</v>
      </c>
      <c r="G241" t="s">
        <v>648</v>
      </c>
      <c r="N241" t="str">
        <v>INDUMINAS TASAJERO SAS</v>
      </c>
      <c r="O241" t="str" cm="1">
        <f t="array" ref="O241">IFERROR(TRANSPOSE(_xlfn._xlws.SORT(_xlfn.UNIQUE(_xlfn._xlws.FILTER(PROV[MINA],PROV[PROVEEDOR]=N241)))),"")</f>
        <v>INDUMINAS</v>
      </c>
    </row>
    <row r="242" spans="1:27" x14ac:dyDescent="0.35">
      <c r="A242">
        <v>210000004</v>
      </c>
      <c r="B242" t="s">
        <v>591</v>
      </c>
      <c r="C242" t="s">
        <v>232</v>
      </c>
      <c r="D242" t="s">
        <v>592</v>
      </c>
      <c r="E242" t="s">
        <v>172</v>
      </c>
      <c r="F242">
        <v>290000314</v>
      </c>
      <c r="G242" t="s">
        <v>649</v>
      </c>
      <c r="N242" t="str">
        <v>INDUMINERALES DEL NORTE SAS</v>
      </c>
      <c r="O242" t="str" cm="1">
        <f t="array" ref="O242:T242">IFERROR(TRANSPOSE(_xlfn._xlws.SORT(_xlfn.UNIQUE(_xlfn._xlws.FILTER(PROV[MINA],PROV[PROVEEDOR]=N242)))),"")</f>
        <v>MARISCAL M10</v>
      </c>
      <c r="P242" t="str">
        <v>MARISCAL TER</v>
      </c>
      <c r="Q242" t="str">
        <v>MARISCAL TER A</v>
      </c>
      <c r="R242" t="str">
        <v>MARISCAL TER B</v>
      </c>
      <c r="S242" t="str">
        <v>PALOQUEMADO IND</v>
      </c>
      <c r="T242" t="str">
        <v>PALOQUEMAO 2</v>
      </c>
    </row>
    <row r="243" spans="1:27" x14ac:dyDescent="0.35">
      <c r="A243">
        <v>210000004</v>
      </c>
      <c r="B243" t="s">
        <v>591</v>
      </c>
      <c r="C243" t="s">
        <v>232</v>
      </c>
      <c r="D243" t="s">
        <v>592</v>
      </c>
      <c r="E243" t="s">
        <v>172</v>
      </c>
      <c r="F243">
        <v>290000315</v>
      </c>
      <c r="G243" t="s">
        <v>650</v>
      </c>
      <c r="N243" t="str">
        <v>INDUMINOR SAS</v>
      </c>
      <c r="O243" t="str" cm="1">
        <f t="array" ref="O243:P243">IFERROR(TRANSPOSE(_xlfn._xlws.SORT(_xlfn.UNIQUE(_xlfn._xlws.FILTER(PROV[MINA],PROV[PROVEEDOR]=N243)))),"")</f>
        <v>INDUMINOR 2</v>
      </c>
      <c r="P243" t="str">
        <v>INDUMINOR 3</v>
      </c>
    </row>
    <row r="244" spans="1:27" x14ac:dyDescent="0.35">
      <c r="A244">
        <v>210000004</v>
      </c>
      <c r="B244" t="s">
        <v>591</v>
      </c>
      <c r="C244" t="s">
        <v>232</v>
      </c>
      <c r="D244" t="s">
        <v>592</v>
      </c>
      <c r="E244" t="s">
        <v>172</v>
      </c>
      <c r="F244">
        <v>290000316</v>
      </c>
      <c r="G244" t="s">
        <v>651</v>
      </c>
      <c r="N244" t="str">
        <v>INDUSTRIA COLOMBIANA DE CARBONES SA</v>
      </c>
      <c r="O244" t="str" cm="1">
        <f t="array" ref="O244">IFERROR(TRANSPOSE(_xlfn._xlws.SORT(_xlfn.UNIQUE(_xlfn._xlws.FILTER(PROV[MINA],PROV[PROVEEDOR]=N244)))),"")</f>
        <v>INDUCOAL</v>
      </c>
    </row>
    <row r="245" spans="1:27" x14ac:dyDescent="0.35">
      <c r="A245">
        <v>210000004</v>
      </c>
      <c r="B245" t="s">
        <v>591</v>
      </c>
      <c r="C245" t="s">
        <v>232</v>
      </c>
      <c r="D245" t="s">
        <v>592</v>
      </c>
      <c r="E245" t="s">
        <v>172</v>
      </c>
      <c r="F245">
        <v>290000317</v>
      </c>
      <c r="G245" t="s">
        <v>652</v>
      </c>
      <c r="N245" t="str">
        <v>INDUSTRIAL DE CARBONES CASTELLANOS</v>
      </c>
      <c r="O245" t="str" cm="1">
        <f t="array" ref="O245:P245">IFERROR(TRANSPOSE(_xlfn._xlws.SORT(_xlfn.UNIQUE(_xlfn._xlws.FILTER(PROV[MINA],PROV[PROVEEDOR]=N245)))),"")</f>
        <v>CASTELLANOS</v>
      </c>
      <c r="P245" t="str">
        <v>PATIO CARBONES CASTELLANOS</v>
      </c>
    </row>
    <row r="246" spans="1:27" x14ac:dyDescent="0.35">
      <c r="A246">
        <v>210000004</v>
      </c>
      <c r="B246" t="s">
        <v>591</v>
      </c>
      <c r="C246" t="s">
        <v>232</v>
      </c>
      <c r="D246" t="s">
        <v>592</v>
      </c>
      <c r="E246" t="s">
        <v>172</v>
      </c>
      <c r="F246">
        <v>290000318</v>
      </c>
      <c r="G246" t="s">
        <v>653</v>
      </c>
      <c r="N246" t="str">
        <v>INDUSTRIAS COLOMBIANAS MINERARIAS S</v>
      </c>
      <c r="O246" t="str" cm="1">
        <f t="array" ref="O246">IFERROR(TRANSPOSE(_xlfn._xlws.SORT(_xlfn.UNIQUE(_xlfn._xlws.FILTER(PROV[MINA],PROV[PROVEEDOR]=N246)))),"")</f>
        <v>MINA PRESIDENTE</v>
      </c>
    </row>
    <row r="247" spans="1:27" x14ac:dyDescent="0.35">
      <c r="A247">
        <v>210000004</v>
      </c>
      <c r="B247" t="s">
        <v>591</v>
      </c>
      <c r="C247" t="s">
        <v>232</v>
      </c>
      <c r="D247" t="s">
        <v>592</v>
      </c>
      <c r="E247" t="s">
        <v>172</v>
      </c>
      <c r="F247">
        <v>290000319</v>
      </c>
      <c r="G247" t="s">
        <v>654</v>
      </c>
      <c r="N247" t="str">
        <v>INDUSTRIAS COQUIZADORAS SAS ZESE</v>
      </c>
      <c r="O247" t="str" cm="1">
        <f t="array" ref="O247:W247">IFERROR(TRANSPOSE(_xlfn._xlws.SORT(_xlfn.UNIQUE(_xlfn._xlws.FILTER(PROV[MINA],PROV[PROVEEDOR]=N247)))),"")</f>
        <v>CHIQUINQUIRA 1</v>
      </c>
      <c r="P247" t="str">
        <v>CHIQUINQUIRA 2</v>
      </c>
      <c r="Q247" t="str">
        <v>CHIQUINQUIRA 2 TER</v>
      </c>
      <c r="R247" t="str">
        <v>CHIQUINQUIRA 3</v>
      </c>
      <c r="S247" t="str">
        <v>CHIQUINQUIRA TER</v>
      </c>
      <c r="T247" t="str">
        <v>CHIQUINQUIRA TER A</v>
      </c>
      <c r="U247" t="str">
        <v>CHIQUINQUIRA TER B</v>
      </c>
      <c r="V247" t="str">
        <v>CHIQUINQUIRÁ ZC</v>
      </c>
      <c r="W247" t="str">
        <v>EL SEIS</v>
      </c>
    </row>
    <row r="248" spans="1:27" x14ac:dyDescent="0.35">
      <c r="A248">
        <v>210000004</v>
      </c>
      <c r="B248" t="s">
        <v>591</v>
      </c>
      <c r="C248" t="s">
        <v>232</v>
      </c>
      <c r="D248" t="s">
        <v>592</v>
      </c>
      <c r="E248" t="s">
        <v>172</v>
      </c>
      <c r="F248">
        <v>290000320</v>
      </c>
      <c r="G248" t="s">
        <v>655</v>
      </c>
      <c r="N248" t="str">
        <v>INDUSTRIAS SANTA MARIA AJ SAS</v>
      </c>
      <c r="O248" t="str" cm="1">
        <f t="array" ref="O248:Q248">IFERROR(TRANSPOSE(_xlfn._xlws.SORT(_xlfn.UNIQUE(_xlfn._xlws.FILTER(PROV[MINA],PROV[PROVEEDOR]=N248)))),"")</f>
        <v>DINASTIA ROJA</v>
      </c>
      <c r="P248" t="str">
        <v>DINASTIA ROJA TER A</v>
      </c>
      <c r="Q248" t="str">
        <v>DINASTIA ROJA TER B</v>
      </c>
    </row>
    <row r="249" spans="1:27" x14ac:dyDescent="0.35">
      <c r="A249">
        <v>210000004</v>
      </c>
      <c r="B249" t="s">
        <v>591</v>
      </c>
      <c r="C249" t="s">
        <v>232</v>
      </c>
      <c r="D249" t="s">
        <v>592</v>
      </c>
      <c r="E249" t="s">
        <v>172</v>
      </c>
      <c r="F249">
        <v>290000321</v>
      </c>
      <c r="G249" t="s">
        <v>656</v>
      </c>
      <c r="N249" t="str">
        <v>INDUSTRIAS Y SERVICIOS JC SAS</v>
      </c>
      <c r="O249" t="str" cm="1">
        <f t="array" ref="O249">IFERROR(TRANSPOSE(_xlfn._xlws.SORT(_xlfn.UNIQUE(_xlfn._xlws.FILTER(PROV[MINA],PROV[PROVEEDOR]=N249)))),"")</f>
        <v>FATIBAR 15-1</v>
      </c>
    </row>
    <row r="250" spans="1:27" x14ac:dyDescent="0.35">
      <c r="A250">
        <v>210000004</v>
      </c>
      <c r="B250" t="s">
        <v>591</v>
      </c>
      <c r="C250" t="s">
        <v>232</v>
      </c>
      <c r="D250" t="s">
        <v>592</v>
      </c>
      <c r="E250" t="s">
        <v>172</v>
      </c>
      <c r="F250">
        <v>290000322</v>
      </c>
      <c r="G250" t="s">
        <v>657</v>
      </c>
      <c r="N250" t="str">
        <v>INDUSTRIAS Y SUMINISTROS R&amp;M CUCUTA</v>
      </c>
      <c r="O250" t="str" cm="1">
        <f t="array" ref="O250:AA250">IFERROR(TRANSPOSE(_xlfn._xlws.SORT(_xlfn.UNIQUE(_xlfn._xlws.FILTER(PROV[MINA],PROV[PROVEEDOR]=N250)))),"")</f>
        <v>EL ANGEL CIMITARRA</v>
      </c>
      <c r="P250" t="str">
        <v>ESCOBAL</v>
      </c>
      <c r="Q250" t="str">
        <v>LA MILAGROSA</v>
      </c>
      <c r="R250" t="str">
        <v>LA UVITA</v>
      </c>
      <c r="S250" t="str">
        <v>NUEVA ILUSION</v>
      </c>
      <c r="T250" t="str">
        <v>SAN MATEO</v>
      </c>
      <c r="U250" t="str">
        <v>TIGRE 1</v>
      </c>
      <c r="V250" t="str">
        <v>TIGRE 2</v>
      </c>
      <c r="W250" t="str">
        <v>TIGRE 3</v>
      </c>
      <c r="X250" t="str">
        <v>TIGRE 4</v>
      </c>
      <c r="Y250" t="str">
        <v>TIGRE 5</v>
      </c>
      <c r="Z250" t="str">
        <v>TIGRE 6</v>
      </c>
      <c r="AA250" t="str">
        <v>X ROJA</v>
      </c>
    </row>
    <row r="251" spans="1:27" x14ac:dyDescent="0.35">
      <c r="A251">
        <v>210000004</v>
      </c>
      <c r="B251" t="s">
        <v>591</v>
      </c>
      <c r="C251" t="s">
        <v>232</v>
      </c>
      <c r="D251" t="s">
        <v>592</v>
      </c>
      <c r="E251" t="s">
        <v>172</v>
      </c>
      <c r="F251">
        <v>290000323</v>
      </c>
      <c r="G251" t="s">
        <v>658</v>
      </c>
      <c r="N251" t="str">
        <v>INGECOQ SAS</v>
      </c>
      <c r="O251" t="str" cm="1">
        <f t="array" ref="O251:T251">IFERROR(TRANSPOSE(_xlfn._xlws.SORT(_xlfn.UNIQUE(_xlfn._xlws.FILTER(PROV[MINA],PROV[PROVEEDOR]=N251)))),"")</f>
        <v>30J0 PLANTA EL CAIRO</v>
      </c>
      <c r="P251" t="str">
        <v>EL CARMEN</v>
      </c>
      <c r="Q251" t="str">
        <v>EL NOGAL</v>
      </c>
      <c r="R251" t="str">
        <v>LA CHALUPA</v>
      </c>
      <c r="S251" t="str">
        <v>LA REINA</v>
      </c>
      <c r="T251" t="str">
        <v>LOS LUISES</v>
      </c>
    </row>
    <row r="252" spans="1:27" x14ac:dyDescent="0.35">
      <c r="A252">
        <v>210000004</v>
      </c>
      <c r="B252" t="s">
        <v>591</v>
      </c>
      <c r="C252" t="s">
        <v>232</v>
      </c>
      <c r="D252" t="s">
        <v>592</v>
      </c>
      <c r="E252" t="s">
        <v>172</v>
      </c>
      <c r="F252">
        <v>290000324</v>
      </c>
      <c r="G252" t="s">
        <v>659</v>
      </c>
      <c r="N252" t="str">
        <v>INGEDESAN SAS</v>
      </c>
      <c r="O252" t="str" cm="1">
        <f t="array" ref="O252:P252">IFERROR(TRANSPOSE(_xlfn._xlws.SORT(_xlfn.UNIQUE(_xlfn._xlws.FILTER(PROV[MINA],PROV[PROVEEDOR]=N252)))),"")</f>
        <v>INGEDESAN SAS - BOYACA</v>
      </c>
      <c r="P252" t="str">
        <v>INGEDESAN SAS - CUNDINAMARCA</v>
      </c>
    </row>
    <row r="253" spans="1:27" x14ac:dyDescent="0.35">
      <c r="A253">
        <v>210000004</v>
      </c>
      <c r="B253" t="s">
        <v>591</v>
      </c>
      <c r="C253" t="s">
        <v>232</v>
      </c>
      <c r="D253" t="s">
        <v>592</v>
      </c>
      <c r="E253" t="s">
        <v>172</v>
      </c>
      <c r="F253">
        <v>290000325</v>
      </c>
      <c r="G253" t="s">
        <v>660</v>
      </c>
      <c r="N253" t="str">
        <v>INTERCOAL GROUP SAS CI</v>
      </c>
      <c r="O253" t="str" cm="1">
        <f t="array" ref="O253:U253">IFERROR(TRANSPOSE(_xlfn._xlws.SORT(_xlfn.UNIQUE(_xlfn._xlws.FILTER(PROV[MINA],PROV[PROVEEDOR]=N253)))),"")</f>
        <v>INTERCOAL</v>
      </c>
      <c r="P253" t="str">
        <v>LA GOLONDRINA</v>
      </c>
      <c r="Q253" t="str">
        <v>LA PERLA</v>
      </c>
      <c r="R253" t="str">
        <v>LA REPRESA</v>
      </c>
      <c r="S253" t="str">
        <v>LOS ALMENDROS</v>
      </c>
      <c r="T253" t="str">
        <v>LOS HERMANOS</v>
      </c>
      <c r="U253" t="str">
        <v>SANTO DOMINGO</v>
      </c>
    </row>
    <row r="254" spans="1:27" x14ac:dyDescent="0.35">
      <c r="A254">
        <v>210000004</v>
      </c>
      <c r="B254" t="s">
        <v>591</v>
      </c>
      <c r="C254" t="s">
        <v>232</v>
      </c>
      <c r="D254" t="s">
        <v>592</v>
      </c>
      <c r="E254" t="s">
        <v>172</v>
      </c>
      <c r="F254">
        <v>290000326</v>
      </c>
      <c r="G254" t="s">
        <v>661</v>
      </c>
      <c r="N254" t="str">
        <v>INVERCOAL JV SAS</v>
      </c>
      <c r="O254" t="str" cm="1">
        <f t="array" ref="O254">IFERROR(TRANSPOSE(_xlfn._xlws.SORT(_xlfn.UNIQUE(_xlfn._xlws.FILTER(PROV[MINA],PROV[PROVEEDOR]=N254)))),"")</f>
        <v>INVERCOAL - RAQUIRA</v>
      </c>
    </row>
    <row r="255" spans="1:27" x14ac:dyDescent="0.35">
      <c r="A255">
        <v>210000004</v>
      </c>
      <c r="B255" t="s">
        <v>591</v>
      </c>
      <c r="C255" t="s">
        <v>232</v>
      </c>
      <c r="D255" t="s">
        <v>592</v>
      </c>
      <c r="E255" t="s">
        <v>172</v>
      </c>
      <c r="F255">
        <v>290000327</v>
      </c>
      <c r="G255" t="s">
        <v>662</v>
      </c>
      <c r="N255" t="str">
        <v>INVERCOAL PUERTOS Y LOGISTICA SA</v>
      </c>
      <c r="O255" t="str" cm="1">
        <f t="array" ref="O255">IFERROR(TRANSPOSE(_xlfn._xlws.SORT(_xlfn.UNIQUE(_xlfn._xlws.FILTER(PROV[MINA],PROV[PROVEEDOR]=N255)))),"")</f>
        <v>INVERCOAL PUERTOS Y LOGISTICA</v>
      </c>
    </row>
    <row r="256" spans="1:27" x14ac:dyDescent="0.35">
      <c r="A256">
        <v>210000004</v>
      </c>
      <c r="B256" t="s">
        <v>591</v>
      </c>
      <c r="C256" t="s">
        <v>232</v>
      </c>
      <c r="D256" t="s">
        <v>592</v>
      </c>
      <c r="E256" t="s">
        <v>172</v>
      </c>
      <c r="F256">
        <v>290000328</v>
      </c>
      <c r="G256" t="s">
        <v>663</v>
      </c>
      <c r="N256" t="str">
        <v>INVERINDUSTRIAS IKIGAI SAS</v>
      </c>
      <c r="O256" t="str" cm="1">
        <f t="array" ref="O256:P256">IFERROR(TRANSPOSE(_xlfn._xlws.SORT(_xlfn.UNIQUE(_xlfn._xlws.FILTER(PROV[MINA],PROV[PROVEEDOR]=N256)))),"")</f>
        <v>IKIGAI</v>
      </c>
      <c r="P256" t="str">
        <v>IKIGAI TER</v>
      </c>
    </row>
    <row r="257" spans="1:25" x14ac:dyDescent="0.35">
      <c r="A257">
        <v>210000004</v>
      </c>
      <c r="B257" t="s">
        <v>591</v>
      </c>
      <c r="C257" t="s">
        <v>232</v>
      </c>
      <c r="D257" t="s">
        <v>592</v>
      </c>
      <c r="E257" t="s">
        <v>172</v>
      </c>
      <c r="F257">
        <v>290000329</v>
      </c>
      <c r="G257" t="s">
        <v>664</v>
      </c>
      <c r="N257" t="str">
        <v>INVERSIONES HEBRON COLOMBIA SAS</v>
      </c>
      <c r="O257" t="str" cm="1">
        <f t="array" ref="O257">IFERROR(TRANSPOSE(_xlfn._xlws.SORT(_xlfn.UNIQUE(_xlfn._xlws.FILTER(PROV[MINA],PROV[PROVEEDOR]=N257)))),"")</f>
        <v>HEBRON</v>
      </c>
    </row>
    <row r="258" spans="1:25" x14ac:dyDescent="0.35">
      <c r="A258">
        <v>210000004</v>
      </c>
      <c r="B258" t="s">
        <v>591</v>
      </c>
      <c r="C258" t="s">
        <v>232</v>
      </c>
      <c r="D258" t="s">
        <v>592</v>
      </c>
      <c r="E258" t="s">
        <v>172</v>
      </c>
      <c r="F258">
        <v>290000330</v>
      </c>
      <c r="G258" t="s">
        <v>665</v>
      </c>
      <c r="N258" t="str">
        <v>INVERSIONES JULYSER SAS</v>
      </c>
      <c r="O258" t="str" cm="1">
        <f t="array" ref="O258">IFERROR(TRANSPOSE(_xlfn._xlws.SORT(_xlfn.UNIQUE(_xlfn._xlws.FILTER(PROV[MINA],PROV[PROVEEDOR]=N258)))),"")</f>
        <v>INVERSIONES JULYSER</v>
      </c>
    </row>
    <row r="259" spans="1:25" x14ac:dyDescent="0.35">
      <c r="A259">
        <v>210000004</v>
      </c>
      <c r="B259" t="s">
        <v>591</v>
      </c>
      <c r="C259" t="s">
        <v>232</v>
      </c>
      <c r="D259" t="s">
        <v>592</v>
      </c>
      <c r="E259" t="s">
        <v>172</v>
      </c>
      <c r="F259">
        <v>290000331</v>
      </c>
      <c r="G259" t="s">
        <v>666</v>
      </c>
      <c r="N259" t="str">
        <v>INVERSIONES MARTINEZ LEROY SA INVER</v>
      </c>
      <c r="O259" t="str" cm="1">
        <f t="array" ref="O259:P259">IFERROR(TRANSPOSE(_xlfn._xlws.SORT(_xlfn.UNIQUE(_xlfn._xlws.FILTER(PROV[MINA],PROV[PROVEEDOR]=N259)))),"")</f>
        <v>INVERCOAL - CIMITARRA</v>
      </c>
      <c r="P259" t="str">
        <v>INVERCOAL BOYACA</v>
      </c>
    </row>
    <row r="260" spans="1:25" x14ac:dyDescent="0.35">
      <c r="A260">
        <v>210000004</v>
      </c>
      <c r="B260" t="s">
        <v>591</v>
      </c>
      <c r="C260" t="s">
        <v>232</v>
      </c>
      <c r="D260" t="s">
        <v>592</v>
      </c>
      <c r="E260" t="s">
        <v>172</v>
      </c>
      <c r="F260">
        <v>290000332</v>
      </c>
      <c r="G260" t="s">
        <v>667</v>
      </c>
      <c r="N260" t="str">
        <v>INVERSIONES MINERAS MONSERRATE SAS</v>
      </c>
      <c r="O260" t="str" cm="1">
        <f t="array" ref="O260">IFERROR(TRANSPOSE(_xlfn._xlws.SORT(_xlfn.UNIQUE(_xlfn._xlws.FILTER(PROV[MINA],PROV[PROVEEDOR]=N260)))),"")</f>
        <v>INVERSIONES MINERAS MONSERRATE</v>
      </c>
    </row>
    <row r="261" spans="1:25" x14ac:dyDescent="0.35">
      <c r="A261">
        <v>210000004</v>
      </c>
      <c r="B261" t="s">
        <v>591</v>
      </c>
      <c r="C261" t="s">
        <v>232</v>
      </c>
      <c r="D261" t="s">
        <v>592</v>
      </c>
      <c r="E261" t="s">
        <v>172</v>
      </c>
      <c r="F261">
        <v>290000333</v>
      </c>
      <c r="G261" t="s">
        <v>668</v>
      </c>
      <c r="N261" t="str">
        <v>INVERSIONES MINERAS TRAS DEL ALTO S</v>
      </c>
      <c r="O261" t="str" cm="1">
        <f t="array" ref="O261">IFERROR(TRANSPOSE(_xlfn._xlws.SORT(_xlfn.UNIQUE(_xlfn._xlws.FILTER(PROV[MINA],PROV[PROVEEDOR]=N261)))),"")</f>
        <v>INVERSIONES MINERAS TRAS DEL ALTO</v>
      </c>
    </row>
    <row r="262" spans="1:25" x14ac:dyDescent="0.35">
      <c r="A262">
        <v>210000004</v>
      </c>
      <c r="B262" t="s">
        <v>591</v>
      </c>
      <c r="C262" t="s">
        <v>232</v>
      </c>
      <c r="D262" t="s">
        <v>592</v>
      </c>
      <c r="E262" t="s">
        <v>172</v>
      </c>
      <c r="F262">
        <v>290000334</v>
      </c>
      <c r="G262" t="s">
        <v>669</v>
      </c>
      <c r="N262" t="str">
        <v>INVERSIONES RHJ SAS</v>
      </c>
      <c r="O262" t="str" cm="1">
        <f t="array" ref="O262:Y262">IFERROR(TRANSPOSE(_xlfn._xlws.SORT(_xlfn.UNIQUE(_xlfn._xlws.FILTER(PROV[MINA],PROV[PROVEEDOR]=N262)))),"")</f>
        <v>BONITA RHJ</v>
      </c>
      <c r="P262" t="str">
        <v>CIMICOAL</v>
      </c>
      <c r="Q262" t="str">
        <v>LA PROSPERIDAD RHJ</v>
      </c>
      <c r="R262" t="str">
        <v>LOS ANGELES RHJ</v>
      </c>
      <c r="S262" t="str">
        <v>MI TESORO 4 RHJ</v>
      </c>
      <c r="T262" t="str">
        <v>MI TESORO TER RHJ</v>
      </c>
      <c r="U262" t="str">
        <v>ORIENTE RHJ</v>
      </c>
      <c r="V262" t="str">
        <v>SAN ANTONIO 1 RHJ</v>
      </c>
      <c r="W262" t="str">
        <v>SAN ANTONIO 4 RHJ</v>
      </c>
      <c r="X262" t="str">
        <v>SAN ANTONIO 4 TER</v>
      </c>
      <c r="Y262" t="str">
        <v>VILLANUEVA RHJ</v>
      </c>
    </row>
    <row r="263" spans="1:25" x14ac:dyDescent="0.35">
      <c r="A263">
        <v>210000004</v>
      </c>
      <c r="B263" t="s">
        <v>591</v>
      </c>
      <c r="C263" t="s">
        <v>232</v>
      </c>
      <c r="D263" t="s">
        <v>592</v>
      </c>
      <c r="E263" t="s">
        <v>172</v>
      </c>
      <c r="F263">
        <v>290000335</v>
      </c>
      <c r="G263" t="s">
        <v>670</v>
      </c>
      <c r="N263" t="str">
        <v>INVERSIONES VELASQUEZ L&amp;L SAS</v>
      </c>
      <c r="O263" t="str" cm="1">
        <f t="array" ref="O263">IFERROR(TRANSPOSE(_xlfn._xlws.SORT(_xlfn.UNIQUE(_xlfn._xlws.FILTER(PROV[MINA],PROV[PROVEEDOR]=N263)))),"")</f>
        <v>INVERSIONES VELAZQUEZ</v>
      </c>
    </row>
    <row r="264" spans="1:25" x14ac:dyDescent="0.35">
      <c r="A264">
        <v>210000004</v>
      </c>
      <c r="B264" t="s">
        <v>591</v>
      </c>
      <c r="C264" t="s">
        <v>232</v>
      </c>
      <c r="D264" t="s">
        <v>592</v>
      </c>
      <c r="E264" t="s">
        <v>172</v>
      </c>
      <c r="F264">
        <v>290000336</v>
      </c>
      <c r="G264" t="s">
        <v>671</v>
      </c>
      <c r="N264" t="str">
        <v>INVERSIONES WG SAS</v>
      </c>
      <c r="O264" t="str" cm="1">
        <f t="array" ref="O264">IFERROR(TRANSPOSE(_xlfn._xlws.SORT(_xlfn.UNIQUE(_xlfn._xlws.FILTER(PROV[MINA],PROV[PROVEEDOR]=N264)))),"")</f>
        <v>MINA LA MILAGROSA</v>
      </c>
    </row>
    <row r="265" spans="1:25" x14ac:dyDescent="0.35">
      <c r="A265">
        <v>210000004</v>
      </c>
      <c r="B265" t="s">
        <v>591</v>
      </c>
      <c r="C265" t="s">
        <v>232</v>
      </c>
      <c r="D265" t="s">
        <v>592</v>
      </c>
      <c r="E265" t="s">
        <v>172</v>
      </c>
      <c r="F265">
        <v>290000337</v>
      </c>
      <c r="G265" t="s">
        <v>672</v>
      </c>
      <c r="N265" t="str">
        <v>INVERSIONES Y ASESORIAS SAN RAFAEL</v>
      </c>
      <c r="O265" t="str" cm="1">
        <f t="array" ref="O265:P265">IFERROR(TRANSPOSE(_xlfn._xlws.SORT(_xlfn.UNIQUE(_xlfn._xlws.FILTER(PROV[MINA],PROV[PROVEEDOR]=N265)))),"")</f>
        <v>ARMENIA</v>
      </c>
      <c r="P265" t="str">
        <v>BRISAS</v>
      </c>
    </row>
    <row r="266" spans="1:25" x14ac:dyDescent="0.35">
      <c r="A266">
        <v>210000004</v>
      </c>
      <c r="B266" t="s">
        <v>591</v>
      </c>
      <c r="C266" t="s">
        <v>232</v>
      </c>
      <c r="D266" t="s">
        <v>592</v>
      </c>
      <c r="E266" t="s">
        <v>172</v>
      </c>
      <c r="F266">
        <v>290000338</v>
      </c>
      <c r="G266" t="s">
        <v>673</v>
      </c>
      <c r="N266" t="str">
        <v>INVERSIONES Y CARBONES JM SAS</v>
      </c>
      <c r="O266" t="str" cm="1">
        <f t="array" ref="O266:P266">IFERROR(TRANSPOSE(_xlfn._xlws.SORT(_xlfn.UNIQUE(_xlfn._xlws.FILTER(PROV[MINA],PROV[PROVEEDOR]=N266)))),"")</f>
        <v>PATIO LA CANADA</v>
      </c>
      <c r="P266" t="str">
        <v>TOBO 4</v>
      </c>
    </row>
    <row r="267" spans="1:25" x14ac:dyDescent="0.35">
      <c r="A267">
        <v>210000004</v>
      </c>
      <c r="B267" t="s">
        <v>591</v>
      </c>
      <c r="C267" t="s">
        <v>232</v>
      </c>
      <c r="D267" t="s">
        <v>592</v>
      </c>
      <c r="E267" t="s">
        <v>172</v>
      </c>
      <c r="F267">
        <v>290000339</v>
      </c>
      <c r="G267" t="s">
        <v>674</v>
      </c>
      <c r="N267" t="str">
        <v>INVERSIONES YERDIAN SAS</v>
      </c>
      <c r="O267" t="str" cm="1">
        <f t="array" ref="O267">IFERROR(TRANSPOSE(_xlfn._xlws.SORT(_xlfn.UNIQUE(_xlfn._xlws.FILTER(PROV[MINA],PROV[PROVEEDOR]=N267)))),"")</f>
        <v>YERDIAN RAQUIRA</v>
      </c>
    </row>
    <row r="268" spans="1:25" x14ac:dyDescent="0.35">
      <c r="A268">
        <v>210000004</v>
      </c>
      <c r="B268" t="s">
        <v>591</v>
      </c>
      <c r="C268" t="s">
        <v>232</v>
      </c>
      <c r="D268" t="s">
        <v>592</v>
      </c>
      <c r="E268" t="s">
        <v>172</v>
      </c>
      <c r="F268">
        <v>290000340</v>
      </c>
      <c r="G268" t="s">
        <v>675</v>
      </c>
      <c r="N268" t="str">
        <v>JAIME AMARILLO NIETO</v>
      </c>
      <c r="O268" t="str" cm="1">
        <f t="array" ref="O268:R268">IFERROR(TRANSPOSE(_xlfn._xlws.SORT(_xlfn.UNIQUE(_xlfn._xlws.FILTER(PROV[MINA],PROV[PROVEEDOR]=N268)))),"")</f>
        <v>EL PAJONAL</v>
      </c>
      <c r="P268" t="str">
        <v>EL PAJONAL TER A</v>
      </c>
      <c r="Q268" t="str">
        <v>EL PAJONAL TER B</v>
      </c>
      <c r="R268" t="str">
        <v>JAIME AMARILLO</v>
      </c>
    </row>
    <row r="269" spans="1:25" x14ac:dyDescent="0.35">
      <c r="A269">
        <v>210000004</v>
      </c>
      <c r="B269" t="s">
        <v>591</v>
      </c>
      <c r="C269" t="s">
        <v>232</v>
      </c>
      <c r="D269" t="s">
        <v>592</v>
      </c>
      <c r="E269" t="s">
        <v>172</v>
      </c>
      <c r="F269">
        <v>290000341</v>
      </c>
      <c r="G269" t="s">
        <v>676</v>
      </c>
      <c r="N269" t="str">
        <v>JAIRO ERNESTO TONCON MENDIVELSO</v>
      </c>
      <c r="O269" t="str" cm="1">
        <f t="array" ref="O269:P269">IFERROR(TRANSPOSE(_xlfn._xlws.SORT(_xlfn.UNIQUE(_xlfn._xlws.FILTER(PROV[MINA],PROV[PROVEEDOR]=N269)))),"")</f>
        <v>MEDELLIN</v>
      </c>
      <c r="P269" t="str">
        <v>MEDELLIN JT 2</v>
      </c>
    </row>
    <row r="270" spans="1:25" x14ac:dyDescent="0.35">
      <c r="A270">
        <v>210000004</v>
      </c>
      <c r="B270" t="s">
        <v>591</v>
      </c>
      <c r="C270" t="s">
        <v>232</v>
      </c>
      <c r="D270" t="s">
        <v>592</v>
      </c>
      <c r="E270" t="s">
        <v>172</v>
      </c>
      <c r="F270">
        <v>290000342</v>
      </c>
      <c r="G270" t="s">
        <v>677</v>
      </c>
      <c r="N270" t="str">
        <v>JESUS ALBERTO ROMERO GELVEZ</v>
      </c>
      <c r="O270" t="str" cm="1">
        <f t="array" ref="O270:P270">IFERROR(TRANSPOSE(_xlfn._xlws.SORT(_xlfn.UNIQUE(_xlfn._xlws.FILTER(PROV[MINA],PROV[PROVEEDOR]=N270)))),"")</f>
        <v>FENIX</v>
      </c>
      <c r="P270" t="str">
        <v>LA AMARILLA PARIDA - JESUS ROMERO</v>
      </c>
    </row>
    <row r="271" spans="1:25" x14ac:dyDescent="0.35">
      <c r="A271">
        <v>210000004</v>
      </c>
      <c r="B271" t="s">
        <v>591</v>
      </c>
      <c r="C271" t="s">
        <v>232</v>
      </c>
      <c r="D271" t="s">
        <v>592</v>
      </c>
      <c r="E271" t="s">
        <v>172</v>
      </c>
      <c r="F271">
        <v>290000343</v>
      </c>
      <c r="G271" t="s">
        <v>678</v>
      </c>
      <c r="N271" t="str">
        <v>JESUS MANUEL VARGAS OCHOA</v>
      </c>
      <c r="O271" t="str" cm="1">
        <f t="array" ref="O271:P271">IFERROR(TRANSPOSE(_xlfn._xlws.SORT(_xlfn.UNIQUE(_xlfn._xlws.FILTER(PROV[MINA],PROV[PROVEEDOR]=N271)))),"")</f>
        <v>ALEJITO 2</v>
      </c>
      <c r="P271" t="str">
        <v>LOS LAURELES</v>
      </c>
    </row>
    <row r="272" spans="1:25" x14ac:dyDescent="0.35">
      <c r="A272">
        <v>210000004</v>
      </c>
      <c r="B272" t="s">
        <v>591</v>
      </c>
      <c r="C272" t="s">
        <v>232</v>
      </c>
      <c r="D272" t="s">
        <v>592</v>
      </c>
      <c r="E272" t="s">
        <v>172</v>
      </c>
      <c r="F272">
        <v>290000344</v>
      </c>
      <c r="G272" t="s">
        <v>679</v>
      </c>
      <c r="N272" t="str">
        <v>JMARTHEYN OPERADOR MINERO SAS</v>
      </c>
      <c r="O272" t="str" cm="1">
        <f t="array" ref="O272:Q272">IFERROR(TRANSPOSE(_xlfn._xlws.SORT(_xlfn.UNIQUE(_xlfn._xlws.FILTER(PROV[MINA],PROV[PROVEEDOR]=N272)))),"")</f>
        <v>CARMETAL</v>
      </c>
      <c r="P272" t="str">
        <v>CARMETAL CISCOSA</v>
      </c>
      <c r="Q272" t="str">
        <v>CARMETAL PARIDA</v>
      </c>
    </row>
    <row r="273" spans="1:23" x14ac:dyDescent="0.35">
      <c r="A273">
        <v>210000004</v>
      </c>
      <c r="B273" t="s">
        <v>591</v>
      </c>
      <c r="C273" t="s">
        <v>232</v>
      </c>
      <c r="D273" t="s">
        <v>592</v>
      </c>
      <c r="E273" t="s">
        <v>172</v>
      </c>
      <c r="F273">
        <v>290000345</v>
      </c>
      <c r="G273" t="s">
        <v>680</v>
      </c>
      <c r="N273" t="str">
        <v>JNAVARRO SAS</v>
      </c>
      <c r="O273" t="str" cm="1">
        <f t="array" ref="O273">IFERROR(TRANSPOSE(_xlfn._xlws.SORT(_xlfn.UNIQUE(_xlfn._xlws.FILTER(PROV[MINA],PROV[PROVEEDOR]=N273)))),"")</f>
        <v>ITZAEL</v>
      </c>
    </row>
    <row r="274" spans="1:23" x14ac:dyDescent="0.35">
      <c r="A274">
        <v>210000004</v>
      </c>
      <c r="B274" t="s">
        <v>591</v>
      </c>
      <c r="C274" t="s">
        <v>232</v>
      </c>
      <c r="D274" t="s">
        <v>592</v>
      </c>
      <c r="E274" t="s">
        <v>172</v>
      </c>
      <c r="F274">
        <v>290000346</v>
      </c>
      <c r="G274" t="s">
        <v>681</v>
      </c>
      <c r="N274" t="str">
        <v>JORGE ALFREDO SALAZAR RAMIREZ</v>
      </c>
      <c r="O274" t="str" cm="1">
        <f t="array" ref="O274:Q274">IFERROR(TRANSPOSE(_xlfn._xlws.SORT(_xlfn.UNIQUE(_xlfn._xlws.FILTER(PROV[MINA],PROV[PROVEEDOR]=N274)))),"")</f>
        <v>SAN  MATEO</v>
      </c>
      <c r="P274" t="str">
        <v>SAN CARIBE</v>
      </c>
      <c r="Q274" t="str">
        <v>SAN LUCAS</v>
      </c>
    </row>
    <row r="275" spans="1:23" x14ac:dyDescent="0.35">
      <c r="A275">
        <v>210000004</v>
      </c>
      <c r="B275" t="s">
        <v>591</v>
      </c>
      <c r="C275" t="s">
        <v>232</v>
      </c>
      <c r="D275" t="s">
        <v>592</v>
      </c>
      <c r="E275" t="s">
        <v>172</v>
      </c>
      <c r="F275">
        <v>290000347</v>
      </c>
      <c r="G275" t="s">
        <v>682</v>
      </c>
      <c r="N275" t="str">
        <v>JORGE ENRIQUE JAIMES RODRIGUEZ</v>
      </c>
      <c r="O275" t="str" cm="1">
        <f t="array" ref="O275:P275">IFERROR(TRANSPOSE(_xlfn._xlws.SORT(_xlfn.UNIQUE(_xlfn._xlws.FILTER(PROV[MINA],PROV[PROVEEDOR]=N275)))),"")</f>
        <v>PANAMA</v>
      </c>
      <c r="P275" t="str">
        <v>PANAMA 02</v>
      </c>
    </row>
    <row r="276" spans="1:23" x14ac:dyDescent="0.35">
      <c r="A276">
        <v>210000004</v>
      </c>
      <c r="B276" t="s">
        <v>591</v>
      </c>
      <c r="C276" t="s">
        <v>232</v>
      </c>
      <c r="D276" t="s">
        <v>592</v>
      </c>
      <c r="E276" t="s">
        <v>172</v>
      </c>
      <c r="F276">
        <v>290000348</v>
      </c>
      <c r="G276" t="s">
        <v>683</v>
      </c>
      <c r="N276" t="str">
        <v>JORVAN EFRAIN TARAZONA SUAREZ</v>
      </c>
      <c r="O276" t="str" cm="1">
        <f t="array" ref="O276">IFERROR(TRANSPOSE(_xlfn._xlws.SORT(_xlfn.UNIQUE(_xlfn._xlws.FILTER(PROV[MINA],PROV[PROVEEDOR]=N276)))),"")</f>
        <v>HORNOS LA TOLVA - JORVAN TARAZONA</v>
      </c>
    </row>
    <row r="277" spans="1:23" x14ac:dyDescent="0.35">
      <c r="A277">
        <v>210000091</v>
      </c>
      <c r="B277" t="s">
        <v>550</v>
      </c>
      <c r="C277" t="s">
        <v>216</v>
      </c>
      <c r="D277" t="s">
        <v>551</v>
      </c>
      <c r="E277" t="s">
        <v>172</v>
      </c>
      <c r="F277">
        <v>290000349</v>
      </c>
      <c r="G277" t="s">
        <v>684</v>
      </c>
      <c r="N277" t="str">
        <v>JOSE DEL CARMEN VELASCO MENDOZA</v>
      </c>
      <c r="O277" t="str" cm="1">
        <f t="array" ref="O277:R277">IFERROR(TRANSPOSE(_xlfn._xlws.SORT(_xlfn.UNIQUE(_xlfn._xlws.FILTER(PROV[MINA],PROV[PROVEEDOR]=N277)))),"")</f>
        <v>LA CAIMITA</v>
      </c>
      <c r="P277" t="str">
        <v>LA CAIMITA TER</v>
      </c>
      <c r="Q277" t="str">
        <v>LA CAIMITA TER A</v>
      </c>
      <c r="R277" t="str">
        <v>LA CAIMITA TER B</v>
      </c>
    </row>
    <row r="278" spans="1:23" x14ac:dyDescent="0.35">
      <c r="A278">
        <v>210000091</v>
      </c>
      <c r="B278" t="s">
        <v>550</v>
      </c>
      <c r="C278" t="s">
        <v>216</v>
      </c>
      <c r="D278" t="s">
        <v>551</v>
      </c>
      <c r="E278" t="s">
        <v>172</v>
      </c>
      <c r="F278">
        <v>290000350</v>
      </c>
      <c r="G278" t="s">
        <v>685</v>
      </c>
      <c r="N278" t="str">
        <v>JOSE FAUSTINO CABEZAS CHAVEZ</v>
      </c>
      <c r="O278" t="str" cm="1">
        <f t="array" ref="O278">IFERROR(TRANSPOSE(_xlfn._xlws.SORT(_xlfn.UNIQUE(_xlfn._xlws.FILTER(PROV[MINA],PROV[PROVEEDOR]=N278)))),"")</f>
        <v>FAUSTINO CABEZAS – PUEBLO VIEJO</v>
      </c>
    </row>
    <row r="279" spans="1:23" x14ac:dyDescent="0.35">
      <c r="A279">
        <v>270000004</v>
      </c>
      <c r="B279" t="s">
        <v>686</v>
      </c>
      <c r="C279" t="s">
        <v>177</v>
      </c>
      <c r="D279" t="s">
        <v>687</v>
      </c>
      <c r="E279" t="s">
        <v>172</v>
      </c>
      <c r="F279">
        <v>290000351</v>
      </c>
      <c r="G279" t="s">
        <v>688</v>
      </c>
      <c r="N279" t="str">
        <v>JOSE ISMAEL PATIÑO PRIETO</v>
      </c>
      <c r="O279" t="str" cm="1">
        <f t="array" ref="O279">IFERROR(TRANSPOSE(_xlfn._xlws.SORT(_xlfn.UNIQUE(_xlfn._xlws.FILTER(PROV[MINA],PROV[PROVEEDOR]=N279)))),"")</f>
        <v>LA CABAÑA</v>
      </c>
    </row>
    <row r="280" spans="1:23" x14ac:dyDescent="0.35">
      <c r="A280">
        <v>270000004</v>
      </c>
      <c r="B280" t="s">
        <v>686</v>
      </c>
      <c r="C280" t="s">
        <v>177</v>
      </c>
      <c r="D280" t="s">
        <v>687</v>
      </c>
      <c r="E280" t="s">
        <v>172</v>
      </c>
      <c r="F280">
        <v>290000352</v>
      </c>
      <c r="G280" t="s">
        <v>689</v>
      </c>
      <c r="N280" t="str">
        <v>JOSE RAMIRO ACEVEDO ROZO</v>
      </c>
      <c r="O280" t="str" cm="1">
        <f t="array" ref="O280:P280">IFERROR(TRANSPOSE(_xlfn._xlws.SORT(_xlfn.UNIQUE(_xlfn._xlws.FILTER(PROV[MINA],PROV[PROVEEDOR]=N280)))),"")</f>
        <v>VILLA NUEVA RA - JOSE ACEVEDO</v>
      </c>
      <c r="P280" t="str">
        <v>VILLA NUEVA RA TER</v>
      </c>
    </row>
    <row r="281" spans="1:23" x14ac:dyDescent="0.35">
      <c r="A281">
        <v>210000077</v>
      </c>
      <c r="B281" t="s">
        <v>236</v>
      </c>
      <c r="C281" t="s">
        <v>170</v>
      </c>
      <c r="D281" t="s">
        <v>237</v>
      </c>
      <c r="E281" t="s">
        <v>172</v>
      </c>
      <c r="F281">
        <v>290000353</v>
      </c>
      <c r="G281" t="s">
        <v>690</v>
      </c>
      <c r="N281" t="str">
        <v>JOSE TOBIAS ROJAS MARQUEZ</v>
      </c>
      <c r="O281" t="str" cm="1">
        <f t="array" ref="O281">IFERROR(TRANSPOSE(_xlfn._xlws.SORT(_xlfn.UNIQUE(_xlfn._xlws.FILTER(PROV[MINA],PROV[PROVEEDOR]=N281)))),"")</f>
        <v>JOSE TOBIAS - BOYACA</v>
      </c>
    </row>
    <row r="282" spans="1:23" x14ac:dyDescent="0.35">
      <c r="A282">
        <v>210000095</v>
      </c>
      <c r="B282" t="s">
        <v>510</v>
      </c>
      <c r="C282" t="s">
        <v>177</v>
      </c>
      <c r="D282" t="s">
        <v>511</v>
      </c>
      <c r="E282" t="s">
        <v>172</v>
      </c>
      <c r="F282">
        <v>290000354</v>
      </c>
      <c r="G282" t="s">
        <v>691</v>
      </c>
      <c r="N282" t="str">
        <v>JOSE YESID GOYENECHE FERNANDEZ</v>
      </c>
      <c r="O282" t="str" cm="1">
        <f t="array" ref="O282">IFERROR(TRANSPOSE(_xlfn._xlws.SORT(_xlfn.UNIQUE(_xlfn._xlws.FILTER(PROV[MINA],PROV[PROVEEDOR]=N282)))),"")</f>
        <v>YESID GOYENECHE</v>
      </c>
    </row>
    <row r="283" spans="1:23" x14ac:dyDescent="0.35">
      <c r="A283">
        <v>210000095</v>
      </c>
      <c r="B283" t="s">
        <v>510</v>
      </c>
      <c r="C283" t="s">
        <v>177</v>
      </c>
      <c r="D283" t="s">
        <v>511</v>
      </c>
      <c r="E283" t="s">
        <v>172</v>
      </c>
      <c r="F283">
        <v>290000355</v>
      </c>
      <c r="G283" t="s">
        <v>692</v>
      </c>
      <c r="N283" t="str">
        <v>JULIAN CAMILO GOMEZ PARRA</v>
      </c>
      <c r="O283" t="str" cm="1">
        <f t="array" ref="O283">IFERROR(TRANSPOSE(_xlfn._xlws.SORT(_xlfn.UNIQUE(_xlfn._xlws.FILTER(PROV[MINA],PROV[PROVEEDOR]=N283)))),"")</f>
        <v>EL TRIUNFO</v>
      </c>
    </row>
    <row r="284" spans="1:23" x14ac:dyDescent="0.35">
      <c r="A284">
        <v>210000139</v>
      </c>
      <c r="B284" t="s">
        <v>431</v>
      </c>
      <c r="C284" t="s">
        <v>177</v>
      </c>
      <c r="D284" t="s">
        <v>432</v>
      </c>
      <c r="E284" t="s">
        <v>172</v>
      </c>
      <c r="F284">
        <v>290000356</v>
      </c>
      <c r="G284" t="s">
        <v>693</v>
      </c>
      <c r="N284" t="str">
        <v>KELLY JOHANA CALDERON SALAZAR</v>
      </c>
      <c r="O284" t="str" cm="1">
        <f t="array" ref="O284">IFERROR(TRANSPOSE(_xlfn._xlws.SORT(_xlfn.UNIQUE(_xlfn._xlws.FILTER(PROV[MINA],PROV[PROVEEDOR]=N284)))),"")</f>
        <v>MINA JOHANA 1</v>
      </c>
    </row>
    <row r="285" spans="1:23" x14ac:dyDescent="0.35">
      <c r="A285">
        <v>210000139</v>
      </c>
      <c r="B285" t="s">
        <v>431</v>
      </c>
      <c r="C285" t="s">
        <v>177</v>
      </c>
      <c r="D285" t="s">
        <v>432</v>
      </c>
      <c r="E285" t="s">
        <v>172</v>
      </c>
      <c r="F285">
        <v>290000357</v>
      </c>
      <c r="G285" t="s">
        <v>694</v>
      </c>
      <c r="N285" t="str">
        <v>LAS VEGAS COAL SAS</v>
      </c>
      <c r="O285" t="str" cm="1">
        <f t="array" ref="O285:W285">IFERROR(TRANSPOSE(_xlfn._xlws.SORT(_xlfn.UNIQUE(_xlfn._xlws.FILTER(PROV[MINA],PROV[PROVEEDOR]=N285)))),"")</f>
        <v>ASOCARMERC LAS VEGAS</v>
      </c>
      <c r="P285" t="str">
        <v>CARBONES JP</v>
      </c>
      <c r="Q285" t="str">
        <v>LA CASCADA</v>
      </c>
      <c r="R285" t="str">
        <v>LAS GEMELAS</v>
      </c>
      <c r="S285" t="str">
        <v>LEONEL MONCADA</v>
      </c>
      <c r="T285" t="str">
        <v>MINA LA PEREZOSA</v>
      </c>
      <c r="U285" t="str">
        <v>PATIO LAS MERCEDES</v>
      </c>
      <c r="V285" t="str">
        <v>SIBERIA 1</v>
      </c>
      <c r="W285" t="str">
        <v>SIBERIA 2</v>
      </c>
    </row>
    <row r="286" spans="1:23" x14ac:dyDescent="0.35">
      <c r="A286">
        <v>210000139</v>
      </c>
      <c r="B286" t="s">
        <v>431</v>
      </c>
      <c r="C286" t="s">
        <v>177</v>
      </c>
      <c r="D286" t="s">
        <v>432</v>
      </c>
      <c r="E286" t="s">
        <v>172</v>
      </c>
      <c r="F286">
        <v>290000358</v>
      </c>
      <c r="G286" t="s">
        <v>695</v>
      </c>
      <c r="N286" t="str">
        <v>LAS VEGAS DEL NORTE MINERALES SAS</v>
      </c>
      <c r="O286" t="str" cm="1">
        <f t="array" ref="O286">IFERROR(TRANSPOSE(_xlfn._xlws.SORT(_xlfn.UNIQUE(_xlfn._xlws.FILTER(PROV[MINA],PROV[PROVEEDOR]=N286)))),"")</f>
        <v>LA VEGAS DEL NORTE</v>
      </c>
    </row>
    <row r="287" spans="1:23" x14ac:dyDescent="0.35">
      <c r="A287">
        <v>210000139</v>
      </c>
      <c r="B287" t="s">
        <v>431</v>
      </c>
      <c r="C287" t="s">
        <v>177</v>
      </c>
      <c r="D287" t="s">
        <v>432</v>
      </c>
      <c r="E287" t="s">
        <v>172</v>
      </c>
      <c r="F287">
        <v>290000359</v>
      </c>
      <c r="G287" t="s">
        <v>696</v>
      </c>
      <c r="N287" t="str">
        <v>LATAM COAL MINES SAS</v>
      </c>
      <c r="O287" t="str" cm="1">
        <f t="array" ref="O287">IFERROR(TRANSPOSE(_xlfn._xlws.SORT(_xlfn.UNIQUE(_xlfn._xlws.FILTER(PROV[MINA],PROV[PROVEEDOR]=N287)))),"")</f>
        <v>EL RECREO</v>
      </c>
    </row>
    <row r="288" spans="1:23" x14ac:dyDescent="0.35">
      <c r="A288">
        <v>210000087</v>
      </c>
      <c r="B288" t="s">
        <v>413</v>
      </c>
      <c r="C288" t="s">
        <v>244</v>
      </c>
      <c r="D288" t="s">
        <v>414</v>
      </c>
      <c r="E288" t="s">
        <v>172</v>
      </c>
      <c r="F288">
        <v>290000361</v>
      </c>
      <c r="G288" t="s">
        <v>697</v>
      </c>
      <c r="N288" t="str">
        <v>LOGISTICA DE CARBON CABE SAS</v>
      </c>
      <c r="O288" t="str" cm="1">
        <f t="array" ref="O288">IFERROR(TRANSPOSE(_xlfn._xlws.SORT(_xlfn.UNIQUE(_xlfn._xlws.FILTER(PROV[MINA],PROV[PROVEEDOR]=N288)))),"")</f>
        <v>LOGISTICA DE CARBON CABE</v>
      </c>
    </row>
    <row r="289" spans="1:29" x14ac:dyDescent="0.35">
      <c r="A289">
        <v>210000087</v>
      </c>
      <c r="B289" t="s">
        <v>413</v>
      </c>
      <c r="C289" t="s">
        <v>244</v>
      </c>
      <c r="D289" t="s">
        <v>414</v>
      </c>
      <c r="E289" t="s">
        <v>172</v>
      </c>
      <c r="F289">
        <v>290000362</v>
      </c>
      <c r="G289" t="s">
        <v>698</v>
      </c>
      <c r="N289" t="str">
        <v>LUIS ALONSO CAMACHO FLOREZ</v>
      </c>
      <c r="O289" t="str" cm="1">
        <f t="array" ref="O289">IFERROR(TRANSPOSE(_xlfn._xlws.SORT(_xlfn.UNIQUE(_xlfn._xlws.FILTER(PROV[MINA],PROV[PROVEEDOR]=N289)))),"")</f>
        <v>LA FORTUNA AC</v>
      </c>
    </row>
    <row r="290" spans="1:29" x14ac:dyDescent="0.35">
      <c r="A290">
        <v>210000087</v>
      </c>
      <c r="B290" t="s">
        <v>413</v>
      </c>
      <c r="C290" t="s">
        <v>244</v>
      </c>
      <c r="D290" t="s">
        <v>414</v>
      </c>
      <c r="E290" t="s">
        <v>172</v>
      </c>
      <c r="F290">
        <v>290000363</v>
      </c>
      <c r="G290" t="s">
        <v>699</v>
      </c>
      <c r="N290" t="str">
        <v>LUIS GERARDO VARGAS MEJIA</v>
      </c>
      <c r="O290" t="str" cm="1">
        <f t="array" ref="O290">IFERROR(TRANSPOSE(_xlfn._xlws.SORT(_xlfn.UNIQUE(_xlfn._xlws.FILTER(PROV[MINA],PROV[PROVEEDOR]=N290)))),"")</f>
        <v>ALTO VIENTO</v>
      </c>
    </row>
    <row r="291" spans="1:29" x14ac:dyDescent="0.35">
      <c r="A291">
        <v>210000087</v>
      </c>
      <c r="B291" t="s">
        <v>413</v>
      </c>
      <c r="C291" t="s">
        <v>244</v>
      </c>
      <c r="D291" t="s">
        <v>414</v>
      </c>
      <c r="E291" t="s">
        <v>172</v>
      </c>
      <c r="F291">
        <v>290000364</v>
      </c>
      <c r="G291" t="s">
        <v>700</v>
      </c>
      <c r="N291" t="str">
        <v>LUIS HUMBERTO VELANDIA ALARCON</v>
      </c>
      <c r="O291" t="str" cm="1">
        <f t="array" ref="O291">IFERROR(TRANSPOSE(_xlfn._xlws.SORT(_xlfn.UNIQUE(_xlfn._xlws.FILTER(PROV[MINA],PROV[PROVEEDOR]=N291)))),"")</f>
        <v>PIEDRA GORDA</v>
      </c>
    </row>
    <row r="292" spans="1:29" x14ac:dyDescent="0.35">
      <c r="A292">
        <v>210000087</v>
      </c>
      <c r="B292" t="s">
        <v>413</v>
      </c>
      <c r="C292" t="s">
        <v>244</v>
      </c>
      <c r="D292" t="s">
        <v>414</v>
      </c>
      <c r="E292" t="s">
        <v>172</v>
      </c>
      <c r="F292">
        <v>290000366</v>
      </c>
      <c r="G292" t="s">
        <v>701</v>
      </c>
      <c r="N292" t="str">
        <v>LUIS RAMON SERRANO TORRADO</v>
      </c>
      <c r="O292" t="str" cm="1">
        <f t="array" ref="O292">IFERROR(TRANSPOSE(_xlfn._xlws.SORT(_xlfn.UNIQUE(_xlfn._xlws.FILTER(PROV[MINA],PROV[PROVEEDOR]=N292)))),"")</f>
        <v>SAN GABRIEL</v>
      </c>
    </row>
    <row r="293" spans="1:29" x14ac:dyDescent="0.35">
      <c r="A293">
        <v>210000110</v>
      </c>
      <c r="B293" t="s">
        <v>87</v>
      </c>
      <c r="C293" t="s">
        <v>232</v>
      </c>
      <c r="D293" t="s">
        <v>282</v>
      </c>
      <c r="E293" t="s">
        <v>179</v>
      </c>
      <c r="F293">
        <v>290000367</v>
      </c>
      <c r="G293" t="s">
        <v>702</v>
      </c>
      <c r="N293" t="str">
        <v>M&amp;C COAL MINING SAS</v>
      </c>
      <c r="O293" t="str" cm="1">
        <f t="array" ref="O293">IFERROR(TRANSPOSE(_xlfn._xlws.SORT(_xlfn.UNIQUE(_xlfn._xlws.FILTER(PROV[MINA],PROV[PROVEEDOR]=N293)))),"")</f>
        <v>EL TESORO</v>
      </c>
    </row>
    <row r="294" spans="1:29" x14ac:dyDescent="0.35">
      <c r="A294">
        <v>270000008</v>
      </c>
      <c r="B294" t="s">
        <v>703</v>
      </c>
      <c r="C294" t="s">
        <v>177</v>
      </c>
      <c r="D294" t="s">
        <v>704</v>
      </c>
      <c r="E294" t="s">
        <v>172</v>
      </c>
      <c r="F294">
        <v>290000401</v>
      </c>
      <c r="G294" t="s">
        <v>705</v>
      </c>
      <c r="N294" t="str">
        <v>MAC COAL SAS</v>
      </c>
      <c r="O294" t="str" cm="1">
        <f t="array" ref="O294:S294">IFERROR(TRANSPOSE(_xlfn._xlws.SORT(_xlfn.UNIQUE(_xlfn._xlws.FILTER(PROV[MINA],PROV[PROVEEDOR]=N294)))),"")</f>
        <v>CEIBA-MAC</v>
      </c>
      <c r="P294" t="str">
        <v>COLINA</v>
      </c>
      <c r="Q294" t="str">
        <v>FORTUNA-MAC</v>
      </c>
      <c r="R294" t="str">
        <v>LA CHINITA</v>
      </c>
      <c r="S294" t="str">
        <v>LA CHINITA TER</v>
      </c>
    </row>
    <row r="295" spans="1:29" x14ac:dyDescent="0.35">
      <c r="A295">
        <v>270000004</v>
      </c>
      <c r="B295" t="s">
        <v>686</v>
      </c>
      <c r="C295" t="s">
        <v>177</v>
      </c>
      <c r="D295" t="s">
        <v>687</v>
      </c>
      <c r="E295" t="s">
        <v>172</v>
      </c>
      <c r="F295">
        <v>290000403</v>
      </c>
      <c r="G295" t="s">
        <v>706</v>
      </c>
      <c r="N295" t="str">
        <v>MARIA EUGENIA MOLINA VILLAMIZAR</v>
      </c>
      <c r="O295" t="str" cm="1">
        <f t="array" ref="O295">IFERROR(TRANSPOSE(_xlfn._xlws.SORT(_xlfn.UNIQUE(_xlfn._xlws.FILTER(PROV[MINA],PROV[PROVEEDOR]=N295)))),"")</f>
        <v>MINA LIMONCITO</v>
      </c>
    </row>
    <row r="296" spans="1:29" x14ac:dyDescent="0.35">
      <c r="A296">
        <v>270000004</v>
      </c>
      <c r="B296" t="s">
        <v>686</v>
      </c>
      <c r="C296" t="s">
        <v>177</v>
      </c>
      <c r="D296" t="s">
        <v>687</v>
      </c>
      <c r="E296" t="s">
        <v>172</v>
      </c>
      <c r="F296">
        <v>290000405</v>
      </c>
      <c r="G296" t="s">
        <v>707</v>
      </c>
      <c r="N296" t="str">
        <v>MARISOL VERGARA MORA</v>
      </c>
      <c r="O296" t="str" cm="1">
        <f t="array" ref="O296">IFERROR(TRANSPOSE(_xlfn._xlws.SORT(_xlfn.UNIQUE(_xlfn._xlws.FILTER(PROV[MINA],PROV[PROVEEDOR]=N296)))),"")</f>
        <v>LAS NEGRITAS</v>
      </c>
    </row>
    <row r="297" spans="1:29" x14ac:dyDescent="0.35">
      <c r="A297">
        <v>210000099</v>
      </c>
      <c r="B297" t="s">
        <v>708</v>
      </c>
      <c r="C297" t="s">
        <v>709</v>
      </c>
      <c r="D297" t="s">
        <v>710</v>
      </c>
      <c r="E297" t="s">
        <v>172</v>
      </c>
      <c r="F297">
        <v>290000406</v>
      </c>
      <c r="G297" t="s">
        <v>711</v>
      </c>
      <c r="N297" t="str">
        <v>MARLON GUILLERMO VELASCO OBANDO</v>
      </c>
      <c r="O297" t="str" cm="1">
        <f t="array" ref="O297">IFERROR(TRANSPOSE(_xlfn._xlws.SORT(_xlfn.UNIQUE(_xlfn._xlws.FILTER(PROV[MINA],PROV[PROVEEDOR]=N297)))),"")</f>
        <v>VELASCO 1</v>
      </c>
    </row>
    <row r="298" spans="1:29" x14ac:dyDescent="0.35">
      <c r="A298">
        <v>210000154</v>
      </c>
      <c r="B298" t="s">
        <v>712</v>
      </c>
      <c r="C298" t="s">
        <v>295</v>
      </c>
      <c r="D298" t="s">
        <v>713</v>
      </c>
      <c r="E298" t="s">
        <v>172</v>
      </c>
      <c r="F298">
        <v>290000407</v>
      </c>
      <c r="G298" t="s">
        <v>714</v>
      </c>
      <c r="N298" t="str">
        <v>MAS MINERALS SAS</v>
      </c>
      <c r="O298" t="str" cm="1">
        <f t="array" ref="O298:P298">IFERROR(TRANSPOSE(_xlfn._xlws.SORT(_xlfn.UNIQUE(_xlfn._xlws.FILTER(PROV[MINA],PROV[PROVEEDOR]=N298)))),"")</f>
        <v>LOS ANGELES</v>
      </c>
      <c r="P298" t="str">
        <v>SAN MIGUEL</v>
      </c>
    </row>
    <row r="299" spans="1:29" x14ac:dyDescent="0.35">
      <c r="A299">
        <v>210000155</v>
      </c>
      <c r="B299" t="s">
        <v>715</v>
      </c>
      <c r="C299" t="s">
        <v>177</v>
      </c>
      <c r="D299" t="s">
        <v>716</v>
      </c>
      <c r="E299" t="s">
        <v>179</v>
      </c>
      <c r="F299">
        <v>290000408</v>
      </c>
      <c r="G299" t="s">
        <v>717</v>
      </c>
      <c r="N299" t="str">
        <v>MAXIA MINING SAS</v>
      </c>
      <c r="O299" t="str" cm="1">
        <f t="array" ref="O299:AC299">IFERROR(TRANSPOSE(_xlfn._xlws.SORT(_xlfn.UNIQUE(_xlfn._xlws.FILTER(PROV[MINA],PROV[PROVEEDOR]=N299)))),"")</f>
        <v xml:space="preserve"> SAN SALVADOR</v>
      </c>
      <c r="P299" t="str">
        <v>EL MAGRO M10 -1</v>
      </c>
      <c r="Q299" t="str">
        <v>EL MAGRO M20- 1</v>
      </c>
      <c r="R299" t="str">
        <v>EL MAGRO M20 TER</v>
      </c>
      <c r="S299" t="str">
        <v>EL MAGRO MANTO 10</v>
      </c>
      <c r="T299" t="str">
        <v>EL MAGRO MANTO 20</v>
      </c>
      <c r="U299" t="str">
        <v>MAGRO M20-220</v>
      </c>
      <c r="V299" t="str">
        <v>SAN SALVADOR</v>
      </c>
      <c r="W299" t="str">
        <v>SAN SALVADOR 0</v>
      </c>
      <c r="X299" t="str">
        <v>SAN SALVADOR 1</v>
      </c>
      <c r="Y299" t="str">
        <v>SAN SALVADOR M40</v>
      </c>
      <c r="Z299" t="str">
        <v>SAN SALVADOR M40 TER</v>
      </c>
      <c r="AA299" t="str">
        <v>SAN SALVADOR M60</v>
      </c>
      <c r="AB299" t="str">
        <v>SAN SALVADOR M60 TER</v>
      </c>
      <c r="AC299" t="str">
        <v>SAN SALVADOR TER</v>
      </c>
    </row>
    <row r="300" spans="1:29" x14ac:dyDescent="0.35">
      <c r="A300">
        <v>210000157</v>
      </c>
      <c r="B300" t="s">
        <v>718</v>
      </c>
      <c r="C300" t="s">
        <v>394</v>
      </c>
      <c r="D300" t="s">
        <v>719</v>
      </c>
      <c r="E300" t="s">
        <v>172</v>
      </c>
      <c r="F300">
        <v>290000410</v>
      </c>
      <c r="G300" t="s">
        <v>720</v>
      </c>
      <c r="N300" t="str">
        <v>MINA ALTAMIRA SAS</v>
      </c>
      <c r="O300" t="str" cm="1">
        <f t="array" ref="O300:R300">IFERROR(TRANSPOSE(_xlfn._xlws.SORT(_xlfn.UNIQUE(_xlfn._xlws.FILTER(PROV[MINA],PROV[PROVEEDOR]=N300)))),"")</f>
        <v>ALTAMIRA</v>
      </c>
      <c r="P300" t="str">
        <v>ALTAMIRA TER</v>
      </c>
      <c r="Q300" t="str">
        <v>ALTAMIRA TER A</v>
      </c>
      <c r="R300" t="str">
        <v>ALTAMIRA TER B</v>
      </c>
    </row>
    <row r="301" spans="1:29" x14ac:dyDescent="0.35">
      <c r="A301">
        <v>210000096</v>
      </c>
      <c r="B301" t="s">
        <v>721</v>
      </c>
      <c r="C301" t="s">
        <v>308</v>
      </c>
      <c r="D301" t="s">
        <v>722</v>
      </c>
      <c r="E301" t="s">
        <v>172</v>
      </c>
      <c r="F301">
        <v>290000411</v>
      </c>
      <c r="G301" t="s">
        <v>723</v>
      </c>
      <c r="N301" t="str">
        <v>MINA ANAVALEN SAS</v>
      </c>
      <c r="O301" t="str" cm="1">
        <f t="array" ref="O301">IFERROR(TRANSPOSE(_xlfn._xlws.SORT(_xlfn.UNIQUE(_xlfn._xlws.FILTER(PROV[MINA],PROV[PROVEEDOR]=N301)))),"")</f>
        <v>ALACRAN 1</v>
      </c>
    </row>
    <row r="302" spans="1:29" x14ac:dyDescent="0.35">
      <c r="A302">
        <v>210000102</v>
      </c>
      <c r="B302" t="s">
        <v>724</v>
      </c>
      <c r="C302" t="s">
        <v>308</v>
      </c>
      <c r="D302" t="s">
        <v>725</v>
      </c>
      <c r="E302" t="s">
        <v>179</v>
      </c>
      <c r="F302">
        <v>290000412</v>
      </c>
      <c r="G302" t="s">
        <v>726</v>
      </c>
      <c r="N302" t="str">
        <v>MINA DE CARBON LAS DOS PALMAS SAS</v>
      </c>
      <c r="O302" t="str" cm="1">
        <f t="array" ref="O302:Q302">IFERROR(TRANSPOSE(_xlfn._xlws.SORT(_xlfn.UNIQUE(_xlfn._xlws.FILTER(PROV[MINA],PROV[PROVEEDOR]=N302)))),"")</f>
        <v>DOS PALMAS 4</v>
      </c>
      <c r="P302" t="str">
        <v>DOS PALMAS 4 TER A</v>
      </c>
      <c r="Q302" t="str">
        <v>DOS PALMAS 4 TER B</v>
      </c>
    </row>
    <row r="303" spans="1:29" x14ac:dyDescent="0.35">
      <c r="A303">
        <v>210000158</v>
      </c>
      <c r="B303" t="s">
        <v>727</v>
      </c>
      <c r="C303" t="s">
        <v>308</v>
      </c>
      <c r="D303" t="s">
        <v>728</v>
      </c>
      <c r="E303" t="s">
        <v>172</v>
      </c>
      <c r="F303">
        <v>290000413</v>
      </c>
      <c r="G303" t="s">
        <v>729</v>
      </c>
      <c r="N303" t="str">
        <v>MINA LA COLONIA DEL ORIENTE SAS</v>
      </c>
      <c r="O303" t="str" cm="1">
        <f t="array" ref="O303:R303">IFERROR(TRANSPOSE(_xlfn._xlws.SORT(_xlfn.UNIQUE(_xlfn._xlws.FILTER(PROV[MINA],PROV[PROVEEDOR]=N303)))),"")</f>
        <v>LA COLONIA 1</v>
      </c>
      <c r="P303" t="str">
        <v>LA COLONIA 2</v>
      </c>
      <c r="Q303" t="str">
        <v>LA COLONIA TER A</v>
      </c>
      <c r="R303" t="str">
        <v>LA COLONIA TER B</v>
      </c>
    </row>
    <row r="304" spans="1:29" x14ac:dyDescent="0.35">
      <c r="A304">
        <v>210000159</v>
      </c>
      <c r="B304" t="s">
        <v>730</v>
      </c>
      <c r="C304" t="s">
        <v>295</v>
      </c>
      <c r="D304" t="s">
        <v>731</v>
      </c>
      <c r="E304" t="s">
        <v>172</v>
      </c>
      <c r="F304">
        <v>290000414</v>
      </c>
      <c r="G304" t="s">
        <v>730</v>
      </c>
      <c r="N304" t="str">
        <v>MINA LA LOLA SAS</v>
      </c>
      <c r="O304" t="str" cm="1">
        <f t="array" ref="O304">IFERROR(TRANSPOSE(_xlfn._xlws.SORT(_xlfn.UNIQUE(_xlfn._xlws.FILTER(PROV[MINA],PROV[PROVEEDOR]=N304)))),"")</f>
        <v>LA LOLA</v>
      </c>
    </row>
    <row r="305" spans="1:19" x14ac:dyDescent="0.35">
      <c r="A305">
        <v>210000160</v>
      </c>
      <c r="B305" t="s">
        <v>732</v>
      </c>
      <c r="C305" t="s">
        <v>733</v>
      </c>
      <c r="D305" t="s">
        <v>734</v>
      </c>
      <c r="E305" t="s">
        <v>179</v>
      </c>
      <c r="F305">
        <v>290000415</v>
      </c>
      <c r="G305" t="s">
        <v>735</v>
      </c>
      <c r="N305" t="str">
        <v>MINA LA NAPOLITANA SAS</v>
      </c>
      <c r="O305" t="str" cm="1">
        <f t="array" ref="O305:Q305">IFERROR(TRANSPOSE(_xlfn._xlws.SORT(_xlfn.UNIQUE(_xlfn._xlws.FILTER(PROV[MINA],PROV[PROVEEDOR]=N305)))),"")</f>
        <v>LA ESPERANZA</v>
      </c>
      <c r="P305" t="str">
        <v>LA NAPOLITANA</v>
      </c>
      <c r="Q305" t="str">
        <v>PATIO HYJ MINERALES</v>
      </c>
    </row>
    <row r="306" spans="1:19" x14ac:dyDescent="0.35">
      <c r="A306">
        <v>210000097</v>
      </c>
      <c r="B306" t="s">
        <v>502</v>
      </c>
      <c r="C306" t="s">
        <v>177</v>
      </c>
      <c r="D306" t="s">
        <v>503</v>
      </c>
      <c r="E306" t="s">
        <v>172</v>
      </c>
      <c r="F306">
        <v>290000416</v>
      </c>
      <c r="G306" t="s">
        <v>736</v>
      </c>
      <c r="N306" t="str">
        <v>MINA LA UNION DOS SAS</v>
      </c>
      <c r="O306" t="str" cm="1">
        <f t="array" ref="O306">IFERROR(TRANSPOSE(_xlfn._xlws.SORT(_xlfn.UNIQUE(_xlfn._xlws.FILTER(PROV[MINA],PROV[PROVEEDOR]=N306)))),"")</f>
        <v>LA UNION DOS</v>
      </c>
    </row>
    <row r="307" spans="1:19" x14ac:dyDescent="0.35">
      <c r="A307">
        <v>210000145</v>
      </c>
      <c r="B307" t="s">
        <v>507</v>
      </c>
      <c r="C307" t="s">
        <v>216</v>
      </c>
      <c r="D307" t="s">
        <v>508</v>
      </c>
      <c r="E307" t="s">
        <v>172</v>
      </c>
      <c r="F307">
        <v>290000417</v>
      </c>
      <c r="G307" t="s">
        <v>737</v>
      </c>
      <c r="N307" t="str">
        <v>MINA LIMONCITO SAS</v>
      </c>
      <c r="O307" t="str" cm="1">
        <f t="array" ref="O307">IFERROR(TRANSPOSE(_xlfn._xlws.SORT(_xlfn.UNIQUE(_xlfn._xlws.FILTER(PROV[MINA],PROV[PROVEEDOR]=N307)))),"")</f>
        <v>LIMONCITO 1</v>
      </c>
    </row>
    <row r="308" spans="1:19" x14ac:dyDescent="0.35">
      <c r="A308">
        <v>210000097</v>
      </c>
      <c r="B308" t="s">
        <v>502</v>
      </c>
      <c r="C308" t="s">
        <v>177</v>
      </c>
      <c r="D308" t="s">
        <v>503</v>
      </c>
      <c r="E308" t="s">
        <v>172</v>
      </c>
      <c r="F308">
        <v>290000418</v>
      </c>
      <c r="G308" t="s">
        <v>738</v>
      </c>
      <c r="N308" t="str">
        <v>MINA SANTA CECILIA SAS</v>
      </c>
      <c r="O308" t="str" cm="1">
        <f t="array" ref="O308:Q308">IFERROR(TRANSPOSE(_xlfn._xlws.SORT(_xlfn.UNIQUE(_xlfn._xlws.FILTER(PROV[MINA],PROV[PROVEEDOR]=N308)))),"")</f>
        <v>SANTA CECILIA P1</v>
      </c>
      <c r="P308" t="str">
        <v>SANTA CECILIA P2</v>
      </c>
      <c r="Q308" t="str">
        <v>SANTA CECILIA TER</v>
      </c>
    </row>
    <row r="309" spans="1:19" x14ac:dyDescent="0.35">
      <c r="A309">
        <v>210000083</v>
      </c>
      <c r="B309" t="s">
        <v>490</v>
      </c>
      <c r="C309" t="s">
        <v>177</v>
      </c>
      <c r="D309" t="s">
        <v>491</v>
      </c>
      <c r="E309" t="s">
        <v>172</v>
      </c>
      <c r="F309">
        <v>290000421</v>
      </c>
      <c r="G309" t="s">
        <v>739</v>
      </c>
      <c r="N309" t="str">
        <v>MINA SANTA LUCIA SAS</v>
      </c>
      <c r="O309" t="str" cm="1">
        <f t="array" ref="O309">IFERROR(TRANSPOSE(_xlfn._xlws.SORT(_xlfn.UNIQUE(_xlfn._xlws.FILTER(PROV[MINA],PROV[PROVEEDOR]=N309)))),"")</f>
        <v>SANTA LUCIA</v>
      </c>
    </row>
    <row r="310" spans="1:19" x14ac:dyDescent="0.35">
      <c r="A310">
        <v>210000161</v>
      </c>
      <c r="B310" t="s">
        <v>740</v>
      </c>
      <c r="C310" t="s">
        <v>588</v>
      </c>
      <c r="D310" t="s">
        <v>741</v>
      </c>
      <c r="E310" t="s">
        <v>172</v>
      </c>
      <c r="F310">
        <v>290000422</v>
      </c>
      <c r="G310" t="s">
        <v>742</v>
      </c>
      <c r="N310" t="str">
        <v>MINAS CARBOMERC SAS</v>
      </c>
      <c r="O310" t="str" cm="1">
        <f t="array" ref="O310:S310">IFERROR(TRANSPOSE(_xlfn._xlws.SORT(_xlfn.UNIQUE(_xlfn._xlws.FILTER(PROV[MINA],PROV[PROVEEDOR]=N310)))),"")</f>
        <v>CERRO BONITO - CARBOMEC</v>
      </c>
      <c r="P310" t="str">
        <v>EL DORADO - CARBOMERC</v>
      </c>
      <c r="Q310" t="str">
        <v>EL INDIO - CARBOMERC</v>
      </c>
      <c r="R310" t="str">
        <v>LAS PEÑAS - CARBOMERC</v>
      </c>
      <c r="S310" t="str">
        <v>PRIMAVERA LALO - CARBOMERC</v>
      </c>
    </row>
    <row r="311" spans="1:19" x14ac:dyDescent="0.35">
      <c r="A311">
        <v>210000162</v>
      </c>
      <c r="B311" t="s">
        <v>743</v>
      </c>
      <c r="C311" t="s">
        <v>177</v>
      </c>
      <c r="D311" t="s">
        <v>744</v>
      </c>
      <c r="E311" t="s">
        <v>172</v>
      </c>
      <c r="F311">
        <v>290000423</v>
      </c>
      <c r="G311" t="s">
        <v>745</v>
      </c>
      <c r="N311" t="str">
        <v>MINAS SAN JOSE SAS</v>
      </c>
      <c r="O311" t="str" cm="1">
        <f t="array" ref="O311">IFERROR(TRANSPOSE(_xlfn._xlws.SORT(_xlfn.UNIQUE(_xlfn._xlws.FILTER(PROV[MINA],PROV[PROVEEDOR]=N311)))),"")</f>
        <v>SAN JOSE ZC</v>
      </c>
    </row>
    <row r="312" spans="1:19" x14ac:dyDescent="0.35">
      <c r="A312">
        <v>260000037</v>
      </c>
      <c r="B312" t="s">
        <v>746</v>
      </c>
      <c r="C312" t="s">
        <v>177</v>
      </c>
      <c r="D312" t="s">
        <v>747</v>
      </c>
      <c r="E312" t="s">
        <v>172</v>
      </c>
      <c r="F312">
        <v>290000424</v>
      </c>
      <c r="G312" t="s">
        <v>748</v>
      </c>
      <c r="N312" t="str">
        <v>MINAS Y MINERALES SA</v>
      </c>
      <c r="O312" t="str" cm="1">
        <f t="array" ref="O312">IFERROR(TRANSPOSE(_xlfn._xlws.SORT(_xlfn.UNIQUE(_xlfn._xlws.FILTER(PROV[MINA],PROV[PROVEEDOR]=N312)))),"")</f>
        <v>MINMINER</v>
      </c>
    </row>
    <row r="313" spans="1:19" x14ac:dyDescent="0.35">
      <c r="A313">
        <v>210000064</v>
      </c>
      <c r="B313" t="s">
        <v>388</v>
      </c>
      <c r="C313" t="s">
        <v>177</v>
      </c>
      <c r="D313" t="s">
        <v>389</v>
      </c>
      <c r="E313" t="s">
        <v>172</v>
      </c>
      <c r="F313">
        <v>290000425</v>
      </c>
      <c r="G313" t="s">
        <v>749</v>
      </c>
      <c r="N313" t="str">
        <v>MINCO MINERALES DE COLOMBIA SAS</v>
      </c>
      <c r="O313" t="str" cm="1">
        <f t="array" ref="O313">IFERROR(TRANSPOSE(_xlfn._xlws.SORT(_xlfn.UNIQUE(_xlfn._xlws.FILTER(PROV[MINA],PROV[PROVEEDOR]=N313)))),"")</f>
        <v>MI JORGE PÉREZ</v>
      </c>
    </row>
    <row r="314" spans="1:19" x14ac:dyDescent="0.35">
      <c r="A314">
        <v>210000164</v>
      </c>
      <c r="B314" t="s">
        <v>750</v>
      </c>
      <c r="C314" t="s">
        <v>177</v>
      </c>
      <c r="D314" t="s">
        <v>751</v>
      </c>
      <c r="E314" t="s">
        <v>172</v>
      </c>
      <c r="F314">
        <v>290000426</v>
      </c>
      <c r="G314" t="s">
        <v>752</v>
      </c>
      <c r="N314" t="str">
        <v>MINCOAL SAS</v>
      </c>
      <c r="O314" t="str" cm="1">
        <f t="array" ref="O314">IFERROR(TRANSPOSE(_xlfn._xlws.SORT(_xlfn.UNIQUE(_xlfn._xlws.FILTER(PROV[MINA],PROV[PROVEEDOR]=N314)))),"")</f>
        <v>LAS PEÑAS</v>
      </c>
    </row>
    <row r="315" spans="1:19" x14ac:dyDescent="0.35">
      <c r="A315">
        <v>210000189</v>
      </c>
      <c r="B315" t="s">
        <v>753</v>
      </c>
      <c r="C315" t="s">
        <v>177</v>
      </c>
      <c r="D315" t="s">
        <v>754</v>
      </c>
      <c r="E315" t="s">
        <v>172</v>
      </c>
      <c r="F315">
        <v>290000428</v>
      </c>
      <c r="G315" t="s">
        <v>755</v>
      </c>
      <c r="N315" t="str">
        <v>MINERALES COALPRO SAS</v>
      </c>
      <c r="O315" t="str" cm="1">
        <f t="array" ref="O315:R315">IFERROR(TRANSPOSE(_xlfn._xlws.SORT(_xlfn.UNIQUE(_xlfn._xlws.FILTER(PROV[MINA],PROV[PROVEEDOR]=N315)))),"")</f>
        <v>COAL PRO 1</v>
      </c>
      <c r="P315" t="str">
        <v>COAL PRO 1 TER</v>
      </c>
      <c r="Q315" t="str">
        <v>COAL PRO 2</v>
      </c>
      <c r="R315" t="str">
        <v>COAL PRO 2 TER</v>
      </c>
    </row>
    <row r="316" spans="1:19" x14ac:dyDescent="0.35">
      <c r="A316">
        <v>210000166</v>
      </c>
      <c r="B316" t="s">
        <v>756</v>
      </c>
      <c r="C316" t="s">
        <v>177</v>
      </c>
      <c r="D316" t="s">
        <v>757</v>
      </c>
      <c r="E316" t="s">
        <v>172</v>
      </c>
      <c r="F316">
        <v>290000429</v>
      </c>
      <c r="G316" t="s">
        <v>758</v>
      </c>
      <c r="N316" t="str">
        <v>MINERALES COLOMBIANOS SAS</v>
      </c>
      <c r="O316" t="str" cm="1">
        <f t="array" ref="O316:P316">IFERROR(TRANSPOSE(_xlfn._xlws.SORT(_xlfn.UNIQUE(_xlfn._xlws.FILTER(PROV[MINA],PROV[PROVEEDOR]=N316)))),"")</f>
        <v>MINERACOL</v>
      </c>
      <c r="P316" t="str">
        <v>MINERACOL TER A</v>
      </c>
    </row>
    <row r="317" spans="1:19" x14ac:dyDescent="0.35">
      <c r="A317">
        <v>210000166</v>
      </c>
      <c r="B317" t="s">
        <v>756</v>
      </c>
      <c r="C317" t="s">
        <v>177</v>
      </c>
      <c r="D317" t="s">
        <v>757</v>
      </c>
      <c r="E317" t="s">
        <v>172</v>
      </c>
      <c r="F317">
        <v>290000430</v>
      </c>
      <c r="G317" t="s">
        <v>759</v>
      </c>
      <c r="N317" t="str">
        <v>MINERALES SHADDAI SAS</v>
      </c>
      <c r="O317" t="str" cm="1">
        <f t="array" ref="O317">IFERROR(TRANSPOSE(_xlfn._xlws.SORT(_xlfn.UNIQUE(_xlfn._xlws.FILTER(PROV[MINA],PROV[PROVEEDOR]=N317)))),"")</f>
        <v>SHADAI</v>
      </c>
    </row>
    <row r="318" spans="1:19" x14ac:dyDescent="0.35">
      <c r="A318">
        <v>210000166</v>
      </c>
      <c r="B318" t="s">
        <v>756</v>
      </c>
      <c r="C318" t="s">
        <v>177</v>
      </c>
      <c r="D318" t="s">
        <v>757</v>
      </c>
      <c r="E318" t="s">
        <v>172</v>
      </c>
      <c r="F318">
        <v>290000431</v>
      </c>
      <c r="G318" t="s">
        <v>760</v>
      </c>
      <c r="N318" t="str">
        <v>MINERALES Y COMERCIALIZADORA BARI S</v>
      </c>
      <c r="O318" t="str" cm="1">
        <f t="array" ref="O318:Q318">IFERROR(TRANSPOSE(_xlfn._xlws.SORT(_xlfn.UNIQUE(_xlfn._xlws.FILTER(PROV[MINA],PROV[PROVEEDOR]=N318)))),"")</f>
        <v>BARI 1</v>
      </c>
      <c r="P318" t="str">
        <v>BARI 2</v>
      </c>
      <c r="Q318" t="str">
        <v>CARRILLO</v>
      </c>
    </row>
    <row r="319" spans="1:19" x14ac:dyDescent="0.35">
      <c r="A319">
        <v>210000167</v>
      </c>
      <c r="B319" t="s">
        <v>761</v>
      </c>
      <c r="C319" t="s">
        <v>177</v>
      </c>
      <c r="D319" t="s">
        <v>762</v>
      </c>
      <c r="E319" t="s">
        <v>172</v>
      </c>
      <c r="F319">
        <v>290000432</v>
      </c>
      <c r="G319" t="s">
        <v>763</v>
      </c>
      <c r="N319" t="str">
        <v>MINERALES Y SERVICIOS LA BONITA SAS</v>
      </c>
      <c r="O319" t="str" cm="1">
        <f t="array" ref="O319:P319">IFERROR(TRANSPOSE(_xlfn._xlws.SORT(_xlfn.UNIQUE(_xlfn._xlws.FILTER(PROV[MINA],PROV[PROVEEDOR]=N319)))),"")</f>
        <v>LA BONITA</v>
      </c>
      <c r="P319" t="str">
        <v>LA BONITA TER</v>
      </c>
    </row>
    <row r="320" spans="1:19" x14ac:dyDescent="0.35">
      <c r="A320">
        <v>210000164</v>
      </c>
      <c r="B320" t="s">
        <v>750</v>
      </c>
      <c r="C320" t="s">
        <v>177</v>
      </c>
      <c r="D320" t="s">
        <v>751</v>
      </c>
      <c r="E320" t="s">
        <v>172</v>
      </c>
      <c r="F320">
        <v>290000433</v>
      </c>
      <c r="G320" t="s">
        <v>764</v>
      </c>
      <c r="N320" t="str">
        <v>MINERALES Y TRANSPORTES SAN JOSE SA</v>
      </c>
      <c r="O320" t="str" cm="1">
        <f t="array" ref="O320">IFERROR(TRANSPOSE(_xlfn._xlws.SORT(_xlfn.UNIQUE(_xlfn._xlws.FILTER(PROV[MINA],PROV[PROVEEDOR]=N320)))),"")</f>
        <v>SAN JOSE A</v>
      </c>
    </row>
    <row r="321" spans="1:35" x14ac:dyDescent="0.35">
      <c r="A321">
        <v>210000168</v>
      </c>
      <c r="B321" t="s">
        <v>765</v>
      </c>
      <c r="C321" t="s">
        <v>177</v>
      </c>
      <c r="D321" t="s">
        <v>766</v>
      </c>
      <c r="E321" t="s">
        <v>172</v>
      </c>
      <c r="F321">
        <v>290000433</v>
      </c>
      <c r="G321" t="s">
        <v>764</v>
      </c>
      <c r="N321" t="str">
        <v>MINERCAT SAS</v>
      </c>
      <c r="O321" t="str" cm="1">
        <f t="array" ref="O321">IFERROR(TRANSPOSE(_xlfn._xlws.SORT(_xlfn.UNIQUE(_xlfn._xlws.FILTER(PROV[MINA],PROV[PROVEEDOR]=N321)))),"")</f>
        <v>LAS ADJUNTAS</v>
      </c>
    </row>
    <row r="322" spans="1:35" x14ac:dyDescent="0.35">
      <c r="A322">
        <v>210000164</v>
      </c>
      <c r="B322" t="s">
        <v>750</v>
      </c>
      <c r="C322" t="s">
        <v>177</v>
      </c>
      <c r="D322" t="s">
        <v>751</v>
      </c>
      <c r="E322" t="s">
        <v>172</v>
      </c>
      <c r="F322">
        <v>290000434</v>
      </c>
      <c r="G322" t="s">
        <v>767</v>
      </c>
      <c r="N322" t="str">
        <v>MINERCONDOR SAS</v>
      </c>
      <c r="O322" t="str" cm="1">
        <f t="array" ref="O322">IFERROR(TRANSPOSE(_xlfn._xlws.SORT(_xlfn.UNIQUE(_xlfn._xlws.FILTER(PROV[MINA],PROV[PROVEEDOR]=N322)))),"")</f>
        <v>MINERCONDOR</v>
      </c>
    </row>
    <row r="323" spans="1:35" x14ac:dyDescent="0.35">
      <c r="A323">
        <v>210000168</v>
      </c>
      <c r="B323" t="s">
        <v>765</v>
      </c>
      <c r="C323" t="s">
        <v>177</v>
      </c>
      <c r="D323" t="s">
        <v>766</v>
      </c>
      <c r="E323" t="s">
        <v>172</v>
      </c>
      <c r="F323">
        <v>290000434</v>
      </c>
      <c r="G323" t="s">
        <v>767</v>
      </c>
      <c r="N323" t="str">
        <v>MINEROS LA CARBONERA SAS</v>
      </c>
      <c r="O323" t="str" cm="1">
        <f t="array" ref="O323:P323">IFERROR(TRANSPOSE(_xlfn._xlws.SORT(_xlfn.UNIQUE(_xlfn._xlws.FILTER(PROV[MINA],PROV[PROVEEDOR]=N323)))),"")</f>
        <v>LA CARBONERA</v>
      </c>
      <c r="P323" t="str">
        <v>PATIO SANTA LUCIA</v>
      </c>
    </row>
    <row r="324" spans="1:35" x14ac:dyDescent="0.35">
      <c r="A324">
        <v>210000145</v>
      </c>
      <c r="B324" t="s">
        <v>507</v>
      </c>
      <c r="C324" t="s">
        <v>216</v>
      </c>
      <c r="D324" t="s">
        <v>508</v>
      </c>
      <c r="E324" t="s">
        <v>172</v>
      </c>
      <c r="F324">
        <v>290000435</v>
      </c>
      <c r="G324" t="s">
        <v>768</v>
      </c>
      <c r="N324" t="str">
        <v>MINEX COMPAÑIA INTERNACIONAL SOCIED</v>
      </c>
      <c r="O324" t="str" cm="1">
        <f t="array" ref="O324">IFERROR(TRANSPOSE(_xlfn._xlws.SORT(_xlfn.UNIQUE(_xlfn._xlws.FILTER(PROV[MINA],PROV[PROVEEDOR]=N324)))),"")</f>
        <v>MINEX COQ</v>
      </c>
    </row>
    <row r="325" spans="1:35" x14ac:dyDescent="0.35">
      <c r="A325">
        <v>210000139</v>
      </c>
      <c r="B325" t="s">
        <v>431</v>
      </c>
      <c r="C325" t="s">
        <v>177</v>
      </c>
      <c r="D325" t="s">
        <v>432</v>
      </c>
      <c r="E325" t="s">
        <v>172</v>
      </c>
      <c r="F325">
        <v>290000436</v>
      </c>
      <c r="G325" t="s">
        <v>769</v>
      </c>
      <c r="N325" t="str">
        <v>MINIG PRO SAS</v>
      </c>
      <c r="O325" t="str" cm="1">
        <f t="array" ref="O325:R325">IFERROR(TRANSPOSE(_xlfn._xlws.SORT(_xlfn.UNIQUE(_xlfn._xlws.FILTER(PROV[MINA],PROV[PROVEEDOR]=N325)))),"")</f>
        <v>INDIAS 1 TER</v>
      </c>
      <c r="P325" t="str">
        <v>INDIAS 2 TER</v>
      </c>
      <c r="Q325" t="str">
        <v>LAS INDIAS 1</v>
      </c>
      <c r="R325" t="str">
        <v>LAS INDIAS 2</v>
      </c>
    </row>
    <row r="326" spans="1:35" x14ac:dyDescent="0.35">
      <c r="A326">
        <v>210000139</v>
      </c>
      <c r="B326" t="s">
        <v>431</v>
      </c>
      <c r="C326" t="s">
        <v>177</v>
      </c>
      <c r="D326" t="s">
        <v>432</v>
      </c>
      <c r="E326" t="s">
        <v>172</v>
      </c>
      <c r="F326">
        <v>290000437</v>
      </c>
      <c r="G326" t="s">
        <v>770</v>
      </c>
      <c r="N326" t="str">
        <v>MINING GROUP ACEVEDO SAS</v>
      </c>
      <c r="O326" t="str" cm="1">
        <f t="array" ref="O326:P326">IFERROR(TRANSPOSE(_xlfn._xlws.SORT(_xlfn.UNIQUE(_xlfn._xlws.FILTER(PROV[MINA],PROV[PROVEEDOR]=N326)))),"")</f>
        <v>MINING GROUP 1</v>
      </c>
      <c r="P326" t="str">
        <v>MINING GROUP ACEVEDO SAS</v>
      </c>
    </row>
    <row r="327" spans="1:35" x14ac:dyDescent="0.35">
      <c r="A327">
        <v>210000135</v>
      </c>
      <c r="B327" t="s">
        <v>150</v>
      </c>
      <c r="C327" t="s">
        <v>410</v>
      </c>
      <c r="D327" t="s">
        <v>411</v>
      </c>
      <c r="E327" t="s">
        <v>179</v>
      </c>
      <c r="F327">
        <v>290000438</v>
      </c>
      <c r="G327" t="s">
        <v>771</v>
      </c>
      <c r="N327" t="str">
        <v>MNB COLOMBIA SAS</v>
      </c>
      <c r="O327" t="str" cm="1">
        <f t="array" ref="O327:P327">IFERROR(TRANSPOSE(_xlfn._xlws.SORT(_xlfn.UNIQUE(_xlfn._xlws.FILTER(PROV[MINA],PROV[PROVEEDOR]=N327)))),"")</f>
        <v>MNB - SOACHA</v>
      </c>
      <c r="P327" t="str">
        <v>PATIO IBERIA - LANDAZURI</v>
      </c>
    </row>
    <row r="328" spans="1:35" x14ac:dyDescent="0.35">
      <c r="A328">
        <v>210000169</v>
      </c>
      <c r="B328" t="s">
        <v>772</v>
      </c>
      <c r="C328" t="s">
        <v>177</v>
      </c>
      <c r="D328" t="s">
        <v>773</v>
      </c>
      <c r="E328" t="s">
        <v>172</v>
      </c>
      <c r="F328">
        <v>290000439</v>
      </c>
      <c r="G328" t="s">
        <v>774</v>
      </c>
      <c r="N328" t="str">
        <v>MOGOLLON COAL SAS</v>
      </c>
      <c r="O328" t="str" cm="1">
        <f t="array" ref="O328:Q328">IFERROR(TRANSPOSE(_xlfn._xlws.SORT(_xlfn.UNIQUE(_xlfn._xlws.FILTER(PROV[MINA],PROV[PROVEEDOR]=N328)))),"")</f>
        <v>MINA SHADDAY</v>
      </c>
      <c r="P328" t="str">
        <v>MINERALES SAN JOSE 1</v>
      </c>
      <c r="Q328" t="str">
        <v>MINERALES SAN JOSE 2</v>
      </c>
    </row>
    <row r="329" spans="1:35" x14ac:dyDescent="0.35">
      <c r="A329">
        <v>210000169</v>
      </c>
      <c r="B329" t="s">
        <v>772</v>
      </c>
      <c r="C329" t="s">
        <v>177</v>
      </c>
      <c r="D329" t="s">
        <v>773</v>
      </c>
      <c r="E329" t="s">
        <v>172</v>
      </c>
      <c r="F329">
        <v>290000440</v>
      </c>
      <c r="G329" t="s">
        <v>775</v>
      </c>
      <c r="N329" t="str">
        <v>MOLINA Y PEÑALOZA SAS</v>
      </c>
      <c r="O329" t="str" cm="1">
        <f t="array" ref="O329:X329">IFERROR(TRANSPOSE(_xlfn._xlws.SORT(_xlfn.UNIQUE(_xlfn._xlws.FILTER(PROV[MINA],PROV[PROVEEDOR]=N329)))),"")</f>
        <v>BENDICION</v>
      </c>
      <c r="P329" t="str">
        <v>EL CARMEN M&amp;P</v>
      </c>
      <c r="Q329" t="str">
        <v>JULIETH 3 MOLINA</v>
      </c>
      <c r="R329" t="str">
        <v>JULIETH 3 MOLINA TER</v>
      </c>
      <c r="S329" t="str">
        <v>JULIETH MOLINA</v>
      </c>
      <c r="T329" t="str">
        <v>LA SOFIA</v>
      </c>
      <c r="U329" t="str">
        <v>LOS ALMENDROS</v>
      </c>
      <c r="V329" t="str">
        <v>PLANADAS MOLINA</v>
      </c>
      <c r="W329" t="str">
        <v>PLANADAS MOLINA TER</v>
      </c>
      <c r="X329" t="str">
        <v>VILLA ANDREA</v>
      </c>
    </row>
    <row r="330" spans="1:35" x14ac:dyDescent="0.35">
      <c r="A330">
        <v>210000169</v>
      </c>
      <c r="B330" t="s">
        <v>772</v>
      </c>
      <c r="C330" t="s">
        <v>177</v>
      </c>
      <c r="D330" t="s">
        <v>773</v>
      </c>
      <c r="E330" t="s">
        <v>172</v>
      </c>
      <c r="F330">
        <v>290000441</v>
      </c>
      <c r="G330" t="s">
        <v>776</v>
      </c>
      <c r="N330" t="str">
        <v>MONICA ANDREA ZABALA CUERVO</v>
      </c>
      <c r="O330" t="str" cm="1">
        <f t="array" ref="O330">IFERROR(TRANSPOSE(_xlfn._xlws.SORT(_xlfn.UNIQUE(_xlfn._xlws.FILTER(PROV[MINA],PROV[PROVEEDOR]=N330)))),"")</f>
        <v>HORNOS MONICA ZABALA</v>
      </c>
    </row>
    <row r="331" spans="1:35" x14ac:dyDescent="0.35">
      <c r="A331">
        <v>210000169</v>
      </c>
      <c r="B331" t="s">
        <v>772</v>
      </c>
      <c r="C331" t="s">
        <v>177</v>
      </c>
      <c r="D331" t="s">
        <v>773</v>
      </c>
      <c r="E331" t="s">
        <v>172</v>
      </c>
      <c r="F331">
        <v>290000442</v>
      </c>
      <c r="G331" t="s">
        <v>777</v>
      </c>
      <c r="N331" t="str">
        <v>MORA PROYECTS SAS</v>
      </c>
      <c r="O331" t="str" cm="1">
        <f t="array" ref="O331:T331">IFERROR(TRANSPOSE(_xlfn._xlws.SORT(_xlfn.UNIQUE(_xlfn._xlws.FILTER(PROV[MINA],PROV[PROVEEDOR]=N331)))),"")</f>
        <v>EL MAGRO MANTO 10 - MORA PROYECTS</v>
      </c>
      <c r="P331" t="str">
        <v>MORA PROYECTS 0</v>
      </c>
      <c r="Q331" t="str">
        <v>MORA PROYECTS 1</v>
      </c>
      <c r="R331" t="str">
        <v>MORA PROYECTS 2</v>
      </c>
      <c r="S331" t="str">
        <v>MORA PROYECTS TER</v>
      </c>
      <c r="T331" t="str">
        <v>MORA PROYECTS TER A</v>
      </c>
    </row>
    <row r="332" spans="1:35" x14ac:dyDescent="0.35">
      <c r="A332">
        <v>210000169</v>
      </c>
      <c r="B332" t="s">
        <v>772</v>
      </c>
      <c r="C332" t="s">
        <v>177</v>
      </c>
      <c r="D332" t="s">
        <v>773</v>
      </c>
      <c r="E332" t="s">
        <v>172</v>
      </c>
      <c r="F332">
        <v>290000443</v>
      </c>
      <c r="G332" t="s">
        <v>778</v>
      </c>
      <c r="N332" t="str">
        <v>MULTICARBONES JC SAS</v>
      </c>
      <c r="O332" t="str" cm="1">
        <f t="array" ref="O332:AI332">IFERROR(TRANSPOSE(_xlfn._xlws.SORT(_xlfn.UNIQUE(_xlfn._xlws.FILTER(PROV[MINA],PROV[PROVEEDOR]=N332)))),"")</f>
        <v>ARRAYAN 2</v>
      </c>
      <c r="P332" t="str">
        <v>ARRAYAN 3</v>
      </c>
      <c r="Q332" t="str">
        <v>EL ESPINO TER A</v>
      </c>
      <c r="R332" t="str">
        <v>EL ESPINO TER B</v>
      </c>
      <c r="S332" t="str">
        <v>EL PORVENIR 02</v>
      </c>
      <c r="T332" t="str">
        <v>ESPINO-SEMI</v>
      </c>
      <c r="U332" t="str">
        <v>FORTUNA-E</v>
      </c>
      <c r="V332" t="str">
        <v>FORTUNA-SM</v>
      </c>
      <c r="W332" t="str">
        <v>LA ESMERALDA 1 TER A</v>
      </c>
      <c r="X332" t="str">
        <v>LA ESMERALDA 1 TER B</v>
      </c>
      <c r="Y332" t="str">
        <v>LA ESMERALDA 2</v>
      </c>
      <c r="Z332" t="str">
        <v>LA ESMERALDA 2 TER B</v>
      </c>
      <c r="AA332" t="str">
        <v>LA ESMERALDA TER 1</v>
      </c>
      <c r="AB332" t="str">
        <v>LA FORTUNA</v>
      </c>
      <c r="AC332" t="str">
        <v>PATIO CAPITANEJO MULTICARBONES</v>
      </c>
      <c r="AD332" t="str">
        <v>RUBI TER A</v>
      </c>
      <c r="AE332" t="str">
        <v>RUBI TER B</v>
      </c>
      <c r="AF332" t="str">
        <v>SANTA MARIA</v>
      </c>
      <c r="AG332" t="str">
        <v>SOCHA 2</v>
      </c>
      <c r="AH332" t="str">
        <v>SOCHA 2 TER A</v>
      </c>
      <c r="AI332" t="str">
        <v>SOCHA 2 TER B</v>
      </c>
    </row>
    <row r="333" spans="1:35" x14ac:dyDescent="0.35">
      <c r="A333">
        <v>210000170</v>
      </c>
      <c r="B333" t="s">
        <v>106</v>
      </c>
      <c r="C333" t="s">
        <v>177</v>
      </c>
      <c r="D333" t="s">
        <v>779</v>
      </c>
      <c r="E333" t="s">
        <v>172</v>
      </c>
      <c r="F333">
        <v>290000444</v>
      </c>
      <c r="G333" t="s">
        <v>780</v>
      </c>
      <c r="N333" t="str">
        <v>NARMOCOAL SAS</v>
      </c>
      <c r="O333" t="str" cm="1">
        <f t="array" ref="O333">IFERROR(TRANSPOSE(_xlfn._xlws.SORT(_xlfn.UNIQUE(_xlfn._xlws.FILTER(PROV[MINA],PROV[PROVEEDOR]=N333)))),"")</f>
        <v>NARMOCOAL</v>
      </c>
    </row>
    <row r="334" spans="1:35" x14ac:dyDescent="0.35">
      <c r="A334">
        <v>210000145</v>
      </c>
      <c r="B334" t="s">
        <v>507</v>
      </c>
      <c r="C334" t="s">
        <v>216</v>
      </c>
      <c r="D334" t="s">
        <v>508</v>
      </c>
      <c r="E334" t="s">
        <v>172</v>
      </c>
      <c r="F334">
        <v>290000445</v>
      </c>
      <c r="G334" t="s">
        <v>781</v>
      </c>
      <c r="N334" t="str">
        <v>NGSJJ EL PORVENIR SAS</v>
      </c>
      <c r="O334" t="str" cm="1">
        <f t="array" ref="O334">IFERROR(TRANSPOSE(_xlfn._xlws.SORT(_xlfn.UNIQUE(_xlfn._xlws.FILTER(PROV[MINA],PROV[PROVEEDOR]=N334)))),"")</f>
        <v>NGSJJ EL PORVENIR</v>
      </c>
    </row>
    <row r="335" spans="1:35" x14ac:dyDescent="0.35">
      <c r="A335">
        <v>210000139</v>
      </c>
      <c r="B335" t="s">
        <v>431</v>
      </c>
      <c r="C335" t="s">
        <v>177</v>
      </c>
      <c r="D335" t="s">
        <v>432</v>
      </c>
      <c r="E335" t="s">
        <v>172</v>
      </c>
      <c r="F335">
        <v>290000448</v>
      </c>
      <c r="G335" t="s">
        <v>782</v>
      </c>
      <c r="N335" t="str">
        <v>NIVALTRADE SAS</v>
      </c>
      <c r="O335" t="str" cm="1">
        <f t="array" ref="O335">IFERROR(TRANSPOSE(_xlfn._xlws.SORT(_xlfn.UNIQUE(_xlfn._xlws.FILTER(PROV[MINA],PROV[PROVEEDOR]=N335)))),"")</f>
        <v>JORDAN B</v>
      </c>
    </row>
    <row r="336" spans="1:35" x14ac:dyDescent="0.35">
      <c r="A336">
        <v>210000025</v>
      </c>
      <c r="B336" t="s">
        <v>131</v>
      </c>
      <c r="C336" t="s">
        <v>177</v>
      </c>
      <c r="D336" t="s">
        <v>185</v>
      </c>
      <c r="E336" t="s">
        <v>172</v>
      </c>
      <c r="F336">
        <v>290000449</v>
      </c>
      <c r="G336" t="s">
        <v>783</v>
      </c>
      <c r="N336" t="str">
        <v>NORA HERMINIA ROJAS ALDANA</v>
      </c>
      <c r="O336" t="str" cm="1">
        <f t="array" ref="O336">IFERROR(TRANSPOSE(_xlfn._xlws.SORT(_xlfn.UNIQUE(_xlfn._xlws.FILTER(PROV[MINA],PROV[PROVEEDOR]=N336)))),"")</f>
        <v>EL PORVENIR - NORA</v>
      </c>
    </row>
    <row r="337" spans="1:21" x14ac:dyDescent="0.35">
      <c r="A337">
        <v>210000171</v>
      </c>
      <c r="B337" t="s">
        <v>784</v>
      </c>
      <c r="C337" t="s">
        <v>177</v>
      </c>
      <c r="D337" t="s">
        <v>785</v>
      </c>
      <c r="E337" t="s">
        <v>172</v>
      </c>
      <c r="F337">
        <v>290000451</v>
      </c>
      <c r="G337" t="s">
        <v>786</v>
      </c>
      <c r="N337" t="str">
        <v>NR CARBONES SAS</v>
      </c>
      <c r="O337" t="str" cm="1">
        <f t="array" ref="O337:P337">IFERROR(TRANSPOSE(_xlfn._xlws.SORT(_xlfn.UNIQUE(_xlfn._xlws.FILTER(PROV[MINA],PROV[PROVEEDOR]=N337)))),"")</f>
        <v>PICOS 2</v>
      </c>
      <c r="P337" t="str">
        <v>PICOS 2 TER</v>
      </c>
    </row>
    <row r="338" spans="1:21" x14ac:dyDescent="0.35">
      <c r="A338">
        <v>210000157</v>
      </c>
      <c r="B338" t="s">
        <v>718</v>
      </c>
      <c r="C338" t="s">
        <v>394</v>
      </c>
      <c r="D338" t="s">
        <v>719</v>
      </c>
      <c r="E338" t="s">
        <v>172</v>
      </c>
      <c r="F338">
        <v>290000453</v>
      </c>
      <c r="G338" t="s">
        <v>787</v>
      </c>
      <c r="N338" t="str">
        <v>OPERACIONES E INVERSIONES DE LA SAB</v>
      </c>
      <c r="O338" t="str" cm="1">
        <f t="array" ref="O338">IFERROR(TRANSPOSE(_xlfn._xlws.SORT(_xlfn.UNIQUE(_xlfn._xlws.FILTER(PROV[MINA],PROV[PROVEEDOR]=N338)))),"")</f>
        <v>P3 LOS PINOS</v>
      </c>
    </row>
    <row r="339" spans="1:21" x14ac:dyDescent="0.35">
      <c r="A339">
        <v>210000145</v>
      </c>
      <c r="B339" t="s">
        <v>507</v>
      </c>
      <c r="C339" t="s">
        <v>216</v>
      </c>
      <c r="D339" t="s">
        <v>508</v>
      </c>
      <c r="E339" t="s">
        <v>172</v>
      </c>
      <c r="F339">
        <v>290000454</v>
      </c>
      <c r="G339" t="s">
        <v>788</v>
      </c>
      <c r="N339" t="str">
        <v>OPERACIONES Y MONTAJES DEL ORIENTE</v>
      </c>
      <c r="O339" t="str" cm="1">
        <f t="array" ref="O339:P339">IFERROR(TRANSPOSE(_xlfn._xlws.SORT(_xlfn.UNIQUE(_xlfn._xlws.FILTER(PROV[MINA],PROV[PROVEEDOR]=N339)))),"")</f>
        <v>ENCONTRADOS</v>
      </c>
      <c r="P339" t="str">
        <v>ENCONTRADOS TER A</v>
      </c>
    </row>
    <row r="340" spans="1:21" x14ac:dyDescent="0.35">
      <c r="A340">
        <v>210000139</v>
      </c>
      <c r="B340" t="s">
        <v>431</v>
      </c>
      <c r="C340" t="s">
        <v>177</v>
      </c>
      <c r="D340" t="s">
        <v>432</v>
      </c>
      <c r="E340" t="s">
        <v>172</v>
      </c>
      <c r="F340">
        <v>290000456</v>
      </c>
      <c r="G340" t="s">
        <v>789</v>
      </c>
      <c r="N340" t="str">
        <v>OPERADORA MINERA ARE ALEXANDER VELA</v>
      </c>
      <c r="O340" t="str" cm="1">
        <f t="array" ref="O340">IFERROR(TRANSPOSE(_xlfn._xlws.SORT(_xlfn.UNIQUE(_xlfn._xlws.FILTER(PROV[MINA],PROV[PROVEEDOR]=N340)))),"")</f>
        <v>OPERADORA MINERA ARE</v>
      </c>
    </row>
    <row r="341" spans="1:21" x14ac:dyDescent="0.35">
      <c r="A341">
        <v>210000139</v>
      </c>
      <c r="B341" t="s">
        <v>431</v>
      </c>
      <c r="C341" t="s">
        <v>177</v>
      </c>
      <c r="D341" t="s">
        <v>432</v>
      </c>
      <c r="E341" t="s">
        <v>172</v>
      </c>
      <c r="F341">
        <v>290000457</v>
      </c>
      <c r="G341" t="s">
        <v>790</v>
      </c>
      <c r="N341" t="str">
        <v>OPERADORA MINERA EL DIAMANTE SAS</v>
      </c>
      <c r="O341" t="str" cm="1">
        <f t="array" ref="O341">IFERROR(TRANSPOSE(_xlfn._xlws.SORT(_xlfn.UNIQUE(_xlfn._xlws.FILTER(PROV[MINA],PROV[PROVEEDOR]=N341)))),"")</f>
        <v>MINERA EL DIAMANTE</v>
      </c>
    </row>
    <row r="342" spans="1:21" x14ac:dyDescent="0.35">
      <c r="A342">
        <v>210000139</v>
      </c>
      <c r="B342" t="s">
        <v>431</v>
      </c>
      <c r="C342" t="s">
        <v>177</v>
      </c>
      <c r="D342" t="s">
        <v>432</v>
      </c>
      <c r="E342" t="s">
        <v>172</v>
      </c>
      <c r="F342">
        <v>290000458</v>
      </c>
      <c r="G342" t="s">
        <v>791</v>
      </c>
      <c r="N342" t="str">
        <v>OPERADORA MINICAR SAS</v>
      </c>
      <c r="O342" t="str" cm="1">
        <f t="array" ref="O342">IFERROR(TRANSPOSE(_xlfn._xlws.SORT(_xlfn.UNIQUE(_xlfn._xlws.FILTER(PROV[MINA],PROV[PROVEEDOR]=N342)))),"")</f>
        <v>OPERADORA MINICAR SAS</v>
      </c>
    </row>
    <row r="343" spans="1:21" x14ac:dyDescent="0.35">
      <c r="A343">
        <v>210000139</v>
      </c>
      <c r="B343" t="s">
        <v>431</v>
      </c>
      <c r="C343" t="s">
        <v>177</v>
      </c>
      <c r="D343" t="s">
        <v>432</v>
      </c>
      <c r="E343" t="s">
        <v>172</v>
      </c>
      <c r="F343">
        <v>290000459</v>
      </c>
      <c r="G343" t="s">
        <v>792</v>
      </c>
      <c r="N343" t="str">
        <v>OPERADORA Y COMERCIALIZADORA COLOMB</v>
      </c>
      <c r="O343" t="str" cm="1">
        <f t="array" ref="O343">IFERROR(TRANSPOSE(_xlfn._xlws.SORT(_xlfn.UNIQUE(_xlfn._xlws.FILTER(PROV[MINA],PROV[PROVEEDOR]=N343)))),"")</f>
        <v>EL PORVENIR - OPERADORA</v>
      </c>
    </row>
    <row r="344" spans="1:21" x14ac:dyDescent="0.35">
      <c r="A344">
        <v>210000139</v>
      </c>
      <c r="B344" t="s">
        <v>431</v>
      </c>
      <c r="C344" t="s">
        <v>177</v>
      </c>
      <c r="D344" t="s">
        <v>432</v>
      </c>
      <c r="E344" t="s">
        <v>172</v>
      </c>
      <c r="F344">
        <v>290000460</v>
      </c>
      <c r="G344" t="s">
        <v>793</v>
      </c>
      <c r="N344" t="str">
        <v>OPERADORES DE MINAS DE CUCUTA SAS</v>
      </c>
      <c r="O344" t="str" cm="1">
        <f t="array" ref="O344:P344">IFERROR(TRANSPOSE(_xlfn._xlws.SORT(_xlfn.UNIQUE(_xlfn._xlws.FILTER(PROV[MINA],PROV[PROVEEDOR]=N344)))),"")</f>
        <v>LA ESTRELLA MQ</v>
      </c>
      <c r="P344" t="str">
        <v>LA ESTRELLA MQ TER</v>
      </c>
    </row>
    <row r="345" spans="1:21" x14ac:dyDescent="0.35">
      <c r="A345">
        <v>210000171</v>
      </c>
      <c r="B345" t="s">
        <v>784</v>
      </c>
      <c r="C345" t="s">
        <v>177</v>
      </c>
      <c r="D345" t="s">
        <v>785</v>
      </c>
      <c r="E345" t="s">
        <v>172</v>
      </c>
      <c r="F345">
        <v>290000462</v>
      </c>
      <c r="G345" t="s">
        <v>794</v>
      </c>
      <c r="N345" t="str">
        <v>OPERADORES MINEROS DE LA FRONTERA</v>
      </c>
      <c r="O345" t="str" cm="1">
        <f t="array" ref="O345">IFERROR(TRANSPOSE(_xlfn._xlws.SORT(_xlfn.UNIQUE(_xlfn._xlws.FILTER(PROV[MINA],PROV[PROVEEDOR]=N345)))),"")</f>
        <v>LA QUIRACHA</v>
      </c>
    </row>
    <row r="346" spans="1:21" x14ac:dyDescent="0.35">
      <c r="A346">
        <v>210000175</v>
      </c>
      <c r="B346" t="s">
        <v>795</v>
      </c>
      <c r="C346" t="s">
        <v>177</v>
      </c>
      <c r="D346" t="s">
        <v>796</v>
      </c>
      <c r="E346" t="s">
        <v>172</v>
      </c>
      <c r="F346">
        <v>290000472</v>
      </c>
      <c r="G346" t="s">
        <v>797</v>
      </c>
      <c r="N346" t="str">
        <v>OTONIEL FONSECA MONTAÑEZ</v>
      </c>
      <c r="O346" t="str" cm="1">
        <f t="array" ref="O346">IFERROR(TRANSPOSE(_xlfn._xlws.SORT(_xlfn.UNIQUE(_xlfn._xlws.FILTER(PROV[MINA],PROV[PROVEEDOR]=N346)))),"")</f>
        <v>OTONIEL FONSECA</v>
      </c>
    </row>
    <row r="347" spans="1:21" x14ac:dyDescent="0.35">
      <c r="A347">
        <v>210000171</v>
      </c>
      <c r="B347" t="s">
        <v>784</v>
      </c>
      <c r="C347" t="s">
        <v>177</v>
      </c>
      <c r="D347" t="s">
        <v>785</v>
      </c>
      <c r="E347" t="s">
        <v>172</v>
      </c>
      <c r="F347">
        <v>290000476</v>
      </c>
      <c r="G347" t="s">
        <v>798</v>
      </c>
      <c r="N347" t="str">
        <v>P3 CARBONERAS LOS PINOS SAS</v>
      </c>
      <c r="O347" t="str" cm="1">
        <f t="array" ref="O347">IFERROR(TRANSPOSE(_xlfn._xlws.SORT(_xlfn.UNIQUE(_xlfn._xlws.FILTER(PROV[MINA],PROV[PROVEEDOR]=N347)))),"")</f>
        <v>P3 LOS PINOS CLP</v>
      </c>
    </row>
    <row r="348" spans="1:21" x14ac:dyDescent="0.35">
      <c r="A348">
        <v>210000139</v>
      </c>
      <c r="B348" t="s">
        <v>431</v>
      </c>
      <c r="C348" t="s">
        <v>177</v>
      </c>
      <c r="D348" t="s">
        <v>432</v>
      </c>
      <c r="E348" t="s">
        <v>172</v>
      </c>
      <c r="F348">
        <v>290000477</v>
      </c>
      <c r="G348" t="s">
        <v>799</v>
      </c>
      <c r="N348" t="str">
        <v>PABLO AUGUSTO RODRIGUEZ FONSECA</v>
      </c>
      <c r="O348" t="str" cm="1">
        <f t="array" ref="O348">IFERROR(TRANSPOSE(_xlfn._xlws.SORT(_xlfn.UNIQUE(_xlfn._xlws.FILTER(PROV[MINA],PROV[PROVEEDOR]=N348)))),"")</f>
        <v>PABLO RODRIGUEZ BOYACA</v>
      </c>
    </row>
    <row r="349" spans="1:21" x14ac:dyDescent="0.35">
      <c r="A349">
        <v>210000139</v>
      </c>
      <c r="B349" t="s">
        <v>431</v>
      </c>
      <c r="C349" t="s">
        <v>177</v>
      </c>
      <c r="D349" t="s">
        <v>432</v>
      </c>
      <c r="E349" t="s">
        <v>172</v>
      </c>
      <c r="F349">
        <v>290000478</v>
      </c>
      <c r="G349" t="s">
        <v>800</v>
      </c>
      <c r="N349" t="str">
        <v>PEDRO MIGUEL VARGAS CORDERO</v>
      </c>
      <c r="O349" t="str" cm="1">
        <f t="array" ref="O349:U349">IFERROR(TRANSPOSE(_xlfn._xlws.SORT(_xlfn.UNIQUE(_xlfn._xlws.FILTER(PROV[MINA],PROV[PROVEEDOR]=N349)))),"")</f>
        <v>DOS PALMAS 5 TER</v>
      </c>
      <c r="P349" t="str">
        <v>DOS PALMAS 5 TER A</v>
      </c>
      <c r="Q349" t="str">
        <v>DOS PALMAS 5 TER B</v>
      </c>
      <c r="R349" t="str">
        <v>LA PALMA COQ</v>
      </c>
      <c r="S349" t="str">
        <v>LA PALMA COQ 2</v>
      </c>
      <c r="T349" t="str">
        <v>LA PALMA COQ 3</v>
      </c>
      <c r="U349" t="str">
        <v>LA PALMA COQ P1</v>
      </c>
    </row>
    <row r="350" spans="1:21" x14ac:dyDescent="0.35">
      <c r="A350">
        <v>210000139</v>
      </c>
      <c r="B350" t="s">
        <v>431</v>
      </c>
      <c r="C350" t="s">
        <v>177</v>
      </c>
      <c r="D350" t="s">
        <v>432</v>
      </c>
      <c r="E350" t="s">
        <v>172</v>
      </c>
      <c r="F350">
        <v>290000479</v>
      </c>
      <c r="G350" t="s">
        <v>801</v>
      </c>
      <c r="N350" t="str">
        <v>PROYECTO MINERO PEÑITAS SAS</v>
      </c>
      <c r="O350" t="str" cm="1">
        <f t="array" ref="O350:R350">IFERROR(TRANSPOSE(_xlfn._xlws.SORT(_xlfn.UNIQUE(_xlfn._xlws.FILTER(PROV[MINA],PROV[PROVEEDOR]=N350)))),"")</f>
        <v>LA LOMA PMP</v>
      </c>
      <c r="P350" t="str">
        <v>VEGUITA 1</v>
      </c>
      <c r="Q350" t="str">
        <v>VEGUITA 2</v>
      </c>
      <c r="R350" t="str">
        <v>VEGUITA 3</v>
      </c>
    </row>
    <row r="351" spans="1:21" x14ac:dyDescent="0.35">
      <c r="A351">
        <v>210000170</v>
      </c>
      <c r="B351" t="s">
        <v>106</v>
      </c>
      <c r="C351" t="s">
        <v>177</v>
      </c>
      <c r="D351" t="s">
        <v>779</v>
      </c>
      <c r="E351" t="s">
        <v>172</v>
      </c>
      <c r="F351">
        <v>290000480</v>
      </c>
      <c r="G351" t="s">
        <v>107</v>
      </c>
      <c r="N351" t="str">
        <v>RAFAEL MARIA IBARRA ASCENCIO</v>
      </c>
      <c r="O351" t="str" cm="1">
        <f t="array" ref="O351">IFERROR(TRANSPOSE(_xlfn._xlws.SORT(_xlfn.UNIQUE(_xlfn._xlws.FILTER(PROV[MINA],PROV[PROVEEDOR]=N351)))),"")</f>
        <v>ARGELIA 10</v>
      </c>
    </row>
    <row r="352" spans="1:21" x14ac:dyDescent="0.35">
      <c r="A352">
        <v>210000143</v>
      </c>
      <c r="B352" t="s">
        <v>478</v>
      </c>
      <c r="C352" t="s">
        <v>177</v>
      </c>
      <c r="D352" t="s">
        <v>479</v>
      </c>
      <c r="E352" t="s">
        <v>172</v>
      </c>
      <c r="F352">
        <v>290000484</v>
      </c>
      <c r="G352" t="s">
        <v>802</v>
      </c>
      <c r="N352" t="str">
        <v>RAMON ALIRIO ALBARRACIN CASTRO</v>
      </c>
      <c r="O352" t="str" cm="1">
        <f t="array" ref="O352:Q352">IFERROR(TRANSPOSE(_xlfn._xlws.SORT(_xlfn.UNIQUE(_xlfn._xlws.FILTER(PROV[MINA],PROV[PROVEEDOR]=N352)))),"")</f>
        <v>LA REMESA</v>
      </c>
      <c r="P352" t="str">
        <v>LA REMESA TER A</v>
      </c>
      <c r="Q352" t="str">
        <v>LA REMESA TER B</v>
      </c>
    </row>
    <row r="353" spans="1:21" x14ac:dyDescent="0.35">
      <c r="A353">
        <v>210000173</v>
      </c>
      <c r="B353" t="s">
        <v>803</v>
      </c>
      <c r="C353" t="s">
        <v>244</v>
      </c>
      <c r="D353" t="s">
        <v>804</v>
      </c>
      <c r="E353" t="s">
        <v>172</v>
      </c>
      <c r="F353">
        <v>290000486</v>
      </c>
      <c r="G353" t="s">
        <v>805</v>
      </c>
      <c r="N353" t="str">
        <v>REYNALDO  PAREDES ROJAS</v>
      </c>
      <c r="O353" t="str" cm="1">
        <f t="array" ref="O353:Q353">IFERROR(TRANSPOSE(_xlfn._xlws.SORT(_xlfn.UNIQUE(_xlfn._xlws.FILTER(PROV[MINA],PROV[PROVEEDOR]=N353)))),"")</f>
        <v>REINALDO 2</v>
      </c>
      <c r="P353" t="str">
        <v>REINALDO 3</v>
      </c>
      <c r="Q353" t="str">
        <v>REINALDO PAREDES</v>
      </c>
    </row>
    <row r="354" spans="1:21" x14ac:dyDescent="0.35">
      <c r="A354">
        <v>210000173</v>
      </c>
      <c r="B354" t="s">
        <v>803</v>
      </c>
      <c r="C354" t="s">
        <v>244</v>
      </c>
      <c r="D354" t="s">
        <v>804</v>
      </c>
      <c r="E354" t="s">
        <v>172</v>
      </c>
      <c r="F354">
        <v>290000487</v>
      </c>
      <c r="G354" t="s">
        <v>806</v>
      </c>
      <c r="N354" t="str">
        <v>RH COAL COMPANY SAS</v>
      </c>
      <c r="O354" t="str" cm="1">
        <f t="array" ref="O354:U354">IFERROR(TRANSPOSE(_xlfn._xlws.SORT(_xlfn.UNIQUE(_xlfn._xlws.FILTER(PROV[MINA],PROV[PROVEEDOR]=N354)))),"")</f>
        <v>APOSENTOS RH</v>
      </c>
      <c r="P354" t="str">
        <v>CHICHIRA RH</v>
      </c>
      <c r="Q354" t="str">
        <v>MANO DE DIOS RH</v>
      </c>
      <c r="R354" t="str">
        <v>MINA TORTEROS RH</v>
      </c>
      <c r="S354" t="str">
        <v>PANAMA M20</v>
      </c>
      <c r="T354" t="str">
        <v>PANAMA RH</v>
      </c>
      <c r="U354" t="str">
        <v>RH CHUCARIMA</v>
      </c>
    </row>
    <row r="355" spans="1:21" x14ac:dyDescent="0.35">
      <c r="A355">
        <v>210000173</v>
      </c>
      <c r="B355" t="s">
        <v>803</v>
      </c>
      <c r="C355" t="s">
        <v>244</v>
      </c>
      <c r="D355" t="s">
        <v>804</v>
      </c>
      <c r="E355" t="s">
        <v>172</v>
      </c>
      <c r="F355">
        <v>290000488</v>
      </c>
      <c r="G355" t="s">
        <v>807</v>
      </c>
      <c r="N355" t="str">
        <v>ROBERTO LUIS GUTIERREZ GAFARO</v>
      </c>
      <c r="O355" t="str" cm="1">
        <f t="array" ref="O355:Q355">IFERROR(TRANSPOSE(_xlfn._xlws.SORT(_xlfn.UNIQUE(_xlfn._xlws.FILTER(PROV[MINA],PROV[PROVEEDOR]=N355)))),"")</f>
        <v>LA HERENCIA</v>
      </c>
      <c r="P355" t="str">
        <v>LA HERENCIA TER</v>
      </c>
      <c r="Q355" t="str">
        <v>LLANO VERDE</v>
      </c>
    </row>
    <row r="356" spans="1:21" x14ac:dyDescent="0.35">
      <c r="A356">
        <v>210000172</v>
      </c>
      <c r="B356" t="s">
        <v>400</v>
      </c>
      <c r="C356" t="s">
        <v>177</v>
      </c>
      <c r="D356" t="s">
        <v>401</v>
      </c>
      <c r="E356" t="s">
        <v>172</v>
      </c>
      <c r="F356">
        <v>290000489</v>
      </c>
      <c r="G356" t="s">
        <v>808</v>
      </c>
      <c r="N356" t="str">
        <v>RODRIGO QUILAGUY SAS</v>
      </c>
      <c r="O356" t="str" cm="1">
        <f t="array" ref="O356:Q356">IFERROR(TRANSPOSE(_xlfn._xlws.SORT(_xlfn.UNIQUE(_xlfn._xlws.FILTER(PROV[MINA],PROV[PROVEEDOR]=N356)))),"")</f>
        <v>CENTAVITO</v>
      </c>
      <c r="P356" t="str">
        <v>CENTAVITO 3</v>
      </c>
      <c r="Q356" t="str">
        <v>SAN TOMAS</v>
      </c>
    </row>
    <row r="357" spans="1:21" x14ac:dyDescent="0.35">
      <c r="A357">
        <v>210000172</v>
      </c>
      <c r="B357" t="s">
        <v>400</v>
      </c>
      <c r="C357" t="s">
        <v>177</v>
      </c>
      <c r="D357" t="s">
        <v>401</v>
      </c>
      <c r="E357" t="s">
        <v>172</v>
      </c>
      <c r="F357">
        <v>290000493</v>
      </c>
      <c r="G357" t="s">
        <v>809</v>
      </c>
      <c r="N357" t="str">
        <v>ROMERO COAL SAS</v>
      </c>
      <c r="O357" t="str" cm="1">
        <f t="array" ref="O357:Q357">IFERROR(TRANSPOSE(_xlfn._xlws.SORT(_xlfn.UNIQUE(_xlfn._xlws.FILTER(PROV[MINA],PROV[PROVEEDOR]=N357)))),"")</f>
        <v>CARUSO</v>
      </c>
      <c r="P357" t="str">
        <v>MINA ROMERO</v>
      </c>
      <c r="Q357" t="str">
        <v>ROMERO TER</v>
      </c>
    </row>
    <row r="358" spans="1:21" x14ac:dyDescent="0.35">
      <c r="A358">
        <v>210000139</v>
      </c>
      <c r="B358" t="s">
        <v>431</v>
      </c>
      <c r="C358" t="s">
        <v>177</v>
      </c>
      <c r="D358" t="s">
        <v>432</v>
      </c>
      <c r="E358" t="s">
        <v>172</v>
      </c>
      <c r="F358">
        <v>290000494</v>
      </c>
      <c r="G358" t="s">
        <v>810</v>
      </c>
      <c r="N358" t="str">
        <v>SAMUEL GARCIA MADERO</v>
      </c>
      <c r="O358" t="str" cm="1">
        <f t="array" ref="O358">IFERROR(TRANSPOSE(_xlfn._xlws.SORT(_xlfn.UNIQUE(_xlfn._xlws.FILTER(PROV[MINA],PROV[PROVEEDOR]=N358)))),"")</f>
        <v>FATIBAR 18</v>
      </c>
    </row>
    <row r="359" spans="1:21" x14ac:dyDescent="0.35">
      <c r="A359">
        <v>210000139</v>
      </c>
      <c r="B359" t="s">
        <v>431</v>
      </c>
      <c r="C359" t="s">
        <v>177</v>
      </c>
      <c r="D359" t="s">
        <v>432</v>
      </c>
      <c r="E359" t="s">
        <v>172</v>
      </c>
      <c r="F359">
        <v>290000495</v>
      </c>
      <c r="G359" t="s">
        <v>811</v>
      </c>
      <c r="N359" t="str">
        <v>SATOR SAS</v>
      </c>
      <c r="O359" t="str" cm="1">
        <f t="array" ref="O359">IFERROR(TRANSPOSE(_xlfn._xlws.SORT(_xlfn.UNIQUE(_xlfn._xlws.FILTER(PROV[MINA],PROV[PROVEEDOR]=N359)))),"")</f>
        <v>SATOR</v>
      </c>
    </row>
    <row r="360" spans="1:21" x14ac:dyDescent="0.35">
      <c r="A360">
        <v>210000166</v>
      </c>
      <c r="B360" t="s">
        <v>756</v>
      </c>
      <c r="C360" t="s">
        <v>177</v>
      </c>
      <c r="D360" t="s">
        <v>757</v>
      </c>
      <c r="E360" t="s">
        <v>172</v>
      </c>
      <c r="F360">
        <v>290000498</v>
      </c>
      <c r="G360" t="s">
        <v>812</v>
      </c>
      <c r="N360" t="str">
        <v>SC CARBONES DE COLOMBIA</v>
      </c>
      <c r="O360" t="str" cm="1">
        <f t="array" ref="O360">IFERROR(TRANSPOSE(_xlfn._xlws.SORT(_xlfn.UNIQUE(_xlfn._xlws.FILTER(PROV[MINA],PROV[PROVEEDOR]=N360)))),"")</f>
        <v>SC CARBONES DE COLOMBIA</v>
      </c>
    </row>
    <row r="361" spans="1:21" x14ac:dyDescent="0.35">
      <c r="A361">
        <v>210000139</v>
      </c>
      <c r="B361" t="s">
        <v>431</v>
      </c>
      <c r="C361" t="s">
        <v>177</v>
      </c>
      <c r="D361" t="s">
        <v>432</v>
      </c>
      <c r="E361" t="s">
        <v>172</v>
      </c>
      <c r="F361">
        <v>290000499</v>
      </c>
      <c r="G361" t="s">
        <v>813</v>
      </c>
      <c r="N361" t="str">
        <v>SIERRA BLANCA GROUP SAS</v>
      </c>
      <c r="O361" t="str" cm="1">
        <f t="array" ref="O361">IFERROR(TRANSPOSE(_xlfn._xlws.SORT(_xlfn.UNIQUE(_xlfn._xlws.FILTER(PROV[MINA],PROV[PROVEEDOR]=N361)))),"")</f>
        <v>SIERRA BLANCA - BOYACA</v>
      </c>
    </row>
    <row r="362" spans="1:21" x14ac:dyDescent="0.35">
      <c r="A362">
        <v>210000101</v>
      </c>
      <c r="B362" t="s">
        <v>278</v>
      </c>
      <c r="C362" t="s">
        <v>244</v>
      </c>
      <c r="D362" t="s">
        <v>279</v>
      </c>
      <c r="E362" t="s">
        <v>172</v>
      </c>
      <c r="F362">
        <v>290000503</v>
      </c>
      <c r="G362" t="s">
        <v>814</v>
      </c>
      <c r="N362" t="str">
        <v>SISTEMA CIRCULAR SAS</v>
      </c>
      <c r="O362" t="str" cm="1">
        <f t="array" ref="O362:P362">IFERROR(TRANSPOSE(_xlfn._xlws.SORT(_xlfn.UNIQUE(_xlfn._xlws.FILTER(PROV[MINA],PROV[PROVEEDOR]=N362)))),"")</f>
        <v>LA PERSEGUIDA</v>
      </c>
      <c r="P362" t="str">
        <v>LA PERSEGUIDA TER</v>
      </c>
    </row>
    <row r="363" spans="1:21" x14ac:dyDescent="0.35">
      <c r="A363">
        <v>210000020</v>
      </c>
      <c r="B363" t="s">
        <v>267</v>
      </c>
      <c r="C363" t="s">
        <v>177</v>
      </c>
      <c r="D363" t="s">
        <v>268</v>
      </c>
      <c r="E363" t="s">
        <v>172</v>
      </c>
      <c r="F363">
        <v>290000505</v>
      </c>
      <c r="G363" t="s">
        <v>815</v>
      </c>
      <c r="N363" t="str">
        <v>SOCIEDAD CARBONES ARIZONA SAS</v>
      </c>
      <c r="O363" t="str" cm="1">
        <f t="array" ref="O363">IFERROR(TRANSPOSE(_xlfn._xlws.SORT(_xlfn.UNIQUE(_xlfn._xlws.FILTER(PROV[MINA],PROV[PROVEEDOR]=N363)))),"")</f>
        <v>ARIZONA</v>
      </c>
    </row>
    <row r="364" spans="1:21" x14ac:dyDescent="0.35">
      <c r="A364">
        <v>210000020</v>
      </c>
      <c r="B364" t="s">
        <v>267</v>
      </c>
      <c r="C364" t="s">
        <v>177</v>
      </c>
      <c r="D364" t="s">
        <v>268</v>
      </c>
      <c r="E364" t="s">
        <v>172</v>
      </c>
      <c r="F364">
        <v>290000506</v>
      </c>
      <c r="G364" t="s">
        <v>816</v>
      </c>
      <c r="N364" t="str">
        <v>SOCIEDAD COMERCIALIZADORA CARBONES</v>
      </c>
      <c r="O364" t="str" cm="1">
        <f t="array" ref="O364:P364">IFERROR(TRANSPOSE(_xlfn._xlws.SORT(_xlfn.UNIQUE(_xlfn._xlws.FILTER(PROV[MINA],PROV[PROVEEDOR]=N364)))),"")</f>
        <v>CARBONORA</v>
      </c>
      <c r="P364" t="str">
        <v>CARBONORA 2</v>
      </c>
    </row>
    <row r="365" spans="1:21" x14ac:dyDescent="0.35">
      <c r="A365">
        <v>210000139</v>
      </c>
      <c r="B365" t="s">
        <v>431</v>
      </c>
      <c r="C365" t="s">
        <v>177</v>
      </c>
      <c r="D365" t="s">
        <v>432</v>
      </c>
      <c r="E365" t="s">
        <v>172</v>
      </c>
      <c r="F365">
        <v>290000507</v>
      </c>
      <c r="G365" t="s">
        <v>817</v>
      </c>
      <c r="N365" t="str">
        <v>SOCIEDAD COQUIZADORA FUTBCOQUE SAS</v>
      </c>
      <c r="O365" t="str" cm="1">
        <f t="array" ref="O365">IFERROR(TRANSPOSE(_xlfn._xlws.SORT(_xlfn.UNIQUE(_xlfn._xlws.FILTER(PROV[MINA],PROV[PROVEEDOR]=N365)))),"")</f>
        <v>CARBONORA</v>
      </c>
    </row>
    <row r="366" spans="1:21" x14ac:dyDescent="0.35">
      <c r="A366">
        <v>210000083</v>
      </c>
      <c r="B366" t="s">
        <v>490</v>
      </c>
      <c r="C366" t="s">
        <v>177</v>
      </c>
      <c r="D366" t="s">
        <v>491</v>
      </c>
      <c r="E366" t="s">
        <v>172</v>
      </c>
      <c r="F366">
        <v>290000508</v>
      </c>
      <c r="G366" t="s">
        <v>818</v>
      </c>
      <c r="N366" t="str">
        <v>SOCIEDAD DE MULTISERVICIOS</v>
      </c>
      <c r="O366" t="str" cm="1">
        <f t="array" ref="O366">IFERROR(TRANSPOSE(_xlfn._xlws.SORT(_xlfn.UNIQUE(_xlfn._xlws.FILTER(PROV[MINA],PROV[PROVEEDOR]=N366)))),"")</f>
        <v>LA PALMIRA</v>
      </c>
    </row>
    <row r="367" spans="1:21" x14ac:dyDescent="0.35">
      <c r="A367">
        <v>210000169</v>
      </c>
      <c r="B367" t="s">
        <v>772</v>
      </c>
      <c r="C367" t="s">
        <v>177</v>
      </c>
      <c r="D367" t="s">
        <v>773</v>
      </c>
      <c r="E367" t="s">
        <v>172</v>
      </c>
      <c r="F367">
        <v>290000510</v>
      </c>
      <c r="G367" t="s">
        <v>819</v>
      </c>
      <c r="N367" t="str">
        <v>SOCIEDAD MINERA LA RIVIERA SAS</v>
      </c>
      <c r="O367" t="str" cm="1">
        <f t="array" ref="O367:T367">IFERROR(TRANSPOSE(_xlfn._xlws.SORT(_xlfn.UNIQUE(_xlfn._xlws.FILTER(PROV[MINA],PROV[PROVEEDOR]=N367)))),"")</f>
        <v>PALMIRA SMR</v>
      </c>
      <c r="P367" t="str">
        <v>SAN JAVIER</v>
      </c>
      <c r="Q367" t="str">
        <v>SAN JUDAS</v>
      </c>
      <c r="R367" t="str">
        <v>SAN JUDAS 2</v>
      </c>
      <c r="S367" t="str">
        <v>SAN JUDAS TER A</v>
      </c>
      <c r="T367" t="str">
        <v>SAN JUDAS TER B</v>
      </c>
    </row>
    <row r="368" spans="1:21" x14ac:dyDescent="0.35">
      <c r="A368">
        <v>210000139</v>
      </c>
      <c r="B368" t="s">
        <v>431</v>
      </c>
      <c r="C368" t="s">
        <v>177</v>
      </c>
      <c r="D368" t="s">
        <v>432</v>
      </c>
      <c r="E368" t="s">
        <v>172</v>
      </c>
      <c r="F368">
        <v>290000512</v>
      </c>
      <c r="G368" t="s">
        <v>820</v>
      </c>
      <c r="N368" t="str">
        <v>SOCIEDAD MINERA LA ZAPA DOS SAS</v>
      </c>
      <c r="O368" t="str" cm="1">
        <f t="array" ref="O368:P368">IFERROR(TRANSPOSE(_xlfn._xlws.SORT(_xlfn.UNIQUE(_xlfn._xlws.FILTER(PROV[MINA],PROV[PROVEEDOR]=N368)))),"")</f>
        <v>LA ZAPA</v>
      </c>
      <c r="P368" t="str">
        <v>LA ZAPA 3</v>
      </c>
    </row>
    <row r="369" spans="1:35" x14ac:dyDescent="0.35">
      <c r="A369">
        <v>210000139</v>
      </c>
      <c r="B369" t="s">
        <v>431</v>
      </c>
      <c r="C369" t="s">
        <v>177</v>
      </c>
      <c r="D369" t="s">
        <v>432</v>
      </c>
      <c r="E369" t="s">
        <v>172</v>
      </c>
      <c r="F369">
        <v>290000513</v>
      </c>
      <c r="G369" t="s">
        <v>821</v>
      </c>
      <c r="N369" t="str">
        <v>SOCIEDAD MINERA LOS PINOS SAS</v>
      </c>
      <c r="O369" t="str" cm="1">
        <f t="array" ref="O369">IFERROR(TRANSPOSE(_xlfn._xlws.SORT(_xlfn.UNIQUE(_xlfn._xlws.FILTER(PROV[MINA],PROV[PROVEEDOR]=N369)))),"")</f>
        <v>LOS PINOS</v>
      </c>
    </row>
    <row r="370" spans="1:35" x14ac:dyDescent="0.35">
      <c r="A370">
        <v>210000169</v>
      </c>
      <c r="B370" t="s">
        <v>772</v>
      </c>
      <c r="C370" t="s">
        <v>177</v>
      </c>
      <c r="D370" t="s">
        <v>773</v>
      </c>
      <c r="E370" t="s">
        <v>172</v>
      </c>
      <c r="F370">
        <v>290000517</v>
      </c>
      <c r="G370" t="s">
        <v>822</v>
      </c>
      <c r="N370" t="str">
        <v>SOLUCIONES INTEGRALES Y CONSULTORIA</v>
      </c>
      <c r="O370" t="str" cm="1">
        <f t="array" ref="O370">IFERROR(TRANSPOSE(_xlfn._xlws.SORT(_xlfn.UNIQUE(_xlfn._xlws.FILTER(PROV[MINA],PROV[PROVEEDOR]=N370)))),"")</f>
        <v>LOS SANTOS</v>
      </c>
    </row>
    <row r="371" spans="1:35" x14ac:dyDescent="0.35">
      <c r="A371">
        <v>210000023</v>
      </c>
      <c r="B371" t="s">
        <v>190</v>
      </c>
      <c r="C371" t="s">
        <v>177</v>
      </c>
      <c r="D371" t="s">
        <v>191</v>
      </c>
      <c r="E371" t="s">
        <v>179</v>
      </c>
      <c r="F371">
        <v>290000539</v>
      </c>
      <c r="G371" t="s">
        <v>823</v>
      </c>
      <c r="N371" t="str">
        <v>SOLUCIONES MINERAS DE LAS MERCEDES</v>
      </c>
      <c r="O371" t="str" cm="1">
        <f t="array" ref="O371:P371">IFERROR(TRANSPOSE(_xlfn._xlws.SORT(_xlfn.UNIQUE(_xlfn._xlws.FILTER(PROV[MINA],PROV[PROVEEDOR]=N371)))),"")</f>
        <v>EL PORVENIR</v>
      </c>
      <c r="P371" t="str">
        <v>SANTA MONICA 5</v>
      </c>
    </row>
    <row r="372" spans="1:35" x14ac:dyDescent="0.35">
      <c r="A372">
        <v>210000023</v>
      </c>
      <c r="B372" t="s">
        <v>190</v>
      </c>
      <c r="C372" t="s">
        <v>177</v>
      </c>
      <c r="D372" t="s">
        <v>191</v>
      </c>
      <c r="E372" t="s">
        <v>179</v>
      </c>
      <c r="F372">
        <v>290000540</v>
      </c>
      <c r="G372" t="s">
        <v>824</v>
      </c>
      <c r="N372" t="str">
        <v>SUMINISTROS CARIN SAS</v>
      </c>
      <c r="O372" t="str" cm="1">
        <f t="array" ref="O372:AI372">IFERROR(TRANSPOSE(_xlfn._xlws.SORT(_xlfn.UNIQUE(_xlfn._xlws.FILTER(PROV[MINA],PROV[PROVEEDOR]=N372)))),"")</f>
        <v>APOSENTOS 1</v>
      </c>
      <c r="P372" t="str">
        <v>BOLIVIA</v>
      </c>
      <c r="Q372" t="str">
        <v>BOLIVIA CISCOZA</v>
      </c>
      <c r="R372" t="str">
        <v>CHUCHO VOLCANES</v>
      </c>
      <c r="S372" t="str">
        <v>EL PINO 1</v>
      </c>
      <c r="T372" t="str">
        <v>EL PINO 2</v>
      </c>
      <c r="U372" t="str">
        <v>EL TUNAL TER</v>
      </c>
      <c r="V372" t="str">
        <v>EL TUNAL TER A</v>
      </c>
      <c r="W372" t="str">
        <v>EL TUNAL TER B</v>
      </c>
      <c r="X372" t="str">
        <v>LA MILAGROSA</v>
      </c>
      <c r="Y372" t="str">
        <v>LA ROCA</v>
      </c>
      <c r="Z372" t="str">
        <v>TORTEROS</v>
      </c>
      <c r="AA372" t="str">
        <v>TORTEROS 01 TER</v>
      </c>
      <c r="AB372" t="str">
        <v>TORTEROS 01 TER A</v>
      </c>
      <c r="AC372" t="str">
        <v>TORTEROS 01 TER B</v>
      </c>
      <c r="AD372" t="str">
        <v>TORTEROS 02 TER</v>
      </c>
      <c r="AE372" t="str">
        <v>TORTEROS 02 TER A</v>
      </c>
      <c r="AF372" t="str">
        <v>TORTEROS 02 TER B</v>
      </c>
      <c r="AG372" t="str">
        <v>TORTEROS TER</v>
      </c>
      <c r="AH372" t="str">
        <v>TORTEROS TER A</v>
      </c>
      <c r="AI372" t="str">
        <v>TORTEROS TER B</v>
      </c>
    </row>
    <row r="373" spans="1:35" x14ac:dyDescent="0.35">
      <c r="A373">
        <v>210000172</v>
      </c>
      <c r="B373" t="s">
        <v>400</v>
      </c>
      <c r="C373" t="s">
        <v>177</v>
      </c>
      <c r="D373" t="s">
        <v>401</v>
      </c>
      <c r="E373" t="s">
        <v>172</v>
      </c>
      <c r="F373">
        <v>290000541</v>
      </c>
      <c r="G373" t="s">
        <v>825</v>
      </c>
      <c r="N373" t="str">
        <v>TECNI CARBONES Y&amp;W SAS</v>
      </c>
      <c r="O373" t="str" cm="1">
        <f t="array" ref="O373">IFERROR(TRANSPOSE(_xlfn._xlws.SORT(_xlfn.UNIQUE(_xlfn._xlws.FILTER(PROV[MINA],PROV[PROVEEDOR]=N373)))),"")</f>
        <v>TECNICARBONES CUNDINAMARCA</v>
      </c>
    </row>
    <row r="374" spans="1:35" x14ac:dyDescent="0.35">
      <c r="A374">
        <v>210000172</v>
      </c>
      <c r="B374" t="s">
        <v>400</v>
      </c>
      <c r="C374" t="s">
        <v>177</v>
      </c>
      <c r="D374" t="s">
        <v>401</v>
      </c>
      <c r="E374" t="s">
        <v>172</v>
      </c>
      <c r="F374">
        <v>290000542</v>
      </c>
      <c r="G374" t="s">
        <v>826</v>
      </c>
      <c r="N374" t="str">
        <v>TECNOCARBONES SAS</v>
      </c>
      <c r="O374" t="str" cm="1">
        <f t="array" ref="O374">IFERROR(TRANSPOSE(_xlfn._xlws.SORT(_xlfn.UNIQUE(_xlfn._xlws.FILTER(PROV[MINA],PROV[PROVEEDOR]=N374)))),"")</f>
        <v>EL PORTILLO</v>
      </c>
    </row>
    <row r="375" spans="1:35" x14ac:dyDescent="0.35">
      <c r="A375">
        <v>210000137</v>
      </c>
      <c r="B375" t="s">
        <v>417</v>
      </c>
      <c r="C375" t="s">
        <v>177</v>
      </c>
      <c r="D375" t="s">
        <v>418</v>
      </c>
      <c r="E375" t="s">
        <v>172</v>
      </c>
      <c r="F375">
        <v>290000543</v>
      </c>
      <c r="G375" t="s">
        <v>827</v>
      </c>
      <c r="N375" t="str">
        <v>TELURIA SAS</v>
      </c>
      <c r="O375" t="str" cm="1">
        <f t="array" ref="O375">IFERROR(TRANSPOSE(_xlfn._xlws.SORT(_xlfn.UNIQUE(_xlfn._xlws.FILTER(PROV[MINA],PROV[PROVEEDOR]=N375)))),"")</f>
        <v>TELURIA</v>
      </c>
    </row>
    <row r="376" spans="1:35" x14ac:dyDescent="0.35">
      <c r="A376">
        <v>210000137</v>
      </c>
      <c r="B376" t="s">
        <v>417</v>
      </c>
      <c r="C376" t="s">
        <v>177</v>
      </c>
      <c r="D376" t="s">
        <v>418</v>
      </c>
      <c r="E376" t="s">
        <v>172</v>
      </c>
      <c r="F376">
        <v>290000544</v>
      </c>
      <c r="G376" t="s">
        <v>828</v>
      </c>
      <c r="N376" t="str">
        <v>THE EAGLES MINER SAS</v>
      </c>
      <c r="O376" t="str" cm="1">
        <f t="array" ref="O376">IFERROR(TRANSPOSE(_xlfn._xlws.SORT(_xlfn.UNIQUE(_xlfn._xlws.FILTER(PROV[MINA],PROV[PROVEEDOR]=N376)))),"")</f>
        <v>EL RECUERDO</v>
      </c>
    </row>
    <row r="377" spans="1:35" x14ac:dyDescent="0.35">
      <c r="A377">
        <v>210000139</v>
      </c>
      <c r="B377" t="s">
        <v>431</v>
      </c>
      <c r="C377" t="s">
        <v>177</v>
      </c>
      <c r="D377" t="s">
        <v>432</v>
      </c>
      <c r="E377" t="s">
        <v>172</v>
      </c>
      <c r="F377">
        <v>290000545</v>
      </c>
      <c r="G377" t="s">
        <v>829</v>
      </c>
      <c r="N377" t="str">
        <v>THIAXUS MINING COMPANY SAS</v>
      </c>
      <c r="O377" t="str" cm="1">
        <f t="array" ref="O377:R377">IFERROR(TRANSPOSE(_xlfn._xlws.SORT(_xlfn.UNIQUE(_xlfn._xlws.FILTER(PROV[MINA],PROV[PROVEEDOR]=N377)))),"")</f>
        <v>ROAL 1</v>
      </c>
      <c r="P377" t="str">
        <v>ROAL 2</v>
      </c>
      <c r="Q377" t="str">
        <v>ROAL 4</v>
      </c>
      <c r="R377" t="str">
        <v>THIAXUS - BOYACÁ</v>
      </c>
    </row>
    <row r="378" spans="1:35" x14ac:dyDescent="0.35">
      <c r="A378">
        <v>210000139</v>
      </c>
      <c r="B378" t="s">
        <v>431</v>
      </c>
      <c r="C378" t="s">
        <v>177</v>
      </c>
      <c r="D378" t="s">
        <v>432</v>
      </c>
      <c r="E378" t="s">
        <v>172</v>
      </c>
      <c r="F378">
        <v>290000546</v>
      </c>
      <c r="G378" t="s">
        <v>705</v>
      </c>
      <c r="N378" t="str">
        <v>TRANCORA SAS</v>
      </c>
      <c r="O378" t="str" cm="1">
        <f t="array" ref="O378:P378">IFERROR(TRANSPOSE(_xlfn._xlws.SORT(_xlfn.UNIQUE(_xlfn._xlws.FILTER(PROV[MINA],PROV[PROVEEDOR]=N378)))),"")</f>
        <v>PLANTA JORGE GONZALEZ</v>
      </c>
      <c r="P378" t="str">
        <v>TRANCORA</v>
      </c>
    </row>
    <row r="379" spans="1:35" x14ac:dyDescent="0.35">
      <c r="A379">
        <v>210000139</v>
      </c>
      <c r="B379" t="s">
        <v>431</v>
      </c>
      <c r="C379" t="s">
        <v>177</v>
      </c>
      <c r="D379" t="s">
        <v>432</v>
      </c>
      <c r="E379" t="s">
        <v>172</v>
      </c>
      <c r="F379">
        <v>290000547</v>
      </c>
      <c r="G379" t="s">
        <v>830</v>
      </c>
      <c r="N379" t="str">
        <v>TRANSCARBON SAS</v>
      </c>
      <c r="O379" t="str" cm="1">
        <f t="array" ref="O379">IFERROR(TRANSPOSE(_xlfn._xlws.SORT(_xlfn.UNIQUE(_xlfn._xlws.FILTER(PROV[MINA],PROV[PROVEEDOR]=N379)))),"")</f>
        <v>TRANSCARBON</v>
      </c>
    </row>
    <row r="380" spans="1:35" x14ac:dyDescent="0.35">
      <c r="A380">
        <v>210000006</v>
      </c>
      <c r="B380" t="s">
        <v>450</v>
      </c>
      <c r="C380" t="s">
        <v>177</v>
      </c>
      <c r="D380" t="s">
        <v>451</v>
      </c>
      <c r="E380" t="s">
        <v>179</v>
      </c>
      <c r="F380">
        <v>290000548</v>
      </c>
      <c r="G380" t="s">
        <v>831</v>
      </c>
      <c r="N380" t="str">
        <v>TRANSCOAL GS SAS</v>
      </c>
      <c r="O380" t="str" cm="1">
        <f t="array" ref="O380">IFERROR(TRANSPOSE(_xlfn._xlws.SORT(_xlfn.UNIQUE(_xlfn._xlws.FILTER(PROV[MINA],PROV[PROVEEDOR]=N380)))),"")</f>
        <v>TRANSCOAL - BOYACA</v>
      </c>
    </row>
    <row r="381" spans="1:35" x14ac:dyDescent="0.35">
      <c r="A381">
        <v>210000083</v>
      </c>
      <c r="B381" t="s">
        <v>490</v>
      </c>
      <c r="C381" t="s">
        <v>177</v>
      </c>
      <c r="D381" t="s">
        <v>491</v>
      </c>
      <c r="E381" t="s">
        <v>172</v>
      </c>
      <c r="F381">
        <v>290000549</v>
      </c>
      <c r="G381" t="s">
        <v>832</v>
      </c>
      <c r="N381" t="str">
        <v>TRANSMINER SAS</v>
      </c>
      <c r="O381" t="str" cm="1">
        <f t="array" ref="O381">IFERROR(TRANSPOSE(_xlfn._xlws.SORT(_xlfn.UNIQUE(_xlfn._xlws.FILTER(PROV[MINA],PROV[PROVEEDOR]=N381)))),"")</f>
        <v>TRANSMINER</v>
      </c>
    </row>
    <row r="382" spans="1:35" x14ac:dyDescent="0.35">
      <c r="A382">
        <v>210000083</v>
      </c>
      <c r="B382" t="s">
        <v>490</v>
      </c>
      <c r="C382" t="s">
        <v>177</v>
      </c>
      <c r="D382" t="s">
        <v>491</v>
      </c>
      <c r="E382" t="s">
        <v>172</v>
      </c>
      <c r="F382">
        <v>290000550</v>
      </c>
      <c r="G382" t="s">
        <v>833</v>
      </c>
      <c r="N382" t="str">
        <v>TRANSPORTE Y COMERCIALIZACION</v>
      </c>
      <c r="O382" t="str" cm="1">
        <f t="array" ref="O382">IFERROR(TRANSPOSE(_xlfn._xlws.SORT(_xlfn.UNIQUE(_xlfn._xlws.FILTER(PROV[MINA],PROV[PROVEEDOR]=N382)))),"")</f>
        <v>TRANSPORTE Y COMERCIALIZACION DE CO</v>
      </c>
    </row>
    <row r="383" spans="1:35" x14ac:dyDescent="0.35">
      <c r="A383">
        <v>210000083</v>
      </c>
      <c r="B383" t="s">
        <v>490</v>
      </c>
      <c r="C383" t="s">
        <v>177</v>
      </c>
      <c r="D383" t="s">
        <v>491</v>
      </c>
      <c r="E383" t="s">
        <v>172</v>
      </c>
      <c r="F383">
        <v>290000551</v>
      </c>
      <c r="G383" t="s">
        <v>834</v>
      </c>
      <c r="N383" t="str">
        <v>TRANSPORTES OKENDO SAS</v>
      </c>
      <c r="O383" t="str" cm="1">
        <f t="array" ref="O383:Q383">IFERROR(TRANSPOSE(_xlfn._xlws.SORT(_xlfn.UNIQUE(_xlfn._xlws.FILTER(PROV[MINA],PROV[PROVEEDOR]=N383)))),"")</f>
        <v>CARGOVOLCO  OKDO</v>
      </c>
      <c r="P383" t="str">
        <v>LC TRANSPORTES OKDO</v>
      </c>
      <c r="Q383" t="str">
        <v>TRANSOLICAR OKDO</v>
      </c>
    </row>
    <row r="384" spans="1:35" x14ac:dyDescent="0.35">
      <c r="A384">
        <v>210000083</v>
      </c>
      <c r="B384" t="s">
        <v>490</v>
      </c>
      <c r="C384" t="s">
        <v>177</v>
      </c>
      <c r="D384" t="s">
        <v>491</v>
      </c>
      <c r="E384" t="s">
        <v>172</v>
      </c>
      <c r="F384">
        <v>290000552</v>
      </c>
      <c r="G384" t="s">
        <v>835</v>
      </c>
      <c r="N384" t="str">
        <v>URIEL MASMELA CASTELLANOS</v>
      </c>
      <c r="O384" t="str" cm="1">
        <f t="array" ref="O384">IFERROR(TRANSPOSE(_xlfn._xlws.SORT(_xlfn.UNIQUE(_xlfn._xlws.FILTER(PROV[MINA],PROV[PROVEEDOR]=N384)))),"")</f>
        <v>Uriel Masmela</v>
      </c>
    </row>
    <row r="385" spans="1:16" x14ac:dyDescent="0.35">
      <c r="A385">
        <v>210000083</v>
      </c>
      <c r="B385" t="s">
        <v>490</v>
      </c>
      <c r="C385" t="s">
        <v>177</v>
      </c>
      <c r="D385" t="s">
        <v>491</v>
      </c>
      <c r="E385" t="s">
        <v>172</v>
      </c>
      <c r="F385">
        <v>290000553</v>
      </c>
      <c r="G385" t="s">
        <v>246</v>
      </c>
      <c r="N385" t="str">
        <v>VITALY COAL SAS</v>
      </c>
      <c r="O385" t="str" cm="1">
        <f t="array" ref="O385:P385">IFERROR(TRANSPOSE(_xlfn._xlws.SORT(_xlfn.UNIQUE(_xlfn._xlws.FILTER(PROV[MINA],PROV[PROVEEDOR]=N385)))),"")</f>
        <v>CARUSO 2</v>
      </c>
      <c r="P385" t="str">
        <v>VITALY</v>
      </c>
    </row>
    <row r="386" spans="1:16" x14ac:dyDescent="0.35">
      <c r="A386">
        <v>210000083</v>
      </c>
      <c r="B386" t="s">
        <v>490</v>
      </c>
      <c r="C386" t="s">
        <v>177</v>
      </c>
      <c r="D386" t="s">
        <v>491</v>
      </c>
      <c r="E386" t="s">
        <v>172</v>
      </c>
      <c r="F386">
        <v>290000554</v>
      </c>
      <c r="G386" t="s">
        <v>836</v>
      </c>
      <c r="N386" t="str">
        <v>WILSON DE JESUS PEREZ GUTIERREZ</v>
      </c>
      <c r="O386" t="str" cm="1">
        <f t="array" ref="O386:P386">IFERROR(TRANSPOSE(_xlfn._xlws.SORT(_xlfn.UNIQUE(_xlfn._xlws.FILTER(PROV[MINA],PROV[PROVEEDOR]=N386)))),"")</f>
        <v>MINA WILSON</v>
      </c>
      <c r="P386" t="str">
        <v>MINA WILSON M20</v>
      </c>
    </row>
    <row r="387" spans="1:16" x14ac:dyDescent="0.35">
      <c r="A387">
        <v>210000030</v>
      </c>
      <c r="B387" t="s">
        <v>210</v>
      </c>
      <c r="C387" t="s">
        <v>177</v>
      </c>
      <c r="D387" t="s">
        <v>211</v>
      </c>
      <c r="E387" t="s">
        <v>172</v>
      </c>
      <c r="F387">
        <v>290000555</v>
      </c>
      <c r="G387" t="s">
        <v>837</v>
      </c>
      <c r="N387" t="str">
        <v>WP HUSBANDS SAS</v>
      </c>
      <c r="O387" t="str" cm="1">
        <f t="array" ref="O387:P387">IFERROR(TRANSPOSE(_xlfn._xlws.SORT(_xlfn.UNIQUE(_xlfn._xlws.FILTER(PROV[MINA],PROV[PROVEEDOR]=N387)))),"")</f>
        <v>WP Husbands - Boyacá</v>
      </c>
      <c r="P387" t="str">
        <v>WP Husbands - Cundinamarca</v>
      </c>
    </row>
    <row r="388" spans="1:16" x14ac:dyDescent="0.35">
      <c r="A388">
        <v>210000030</v>
      </c>
      <c r="B388" t="s">
        <v>210</v>
      </c>
      <c r="C388" t="s">
        <v>177</v>
      </c>
      <c r="D388" t="s">
        <v>211</v>
      </c>
      <c r="E388" t="s">
        <v>172</v>
      </c>
      <c r="F388">
        <v>290000556</v>
      </c>
      <c r="G388" t="s">
        <v>838</v>
      </c>
      <c r="N388" t="str">
        <v>XIOMARA OTERO RODRIGUEZ</v>
      </c>
      <c r="O388" t="str" cm="1">
        <f t="array" ref="O388:P388">IFERROR(TRANSPOSE(_xlfn._xlws.SORT(_xlfn.UNIQUE(_xlfn._xlws.FILTER(PROV[MINA],PROV[PROVEEDOR]=N388)))),"")</f>
        <v>RENACER UNO</v>
      </c>
      <c r="P388" t="str">
        <v>RENACER UNO TER</v>
      </c>
    </row>
    <row r="389" spans="1:16" x14ac:dyDescent="0.35">
      <c r="A389">
        <v>210000185</v>
      </c>
      <c r="B389" t="s">
        <v>59</v>
      </c>
      <c r="C389" t="s">
        <v>177</v>
      </c>
      <c r="D389" t="s">
        <v>839</v>
      </c>
      <c r="E389" t="s">
        <v>172</v>
      </c>
      <c r="F389">
        <v>290000557</v>
      </c>
      <c r="G389" t="s">
        <v>60</v>
      </c>
      <c r="N389" t="str">
        <v>YILCOQUE SAS</v>
      </c>
      <c r="O389" t="str" cm="1">
        <f t="array" ref="O389">IFERROR(TRANSPOSE(_xlfn._xlws.SORT(_xlfn.UNIQUE(_xlfn._xlws.FILTER(PROV[MINA],PROV[PROVEEDOR]=N389)))),"")</f>
        <v>YILCOQUE</v>
      </c>
    </row>
    <row r="390" spans="1:16" x14ac:dyDescent="0.35">
      <c r="A390">
        <v>210000207</v>
      </c>
      <c r="B390" t="s">
        <v>840</v>
      </c>
      <c r="C390" t="s">
        <v>177</v>
      </c>
      <c r="D390" t="s">
        <v>841</v>
      </c>
      <c r="E390" t="s">
        <v>172</v>
      </c>
      <c r="F390">
        <v>290000558</v>
      </c>
      <c r="G390" t="s">
        <v>842</v>
      </c>
      <c r="N390" t="str">
        <v>YULIETH YESENIA ROJAS VILLAMIZAR</v>
      </c>
      <c r="O390" t="str" cm="1">
        <f t="array" ref="O390">IFERROR(TRANSPOSE(_xlfn._xlws.SORT(_xlfn.UNIQUE(_xlfn._xlws.FILTER(PROV[MINA],PROV[PROVEEDOR]=N390)))),"")</f>
        <v>MINA SAN GREGORIO 2</v>
      </c>
    </row>
    <row r="391" spans="1:16" x14ac:dyDescent="0.35">
      <c r="A391">
        <v>210000186</v>
      </c>
      <c r="B391" t="s">
        <v>843</v>
      </c>
      <c r="C391" t="s">
        <v>177</v>
      </c>
      <c r="D391" t="s">
        <v>844</v>
      </c>
      <c r="E391" t="s">
        <v>179</v>
      </c>
      <c r="F391">
        <v>290000559</v>
      </c>
      <c r="G391" t="s">
        <v>845</v>
      </c>
      <c r="O391" t="str" cm="1">
        <f t="array" ref="O391">IFERROR(TRANSPOSE(_xlfn._xlws.SORT(_xlfn.UNIQUE(_xlfn._xlws.FILTER(PROV[MINA],PROV[PROVEEDOR]=N391)))),"")</f>
        <v/>
      </c>
    </row>
    <row r="392" spans="1:16" x14ac:dyDescent="0.35">
      <c r="A392">
        <v>210000180</v>
      </c>
      <c r="B392" t="s">
        <v>846</v>
      </c>
      <c r="C392" t="s">
        <v>177</v>
      </c>
      <c r="D392" t="s">
        <v>847</v>
      </c>
      <c r="E392" t="s">
        <v>172</v>
      </c>
      <c r="F392">
        <v>290000560</v>
      </c>
      <c r="G392" t="s">
        <v>848</v>
      </c>
      <c r="O392" t="str" cm="1">
        <f t="array" ref="O392">IFERROR(TRANSPOSE(_xlfn._xlws.SORT(_xlfn.UNIQUE(_xlfn._xlws.FILTER(PROV[MINA],PROV[PROVEEDOR]=N392)))),"")</f>
        <v/>
      </c>
    </row>
    <row r="393" spans="1:16" x14ac:dyDescent="0.35">
      <c r="A393">
        <v>210000187</v>
      </c>
      <c r="B393" t="s">
        <v>100</v>
      </c>
      <c r="C393" t="s">
        <v>849</v>
      </c>
      <c r="D393" t="s">
        <v>850</v>
      </c>
      <c r="E393" t="s">
        <v>172</v>
      </c>
      <c r="F393">
        <v>290000561</v>
      </c>
      <c r="G393" t="s">
        <v>851</v>
      </c>
      <c r="O393" t="str" cm="1">
        <f t="array" ref="O393">IFERROR(TRANSPOSE(_xlfn._xlws.SORT(_xlfn.UNIQUE(_xlfn._xlws.FILTER(PROV[MINA],PROV[PROVEEDOR]=N393)))),"")</f>
        <v/>
      </c>
    </row>
    <row r="394" spans="1:16" x14ac:dyDescent="0.35">
      <c r="A394">
        <v>210000187</v>
      </c>
      <c r="B394" t="s">
        <v>100</v>
      </c>
      <c r="C394" t="s">
        <v>849</v>
      </c>
      <c r="D394" t="s">
        <v>850</v>
      </c>
      <c r="E394" t="s">
        <v>172</v>
      </c>
      <c r="F394">
        <v>290000562</v>
      </c>
      <c r="G394" t="s">
        <v>101</v>
      </c>
      <c r="O394" t="str" cm="1">
        <f t="array" ref="O394">IFERROR(TRANSPOSE(_xlfn._xlws.SORT(_xlfn.UNIQUE(_xlfn._xlws.FILTER(PROV[MINA],PROV[PROVEEDOR]=N394)))),"")</f>
        <v/>
      </c>
    </row>
    <row r="395" spans="1:16" x14ac:dyDescent="0.35">
      <c r="A395">
        <v>210000020</v>
      </c>
      <c r="B395" t="s">
        <v>267</v>
      </c>
      <c r="C395" t="s">
        <v>177</v>
      </c>
      <c r="D395" t="s">
        <v>268</v>
      </c>
      <c r="E395" t="s">
        <v>172</v>
      </c>
      <c r="F395">
        <v>290000563</v>
      </c>
      <c r="G395" t="s">
        <v>852</v>
      </c>
      <c r="O395" t="str" cm="1">
        <f t="array" ref="O395">IFERROR(TRANSPOSE(_xlfn._xlws.SORT(_xlfn.UNIQUE(_xlfn._xlws.FILTER(PROV[MINA],PROV[PROVEEDOR]=N395)))),"")</f>
        <v/>
      </c>
    </row>
    <row r="396" spans="1:16" x14ac:dyDescent="0.35">
      <c r="A396">
        <v>210000009</v>
      </c>
      <c r="B396" t="s">
        <v>102</v>
      </c>
      <c r="C396" t="s">
        <v>202</v>
      </c>
      <c r="D396" t="s">
        <v>391</v>
      </c>
      <c r="E396" t="s">
        <v>172</v>
      </c>
      <c r="F396">
        <v>290000564</v>
      </c>
      <c r="G396" t="s">
        <v>853</v>
      </c>
      <c r="O396" t="str" cm="1">
        <f t="array" ref="O396">IFERROR(TRANSPOSE(_xlfn._xlws.SORT(_xlfn.UNIQUE(_xlfn._xlws.FILTER(PROV[MINA],PROV[PROVEEDOR]=N396)))),"")</f>
        <v/>
      </c>
    </row>
    <row r="397" spans="1:16" x14ac:dyDescent="0.35">
      <c r="A397">
        <v>210000188</v>
      </c>
      <c r="B397" t="s">
        <v>854</v>
      </c>
      <c r="C397" t="s">
        <v>177</v>
      </c>
      <c r="D397" t="s">
        <v>855</v>
      </c>
      <c r="E397" t="s">
        <v>172</v>
      </c>
      <c r="F397">
        <v>290000566</v>
      </c>
      <c r="G397" t="s">
        <v>856</v>
      </c>
      <c r="O397" t="str" cm="1">
        <f t="array" ref="O397">IFERROR(TRANSPOSE(_xlfn._xlws.SORT(_xlfn.UNIQUE(_xlfn._xlws.FILTER(PROV[MINA],PROV[PROVEEDOR]=N397)))),"")</f>
        <v/>
      </c>
    </row>
    <row r="398" spans="1:16" x14ac:dyDescent="0.35">
      <c r="A398">
        <v>210000208</v>
      </c>
      <c r="B398" t="s">
        <v>857</v>
      </c>
      <c r="C398" t="s">
        <v>177</v>
      </c>
      <c r="D398" t="s">
        <v>858</v>
      </c>
      <c r="E398" t="s">
        <v>172</v>
      </c>
      <c r="F398">
        <v>290000567</v>
      </c>
      <c r="G398" t="s">
        <v>859</v>
      </c>
      <c r="O398" t="str" cm="1">
        <f t="array" ref="O398">IFERROR(TRANSPOSE(_xlfn._xlws.SORT(_xlfn.UNIQUE(_xlfn._xlws.FILTER(PROV[MINA],PROV[PROVEEDOR]=N398)))),"")</f>
        <v/>
      </c>
    </row>
    <row r="399" spans="1:16" x14ac:dyDescent="0.35">
      <c r="A399">
        <v>210000145</v>
      </c>
      <c r="B399" t="s">
        <v>507</v>
      </c>
      <c r="C399" t="s">
        <v>216</v>
      </c>
      <c r="D399" t="s">
        <v>508</v>
      </c>
      <c r="E399" t="s">
        <v>172</v>
      </c>
      <c r="F399">
        <v>290000568</v>
      </c>
      <c r="G399" t="s">
        <v>860</v>
      </c>
      <c r="O399" t="str" cm="1">
        <f t="array" ref="O399">IFERROR(TRANSPOSE(_xlfn._xlws.SORT(_xlfn.UNIQUE(_xlfn._xlws.FILTER(PROV[MINA],PROV[PROVEEDOR]=N399)))),"")</f>
        <v/>
      </c>
    </row>
    <row r="400" spans="1:16" x14ac:dyDescent="0.35">
      <c r="A400">
        <v>210000145</v>
      </c>
      <c r="B400" t="s">
        <v>507</v>
      </c>
      <c r="C400" t="s">
        <v>216</v>
      </c>
      <c r="D400" t="s">
        <v>508</v>
      </c>
      <c r="E400" t="s">
        <v>172</v>
      </c>
      <c r="F400">
        <v>290000569</v>
      </c>
      <c r="G400" t="s">
        <v>861</v>
      </c>
      <c r="O400" t="str" cm="1">
        <f t="array" ref="O400">IFERROR(TRANSPOSE(_xlfn._xlws.SORT(_xlfn.UNIQUE(_xlfn._xlws.FILTER(PROV[MINA],PROV[PROVEEDOR]=N400)))),"")</f>
        <v/>
      </c>
    </row>
    <row r="401" spans="1:15" x14ac:dyDescent="0.35">
      <c r="A401">
        <v>210000145</v>
      </c>
      <c r="B401" t="s">
        <v>507</v>
      </c>
      <c r="C401" t="s">
        <v>216</v>
      </c>
      <c r="D401" t="s">
        <v>508</v>
      </c>
      <c r="E401" t="s">
        <v>172</v>
      </c>
      <c r="F401">
        <v>290000570</v>
      </c>
      <c r="G401" t="s">
        <v>862</v>
      </c>
      <c r="O401" t="str" cm="1">
        <f t="array" ref="O401">IFERROR(TRANSPOSE(_xlfn._xlws.SORT(_xlfn.UNIQUE(_xlfn._xlws.FILTER(PROV[MINA],PROV[PROVEEDOR]=N401)))),"")</f>
        <v/>
      </c>
    </row>
    <row r="402" spans="1:15" x14ac:dyDescent="0.35">
      <c r="A402">
        <v>210000228</v>
      </c>
      <c r="B402" t="s">
        <v>133</v>
      </c>
      <c r="C402" t="s">
        <v>863</v>
      </c>
      <c r="D402" t="s">
        <v>864</v>
      </c>
      <c r="E402" t="s">
        <v>172</v>
      </c>
      <c r="F402">
        <v>290000571</v>
      </c>
      <c r="G402" t="s">
        <v>865</v>
      </c>
      <c r="O402" t="str" cm="1">
        <f t="array" ref="O402">IFERROR(TRANSPOSE(_xlfn._xlws.SORT(_xlfn.UNIQUE(_xlfn._xlws.FILTER(PROV[MINA],PROV[PROVEEDOR]=N402)))),"")</f>
        <v/>
      </c>
    </row>
    <row r="403" spans="1:15" x14ac:dyDescent="0.35">
      <c r="A403">
        <v>210000228</v>
      </c>
      <c r="B403" t="s">
        <v>133</v>
      </c>
      <c r="C403" t="s">
        <v>863</v>
      </c>
      <c r="D403" t="s">
        <v>864</v>
      </c>
      <c r="E403" t="s">
        <v>172</v>
      </c>
      <c r="F403">
        <v>290000572</v>
      </c>
      <c r="G403" t="s">
        <v>134</v>
      </c>
      <c r="O403" t="str" cm="1">
        <f t="array" ref="O403">IFERROR(TRANSPOSE(_xlfn._xlws.SORT(_xlfn.UNIQUE(_xlfn._xlws.FILTER(PROV[MINA],PROV[PROVEEDOR]=N403)))),"")</f>
        <v/>
      </c>
    </row>
    <row r="404" spans="1:15" x14ac:dyDescent="0.35">
      <c r="A404">
        <v>210000184</v>
      </c>
      <c r="B404" t="s">
        <v>866</v>
      </c>
      <c r="C404" t="s">
        <v>244</v>
      </c>
      <c r="D404" t="s">
        <v>867</v>
      </c>
      <c r="E404" t="s">
        <v>172</v>
      </c>
      <c r="F404">
        <v>290000573</v>
      </c>
      <c r="G404" t="s">
        <v>868</v>
      </c>
      <c r="O404" t="str" cm="1">
        <f t="array" ref="O404">IFERROR(TRANSPOSE(_xlfn._xlws.SORT(_xlfn.UNIQUE(_xlfn._xlws.FILTER(PROV[MINA],PROV[PROVEEDOR]=N404)))),"")</f>
        <v/>
      </c>
    </row>
    <row r="405" spans="1:15" x14ac:dyDescent="0.35">
      <c r="A405">
        <v>210000190</v>
      </c>
      <c r="B405" t="s">
        <v>72</v>
      </c>
      <c r="C405" t="s">
        <v>177</v>
      </c>
      <c r="D405" t="s">
        <v>869</v>
      </c>
      <c r="E405" t="s">
        <v>172</v>
      </c>
      <c r="F405">
        <v>290000574</v>
      </c>
      <c r="G405" t="s">
        <v>73</v>
      </c>
      <c r="O405" t="str" cm="1">
        <f t="array" ref="O405">IFERROR(TRANSPOSE(_xlfn._xlws.SORT(_xlfn.UNIQUE(_xlfn._xlws.FILTER(PROV[MINA],PROV[PROVEEDOR]=N405)))),"")</f>
        <v/>
      </c>
    </row>
    <row r="406" spans="1:15" x14ac:dyDescent="0.35">
      <c r="A406">
        <v>210000190</v>
      </c>
      <c r="B406" t="s">
        <v>72</v>
      </c>
      <c r="C406" t="s">
        <v>177</v>
      </c>
      <c r="D406" t="s">
        <v>869</v>
      </c>
      <c r="E406" t="s">
        <v>172</v>
      </c>
      <c r="F406">
        <v>290000575</v>
      </c>
      <c r="G406" t="s">
        <v>870</v>
      </c>
      <c r="O406" t="str" cm="1">
        <f t="array" ref="O406">IFERROR(TRANSPOSE(_xlfn._xlws.SORT(_xlfn.UNIQUE(_xlfn._xlws.FILTER(PROV[MINA],PROV[PROVEEDOR]=N406)))),"")</f>
        <v/>
      </c>
    </row>
    <row r="407" spans="1:15" x14ac:dyDescent="0.35">
      <c r="A407">
        <v>210000193</v>
      </c>
      <c r="B407" t="s">
        <v>871</v>
      </c>
      <c r="C407" t="s">
        <v>177</v>
      </c>
      <c r="D407" t="s">
        <v>872</v>
      </c>
      <c r="E407" t="s">
        <v>172</v>
      </c>
      <c r="F407">
        <v>290000576</v>
      </c>
      <c r="G407" t="s">
        <v>873</v>
      </c>
      <c r="O407" t="str" cm="1">
        <f t="array" ref="O407">IFERROR(TRANSPOSE(_xlfn._xlws.SORT(_xlfn.UNIQUE(_xlfn._xlws.FILTER(PROV[MINA],PROV[PROVEEDOR]=N407)))),"")</f>
        <v/>
      </c>
    </row>
    <row r="408" spans="1:15" x14ac:dyDescent="0.35">
      <c r="A408">
        <v>210000193</v>
      </c>
      <c r="B408" t="s">
        <v>871</v>
      </c>
      <c r="C408" t="s">
        <v>177</v>
      </c>
      <c r="D408" t="s">
        <v>872</v>
      </c>
      <c r="E408" t="s">
        <v>172</v>
      </c>
      <c r="F408">
        <v>290000577</v>
      </c>
      <c r="G408" t="s">
        <v>874</v>
      </c>
      <c r="O408" t="str" cm="1">
        <f t="array" ref="O408">IFERROR(TRANSPOSE(_xlfn._xlws.SORT(_xlfn.UNIQUE(_xlfn._xlws.FILTER(PROV[MINA],PROV[PROVEEDOR]=N408)))),"")</f>
        <v/>
      </c>
    </row>
    <row r="409" spans="1:15" x14ac:dyDescent="0.35">
      <c r="A409">
        <v>210000193</v>
      </c>
      <c r="B409" t="s">
        <v>871</v>
      </c>
      <c r="C409" t="s">
        <v>177</v>
      </c>
      <c r="D409" t="s">
        <v>872</v>
      </c>
      <c r="E409" t="s">
        <v>172</v>
      </c>
      <c r="F409">
        <v>290000578</v>
      </c>
      <c r="G409" t="s">
        <v>875</v>
      </c>
      <c r="O409" t="str" cm="1">
        <f t="array" ref="O409">IFERROR(TRANSPOSE(_xlfn._xlws.SORT(_xlfn.UNIQUE(_xlfn._xlws.FILTER(PROV[MINA],PROV[PROVEEDOR]=N409)))),"")</f>
        <v/>
      </c>
    </row>
    <row r="410" spans="1:15" x14ac:dyDescent="0.35">
      <c r="A410">
        <v>210000153</v>
      </c>
      <c r="B410" t="s">
        <v>876</v>
      </c>
      <c r="C410" t="s">
        <v>177</v>
      </c>
      <c r="D410" t="s">
        <v>877</v>
      </c>
      <c r="E410" t="s">
        <v>172</v>
      </c>
      <c r="F410">
        <v>290000579</v>
      </c>
      <c r="G410" t="s">
        <v>878</v>
      </c>
      <c r="O410" t="str" cm="1">
        <f t="array" ref="O410">IFERROR(TRANSPOSE(_xlfn._xlws.SORT(_xlfn.UNIQUE(_xlfn._xlws.FILTER(PROV[MINA],PROV[PROVEEDOR]=N410)))),"")</f>
        <v/>
      </c>
    </row>
    <row r="411" spans="1:15" x14ac:dyDescent="0.35">
      <c r="A411">
        <v>210000153</v>
      </c>
      <c r="B411" t="s">
        <v>876</v>
      </c>
      <c r="C411" t="s">
        <v>177</v>
      </c>
      <c r="D411" t="s">
        <v>877</v>
      </c>
      <c r="E411" t="s">
        <v>172</v>
      </c>
      <c r="F411">
        <v>290000580</v>
      </c>
      <c r="G411" t="s">
        <v>879</v>
      </c>
      <c r="O411" t="str" cm="1">
        <f t="array" ref="O411">IFERROR(TRANSPOSE(_xlfn._xlws.SORT(_xlfn.UNIQUE(_xlfn._xlws.FILTER(PROV[MINA],PROV[PROVEEDOR]=N411)))),"")</f>
        <v/>
      </c>
    </row>
    <row r="412" spans="1:15" x14ac:dyDescent="0.35">
      <c r="A412">
        <v>210000157</v>
      </c>
      <c r="B412" t="s">
        <v>718</v>
      </c>
      <c r="C412" t="s">
        <v>394</v>
      </c>
      <c r="D412" t="s">
        <v>719</v>
      </c>
      <c r="E412" t="s">
        <v>172</v>
      </c>
      <c r="F412">
        <v>290000581</v>
      </c>
      <c r="G412" t="s">
        <v>880</v>
      </c>
      <c r="O412" t="str" cm="1">
        <f t="array" ref="O412">IFERROR(TRANSPOSE(_xlfn._xlws.SORT(_xlfn.UNIQUE(_xlfn._xlws.FILTER(PROV[MINA],PROV[PROVEEDOR]=N412)))),"")</f>
        <v/>
      </c>
    </row>
    <row r="413" spans="1:15" x14ac:dyDescent="0.35">
      <c r="A413">
        <v>210000164</v>
      </c>
      <c r="B413" t="s">
        <v>750</v>
      </c>
      <c r="C413" t="s">
        <v>177</v>
      </c>
      <c r="D413" t="s">
        <v>751</v>
      </c>
      <c r="E413" t="s">
        <v>172</v>
      </c>
      <c r="F413">
        <v>290000582</v>
      </c>
      <c r="G413" t="s">
        <v>881</v>
      </c>
      <c r="O413" t="str" cm="1">
        <f t="array" ref="O413">IFERROR(TRANSPOSE(_xlfn._xlws.SORT(_xlfn.UNIQUE(_xlfn._xlws.FILTER(PROV[MINA],PROV[PROVEEDOR]=N413)))),"")</f>
        <v/>
      </c>
    </row>
    <row r="414" spans="1:15" x14ac:dyDescent="0.35">
      <c r="A414">
        <v>210000168</v>
      </c>
      <c r="B414" t="s">
        <v>765</v>
      </c>
      <c r="C414" t="s">
        <v>177</v>
      </c>
      <c r="D414" t="s">
        <v>766</v>
      </c>
      <c r="E414" t="s">
        <v>172</v>
      </c>
      <c r="F414">
        <v>290000582</v>
      </c>
      <c r="G414" t="s">
        <v>881</v>
      </c>
      <c r="O414" t="str" cm="1">
        <f t="array" ref="O414">IFERROR(TRANSPOSE(_xlfn._xlws.SORT(_xlfn.UNIQUE(_xlfn._xlws.FILTER(PROV[MINA],PROV[PROVEEDOR]=N414)))),"")</f>
        <v/>
      </c>
    </row>
    <row r="415" spans="1:15" x14ac:dyDescent="0.35">
      <c r="A415">
        <v>210000083</v>
      </c>
      <c r="B415" t="s">
        <v>490</v>
      </c>
      <c r="C415" t="s">
        <v>177</v>
      </c>
      <c r="D415" t="s">
        <v>491</v>
      </c>
      <c r="E415" t="s">
        <v>172</v>
      </c>
      <c r="F415">
        <v>290000583</v>
      </c>
      <c r="G415" t="s">
        <v>882</v>
      </c>
      <c r="O415" t="str" cm="1">
        <f t="array" ref="O415">IFERROR(TRANSPOSE(_xlfn._xlws.SORT(_xlfn.UNIQUE(_xlfn._xlws.FILTER(PROV[MINA],PROV[PROVEEDOR]=N415)))),"")</f>
        <v/>
      </c>
    </row>
    <row r="416" spans="1:15" x14ac:dyDescent="0.35">
      <c r="A416">
        <v>210000194</v>
      </c>
      <c r="B416" t="s">
        <v>883</v>
      </c>
      <c r="C416" t="s">
        <v>177</v>
      </c>
      <c r="D416" t="s">
        <v>884</v>
      </c>
      <c r="E416" t="s">
        <v>172</v>
      </c>
      <c r="F416">
        <v>290000585</v>
      </c>
      <c r="G416" t="s">
        <v>885</v>
      </c>
      <c r="O416" t="str" cm="1">
        <f t="array" ref="O416">IFERROR(TRANSPOSE(_xlfn._xlws.SORT(_xlfn.UNIQUE(_xlfn._xlws.FILTER(PROV[MINA],PROV[PROVEEDOR]=N416)))),"")</f>
        <v/>
      </c>
    </row>
    <row r="417" spans="1:15" x14ac:dyDescent="0.35">
      <c r="A417">
        <v>210000196</v>
      </c>
      <c r="B417" t="s">
        <v>886</v>
      </c>
      <c r="C417" t="s">
        <v>177</v>
      </c>
      <c r="D417" t="s">
        <v>887</v>
      </c>
      <c r="E417" t="s">
        <v>172</v>
      </c>
      <c r="F417">
        <v>290000586</v>
      </c>
      <c r="G417" t="s">
        <v>888</v>
      </c>
      <c r="O417" t="str" cm="1">
        <f t="array" ref="O417">IFERROR(TRANSPOSE(_xlfn._xlws.SORT(_xlfn.UNIQUE(_xlfn._xlws.FILTER(PROV[MINA],PROV[PROVEEDOR]=N417)))),"")</f>
        <v/>
      </c>
    </row>
    <row r="418" spans="1:15" x14ac:dyDescent="0.35">
      <c r="A418">
        <v>210000182</v>
      </c>
      <c r="B418" t="s">
        <v>889</v>
      </c>
      <c r="C418" t="s">
        <v>177</v>
      </c>
      <c r="D418" t="s">
        <v>890</v>
      </c>
      <c r="E418" t="s">
        <v>172</v>
      </c>
      <c r="F418">
        <v>290000587</v>
      </c>
      <c r="G418" t="s">
        <v>891</v>
      </c>
      <c r="O418" t="str" cm="1">
        <f t="array" ref="O418">IFERROR(TRANSPOSE(_xlfn._xlws.SORT(_xlfn.UNIQUE(_xlfn._xlws.FILTER(PROV[MINA],PROV[PROVEEDOR]=N418)))),"")</f>
        <v/>
      </c>
    </row>
    <row r="419" spans="1:15" x14ac:dyDescent="0.35">
      <c r="A419">
        <v>210000195</v>
      </c>
      <c r="B419" t="s">
        <v>892</v>
      </c>
      <c r="C419" t="s">
        <v>893</v>
      </c>
      <c r="D419" t="s">
        <v>894</v>
      </c>
      <c r="E419" t="s">
        <v>172</v>
      </c>
      <c r="F419">
        <v>290000588</v>
      </c>
      <c r="G419" t="s">
        <v>895</v>
      </c>
      <c r="O419" t="str" cm="1">
        <f t="array" ref="O419">IFERROR(TRANSPOSE(_xlfn._xlws.SORT(_xlfn.UNIQUE(_xlfn._xlws.FILTER(PROV[MINA],PROV[PROVEEDOR]=N419)))),"")</f>
        <v/>
      </c>
    </row>
    <row r="420" spans="1:15" x14ac:dyDescent="0.35">
      <c r="A420">
        <v>210000182</v>
      </c>
      <c r="B420" t="s">
        <v>889</v>
      </c>
      <c r="C420" t="s">
        <v>177</v>
      </c>
      <c r="D420" t="s">
        <v>890</v>
      </c>
      <c r="E420" t="s">
        <v>172</v>
      </c>
      <c r="F420">
        <v>290000589</v>
      </c>
      <c r="G420" t="s">
        <v>896</v>
      </c>
      <c r="O420" t="str" cm="1">
        <f t="array" ref="O420">IFERROR(TRANSPOSE(_xlfn._xlws.SORT(_xlfn.UNIQUE(_xlfn._xlws.FILTER(PROV[MINA],PROV[PROVEEDOR]=N420)))),"")</f>
        <v/>
      </c>
    </row>
    <row r="421" spans="1:15" x14ac:dyDescent="0.35">
      <c r="A421">
        <v>210000199</v>
      </c>
      <c r="B421" t="s">
        <v>574</v>
      </c>
      <c r="C421" t="s">
        <v>177</v>
      </c>
      <c r="D421" t="s">
        <v>575</v>
      </c>
      <c r="E421" t="s">
        <v>179</v>
      </c>
      <c r="F421">
        <v>290000590</v>
      </c>
      <c r="G421" t="s">
        <v>897</v>
      </c>
      <c r="O421" t="str" cm="1">
        <f t="array" ref="O421">IFERROR(TRANSPOSE(_xlfn._xlws.SORT(_xlfn.UNIQUE(_xlfn._xlws.FILTER(PROV[MINA],PROV[PROVEEDOR]=N421)))),"")</f>
        <v/>
      </c>
    </row>
    <row r="422" spans="1:15" x14ac:dyDescent="0.35">
      <c r="A422">
        <v>210000091</v>
      </c>
      <c r="B422" t="s">
        <v>550</v>
      </c>
      <c r="C422" t="s">
        <v>216</v>
      </c>
      <c r="D422" t="s">
        <v>551</v>
      </c>
      <c r="E422" t="s">
        <v>172</v>
      </c>
      <c r="F422">
        <v>290000591</v>
      </c>
      <c r="G422" t="s">
        <v>898</v>
      </c>
      <c r="O422" t="str" cm="1">
        <f t="array" ref="O422">IFERROR(TRANSPOSE(_xlfn._xlws.SORT(_xlfn.UNIQUE(_xlfn._xlws.FILTER(PROV[MINA],PROV[PROVEEDOR]=N422)))),"")</f>
        <v/>
      </c>
    </row>
    <row r="423" spans="1:15" x14ac:dyDescent="0.35">
      <c r="A423">
        <v>210000091</v>
      </c>
      <c r="B423" t="s">
        <v>550</v>
      </c>
      <c r="C423" t="s">
        <v>216</v>
      </c>
      <c r="D423" t="s">
        <v>551</v>
      </c>
      <c r="E423" t="s">
        <v>172</v>
      </c>
      <c r="F423">
        <v>290000592</v>
      </c>
      <c r="G423" t="s">
        <v>899</v>
      </c>
      <c r="O423" t="str" cm="1">
        <f t="array" ref="O423">IFERROR(TRANSPOSE(_xlfn._xlws.SORT(_xlfn.UNIQUE(_xlfn._xlws.FILTER(PROV[MINA],PROV[PROVEEDOR]=N423)))),"")</f>
        <v/>
      </c>
    </row>
    <row r="424" spans="1:15" x14ac:dyDescent="0.35">
      <c r="A424">
        <v>210000145</v>
      </c>
      <c r="B424" t="s">
        <v>507</v>
      </c>
      <c r="C424" t="s">
        <v>216</v>
      </c>
      <c r="D424" t="s">
        <v>508</v>
      </c>
      <c r="E424" t="s">
        <v>172</v>
      </c>
      <c r="F424">
        <v>290000593</v>
      </c>
      <c r="G424" t="s">
        <v>900</v>
      </c>
      <c r="O424" t="str" cm="1">
        <f t="array" ref="O424">IFERROR(TRANSPOSE(_xlfn._xlws.SORT(_xlfn.UNIQUE(_xlfn._xlws.FILTER(PROV[MINA],PROV[PROVEEDOR]=N424)))),"")</f>
        <v/>
      </c>
    </row>
    <row r="425" spans="1:15" x14ac:dyDescent="0.35">
      <c r="A425">
        <v>210000088</v>
      </c>
      <c r="B425" t="s">
        <v>499</v>
      </c>
      <c r="C425" t="s">
        <v>177</v>
      </c>
      <c r="D425" t="s">
        <v>500</v>
      </c>
      <c r="E425" t="s">
        <v>172</v>
      </c>
      <c r="F425">
        <v>290000594</v>
      </c>
      <c r="G425" t="s">
        <v>901</v>
      </c>
      <c r="O425" t="str" cm="1">
        <f t="array" ref="O425">IFERROR(TRANSPOSE(_xlfn._xlws.SORT(_xlfn.UNIQUE(_xlfn._xlws.FILTER(PROV[MINA],PROV[PROVEEDOR]=N425)))),"")</f>
        <v/>
      </c>
    </row>
    <row r="426" spans="1:15" x14ac:dyDescent="0.35">
      <c r="A426">
        <v>210000083</v>
      </c>
      <c r="B426" t="s">
        <v>490</v>
      </c>
      <c r="C426" t="s">
        <v>177</v>
      </c>
      <c r="D426" t="s">
        <v>491</v>
      </c>
      <c r="E426" t="s">
        <v>172</v>
      </c>
      <c r="F426">
        <v>290000595</v>
      </c>
      <c r="G426" t="s">
        <v>902</v>
      </c>
      <c r="O426" t="str" cm="1">
        <f t="array" ref="O426">IFERROR(TRANSPOSE(_xlfn._xlws.SORT(_xlfn.UNIQUE(_xlfn._xlws.FILTER(PROV[MINA],PROV[PROVEEDOR]=N426)))),"")</f>
        <v/>
      </c>
    </row>
    <row r="427" spans="1:15" x14ac:dyDescent="0.35">
      <c r="A427">
        <v>210000139</v>
      </c>
      <c r="B427" t="s">
        <v>431</v>
      </c>
      <c r="C427" t="s">
        <v>177</v>
      </c>
      <c r="D427" t="s">
        <v>432</v>
      </c>
      <c r="E427" t="s">
        <v>172</v>
      </c>
      <c r="F427">
        <v>290000596</v>
      </c>
      <c r="G427" t="s">
        <v>903</v>
      </c>
      <c r="O427" t="str" cm="1">
        <f t="array" ref="O427">IFERROR(TRANSPOSE(_xlfn._xlws.SORT(_xlfn.UNIQUE(_xlfn._xlws.FILTER(PROV[MINA],PROV[PROVEEDOR]=N427)))),"")</f>
        <v/>
      </c>
    </row>
    <row r="428" spans="1:15" x14ac:dyDescent="0.35">
      <c r="A428">
        <v>210000139</v>
      </c>
      <c r="B428" t="s">
        <v>431</v>
      </c>
      <c r="C428" t="s">
        <v>177</v>
      </c>
      <c r="D428" t="s">
        <v>432</v>
      </c>
      <c r="E428" t="s">
        <v>172</v>
      </c>
      <c r="F428">
        <v>290000597</v>
      </c>
      <c r="G428" t="s">
        <v>904</v>
      </c>
      <c r="O428" t="str" cm="1">
        <f t="array" ref="O428">IFERROR(TRANSPOSE(_xlfn._xlws.SORT(_xlfn.UNIQUE(_xlfn._xlws.FILTER(PROV[MINA],PROV[PROVEEDOR]=N428)))),"")</f>
        <v/>
      </c>
    </row>
    <row r="429" spans="1:15" x14ac:dyDescent="0.35">
      <c r="A429">
        <v>210000139</v>
      </c>
      <c r="B429" t="s">
        <v>431</v>
      </c>
      <c r="C429" t="s">
        <v>177</v>
      </c>
      <c r="D429" t="s">
        <v>432</v>
      </c>
      <c r="E429" t="s">
        <v>172</v>
      </c>
      <c r="F429">
        <v>290000598</v>
      </c>
      <c r="G429" t="s">
        <v>905</v>
      </c>
      <c r="O429" t="str" cm="1">
        <f t="array" ref="O429">IFERROR(TRANSPOSE(_xlfn._xlws.SORT(_xlfn.UNIQUE(_xlfn._xlws.FILTER(PROV[MINA],PROV[PROVEEDOR]=N429)))),"")</f>
        <v/>
      </c>
    </row>
    <row r="430" spans="1:15" x14ac:dyDescent="0.35">
      <c r="A430">
        <v>210000139</v>
      </c>
      <c r="B430" t="s">
        <v>431</v>
      </c>
      <c r="C430" t="s">
        <v>177</v>
      </c>
      <c r="D430" t="s">
        <v>432</v>
      </c>
      <c r="E430" t="s">
        <v>172</v>
      </c>
      <c r="F430">
        <v>290000599</v>
      </c>
      <c r="G430" t="s">
        <v>906</v>
      </c>
      <c r="O430" t="str" cm="1">
        <f t="array" ref="O430">IFERROR(TRANSPOSE(_xlfn._xlws.SORT(_xlfn.UNIQUE(_xlfn._xlws.FILTER(PROV[MINA],PROV[PROVEEDOR]=N430)))),"")</f>
        <v/>
      </c>
    </row>
    <row r="431" spans="1:15" x14ac:dyDescent="0.35">
      <c r="A431">
        <v>210000139</v>
      </c>
      <c r="B431" t="s">
        <v>431</v>
      </c>
      <c r="C431" t="s">
        <v>177</v>
      </c>
      <c r="D431" t="s">
        <v>432</v>
      </c>
      <c r="E431" t="s">
        <v>172</v>
      </c>
      <c r="F431">
        <v>290000600</v>
      </c>
      <c r="G431" t="s">
        <v>907</v>
      </c>
      <c r="O431" t="str" cm="1">
        <f t="array" ref="O431">IFERROR(TRANSPOSE(_xlfn._xlws.SORT(_xlfn.UNIQUE(_xlfn._xlws.FILTER(PROV[MINA],PROV[PROVEEDOR]=N431)))),"")</f>
        <v/>
      </c>
    </row>
    <row r="432" spans="1:15" x14ac:dyDescent="0.35">
      <c r="A432">
        <v>210000139</v>
      </c>
      <c r="B432" t="s">
        <v>431</v>
      </c>
      <c r="C432" t="s">
        <v>177</v>
      </c>
      <c r="D432" t="s">
        <v>432</v>
      </c>
      <c r="E432" t="s">
        <v>172</v>
      </c>
      <c r="F432">
        <v>290000601</v>
      </c>
      <c r="G432" t="s">
        <v>908</v>
      </c>
      <c r="O432" t="str" cm="1">
        <f t="array" ref="O432">IFERROR(TRANSPOSE(_xlfn._xlws.SORT(_xlfn.UNIQUE(_xlfn._xlws.FILTER(PROV[MINA],PROV[PROVEEDOR]=N432)))),"")</f>
        <v/>
      </c>
    </row>
    <row r="433" spans="1:15" x14ac:dyDescent="0.35">
      <c r="A433">
        <v>210000139</v>
      </c>
      <c r="B433" t="s">
        <v>431</v>
      </c>
      <c r="C433" t="s">
        <v>177</v>
      </c>
      <c r="D433" t="s">
        <v>432</v>
      </c>
      <c r="E433" t="s">
        <v>172</v>
      </c>
      <c r="F433">
        <v>290000602</v>
      </c>
      <c r="G433" t="s">
        <v>909</v>
      </c>
      <c r="O433" t="str" cm="1">
        <f t="array" ref="O433">IFERROR(TRANSPOSE(_xlfn._xlws.SORT(_xlfn.UNIQUE(_xlfn._xlws.FILTER(PROV[MINA],PROV[PROVEEDOR]=N433)))),"")</f>
        <v/>
      </c>
    </row>
    <row r="434" spans="1:15" x14ac:dyDescent="0.35">
      <c r="A434">
        <v>210000139</v>
      </c>
      <c r="B434" t="s">
        <v>431</v>
      </c>
      <c r="C434" t="s">
        <v>177</v>
      </c>
      <c r="D434" t="s">
        <v>432</v>
      </c>
      <c r="E434" t="s">
        <v>172</v>
      </c>
      <c r="F434">
        <v>290000603</v>
      </c>
      <c r="G434" t="s">
        <v>910</v>
      </c>
      <c r="O434" t="str" cm="1">
        <f t="array" ref="O434">IFERROR(TRANSPOSE(_xlfn._xlws.SORT(_xlfn.UNIQUE(_xlfn._xlws.FILTER(PROV[MINA],PROV[PROVEEDOR]=N434)))),"")</f>
        <v/>
      </c>
    </row>
    <row r="435" spans="1:15" x14ac:dyDescent="0.35">
      <c r="A435">
        <v>210000137</v>
      </c>
      <c r="B435" t="s">
        <v>417</v>
      </c>
      <c r="C435" t="s">
        <v>177</v>
      </c>
      <c r="D435" t="s">
        <v>418</v>
      </c>
      <c r="E435" t="s">
        <v>172</v>
      </c>
      <c r="F435">
        <v>290000604</v>
      </c>
      <c r="G435" t="s">
        <v>911</v>
      </c>
      <c r="O435" t="str" cm="1">
        <f t="array" ref="O435">IFERROR(TRANSPOSE(_xlfn._xlws.SORT(_xlfn.UNIQUE(_xlfn._xlws.FILTER(PROV[MINA],PROV[PROVEEDOR]=N435)))),"")</f>
        <v/>
      </c>
    </row>
    <row r="436" spans="1:15" x14ac:dyDescent="0.35">
      <c r="A436">
        <v>210000137</v>
      </c>
      <c r="B436" t="s">
        <v>417</v>
      </c>
      <c r="C436" t="s">
        <v>177</v>
      </c>
      <c r="D436" t="s">
        <v>418</v>
      </c>
      <c r="E436" t="s">
        <v>172</v>
      </c>
      <c r="F436">
        <v>290000605</v>
      </c>
      <c r="G436" t="s">
        <v>912</v>
      </c>
      <c r="O436" t="str" cm="1">
        <f t="array" ref="O436">IFERROR(TRANSPOSE(_xlfn._xlws.SORT(_xlfn.UNIQUE(_xlfn._xlws.FILTER(PROV[MINA],PROV[PROVEEDOR]=N436)))),"")</f>
        <v/>
      </c>
    </row>
    <row r="437" spans="1:15" x14ac:dyDescent="0.35">
      <c r="A437">
        <v>210000137</v>
      </c>
      <c r="B437" t="s">
        <v>417</v>
      </c>
      <c r="C437" t="s">
        <v>177</v>
      </c>
      <c r="D437" t="s">
        <v>418</v>
      </c>
      <c r="E437" t="s">
        <v>172</v>
      </c>
      <c r="F437">
        <v>290000606</v>
      </c>
      <c r="G437" t="s">
        <v>913</v>
      </c>
      <c r="O437" t="str" cm="1">
        <f t="array" ref="O437">IFERROR(TRANSPOSE(_xlfn._xlws.SORT(_xlfn.UNIQUE(_xlfn._xlws.FILTER(PROV[MINA],PROV[PROVEEDOR]=N437)))),"")</f>
        <v/>
      </c>
    </row>
    <row r="438" spans="1:15" x14ac:dyDescent="0.35">
      <c r="A438">
        <v>210000137</v>
      </c>
      <c r="B438" t="s">
        <v>417</v>
      </c>
      <c r="C438" t="s">
        <v>177</v>
      </c>
      <c r="D438" t="s">
        <v>418</v>
      </c>
      <c r="E438" t="s">
        <v>172</v>
      </c>
      <c r="F438">
        <v>290000607</v>
      </c>
      <c r="G438" t="s">
        <v>914</v>
      </c>
      <c r="O438" t="str" cm="1">
        <f t="array" ref="O438">IFERROR(TRANSPOSE(_xlfn._xlws.SORT(_xlfn.UNIQUE(_xlfn._xlws.FILTER(PROV[MINA],PROV[PROVEEDOR]=N438)))),"")</f>
        <v/>
      </c>
    </row>
    <row r="439" spans="1:15" x14ac:dyDescent="0.35">
      <c r="A439">
        <v>210000087</v>
      </c>
      <c r="B439" t="s">
        <v>413</v>
      </c>
      <c r="C439" t="s">
        <v>244</v>
      </c>
      <c r="D439" t="s">
        <v>414</v>
      </c>
      <c r="E439" t="s">
        <v>172</v>
      </c>
      <c r="F439">
        <v>290000608</v>
      </c>
      <c r="G439" t="s">
        <v>915</v>
      </c>
      <c r="O439" t="str" cm="1">
        <f t="array" ref="O439">IFERROR(TRANSPOSE(_xlfn._xlws.SORT(_xlfn.UNIQUE(_xlfn._xlws.FILTER(PROV[MINA],PROV[PROVEEDOR]=N439)))),"")</f>
        <v/>
      </c>
    </row>
    <row r="440" spans="1:15" x14ac:dyDescent="0.35">
      <c r="A440">
        <v>210000087</v>
      </c>
      <c r="B440" t="s">
        <v>413</v>
      </c>
      <c r="C440" t="s">
        <v>244</v>
      </c>
      <c r="D440" t="s">
        <v>414</v>
      </c>
      <c r="E440" t="s">
        <v>172</v>
      </c>
      <c r="F440">
        <v>290000609</v>
      </c>
      <c r="G440" t="s">
        <v>916</v>
      </c>
      <c r="O440" t="str" cm="1">
        <f t="array" ref="O440">IFERROR(TRANSPOSE(_xlfn._xlws.SORT(_xlfn.UNIQUE(_xlfn._xlws.FILTER(PROV[MINA],PROV[PROVEEDOR]=N440)))),"")</f>
        <v/>
      </c>
    </row>
    <row r="441" spans="1:15" x14ac:dyDescent="0.35">
      <c r="A441">
        <v>210000172</v>
      </c>
      <c r="B441" t="s">
        <v>400</v>
      </c>
      <c r="C441" t="s">
        <v>177</v>
      </c>
      <c r="D441" t="s">
        <v>401</v>
      </c>
      <c r="E441" t="s">
        <v>172</v>
      </c>
      <c r="F441">
        <v>290000610</v>
      </c>
      <c r="G441" t="s">
        <v>917</v>
      </c>
      <c r="O441" t="str" cm="1">
        <f t="array" ref="O441">IFERROR(TRANSPOSE(_xlfn._xlws.SORT(_xlfn.UNIQUE(_xlfn._xlws.FILTER(PROV[MINA],PROV[PROVEEDOR]=N441)))),"")</f>
        <v/>
      </c>
    </row>
    <row r="442" spans="1:15" x14ac:dyDescent="0.35">
      <c r="A442">
        <v>210000172</v>
      </c>
      <c r="B442" t="s">
        <v>400</v>
      </c>
      <c r="C442" t="s">
        <v>177</v>
      </c>
      <c r="D442" t="s">
        <v>401</v>
      </c>
      <c r="E442" t="s">
        <v>172</v>
      </c>
      <c r="F442">
        <v>290000611</v>
      </c>
      <c r="G442" t="s">
        <v>918</v>
      </c>
      <c r="O442" t="str" cm="1">
        <f t="array" ref="O442">IFERROR(TRANSPOSE(_xlfn._xlws.SORT(_xlfn.UNIQUE(_xlfn._xlws.FILTER(PROV[MINA],PROV[PROVEEDOR]=N442)))),"")</f>
        <v/>
      </c>
    </row>
    <row r="443" spans="1:15" x14ac:dyDescent="0.35">
      <c r="A443">
        <v>210000172</v>
      </c>
      <c r="B443" t="s">
        <v>400</v>
      </c>
      <c r="C443" t="s">
        <v>177</v>
      </c>
      <c r="D443" t="s">
        <v>401</v>
      </c>
      <c r="E443" t="s">
        <v>172</v>
      </c>
      <c r="F443">
        <v>290000612</v>
      </c>
      <c r="G443" t="s">
        <v>919</v>
      </c>
      <c r="O443" t="str" cm="1">
        <f t="array" ref="O443">IFERROR(TRANSPOSE(_xlfn._xlws.SORT(_xlfn.UNIQUE(_xlfn._xlws.FILTER(PROV[MINA],PROV[PROVEEDOR]=N443)))),"")</f>
        <v/>
      </c>
    </row>
    <row r="444" spans="1:15" x14ac:dyDescent="0.35">
      <c r="A444">
        <v>210000204</v>
      </c>
      <c r="B444" t="s">
        <v>26</v>
      </c>
      <c r="C444" t="s">
        <v>244</v>
      </c>
      <c r="D444" t="s">
        <v>920</v>
      </c>
      <c r="E444" t="s">
        <v>172</v>
      </c>
      <c r="F444">
        <v>290000613</v>
      </c>
      <c r="G444" t="s">
        <v>921</v>
      </c>
      <c r="O444" t="str" cm="1">
        <f t="array" ref="O444">IFERROR(TRANSPOSE(_xlfn._xlws.SORT(_xlfn.UNIQUE(_xlfn._xlws.FILTER(PROV[MINA],PROV[PROVEEDOR]=N444)))),"")</f>
        <v/>
      </c>
    </row>
    <row r="445" spans="1:15" x14ac:dyDescent="0.35">
      <c r="A445">
        <v>210000204</v>
      </c>
      <c r="B445" t="s">
        <v>26</v>
      </c>
      <c r="C445" t="s">
        <v>244</v>
      </c>
      <c r="D445" t="s">
        <v>920</v>
      </c>
      <c r="E445" t="s">
        <v>172</v>
      </c>
      <c r="F445">
        <v>290000614</v>
      </c>
      <c r="G445" t="s">
        <v>922</v>
      </c>
      <c r="O445" t="str" cm="1">
        <f t="array" ref="O445">IFERROR(TRANSPOSE(_xlfn._xlws.SORT(_xlfn.UNIQUE(_xlfn._xlws.FILTER(PROV[MINA],PROV[PROVEEDOR]=N445)))),"")</f>
        <v/>
      </c>
    </row>
    <row r="446" spans="1:15" x14ac:dyDescent="0.35">
      <c r="A446">
        <v>210000204</v>
      </c>
      <c r="B446" t="s">
        <v>26</v>
      </c>
      <c r="C446" t="s">
        <v>244</v>
      </c>
      <c r="D446" t="s">
        <v>920</v>
      </c>
      <c r="E446" t="s">
        <v>172</v>
      </c>
      <c r="F446">
        <v>290000615</v>
      </c>
      <c r="G446" t="s">
        <v>923</v>
      </c>
      <c r="O446" t="str" cm="1">
        <f t="array" ref="O446">IFERROR(TRANSPOSE(_xlfn._xlws.SORT(_xlfn.UNIQUE(_xlfn._xlws.FILTER(PROV[MINA],PROV[PROVEEDOR]=N446)))),"")</f>
        <v/>
      </c>
    </row>
    <row r="447" spans="1:15" x14ac:dyDescent="0.35">
      <c r="A447">
        <v>210000205</v>
      </c>
      <c r="B447" t="s">
        <v>74</v>
      </c>
      <c r="C447" t="s">
        <v>177</v>
      </c>
      <c r="D447" t="s">
        <v>924</v>
      </c>
      <c r="E447" t="s">
        <v>172</v>
      </c>
      <c r="F447">
        <v>290000616</v>
      </c>
      <c r="G447" t="s">
        <v>75</v>
      </c>
      <c r="O447" t="str" cm="1">
        <f t="array" ref="O447">IFERROR(TRANSPOSE(_xlfn._xlws.SORT(_xlfn.UNIQUE(_xlfn._xlws.FILTER(PROV[MINA],PROV[PROVEEDOR]=N447)))),"")</f>
        <v/>
      </c>
    </row>
    <row r="448" spans="1:15" x14ac:dyDescent="0.35">
      <c r="A448">
        <v>210000205</v>
      </c>
      <c r="B448" t="s">
        <v>74</v>
      </c>
      <c r="C448" t="s">
        <v>177</v>
      </c>
      <c r="D448" t="s">
        <v>924</v>
      </c>
      <c r="E448" t="s">
        <v>172</v>
      </c>
      <c r="F448">
        <v>290000617</v>
      </c>
      <c r="G448" t="s">
        <v>112</v>
      </c>
      <c r="O448" t="str" cm="1">
        <f t="array" ref="O448">IFERROR(TRANSPOSE(_xlfn._xlws.SORT(_xlfn.UNIQUE(_xlfn._xlws.FILTER(PROV[MINA],PROV[PROVEEDOR]=N448)))),"")</f>
        <v/>
      </c>
    </row>
    <row r="449" spans="1:15" x14ac:dyDescent="0.35">
      <c r="A449">
        <v>210000205</v>
      </c>
      <c r="B449" t="s">
        <v>74</v>
      </c>
      <c r="C449" t="s">
        <v>177</v>
      </c>
      <c r="D449" t="s">
        <v>924</v>
      </c>
      <c r="E449" t="s">
        <v>172</v>
      </c>
      <c r="F449">
        <v>290000618</v>
      </c>
      <c r="G449" t="s">
        <v>925</v>
      </c>
      <c r="O449" t="str" cm="1">
        <f t="array" ref="O449">IFERROR(TRANSPOSE(_xlfn._xlws.SORT(_xlfn.UNIQUE(_xlfn._xlws.FILTER(PROV[MINA],PROV[PROVEEDOR]=N449)))),"")</f>
        <v/>
      </c>
    </row>
    <row r="450" spans="1:15" x14ac:dyDescent="0.35">
      <c r="A450">
        <v>270000004</v>
      </c>
      <c r="B450" t="s">
        <v>686</v>
      </c>
      <c r="C450" t="s">
        <v>177</v>
      </c>
      <c r="D450" t="s">
        <v>687</v>
      </c>
      <c r="E450" t="s">
        <v>172</v>
      </c>
      <c r="F450">
        <v>290000619</v>
      </c>
      <c r="G450" t="s">
        <v>926</v>
      </c>
      <c r="O450" t="str" cm="1">
        <f t="array" ref="O450">IFERROR(TRANSPOSE(_xlfn._xlws.SORT(_xlfn.UNIQUE(_xlfn._xlws.FILTER(PROV[MINA],PROV[PROVEEDOR]=N450)))),"")</f>
        <v/>
      </c>
    </row>
    <row r="451" spans="1:15" x14ac:dyDescent="0.35">
      <c r="A451">
        <v>210000008</v>
      </c>
      <c r="B451" t="s">
        <v>927</v>
      </c>
      <c r="C451" t="s">
        <v>170</v>
      </c>
      <c r="D451" t="s">
        <v>928</v>
      </c>
      <c r="E451" t="s">
        <v>172</v>
      </c>
      <c r="F451">
        <v>290000620</v>
      </c>
      <c r="G451" t="s">
        <v>929</v>
      </c>
      <c r="O451" t="str" cm="1">
        <f t="array" ref="O451">IFERROR(TRANSPOSE(_xlfn._xlws.SORT(_xlfn.UNIQUE(_xlfn._xlws.FILTER(PROV[MINA],PROV[PROVEEDOR]=N451)))),"")</f>
        <v/>
      </c>
    </row>
    <row r="452" spans="1:15" x14ac:dyDescent="0.35">
      <c r="A452">
        <v>270000004</v>
      </c>
      <c r="B452" t="s">
        <v>686</v>
      </c>
      <c r="C452" t="s">
        <v>177</v>
      </c>
      <c r="D452" t="s">
        <v>687</v>
      </c>
      <c r="E452" t="s">
        <v>172</v>
      </c>
      <c r="F452">
        <v>290000621</v>
      </c>
      <c r="G452" t="s">
        <v>930</v>
      </c>
      <c r="O452" t="str" cm="1">
        <f t="array" ref="O452">IFERROR(TRANSPOSE(_xlfn._xlws.SORT(_xlfn.UNIQUE(_xlfn._xlws.FILTER(PROV[MINA],PROV[PROVEEDOR]=N452)))),"")</f>
        <v/>
      </c>
    </row>
    <row r="453" spans="1:15" x14ac:dyDescent="0.35">
      <c r="A453">
        <v>270000001</v>
      </c>
      <c r="B453" t="s">
        <v>473</v>
      </c>
      <c r="C453" t="s">
        <v>177</v>
      </c>
      <c r="D453" t="s">
        <v>474</v>
      </c>
      <c r="E453" t="s">
        <v>172</v>
      </c>
      <c r="F453">
        <v>290000622</v>
      </c>
      <c r="G453" t="s">
        <v>931</v>
      </c>
      <c r="O453" t="str" cm="1">
        <f t="array" ref="O453">IFERROR(TRANSPOSE(_xlfn._xlws.SORT(_xlfn.UNIQUE(_xlfn._xlws.FILTER(PROV[MINA],PROV[PROVEEDOR]=N453)))),"")</f>
        <v/>
      </c>
    </row>
    <row r="454" spans="1:15" x14ac:dyDescent="0.35">
      <c r="A454">
        <v>210000206</v>
      </c>
      <c r="B454" t="s">
        <v>932</v>
      </c>
      <c r="C454" t="s">
        <v>933</v>
      </c>
      <c r="D454" t="s">
        <v>934</v>
      </c>
      <c r="E454" t="s">
        <v>172</v>
      </c>
      <c r="F454">
        <v>290000623</v>
      </c>
      <c r="G454" t="s">
        <v>935</v>
      </c>
      <c r="O454" t="str" cm="1">
        <f t="array" ref="O454">IFERROR(TRANSPOSE(_xlfn._xlws.SORT(_xlfn.UNIQUE(_xlfn._xlws.FILTER(PROV[MINA],PROV[PROVEEDOR]=N454)))),"")</f>
        <v/>
      </c>
    </row>
    <row r="455" spans="1:15" x14ac:dyDescent="0.35">
      <c r="A455">
        <v>210000139</v>
      </c>
      <c r="B455" t="s">
        <v>431</v>
      </c>
      <c r="C455" t="s">
        <v>177</v>
      </c>
      <c r="D455" t="s">
        <v>432</v>
      </c>
      <c r="E455" t="s">
        <v>172</v>
      </c>
      <c r="F455">
        <v>290000624</v>
      </c>
      <c r="G455" t="s">
        <v>936</v>
      </c>
      <c r="O455" t="str" cm="1">
        <f t="array" ref="O455">IFERROR(TRANSPOSE(_xlfn._xlws.SORT(_xlfn.UNIQUE(_xlfn._xlws.FILTER(PROV[MINA],PROV[PROVEEDOR]=N455)))),"")</f>
        <v/>
      </c>
    </row>
    <row r="456" spans="1:15" x14ac:dyDescent="0.35">
      <c r="A456">
        <v>210000173</v>
      </c>
      <c r="B456" t="s">
        <v>803</v>
      </c>
      <c r="C456" t="s">
        <v>244</v>
      </c>
      <c r="D456" t="s">
        <v>804</v>
      </c>
      <c r="E456" t="s">
        <v>172</v>
      </c>
      <c r="F456">
        <v>290000625</v>
      </c>
      <c r="G456" t="s">
        <v>937</v>
      </c>
      <c r="O456" t="str" cm="1">
        <f t="array" ref="O456">IFERROR(TRANSPOSE(_xlfn._xlws.SORT(_xlfn.UNIQUE(_xlfn._xlws.FILTER(PROV[MINA],PROV[PROVEEDOR]=N456)))),"")</f>
        <v/>
      </c>
    </row>
    <row r="457" spans="1:15" x14ac:dyDescent="0.35">
      <c r="A457">
        <v>210000077</v>
      </c>
      <c r="B457" t="s">
        <v>236</v>
      </c>
      <c r="C457" t="s">
        <v>170</v>
      </c>
      <c r="D457" t="s">
        <v>237</v>
      </c>
      <c r="E457" t="s">
        <v>172</v>
      </c>
      <c r="F457">
        <v>290000628</v>
      </c>
      <c r="G457" t="s">
        <v>938</v>
      </c>
      <c r="O457" t="str" cm="1">
        <f t="array" ref="O457">IFERROR(TRANSPOSE(_xlfn._xlws.SORT(_xlfn.UNIQUE(_xlfn._xlws.FILTER(PROV[MINA],PROV[PROVEEDOR]=N457)))),"")</f>
        <v/>
      </c>
    </row>
    <row r="458" spans="1:15" x14ac:dyDescent="0.35">
      <c r="A458">
        <v>210000139</v>
      </c>
      <c r="B458" t="s">
        <v>431</v>
      </c>
      <c r="C458" t="s">
        <v>177</v>
      </c>
      <c r="D458" t="s">
        <v>432</v>
      </c>
      <c r="E458" t="s">
        <v>172</v>
      </c>
      <c r="F458">
        <v>290000630</v>
      </c>
      <c r="G458" t="s">
        <v>939</v>
      </c>
      <c r="O458" t="str" cm="1">
        <f t="array" ref="O458">IFERROR(TRANSPOSE(_xlfn._xlws.SORT(_xlfn.UNIQUE(_xlfn._xlws.FILTER(PROV[MINA],PROV[PROVEEDOR]=N458)))),"")</f>
        <v/>
      </c>
    </row>
    <row r="459" spans="1:15" x14ac:dyDescent="0.35">
      <c r="A459">
        <v>210000137</v>
      </c>
      <c r="B459" t="s">
        <v>417</v>
      </c>
      <c r="C459" t="s">
        <v>177</v>
      </c>
      <c r="D459" t="s">
        <v>418</v>
      </c>
      <c r="E459" t="s">
        <v>172</v>
      </c>
      <c r="F459">
        <v>290000631</v>
      </c>
      <c r="G459" t="s">
        <v>940</v>
      </c>
      <c r="O459" t="str" cm="1">
        <f t="array" ref="O459">IFERROR(TRANSPOSE(_xlfn._xlws.SORT(_xlfn.UNIQUE(_xlfn._xlws.FILTER(PROV[MINA],PROV[PROVEEDOR]=N459)))),"")</f>
        <v/>
      </c>
    </row>
    <row r="460" spans="1:15" x14ac:dyDescent="0.35">
      <c r="A460">
        <v>210000137</v>
      </c>
      <c r="B460" t="s">
        <v>417</v>
      </c>
      <c r="C460" t="s">
        <v>177</v>
      </c>
      <c r="D460" t="s">
        <v>418</v>
      </c>
      <c r="E460" t="s">
        <v>172</v>
      </c>
      <c r="F460">
        <v>290000632</v>
      </c>
      <c r="G460" t="s">
        <v>941</v>
      </c>
      <c r="O460" t="str" cm="1">
        <f t="array" ref="O460">IFERROR(TRANSPOSE(_xlfn._xlws.SORT(_xlfn.UNIQUE(_xlfn._xlws.FILTER(PROV[MINA],PROV[PROVEEDOR]=N460)))),"")</f>
        <v/>
      </c>
    </row>
    <row r="461" spans="1:15" x14ac:dyDescent="0.35">
      <c r="A461">
        <v>210000197</v>
      </c>
      <c r="B461" t="s">
        <v>942</v>
      </c>
      <c r="C461" t="s">
        <v>177</v>
      </c>
      <c r="D461" t="s">
        <v>943</v>
      </c>
      <c r="E461" t="s">
        <v>172</v>
      </c>
      <c r="F461">
        <v>290000633</v>
      </c>
      <c r="G461" t="s">
        <v>755</v>
      </c>
      <c r="O461" t="str" cm="1">
        <f t="array" ref="O461">IFERROR(TRANSPOSE(_xlfn._xlws.SORT(_xlfn.UNIQUE(_xlfn._xlws.FILTER(PROV[MINA],PROV[PROVEEDOR]=N461)))),"")</f>
        <v/>
      </c>
    </row>
    <row r="462" spans="1:15" x14ac:dyDescent="0.35">
      <c r="A462">
        <v>210000169</v>
      </c>
      <c r="B462" t="s">
        <v>772</v>
      </c>
      <c r="C462" t="s">
        <v>177</v>
      </c>
      <c r="D462" t="s">
        <v>773</v>
      </c>
      <c r="E462" t="s">
        <v>172</v>
      </c>
      <c r="F462">
        <v>290000634</v>
      </c>
      <c r="G462" t="s">
        <v>944</v>
      </c>
      <c r="O462" t="str" cm="1">
        <f t="array" ref="O462">IFERROR(TRANSPOSE(_xlfn._xlws.SORT(_xlfn.UNIQUE(_xlfn._xlws.FILTER(PROV[MINA],PROV[PROVEEDOR]=N462)))),"")</f>
        <v/>
      </c>
    </row>
    <row r="463" spans="1:15" x14ac:dyDescent="0.35">
      <c r="A463">
        <v>210000169</v>
      </c>
      <c r="B463" t="s">
        <v>772</v>
      </c>
      <c r="C463" t="s">
        <v>177</v>
      </c>
      <c r="D463" t="s">
        <v>773</v>
      </c>
      <c r="E463" t="s">
        <v>172</v>
      </c>
      <c r="F463">
        <v>290000635</v>
      </c>
      <c r="G463" t="s">
        <v>945</v>
      </c>
      <c r="O463" t="str" cm="1">
        <f t="array" ref="O463">IFERROR(TRANSPOSE(_xlfn._xlws.SORT(_xlfn.UNIQUE(_xlfn._xlws.FILTER(PROV[MINA],PROV[PROVEEDOR]=N463)))),"")</f>
        <v/>
      </c>
    </row>
    <row r="464" spans="1:15" x14ac:dyDescent="0.35">
      <c r="A464">
        <v>220000968</v>
      </c>
      <c r="B464" t="s">
        <v>946</v>
      </c>
      <c r="C464" t="s">
        <v>177</v>
      </c>
      <c r="D464" t="s">
        <v>947</v>
      </c>
      <c r="E464" t="s">
        <v>172</v>
      </c>
      <c r="F464">
        <v>290000636</v>
      </c>
      <c r="G464" t="s">
        <v>948</v>
      </c>
      <c r="O464" t="str" cm="1">
        <f t="array" ref="O464">IFERROR(TRANSPOSE(_xlfn._xlws.SORT(_xlfn.UNIQUE(_xlfn._xlws.FILTER(PROV[MINA],PROV[PROVEEDOR]=N464)))),"")</f>
        <v/>
      </c>
    </row>
    <row r="465" spans="1:15" x14ac:dyDescent="0.35">
      <c r="A465">
        <v>220000968</v>
      </c>
      <c r="B465" t="s">
        <v>946</v>
      </c>
      <c r="C465" t="s">
        <v>177</v>
      </c>
      <c r="D465" t="s">
        <v>947</v>
      </c>
      <c r="E465" t="s">
        <v>172</v>
      </c>
      <c r="F465">
        <v>290000637</v>
      </c>
      <c r="G465" t="s">
        <v>949</v>
      </c>
      <c r="O465" t="str" cm="1">
        <f t="array" ref="O465">IFERROR(TRANSPOSE(_xlfn._xlws.SORT(_xlfn.UNIQUE(_xlfn._xlws.FILTER(PROV[MINA],PROV[PROVEEDOR]=N465)))),"")</f>
        <v/>
      </c>
    </row>
    <row r="466" spans="1:15" x14ac:dyDescent="0.35">
      <c r="A466">
        <v>270000004</v>
      </c>
      <c r="B466" t="s">
        <v>686</v>
      </c>
      <c r="C466" t="s">
        <v>177</v>
      </c>
      <c r="D466" t="s">
        <v>687</v>
      </c>
      <c r="E466" t="s">
        <v>172</v>
      </c>
      <c r="F466">
        <v>290000638</v>
      </c>
      <c r="G466" t="s">
        <v>931</v>
      </c>
      <c r="O466" t="str" cm="1">
        <f t="array" ref="O466">IFERROR(TRANSPOSE(_xlfn._xlws.SORT(_xlfn.UNIQUE(_xlfn._xlws.FILTER(PROV[MINA],PROV[PROVEEDOR]=N466)))),"")</f>
        <v/>
      </c>
    </row>
    <row r="467" spans="1:15" x14ac:dyDescent="0.35">
      <c r="A467">
        <v>210000083</v>
      </c>
      <c r="B467" t="s">
        <v>490</v>
      </c>
      <c r="C467" t="s">
        <v>177</v>
      </c>
      <c r="D467" t="s">
        <v>491</v>
      </c>
      <c r="E467" t="s">
        <v>172</v>
      </c>
      <c r="F467">
        <v>290000639</v>
      </c>
      <c r="G467" t="s">
        <v>950</v>
      </c>
      <c r="O467" t="str" cm="1">
        <f t="array" ref="O467">IFERROR(TRANSPOSE(_xlfn._xlws.SORT(_xlfn.UNIQUE(_xlfn._xlws.FILTER(PROV[MINA],PROV[PROVEEDOR]=N467)))),"")</f>
        <v/>
      </c>
    </row>
    <row r="468" spans="1:15" x14ac:dyDescent="0.35">
      <c r="A468">
        <v>210000227</v>
      </c>
      <c r="B468" t="s">
        <v>951</v>
      </c>
      <c r="C468" t="s">
        <v>177</v>
      </c>
      <c r="D468" t="s">
        <v>952</v>
      </c>
      <c r="E468" t="s">
        <v>172</v>
      </c>
      <c r="F468">
        <v>290000640</v>
      </c>
      <c r="G468" t="s">
        <v>953</v>
      </c>
      <c r="O468" t="str" cm="1">
        <f t="array" ref="O468">IFERROR(TRANSPOSE(_xlfn._xlws.SORT(_xlfn.UNIQUE(_xlfn._xlws.FILTER(PROV[MINA],PROV[PROVEEDOR]=N468)))),"")</f>
        <v/>
      </c>
    </row>
    <row r="469" spans="1:15" x14ac:dyDescent="0.35">
      <c r="A469">
        <v>210000227</v>
      </c>
      <c r="B469" t="s">
        <v>951</v>
      </c>
      <c r="C469" t="s">
        <v>177</v>
      </c>
      <c r="D469" t="s">
        <v>952</v>
      </c>
      <c r="E469" t="s">
        <v>172</v>
      </c>
      <c r="F469">
        <v>290000641</v>
      </c>
      <c r="G469" t="s">
        <v>954</v>
      </c>
      <c r="O469" t="str" cm="1">
        <f t="array" ref="O469">IFERROR(TRANSPOSE(_xlfn._xlws.SORT(_xlfn.UNIQUE(_xlfn._xlws.FILTER(PROV[MINA],PROV[PROVEEDOR]=N469)))),"")</f>
        <v/>
      </c>
    </row>
    <row r="470" spans="1:15" x14ac:dyDescent="0.35">
      <c r="A470">
        <v>210000105</v>
      </c>
      <c r="B470" t="s">
        <v>215</v>
      </c>
      <c r="C470" t="s">
        <v>216</v>
      </c>
      <c r="D470" t="s">
        <v>217</v>
      </c>
      <c r="E470" t="s">
        <v>172</v>
      </c>
      <c r="F470">
        <v>290000642</v>
      </c>
      <c r="G470" t="s">
        <v>955</v>
      </c>
      <c r="O470" t="str" cm="1">
        <f t="array" ref="O470">IFERROR(TRANSPOSE(_xlfn._xlws.SORT(_xlfn.UNIQUE(_xlfn._xlws.FILTER(PROV[MINA],PROV[PROVEEDOR]=N470)))),"")</f>
        <v/>
      </c>
    </row>
    <row r="471" spans="1:15" x14ac:dyDescent="0.35">
      <c r="A471">
        <v>210000105</v>
      </c>
      <c r="B471" t="s">
        <v>215</v>
      </c>
      <c r="C471" t="s">
        <v>216</v>
      </c>
      <c r="D471" t="s">
        <v>217</v>
      </c>
      <c r="E471" t="s">
        <v>172</v>
      </c>
      <c r="F471">
        <v>290000643</v>
      </c>
      <c r="G471" t="s">
        <v>956</v>
      </c>
      <c r="O471" t="str" cm="1">
        <f t="array" ref="O471">IFERROR(TRANSPOSE(_xlfn._xlws.SORT(_xlfn.UNIQUE(_xlfn._xlws.FILTER(PROV[MINA],PROV[PROVEEDOR]=N471)))),"")</f>
        <v/>
      </c>
    </row>
    <row r="472" spans="1:15" x14ac:dyDescent="0.35">
      <c r="A472">
        <v>210000020</v>
      </c>
      <c r="B472" t="s">
        <v>267</v>
      </c>
      <c r="C472" t="s">
        <v>177</v>
      </c>
      <c r="D472" t="s">
        <v>268</v>
      </c>
      <c r="E472" t="s">
        <v>172</v>
      </c>
      <c r="F472">
        <v>290000644</v>
      </c>
      <c r="G472" t="s">
        <v>957</v>
      </c>
      <c r="O472" t="str" cm="1">
        <f t="array" ref="O472">IFERROR(TRANSPOSE(_xlfn._xlws.SORT(_xlfn.UNIQUE(_xlfn._xlws.FILTER(PROV[MINA],PROV[PROVEEDOR]=N472)))),"")</f>
        <v/>
      </c>
    </row>
    <row r="473" spans="1:15" x14ac:dyDescent="0.35">
      <c r="A473">
        <v>210000020</v>
      </c>
      <c r="B473" t="s">
        <v>267</v>
      </c>
      <c r="C473" t="s">
        <v>177</v>
      </c>
      <c r="D473" t="s">
        <v>268</v>
      </c>
      <c r="E473" t="s">
        <v>172</v>
      </c>
      <c r="F473">
        <v>290000645</v>
      </c>
      <c r="G473" t="s">
        <v>958</v>
      </c>
      <c r="O473" t="str" cm="1">
        <f t="array" ref="O473">IFERROR(TRANSPOSE(_xlfn._xlws.SORT(_xlfn.UNIQUE(_xlfn._xlws.FILTER(PROV[MINA],PROV[PROVEEDOR]=N473)))),"")</f>
        <v/>
      </c>
    </row>
    <row r="474" spans="1:15" x14ac:dyDescent="0.35">
      <c r="A474">
        <v>210000109</v>
      </c>
      <c r="B474" t="s">
        <v>275</v>
      </c>
      <c r="C474" t="s">
        <v>177</v>
      </c>
      <c r="D474" t="s">
        <v>276</v>
      </c>
      <c r="E474" t="s">
        <v>172</v>
      </c>
      <c r="F474">
        <v>290000646</v>
      </c>
      <c r="G474" t="s">
        <v>959</v>
      </c>
      <c r="O474" t="str" cm="1">
        <f t="array" ref="O474">IFERROR(TRANSPOSE(_xlfn._xlws.SORT(_xlfn.UNIQUE(_xlfn._xlws.FILTER(PROV[MINA],PROV[PROVEEDOR]=N474)))),"")</f>
        <v/>
      </c>
    </row>
    <row r="475" spans="1:15" x14ac:dyDescent="0.35">
      <c r="A475">
        <v>210000109</v>
      </c>
      <c r="B475" t="s">
        <v>275</v>
      </c>
      <c r="C475" t="s">
        <v>177</v>
      </c>
      <c r="D475" t="s">
        <v>276</v>
      </c>
      <c r="E475" t="s">
        <v>172</v>
      </c>
      <c r="F475">
        <v>290000647</v>
      </c>
      <c r="G475" t="s">
        <v>960</v>
      </c>
      <c r="O475" t="str" cm="1">
        <f t="array" ref="O475">IFERROR(TRANSPOSE(_xlfn._xlws.SORT(_xlfn.UNIQUE(_xlfn._xlws.FILTER(PROV[MINA],PROV[PROVEEDOR]=N475)))),"")</f>
        <v/>
      </c>
    </row>
    <row r="476" spans="1:15" x14ac:dyDescent="0.35">
      <c r="A476">
        <v>210000172</v>
      </c>
      <c r="B476" t="s">
        <v>400</v>
      </c>
      <c r="C476" t="s">
        <v>177</v>
      </c>
      <c r="D476" t="s">
        <v>401</v>
      </c>
      <c r="E476" t="s">
        <v>172</v>
      </c>
      <c r="F476">
        <v>290000648</v>
      </c>
      <c r="G476" t="s">
        <v>961</v>
      </c>
      <c r="O476" t="str" cm="1">
        <f t="array" ref="O476">IFERROR(TRANSPOSE(_xlfn._xlws.SORT(_xlfn.UNIQUE(_xlfn._xlws.FILTER(PROV[MINA],PROV[PROVEEDOR]=N476)))),"")</f>
        <v/>
      </c>
    </row>
    <row r="477" spans="1:15" x14ac:dyDescent="0.35">
      <c r="A477">
        <v>210000172</v>
      </c>
      <c r="B477" t="s">
        <v>400</v>
      </c>
      <c r="C477" t="s">
        <v>177</v>
      </c>
      <c r="D477" t="s">
        <v>401</v>
      </c>
      <c r="E477" t="s">
        <v>172</v>
      </c>
      <c r="F477">
        <v>290000649</v>
      </c>
      <c r="G477" t="s">
        <v>962</v>
      </c>
      <c r="O477" t="str" cm="1">
        <f t="array" ref="O477">IFERROR(TRANSPOSE(_xlfn._xlws.SORT(_xlfn.UNIQUE(_xlfn._xlws.FILTER(PROV[MINA],PROV[PROVEEDOR]=N477)))),"")</f>
        <v/>
      </c>
    </row>
    <row r="478" spans="1:15" x14ac:dyDescent="0.35">
      <c r="A478">
        <v>210000172</v>
      </c>
      <c r="B478" t="s">
        <v>400</v>
      </c>
      <c r="C478" t="s">
        <v>177</v>
      </c>
      <c r="D478" t="s">
        <v>401</v>
      </c>
      <c r="E478" t="s">
        <v>172</v>
      </c>
      <c r="F478">
        <v>290000650</v>
      </c>
      <c r="G478" t="s">
        <v>963</v>
      </c>
      <c r="O478" t="str" cm="1">
        <f t="array" ref="O478">IFERROR(TRANSPOSE(_xlfn._xlws.SORT(_xlfn.UNIQUE(_xlfn._xlws.FILTER(PROV[MINA],PROV[PROVEEDOR]=N478)))),"")</f>
        <v/>
      </c>
    </row>
    <row r="479" spans="1:15" x14ac:dyDescent="0.35">
      <c r="A479">
        <v>210000172</v>
      </c>
      <c r="B479" t="s">
        <v>400</v>
      </c>
      <c r="C479" t="s">
        <v>177</v>
      </c>
      <c r="D479" t="s">
        <v>401</v>
      </c>
      <c r="E479" t="s">
        <v>172</v>
      </c>
      <c r="F479">
        <v>290000651</v>
      </c>
      <c r="G479" t="s">
        <v>964</v>
      </c>
      <c r="O479" t="str" cm="1">
        <f t="array" ref="O479">IFERROR(TRANSPOSE(_xlfn._xlws.SORT(_xlfn.UNIQUE(_xlfn._xlws.FILTER(PROV[MINA],PROV[PROVEEDOR]=N479)))),"")</f>
        <v/>
      </c>
    </row>
    <row r="480" spans="1:15" x14ac:dyDescent="0.35">
      <c r="A480">
        <v>210000172</v>
      </c>
      <c r="B480" t="s">
        <v>400</v>
      </c>
      <c r="C480" t="s">
        <v>177</v>
      </c>
      <c r="D480" t="s">
        <v>401</v>
      </c>
      <c r="E480" t="s">
        <v>172</v>
      </c>
      <c r="F480">
        <v>290000652</v>
      </c>
      <c r="G480" t="s">
        <v>965</v>
      </c>
      <c r="O480" t="str" cm="1">
        <f t="array" ref="O480">IFERROR(TRANSPOSE(_xlfn._xlws.SORT(_xlfn.UNIQUE(_xlfn._xlws.FILTER(PROV[MINA],PROV[PROVEEDOR]=N480)))),"")</f>
        <v/>
      </c>
    </row>
    <row r="481" spans="1:15" x14ac:dyDescent="0.35">
      <c r="A481">
        <v>210000172</v>
      </c>
      <c r="B481" t="s">
        <v>400</v>
      </c>
      <c r="C481" t="s">
        <v>177</v>
      </c>
      <c r="D481" t="s">
        <v>401</v>
      </c>
      <c r="E481" t="s">
        <v>172</v>
      </c>
      <c r="F481">
        <v>290000653</v>
      </c>
      <c r="G481" t="s">
        <v>966</v>
      </c>
      <c r="O481" t="str" cm="1">
        <f t="array" ref="O481">IFERROR(TRANSPOSE(_xlfn._xlws.SORT(_xlfn.UNIQUE(_xlfn._xlws.FILTER(PROV[MINA],PROV[PROVEEDOR]=N481)))),"")</f>
        <v/>
      </c>
    </row>
    <row r="482" spans="1:15" x14ac:dyDescent="0.35">
      <c r="A482">
        <v>210000172</v>
      </c>
      <c r="B482" t="s">
        <v>400</v>
      </c>
      <c r="C482" t="s">
        <v>177</v>
      </c>
      <c r="D482" t="s">
        <v>401</v>
      </c>
      <c r="E482" t="s">
        <v>172</v>
      </c>
      <c r="F482">
        <v>290000654</v>
      </c>
      <c r="G482" t="s">
        <v>967</v>
      </c>
      <c r="O482" t="str" cm="1">
        <f t="array" ref="O482">IFERROR(TRANSPOSE(_xlfn._xlws.SORT(_xlfn.UNIQUE(_xlfn._xlws.FILTER(PROV[MINA],PROV[PROVEEDOR]=N482)))),"")</f>
        <v/>
      </c>
    </row>
    <row r="483" spans="1:15" x14ac:dyDescent="0.35">
      <c r="A483">
        <v>210000172</v>
      </c>
      <c r="B483" t="s">
        <v>400</v>
      </c>
      <c r="C483" t="s">
        <v>177</v>
      </c>
      <c r="D483" t="s">
        <v>401</v>
      </c>
      <c r="E483" t="s">
        <v>172</v>
      </c>
      <c r="F483">
        <v>290000655</v>
      </c>
      <c r="G483" t="s">
        <v>968</v>
      </c>
      <c r="O483" t="str" cm="1">
        <f t="array" ref="O483">IFERROR(TRANSPOSE(_xlfn._xlws.SORT(_xlfn.UNIQUE(_xlfn._xlws.FILTER(PROV[MINA],PROV[PROVEEDOR]=N483)))),"")</f>
        <v/>
      </c>
    </row>
    <row r="484" spans="1:15" x14ac:dyDescent="0.35">
      <c r="A484">
        <v>210000137</v>
      </c>
      <c r="B484" t="s">
        <v>417</v>
      </c>
      <c r="C484" t="s">
        <v>177</v>
      </c>
      <c r="D484" t="s">
        <v>418</v>
      </c>
      <c r="E484" t="s">
        <v>172</v>
      </c>
      <c r="F484">
        <v>290000656</v>
      </c>
      <c r="G484" t="s">
        <v>969</v>
      </c>
      <c r="O484" t="str" cm="1">
        <f t="array" ref="O484">IFERROR(TRANSPOSE(_xlfn._xlws.SORT(_xlfn.UNIQUE(_xlfn._xlws.FILTER(PROV[MINA],PROV[PROVEEDOR]=N484)))),"")</f>
        <v/>
      </c>
    </row>
    <row r="485" spans="1:15" x14ac:dyDescent="0.35">
      <c r="A485">
        <v>210000137</v>
      </c>
      <c r="B485" t="s">
        <v>417</v>
      </c>
      <c r="C485" t="s">
        <v>177</v>
      </c>
      <c r="D485" t="s">
        <v>418</v>
      </c>
      <c r="E485" t="s">
        <v>172</v>
      </c>
      <c r="F485">
        <v>290000657</v>
      </c>
      <c r="G485" t="s">
        <v>970</v>
      </c>
      <c r="O485" t="str" cm="1">
        <f t="array" ref="O485">IFERROR(TRANSPOSE(_xlfn._xlws.SORT(_xlfn.UNIQUE(_xlfn._xlws.FILTER(PROV[MINA],PROV[PROVEEDOR]=N485)))),"")</f>
        <v/>
      </c>
    </row>
    <row r="486" spans="1:15" x14ac:dyDescent="0.35">
      <c r="A486">
        <v>210000137</v>
      </c>
      <c r="B486" t="s">
        <v>417</v>
      </c>
      <c r="C486" t="s">
        <v>177</v>
      </c>
      <c r="D486" t="s">
        <v>418</v>
      </c>
      <c r="E486" t="s">
        <v>172</v>
      </c>
      <c r="F486">
        <v>290000658</v>
      </c>
      <c r="G486" t="s">
        <v>971</v>
      </c>
      <c r="O486" t="str" cm="1">
        <f t="array" ref="O486">IFERROR(TRANSPOSE(_xlfn._xlws.SORT(_xlfn.UNIQUE(_xlfn._xlws.FILTER(PROV[MINA],PROV[PROVEEDOR]=N486)))),"")</f>
        <v/>
      </c>
    </row>
    <row r="487" spans="1:15" x14ac:dyDescent="0.35">
      <c r="A487">
        <v>210000137</v>
      </c>
      <c r="B487" t="s">
        <v>417</v>
      </c>
      <c r="C487" t="s">
        <v>177</v>
      </c>
      <c r="D487" t="s">
        <v>418</v>
      </c>
      <c r="E487" t="s">
        <v>172</v>
      </c>
      <c r="F487">
        <v>290000659</v>
      </c>
      <c r="G487" t="s">
        <v>972</v>
      </c>
      <c r="O487" t="str" cm="1">
        <f t="array" ref="O487">IFERROR(TRANSPOSE(_xlfn._xlws.SORT(_xlfn.UNIQUE(_xlfn._xlws.FILTER(PROV[MINA],PROV[PROVEEDOR]=N487)))),"")</f>
        <v/>
      </c>
    </row>
    <row r="488" spans="1:15" x14ac:dyDescent="0.35">
      <c r="A488">
        <v>210000137</v>
      </c>
      <c r="B488" t="s">
        <v>417</v>
      </c>
      <c r="C488" t="s">
        <v>177</v>
      </c>
      <c r="D488" t="s">
        <v>418</v>
      </c>
      <c r="E488" t="s">
        <v>172</v>
      </c>
      <c r="F488">
        <v>290000660</v>
      </c>
      <c r="G488" t="s">
        <v>973</v>
      </c>
      <c r="O488" t="str" cm="1">
        <f t="array" ref="O488">IFERROR(TRANSPOSE(_xlfn._xlws.SORT(_xlfn.UNIQUE(_xlfn._xlws.FILTER(PROV[MINA],PROV[PROVEEDOR]=N488)))),"")</f>
        <v/>
      </c>
    </row>
    <row r="489" spans="1:15" x14ac:dyDescent="0.35">
      <c r="A489">
        <v>210000137</v>
      </c>
      <c r="B489" t="s">
        <v>417</v>
      </c>
      <c r="C489" t="s">
        <v>177</v>
      </c>
      <c r="D489" t="s">
        <v>418</v>
      </c>
      <c r="E489" t="s">
        <v>172</v>
      </c>
      <c r="F489">
        <v>290000661</v>
      </c>
      <c r="G489" t="s">
        <v>974</v>
      </c>
      <c r="O489" t="str" cm="1">
        <f t="array" ref="O489">IFERROR(TRANSPOSE(_xlfn._xlws.SORT(_xlfn.UNIQUE(_xlfn._xlws.FILTER(PROV[MINA],PROV[PROVEEDOR]=N489)))),"")</f>
        <v/>
      </c>
    </row>
    <row r="490" spans="1:15" x14ac:dyDescent="0.35">
      <c r="A490">
        <v>210000137</v>
      </c>
      <c r="B490" t="s">
        <v>417</v>
      </c>
      <c r="C490" t="s">
        <v>177</v>
      </c>
      <c r="D490" t="s">
        <v>418</v>
      </c>
      <c r="E490" t="s">
        <v>172</v>
      </c>
      <c r="F490">
        <v>290000662</v>
      </c>
      <c r="G490" t="s">
        <v>975</v>
      </c>
      <c r="O490" t="str" cm="1">
        <f t="array" ref="O490">IFERROR(TRANSPOSE(_xlfn._xlws.SORT(_xlfn.UNIQUE(_xlfn._xlws.FILTER(PROV[MINA],PROV[PROVEEDOR]=N490)))),"")</f>
        <v/>
      </c>
    </row>
    <row r="491" spans="1:15" x14ac:dyDescent="0.35">
      <c r="A491">
        <v>210000137</v>
      </c>
      <c r="B491" t="s">
        <v>417</v>
      </c>
      <c r="C491" t="s">
        <v>177</v>
      </c>
      <c r="D491" t="s">
        <v>418</v>
      </c>
      <c r="E491" t="s">
        <v>172</v>
      </c>
      <c r="F491">
        <v>290000663</v>
      </c>
      <c r="G491" t="s">
        <v>976</v>
      </c>
      <c r="O491" t="str" cm="1">
        <f t="array" ref="O491">IFERROR(TRANSPOSE(_xlfn._xlws.SORT(_xlfn.UNIQUE(_xlfn._xlws.FILTER(PROV[MINA],PROV[PROVEEDOR]=N491)))),"")</f>
        <v/>
      </c>
    </row>
    <row r="492" spans="1:15" x14ac:dyDescent="0.35">
      <c r="A492">
        <v>210000137</v>
      </c>
      <c r="B492" t="s">
        <v>417</v>
      </c>
      <c r="C492" t="s">
        <v>177</v>
      </c>
      <c r="D492" t="s">
        <v>418</v>
      </c>
      <c r="E492" t="s">
        <v>172</v>
      </c>
      <c r="F492">
        <v>290000664</v>
      </c>
      <c r="G492" t="s">
        <v>977</v>
      </c>
      <c r="O492" t="str" cm="1">
        <f t="array" ref="O492">IFERROR(TRANSPOSE(_xlfn._xlws.SORT(_xlfn.UNIQUE(_xlfn._xlws.FILTER(PROV[MINA],PROV[PROVEEDOR]=N492)))),"")</f>
        <v/>
      </c>
    </row>
    <row r="493" spans="1:15" x14ac:dyDescent="0.35">
      <c r="A493">
        <v>210000137</v>
      </c>
      <c r="B493" t="s">
        <v>417</v>
      </c>
      <c r="C493" t="s">
        <v>177</v>
      </c>
      <c r="D493" t="s">
        <v>418</v>
      </c>
      <c r="E493" t="s">
        <v>172</v>
      </c>
      <c r="F493">
        <v>290000665</v>
      </c>
      <c r="G493" t="s">
        <v>978</v>
      </c>
      <c r="O493" t="str" cm="1">
        <f t="array" ref="O493">IFERROR(TRANSPOSE(_xlfn._xlws.SORT(_xlfn.UNIQUE(_xlfn._xlws.FILTER(PROV[MINA],PROV[PROVEEDOR]=N493)))),"")</f>
        <v/>
      </c>
    </row>
    <row r="494" spans="1:15" x14ac:dyDescent="0.35">
      <c r="A494">
        <v>210000139</v>
      </c>
      <c r="B494" t="s">
        <v>431</v>
      </c>
      <c r="C494" t="s">
        <v>177</v>
      </c>
      <c r="D494" t="s">
        <v>432</v>
      </c>
      <c r="E494" t="s">
        <v>172</v>
      </c>
      <c r="F494">
        <v>290000666</v>
      </c>
      <c r="G494" t="s">
        <v>979</v>
      </c>
      <c r="O494" t="str" cm="1">
        <f t="array" ref="O494">IFERROR(TRANSPOSE(_xlfn._xlws.SORT(_xlfn.UNIQUE(_xlfn._xlws.FILTER(PROV[MINA],PROV[PROVEEDOR]=N494)))),"")</f>
        <v/>
      </c>
    </row>
    <row r="495" spans="1:15" x14ac:dyDescent="0.35">
      <c r="A495">
        <v>210000139</v>
      </c>
      <c r="B495" t="s">
        <v>431</v>
      </c>
      <c r="C495" t="s">
        <v>177</v>
      </c>
      <c r="D495" t="s">
        <v>432</v>
      </c>
      <c r="E495" t="s">
        <v>172</v>
      </c>
      <c r="F495">
        <v>290000667</v>
      </c>
      <c r="G495" t="s">
        <v>980</v>
      </c>
      <c r="O495" t="str" cm="1">
        <f t="array" ref="O495">IFERROR(TRANSPOSE(_xlfn._xlws.SORT(_xlfn.UNIQUE(_xlfn._xlws.FILTER(PROV[MINA],PROV[PROVEEDOR]=N495)))),"")</f>
        <v/>
      </c>
    </row>
    <row r="496" spans="1:15" x14ac:dyDescent="0.35">
      <c r="A496">
        <v>210000139</v>
      </c>
      <c r="B496" t="s">
        <v>431</v>
      </c>
      <c r="C496" t="s">
        <v>177</v>
      </c>
      <c r="D496" t="s">
        <v>432</v>
      </c>
      <c r="E496" t="s">
        <v>172</v>
      </c>
      <c r="F496">
        <v>290000668</v>
      </c>
      <c r="G496" t="s">
        <v>981</v>
      </c>
      <c r="O496" t="str" cm="1">
        <f t="array" ref="O496">IFERROR(TRANSPOSE(_xlfn._xlws.SORT(_xlfn.UNIQUE(_xlfn._xlws.FILTER(PROV[MINA],PROV[PROVEEDOR]=N496)))),"")</f>
        <v/>
      </c>
    </row>
    <row r="497" spans="1:15" x14ac:dyDescent="0.35">
      <c r="A497">
        <v>210000139</v>
      </c>
      <c r="B497" t="s">
        <v>431</v>
      </c>
      <c r="C497" t="s">
        <v>177</v>
      </c>
      <c r="D497" t="s">
        <v>432</v>
      </c>
      <c r="E497" t="s">
        <v>172</v>
      </c>
      <c r="F497">
        <v>290000669</v>
      </c>
      <c r="G497" t="s">
        <v>982</v>
      </c>
      <c r="O497" t="str" cm="1">
        <f t="array" ref="O497">IFERROR(TRANSPOSE(_xlfn._xlws.SORT(_xlfn.UNIQUE(_xlfn._xlws.FILTER(PROV[MINA],PROV[PROVEEDOR]=N497)))),"")</f>
        <v/>
      </c>
    </row>
    <row r="498" spans="1:15" x14ac:dyDescent="0.35">
      <c r="A498">
        <v>210000139</v>
      </c>
      <c r="B498" t="s">
        <v>431</v>
      </c>
      <c r="C498" t="s">
        <v>177</v>
      </c>
      <c r="D498" t="s">
        <v>432</v>
      </c>
      <c r="E498" t="s">
        <v>172</v>
      </c>
      <c r="F498">
        <v>290000670</v>
      </c>
      <c r="G498" t="s">
        <v>983</v>
      </c>
      <c r="O498" t="str" cm="1">
        <f t="array" ref="O498">IFERROR(TRANSPOSE(_xlfn._xlws.SORT(_xlfn.UNIQUE(_xlfn._xlws.FILTER(PROV[MINA],PROV[PROVEEDOR]=N498)))),"")</f>
        <v/>
      </c>
    </row>
    <row r="499" spans="1:15" x14ac:dyDescent="0.35">
      <c r="A499">
        <v>210000139</v>
      </c>
      <c r="B499" t="s">
        <v>431</v>
      </c>
      <c r="C499" t="s">
        <v>177</v>
      </c>
      <c r="D499" t="s">
        <v>432</v>
      </c>
      <c r="E499" t="s">
        <v>172</v>
      </c>
      <c r="F499">
        <v>290000671</v>
      </c>
      <c r="G499" t="s">
        <v>984</v>
      </c>
      <c r="O499" t="str" cm="1">
        <f t="array" ref="O499">IFERROR(TRANSPOSE(_xlfn._xlws.SORT(_xlfn.UNIQUE(_xlfn._xlws.FILTER(PROV[MINA],PROV[PROVEEDOR]=N499)))),"")</f>
        <v/>
      </c>
    </row>
    <row r="500" spans="1:15" x14ac:dyDescent="0.35">
      <c r="A500">
        <v>210000139</v>
      </c>
      <c r="B500" t="s">
        <v>431</v>
      </c>
      <c r="C500" t="s">
        <v>177</v>
      </c>
      <c r="D500" t="s">
        <v>432</v>
      </c>
      <c r="E500" t="s">
        <v>172</v>
      </c>
      <c r="F500">
        <v>290000672</v>
      </c>
      <c r="G500" t="s">
        <v>985</v>
      </c>
      <c r="O500" t="str" cm="1">
        <f t="array" ref="O500">IFERROR(TRANSPOSE(_xlfn._xlws.SORT(_xlfn.UNIQUE(_xlfn._xlws.FILTER(PROV[MINA],PROV[PROVEEDOR]=N500)))),"")</f>
        <v/>
      </c>
    </row>
    <row r="501" spans="1:15" x14ac:dyDescent="0.35">
      <c r="A501">
        <v>210000139</v>
      </c>
      <c r="B501" t="s">
        <v>431</v>
      </c>
      <c r="C501" t="s">
        <v>177</v>
      </c>
      <c r="D501" t="s">
        <v>432</v>
      </c>
      <c r="E501" t="s">
        <v>172</v>
      </c>
      <c r="F501">
        <v>290000673</v>
      </c>
      <c r="G501" t="s">
        <v>986</v>
      </c>
      <c r="O501" t="str" cm="1">
        <f t="array" ref="O501">IFERROR(TRANSPOSE(_xlfn._xlws.SORT(_xlfn.UNIQUE(_xlfn._xlws.FILTER(PROV[MINA],PROV[PROVEEDOR]=N501)))),"")</f>
        <v/>
      </c>
    </row>
    <row r="502" spans="1:15" x14ac:dyDescent="0.35">
      <c r="A502">
        <v>210000139</v>
      </c>
      <c r="B502" t="s">
        <v>431</v>
      </c>
      <c r="C502" t="s">
        <v>177</v>
      </c>
      <c r="D502" t="s">
        <v>432</v>
      </c>
      <c r="E502" t="s">
        <v>172</v>
      </c>
      <c r="F502">
        <v>290000674</v>
      </c>
      <c r="G502" t="s">
        <v>987</v>
      </c>
      <c r="O502" t="str" cm="1">
        <f t="array" ref="O502">IFERROR(TRANSPOSE(_xlfn._xlws.SORT(_xlfn.UNIQUE(_xlfn._xlws.FILTER(PROV[MINA],PROV[PROVEEDOR]=N502)))),"")</f>
        <v/>
      </c>
    </row>
    <row r="503" spans="1:15" x14ac:dyDescent="0.35">
      <c r="A503">
        <v>210000139</v>
      </c>
      <c r="B503" t="s">
        <v>431</v>
      </c>
      <c r="C503" t="s">
        <v>177</v>
      </c>
      <c r="D503" t="s">
        <v>432</v>
      </c>
      <c r="E503" t="s">
        <v>172</v>
      </c>
      <c r="F503">
        <v>290000675</v>
      </c>
      <c r="G503" t="s">
        <v>988</v>
      </c>
      <c r="O503" t="str" cm="1">
        <f t="array" ref="O503">IFERROR(TRANSPOSE(_xlfn._xlws.SORT(_xlfn.UNIQUE(_xlfn._xlws.FILTER(PROV[MINA],PROV[PROVEEDOR]=N503)))),"")</f>
        <v/>
      </c>
    </row>
    <row r="504" spans="1:15" x14ac:dyDescent="0.35">
      <c r="A504">
        <v>210000139</v>
      </c>
      <c r="B504" t="s">
        <v>431</v>
      </c>
      <c r="C504" t="s">
        <v>177</v>
      </c>
      <c r="D504" t="s">
        <v>432</v>
      </c>
      <c r="E504" t="s">
        <v>172</v>
      </c>
      <c r="F504">
        <v>290000676</v>
      </c>
      <c r="G504" t="s">
        <v>989</v>
      </c>
      <c r="O504" t="str" cm="1">
        <f t="array" ref="O504">IFERROR(TRANSPOSE(_xlfn._xlws.SORT(_xlfn.UNIQUE(_xlfn._xlws.FILTER(PROV[MINA],PROV[PROVEEDOR]=N504)))),"")</f>
        <v/>
      </c>
    </row>
    <row r="505" spans="1:15" x14ac:dyDescent="0.35">
      <c r="A505">
        <v>210000139</v>
      </c>
      <c r="B505" t="s">
        <v>431</v>
      </c>
      <c r="C505" t="s">
        <v>177</v>
      </c>
      <c r="D505" t="s">
        <v>432</v>
      </c>
      <c r="E505" t="s">
        <v>172</v>
      </c>
      <c r="F505">
        <v>290000677</v>
      </c>
      <c r="G505" t="s">
        <v>990</v>
      </c>
      <c r="O505" t="str" cm="1">
        <f t="array" ref="O505">IFERROR(TRANSPOSE(_xlfn._xlws.SORT(_xlfn.UNIQUE(_xlfn._xlws.FILTER(PROV[MINA],PROV[PROVEEDOR]=N505)))),"")</f>
        <v/>
      </c>
    </row>
    <row r="506" spans="1:15" x14ac:dyDescent="0.35">
      <c r="A506">
        <v>210000140</v>
      </c>
      <c r="B506" t="s">
        <v>438</v>
      </c>
      <c r="C506" t="s">
        <v>439</v>
      </c>
      <c r="D506" t="s">
        <v>440</v>
      </c>
      <c r="E506" t="s">
        <v>179</v>
      </c>
      <c r="F506">
        <v>290000678</v>
      </c>
      <c r="G506" t="s">
        <v>991</v>
      </c>
      <c r="O506" t="str" cm="1">
        <f t="array" ref="O506">IFERROR(TRANSPOSE(_xlfn._xlws.SORT(_xlfn.UNIQUE(_xlfn._xlws.FILTER(PROV[MINA],PROV[PROVEEDOR]=N506)))),"")</f>
        <v/>
      </c>
    </row>
    <row r="507" spans="1:15" x14ac:dyDescent="0.35">
      <c r="A507">
        <v>210000140</v>
      </c>
      <c r="B507" t="s">
        <v>438</v>
      </c>
      <c r="C507" t="s">
        <v>439</v>
      </c>
      <c r="D507" t="s">
        <v>440</v>
      </c>
      <c r="E507" t="s">
        <v>179</v>
      </c>
      <c r="F507">
        <v>290000679</v>
      </c>
      <c r="G507" t="s">
        <v>992</v>
      </c>
      <c r="O507" t="str" cm="1">
        <f t="array" ref="O507">IFERROR(TRANSPOSE(_xlfn._xlws.SORT(_xlfn.UNIQUE(_xlfn._xlws.FILTER(PROV[MINA],PROV[PROVEEDOR]=N507)))),"")</f>
        <v/>
      </c>
    </row>
    <row r="508" spans="1:15" x14ac:dyDescent="0.35">
      <c r="A508">
        <v>210000078</v>
      </c>
      <c r="B508" t="s">
        <v>466</v>
      </c>
      <c r="C508" t="s">
        <v>177</v>
      </c>
      <c r="D508" t="s">
        <v>467</v>
      </c>
      <c r="E508" t="s">
        <v>172</v>
      </c>
      <c r="F508">
        <v>290000680</v>
      </c>
      <c r="G508" t="s">
        <v>993</v>
      </c>
      <c r="O508" t="str" cm="1">
        <f t="array" ref="O508">IFERROR(TRANSPOSE(_xlfn._xlws.SORT(_xlfn.UNIQUE(_xlfn._xlws.FILTER(PROV[MINA],PROV[PROVEEDOR]=N508)))),"")</f>
        <v/>
      </c>
    </row>
    <row r="509" spans="1:15" x14ac:dyDescent="0.35">
      <c r="A509">
        <v>210000078</v>
      </c>
      <c r="B509" t="s">
        <v>466</v>
      </c>
      <c r="C509" t="s">
        <v>177</v>
      </c>
      <c r="D509" t="s">
        <v>467</v>
      </c>
      <c r="E509" t="s">
        <v>172</v>
      </c>
      <c r="F509">
        <v>290000681</v>
      </c>
      <c r="G509" t="s">
        <v>994</v>
      </c>
      <c r="O509" t="str" cm="1">
        <f t="array" ref="O509">IFERROR(TRANSPOSE(_xlfn._xlws.SORT(_xlfn.UNIQUE(_xlfn._xlws.FILTER(PROV[MINA],PROV[PROVEEDOR]=N509)))),"")</f>
        <v/>
      </c>
    </row>
    <row r="510" spans="1:15" x14ac:dyDescent="0.35">
      <c r="A510">
        <v>210000078</v>
      </c>
      <c r="B510" t="s">
        <v>466</v>
      </c>
      <c r="C510" t="s">
        <v>177</v>
      </c>
      <c r="D510" t="s">
        <v>467</v>
      </c>
      <c r="E510" t="s">
        <v>172</v>
      </c>
      <c r="F510">
        <v>290000682</v>
      </c>
      <c r="G510" t="s">
        <v>995</v>
      </c>
      <c r="O510" t="str" cm="1">
        <f t="array" ref="O510">IFERROR(TRANSPOSE(_xlfn._xlws.SORT(_xlfn.UNIQUE(_xlfn._xlws.FILTER(PROV[MINA],PROV[PROVEEDOR]=N510)))),"")</f>
        <v/>
      </c>
    </row>
    <row r="511" spans="1:15" x14ac:dyDescent="0.35">
      <c r="A511">
        <v>210000078</v>
      </c>
      <c r="B511" t="s">
        <v>466</v>
      </c>
      <c r="C511" t="s">
        <v>177</v>
      </c>
      <c r="D511" t="s">
        <v>467</v>
      </c>
      <c r="E511" t="s">
        <v>172</v>
      </c>
      <c r="F511">
        <v>290000683</v>
      </c>
      <c r="G511" t="s">
        <v>996</v>
      </c>
      <c r="O511" t="str" cm="1">
        <f t="array" ref="O511">IFERROR(TRANSPOSE(_xlfn._xlws.SORT(_xlfn.UNIQUE(_xlfn._xlws.FILTER(PROV[MINA],PROV[PROVEEDOR]=N511)))),"")</f>
        <v/>
      </c>
    </row>
    <row r="512" spans="1:15" x14ac:dyDescent="0.35">
      <c r="A512">
        <v>210000144</v>
      </c>
      <c r="B512" t="s">
        <v>125</v>
      </c>
      <c r="C512" t="s">
        <v>216</v>
      </c>
      <c r="D512" t="s">
        <v>484</v>
      </c>
      <c r="E512" t="s">
        <v>172</v>
      </c>
      <c r="F512">
        <v>290000684</v>
      </c>
      <c r="G512" t="s">
        <v>997</v>
      </c>
      <c r="O512" t="str" cm="1">
        <f t="array" ref="O512">IFERROR(TRANSPOSE(_xlfn._xlws.SORT(_xlfn.UNIQUE(_xlfn._xlws.FILTER(PROV[MINA],PROV[PROVEEDOR]=N512)))),"")</f>
        <v/>
      </c>
    </row>
    <row r="513" spans="1:15" x14ac:dyDescent="0.35">
      <c r="A513">
        <v>210000552</v>
      </c>
      <c r="B513" t="s">
        <v>998</v>
      </c>
      <c r="C513" t="s">
        <v>216</v>
      </c>
      <c r="D513" t="s">
        <v>999</v>
      </c>
      <c r="E513" t="s">
        <v>172</v>
      </c>
      <c r="F513">
        <v>290000684</v>
      </c>
      <c r="G513" t="s">
        <v>997</v>
      </c>
      <c r="O513" t="str" cm="1">
        <f t="array" ref="O513">IFERROR(TRANSPOSE(_xlfn._xlws.SORT(_xlfn.UNIQUE(_xlfn._xlws.FILTER(PROV[MINA],PROV[PROVEEDOR]=N513)))),"")</f>
        <v/>
      </c>
    </row>
    <row r="514" spans="1:15" x14ac:dyDescent="0.35">
      <c r="A514">
        <v>210000144</v>
      </c>
      <c r="B514" t="s">
        <v>125</v>
      </c>
      <c r="C514" t="s">
        <v>216</v>
      </c>
      <c r="D514" t="s">
        <v>484</v>
      </c>
      <c r="E514" t="s">
        <v>172</v>
      </c>
      <c r="F514">
        <v>290000685</v>
      </c>
      <c r="G514" t="s">
        <v>1000</v>
      </c>
      <c r="O514" t="str" cm="1">
        <f t="array" ref="O514">IFERROR(TRANSPOSE(_xlfn._xlws.SORT(_xlfn.UNIQUE(_xlfn._xlws.FILTER(PROV[MINA],PROV[PROVEEDOR]=N514)))),"")</f>
        <v/>
      </c>
    </row>
    <row r="515" spans="1:15" x14ac:dyDescent="0.35">
      <c r="A515">
        <v>210000552</v>
      </c>
      <c r="B515" t="s">
        <v>998</v>
      </c>
      <c r="C515" t="s">
        <v>216</v>
      </c>
      <c r="D515" t="s">
        <v>999</v>
      </c>
      <c r="E515" t="s">
        <v>172</v>
      </c>
      <c r="F515">
        <v>290000685</v>
      </c>
      <c r="G515" t="s">
        <v>1000</v>
      </c>
      <c r="O515" t="str" cm="1">
        <f t="array" ref="O515">IFERROR(TRANSPOSE(_xlfn._xlws.SORT(_xlfn.UNIQUE(_xlfn._xlws.FILTER(PROV[MINA],PROV[PROVEEDOR]=N515)))),"")</f>
        <v/>
      </c>
    </row>
    <row r="516" spans="1:15" x14ac:dyDescent="0.35">
      <c r="A516">
        <v>210000083</v>
      </c>
      <c r="B516" t="s">
        <v>490</v>
      </c>
      <c r="C516" t="s">
        <v>177</v>
      </c>
      <c r="D516" t="s">
        <v>491</v>
      </c>
      <c r="E516" t="s">
        <v>172</v>
      </c>
      <c r="F516">
        <v>290000686</v>
      </c>
      <c r="G516" t="s">
        <v>1001</v>
      </c>
      <c r="O516" t="str" cm="1">
        <f t="array" ref="O516">IFERROR(TRANSPOSE(_xlfn._xlws.SORT(_xlfn.UNIQUE(_xlfn._xlws.FILTER(PROV[MINA],PROV[PROVEEDOR]=N516)))),"")</f>
        <v/>
      </c>
    </row>
    <row r="517" spans="1:15" x14ac:dyDescent="0.35">
      <c r="A517">
        <v>210000083</v>
      </c>
      <c r="B517" t="s">
        <v>490</v>
      </c>
      <c r="C517" t="s">
        <v>177</v>
      </c>
      <c r="D517" t="s">
        <v>491</v>
      </c>
      <c r="E517" t="s">
        <v>172</v>
      </c>
      <c r="F517">
        <v>290000687</v>
      </c>
      <c r="G517" t="s">
        <v>1002</v>
      </c>
      <c r="O517" t="str" cm="1">
        <f t="array" ref="O517">IFERROR(TRANSPOSE(_xlfn._xlws.SORT(_xlfn.UNIQUE(_xlfn._xlws.FILTER(PROV[MINA],PROV[PROVEEDOR]=N517)))),"")</f>
        <v/>
      </c>
    </row>
    <row r="518" spans="1:15" x14ac:dyDescent="0.35">
      <c r="A518">
        <v>210000083</v>
      </c>
      <c r="B518" t="s">
        <v>490</v>
      </c>
      <c r="C518" t="s">
        <v>177</v>
      </c>
      <c r="D518" t="s">
        <v>491</v>
      </c>
      <c r="E518" t="s">
        <v>172</v>
      </c>
      <c r="F518">
        <v>290000688</v>
      </c>
      <c r="G518" t="s">
        <v>1003</v>
      </c>
      <c r="O518" t="str" cm="1">
        <f t="array" ref="O518">IFERROR(TRANSPOSE(_xlfn._xlws.SORT(_xlfn.UNIQUE(_xlfn._xlws.FILTER(PROV[MINA],PROV[PROVEEDOR]=N518)))),"")</f>
        <v/>
      </c>
    </row>
    <row r="519" spans="1:15" x14ac:dyDescent="0.35">
      <c r="A519">
        <v>210000083</v>
      </c>
      <c r="B519" t="s">
        <v>490</v>
      </c>
      <c r="C519" t="s">
        <v>177</v>
      </c>
      <c r="D519" t="s">
        <v>491</v>
      </c>
      <c r="E519" t="s">
        <v>172</v>
      </c>
      <c r="F519">
        <v>290000689</v>
      </c>
      <c r="G519" t="s">
        <v>1004</v>
      </c>
      <c r="O519" t="str" cm="1">
        <f t="array" ref="O519">IFERROR(TRANSPOSE(_xlfn._xlws.SORT(_xlfn.UNIQUE(_xlfn._xlws.FILTER(PROV[MINA],PROV[PROVEEDOR]=N519)))),"")</f>
        <v/>
      </c>
    </row>
    <row r="520" spans="1:15" x14ac:dyDescent="0.35">
      <c r="A520">
        <v>210000088</v>
      </c>
      <c r="B520" t="s">
        <v>499</v>
      </c>
      <c r="C520" t="s">
        <v>177</v>
      </c>
      <c r="D520" t="s">
        <v>500</v>
      </c>
      <c r="E520" t="s">
        <v>172</v>
      </c>
      <c r="F520">
        <v>290000690</v>
      </c>
      <c r="G520" t="s">
        <v>1005</v>
      </c>
      <c r="O520" t="str" cm="1">
        <f t="array" ref="O520">IFERROR(TRANSPOSE(_xlfn._xlws.SORT(_xlfn.UNIQUE(_xlfn._xlws.FILTER(PROV[MINA],PROV[PROVEEDOR]=N520)))),"")</f>
        <v/>
      </c>
    </row>
    <row r="521" spans="1:15" x14ac:dyDescent="0.35">
      <c r="A521">
        <v>210000088</v>
      </c>
      <c r="B521" t="s">
        <v>499</v>
      </c>
      <c r="C521" t="s">
        <v>177</v>
      </c>
      <c r="D521" t="s">
        <v>500</v>
      </c>
      <c r="E521" t="s">
        <v>172</v>
      </c>
      <c r="F521">
        <v>290000691</v>
      </c>
      <c r="G521" t="s">
        <v>1006</v>
      </c>
      <c r="O521" t="str" cm="1">
        <f t="array" ref="O521">IFERROR(TRANSPOSE(_xlfn._xlws.SORT(_xlfn.UNIQUE(_xlfn._xlws.FILTER(PROV[MINA],PROV[PROVEEDOR]=N521)))),"")</f>
        <v/>
      </c>
    </row>
    <row r="522" spans="1:15" x14ac:dyDescent="0.35">
      <c r="A522">
        <v>210000145</v>
      </c>
      <c r="B522" t="s">
        <v>507</v>
      </c>
      <c r="C522" t="s">
        <v>216</v>
      </c>
      <c r="D522" t="s">
        <v>508</v>
      </c>
      <c r="E522" t="s">
        <v>172</v>
      </c>
      <c r="F522">
        <v>290000692</v>
      </c>
      <c r="G522" t="s">
        <v>1007</v>
      </c>
      <c r="O522" t="str" cm="1">
        <f t="array" ref="O522">IFERROR(TRANSPOSE(_xlfn._xlws.SORT(_xlfn.UNIQUE(_xlfn._xlws.FILTER(PROV[MINA],PROV[PROVEEDOR]=N522)))),"")</f>
        <v/>
      </c>
    </row>
    <row r="523" spans="1:15" x14ac:dyDescent="0.35">
      <c r="A523">
        <v>210000145</v>
      </c>
      <c r="B523" t="s">
        <v>507</v>
      </c>
      <c r="C523" t="s">
        <v>216</v>
      </c>
      <c r="D523" t="s">
        <v>508</v>
      </c>
      <c r="E523" t="s">
        <v>172</v>
      </c>
      <c r="F523">
        <v>290000693</v>
      </c>
      <c r="G523" t="s">
        <v>1008</v>
      </c>
      <c r="O523" t="str" cm="1">
        <f t="array" ref="O523">IFERROR(TRANSPOSE(_xlfn._xlws.SORT(_xlfn.UNIQUE(_xlfn._xlws.FILTER(PROV[MINA],PROV[PROVEEDOR]=N523)))),"")</f>
        <v/>
      </c>
    </row>
    <row r="524" spans="1:15" x14ac:dyDescent="0.35">
      <c r="A524">
        <v>210000145</v>
      </c>
      <c r="B524" t="s">
        <v>507</v>
      </c>
      <c r="C524" t="s">
        <v>216</v>
      </c>
      <c r="D524" t="s">
        <v>508</v>
      </c>
      <c r="E524" t="s">
        <v>172</v>
      </c>
      <c r="F524">
        <v>290000694</v>
      </c>
      <c r="G524" t="s">
        <v>1009</v>
      </c>
      <c r="O524" t="str" cm="1">
        <f t="array" ref="O524">IFERROR(TRANSPOSE(_xlfn._xlws.SORT(_xlfn.UNIQUE(_xlfn._xlws.FILTER(PROV[MINA],PROV[PROVEEDOR]=N524)))),"")</f>
        <v/>
      </c>
    </row>
    <row r="525" spans="1:15" x14ac:dyDescent="0.35">
      <c r="A525">
        <v>210000145</v>
      </c>
      <c r="B525" t="s">
        <v>507</v>
      </c>
      <c r="C525" t="s">
        <v>216</v>
      </c>
      <c r="D525" t="s">
        <v>508</v>
      </c>
      <c r="E525" t="s">
        <v>172</v>
      </c>
      <c r="F525">
        <v>290000695</v>
      </c>
      <c r="G525" t="s">
        <v>1010</v>
      </c>
      <c r="O525" t="str" cm="1">
        <f t="array" ref="O525">IFERROR(TRANSPOSE(_xlfn._xlws.SORT(_xlfn.UNIQUE(_xlfn._xlws.FILTER(PROV[MINA],PROV[PROVEEDOR]=N525)))),"")</f>
        <v/>
      </c>
    </row>
    <row r="526" spans="1:15" x14ac:dyDescent="0.35">
      <c r="A526">
        <v>210000145</v>
      </c>
      <c r="B526" t="s">
        <v>507</v>
      </c>
      <c r="C526" t="s">
        <v>216</v>
      </c>
      <c r="D526" t="s">
        <v>508</v>
      </c>
      <c r="E526" t="s">
        <v>172</v>
      </c>
      <c r="F526">
        <v>290000696</v>
      </c>
      <c r="G526" t="s">
        <v>1011</v>
      </c>
      <c r="O526" t="str" cm="1">
        <f t="array" ref="O526">IFERROR(TRANSPOSE(_xlfn._xlws.SORT(_xlfn.UNIQUE(_xlfn._xlws.FILTER(PROV[MINA],PROV[PROVEEDOR]=N526)))),"")</f>
        <v/>
      </c>
    </row>
    <row r="527" spans="1:15" x14ac:dyDescent="0.35">
      <c r="A527">
        <v>210000145</v>
      </c>
      <c r="B527" t="s">
        <v>507</v>
      </c>
      <c r="C527" t="s">
        <v>216</v>
      </c>
      <c r="D527" t="s">
        <v>508</v>
      </c>
      <c r="E527" t="s">
        <v>172</v>
      </c>
      <c r="F527">
        <v>290000697</v>
      </c>
      <c r="G527" t="s">
        <v>1012</v>
      </c>
      <c r="O527" t="str" cm="1">
        <f t="array" ref="O527">IFERROR(TRANSPOSE(_xlfn._xlws.SORT(_xlfn.UNIQUE(_xlfn._xlws.FILTER(PROV[MINA],PROV[PROVEEDOR]=N527)))),"")</f>
        <v/>
      </c>
    </row>
    <row r="528" spans="1:15" x14ac:dyDescent="0.35">
      <c r="A528">
        <v>210000145</v>
      </c>
      <c r="B528" t="s">
        <v>507</v>
      </c>
      <c r="C528" t="s">
        <v>216</v>
      </c>
      <c r="D528" t="s">
        <v>508</v>
      </c>
      <c r="E528" t="s">
        <v>172</v>
      </c>
      <c r="F528">
        <v>290000698</v>
      </c>
      <c r="G528" t="s">
        <v>1013</v>
      </c>
      <c r="O528" t="str" cm="1">
        <f t="array" ref="O528">IFERROR(TRANSPOSE(_xlfn._xlws.SORT(_xlfn.UNIQUE(_xlfn._xlws.FILTER(PROV[MINA],PROV[PROVEEDOR]=N528)))),"")</f>
        <v/>
      </c>
    </row>
    <row r="529" spans="1:15" x14ac:dyDescent="0.35">
      <c r="A529">
        <v>210000145</v>
      </c>
      <c r="B529" t="s">
        <v>507</v>
      </c>
      <c r="C529" t="s">
        <v>216</v>
      </c>
      <c r="D529" t="s">
        <v>508</v>
      </c>
      <c r="E529" t="s">
        <v>172</v>
      </c>
      <c r="F529">
        <v>290000699</v>
      </c>
      <c r="G529" t="s">
        <v>1014</v>
      </c>
      <c r="O529" t="str" cm="1">
        <f t="array" ref="O529">IFERROR(TRANSPOSE(_xlfn._xlws.SORT(_xlfn.UNIQUE(_xlfn._xlws.FILTER(PROV[MINA],PROV[PROVEEDOR]=N529)))),"")</f>
        <v/>
      </c>
    </row>
    <row r="530" spans="1:15" x14ac:dyDescent="0.35">
      <c r="A530">
        <v>210000173</v>
      </c>
      <c r="B530" t="s">
        <v>803</v>
      </c>
      <c r="C530" t="s">
        <v>244</v>
      </c>
      <c r="D530" t="s">
        <v>804</v>
      </c>
      <c r="E530" t="s">
        <v>172</v>
      </c>
      <c r="F530">
        <v>290000700</v>
      </c>
      <c r="G530" t="s">
        <v>1015</v>
      </c>
      <c r="O530" t="str" cm="1">
        <f t="array" ref="O530">IFERROR(TRANSPOSE(_xlfn._xlws.SORT(_xlfn.UNIQUE(_xlfn._xlws.FILTER(PROV[MINA],PROV[PROVEEDOR]=N530)))),"")</f>
        <v/>
      </c>
    </row>
    <row r="531" spans="1:15" x14ac:dyDescent="0.35">
      <c r="A531">
        <v>210000173</v>
      </c>
      <c r="B531" t="s">
        <v>803</v>
      </c>
      <c r="C531" t="s">
        <v>244</v>
      </c>
      <c r="D531" t="s">
        <v>804</v>
      </c>
      <c r="E531" t="s">
        <v>172</v>
      </c>
      <c r="F531">
        <v>290000701</v>
      </c>
      <c r="G531" t="s">
        <v>1016</v>
      </c>
      <c r="O531" t="str" cm="1">
        <f t="array" ref="O531">IFERROR(TRANSPOSE(_xlfn._xlws.SORT(_xlfn.UNIQUE(_xlfn._xlws.FILTER(PROV[MINA],PROV[PROVEEDOR]=N531)))),"")</f>
        <v/>
      </c>
    </row>
    <row r="532" spans="1:15" x14ac:dyDescent="0.35">
      <c r="A532">
        <v>210000169</v>
      </c>
      <c r="B532" t="s">
        <v>772</v>
      </c>
      <c r="C532" t="s">
        <v>177</v>
      </c>
      <c r="D532" t="s">
        <v>773</v>
      </c>
      <c r="E532" t="s">
        <v>172</v>
      </c>
      <c r="F532">
        <v>290000708</v>
      </c>
      <c r="G532" t="s">
        <v>1017</v>
      </c>
      <c r="O532" t="str" cm="1">
        <f t="array" ref="O532">IFERROR(TRANSPOSE(_xlfn._xlws.SORT(_xlfn.UNIQUE(_xlfn._xlws.FILTER(PROV[MINA],PROV[PROVEEDOR]=N532)))),"")</f>
        <v/>
      </c>
    </row>
    <row r="533" spans="1:15" x14ac:dyDescent="0.35">
      <c r="A533">
        <v>210000169</v>
      </c>
      <c r="B533" t="s">
        <v>772</v>
      </c>
      <c r="C533" t="s">
        <v>177</v>
      </c>
      <c r="D533" t="s">
        <v>773</v>
      </c>
      <c r="E533" t="s">
        <v>172</v>
      </c>
      <c r="F533">
        <v>290000709</v>
      </c>
      <c r="G533" t="s">
        <v>1018</v>
      </c>
      <c r="O533" t="str" cm="1">
        <f t="array" ref="O533">IFERROR(TRANSPOSE(_xlfn._xlws.SORT(_xlfn.UNIQUE(_xlfn._xlws.FILTER(PROV[MINA],PROV[PROVEEDOR]=N533)))),"")</f>
        <v/>
      </c>
    </row>
    <row r="534" spans="1:15" x14ac:dyDescent="0.35">
      <c r="A534">
        <v>210000169</v>
      </c>
      <c r="B534" t="s">
        <v>772</v>
      </c>
      <c r="C534" t="s">
        <v>177</v>
      </c>
      <c r="D534" t="s">
        <v>773</v>
      </c>
      <c r="E534" t="s">
        <v>172</v>
      </c>
      <c r="F534">
        <v>290000710</v>
      </c>
      <c r="G534" t="s">
        <v>1019</v>
      </c>
      <c r="O534" t="str" cm="1">
        <f t="array" ref="O534">IFERROR(TRANSPOSE(_xlfn._xlws.SORT(_xlfn.UNIQUE(_xlfn._xlws.FILTER(PROV[MINA],PROV[PROVEEDOR]=N534)))),"")</f>
        <v/>
      </c>
    </row>
    <row r="535" spans="1:15" x14ac:dyDescent="0.35">
      <c r="A535">
        <v>210000169</v>
      </c>
      <c r="B535" t="s">
        <v>772</v>
      </c>
      <c r="C535" t="s">
        <v>177</v>
      </c>
      <c r="D535" t="s">
        <v>773</v>
      </c>
      <c r="E535" t="s">
        <v>172</v>
      </c>
      <c r="F535">
        <v>290000711</v>
      </c>
      <c r="G535" t="s">
        <v>1020</v>
      </c>
      <c r="O535" t="str" cm="1">
        <f t="array" ref="O535">IFERROR(TRANSPOSE(_xlfn._xlws.SORT(_xlfn.UNIQUE(_xlfn._xlws.FILTER(PROV[MINA],PROV[PROVEEDOR]=N535)))),"")</f>
        <v/>
      </c>
    </row>
    <row r="536" spans="1:15" x14ac:dyDescent="0.35">
      <c r="A536">
        <v>210000169</v>
      </c>
      <c r="B536" t="s">
        <v>772</v>
      </c>
      <c r="C536" t="s">
        <v>177</v>
      </c>
      <c r="D536" t="s">
        <v>773</v>
      </c>
      <c r="E536" t="s">
        <v>172</v>
      </c>
      <c r="F536">
        <v>290000712</v>
      </c>
      <c r="G536" t="s">
        <v>1021</v>
      </c>
      <c r="O536" t="str" cm="1">
        <f t="array" ref="O536">IFERROR(TRANSPOSE(_xlfn._xlws.SORT(_xlfn.UNIQUE(_xlfn._xlws.FILTER(PROV[MINA],PROV[PROVEEDOR]=N536)))),"")</f>
        <v/>
      </c>
    </row>
    <row r="537" spans="1:15" x14ac:dyDescent="0.35">
      <c r="A537">
        <v>210000169</v>
      </c>
      <c r="B537" t="s">
        <v>772</v>
      </c>
      <c r="C537" t="s">
        <v>177</v>
      </c>
      <c r="D537" t="s">
        <v>773</v>
      </c>
      <c r="E537" t="s">
        <v>172</v>
      </c>
      <c r="F537">
        <v>290000713</v>
      </c>
      <c r="G537" t="s">
        <v>1022</v>
      </c>
      <c r="O537" t="str" cm="1">
        <f t="array" ref="O537">IFERROR(TRANSPOSE(_xlfn._xlws.SORT(_xlfn.UNIQUE(_xlfn._xlws.FILTER(PROV[MINA],PROV[PROVEEDOR]=N537)))),"")</f>
        <v/>
      </c>
    </row>
    <row r="538" spans="1:15" x14ac:dyDescent="0.35">
      <c r="A538">
        <v>210000168</v>
      </c>
      <c r="B538" t="s">
        <v>765</v>
      </c>
      <c r="C538" t="s">
        <v>177</v>
      </c>
      <c r="D538" t="s">
        <v>766</v>
      </c>
      <c r="E538" t="s">
        <v>172</v>
      </c>
      <c r="F538">
        <v>290000714</v>
      </c>
      <c r="G538" t="s">
        <v>1023</v>
      </c>
      <c r="O538" t="str" cm="1">
        <f t="array" ref="O538">IFERROR(TRANSPOSE(_xlfn._xlws.SORT(_xlfn.UNIQUE(_xlfn._xlws.FILTER(PROV[MINA],PROV[PROVEEDOR]=N538)))),"")</f>
        <v/>
      </c>
    </row>
    <row r="539" spans="1:15" x14ac:dyDescent="0.35">
      <c r="A539">
        <v>210000168</v>
      </c>
      <c r="B539" t="s">
        <v>765</v>
      </c>
      <c r="C539" t="s">
        <v>177</v>
      </c>
      <c r="D539" t="s">
        <v>766</v>
      </c>
      <c r="E539" t="s">
        <v>172</v>
      </c>
      <c r="F539">
        <v>290000715</v>
      </c>
      <c r="G539" t="s">
        <v>1024</v>
      </c>
      <c r="O539" t="str" cm="1">
        <f t="array" ref="O539">IFERROR(TRANSPOSE(_xlfn._xlws.SORT(_xlfn.UNIQUE(_xlfn._xlws.FILTER(PROV[MINA],PROV[PROVEEDOR]=N539)))),"")</f>
        <v/>
      </c>
    </row>
    <row r="540" spans="1:15" x14ac:dyDescent="0.35">
      <c r="A540">
        <v>210000166</v>
      </c>
      <c r="B540" t="s">
        <v>756</v>
      </c>
      <c r="C540" t="s">
        <v>177</v>
      </c>
      <c r="D540" t="s">
        <v>757</v>
      </c>
      <c r="E540" t="s">
        <v>172</v>
      </c>
      <c r="F540">
        <v>290000716</v>
      </c>
      <c r="G540" t="s">
        <v>1025</v>
      </c>
      <c r="O540" t="str" cm="1">
        <f t="array" ref="O540">IFERROR(TRANSPOSE(_xlfn._xlws.SORT(_xlfn.UNIQUE(_xlfn._xlws.FILTER(PROV[MINA],PROV[PROVEEDOR]=N540)))),"")</f>
        <v/>
      </c>
    </row>
    <row r="541" spans="1:15" x14ac:dyDescent="0.35">
      <c r="A541">
        <v>210000166</v>
      </c>
      <c r="B541" t="s">
        <v>756</v>
      </c>
      <c r="C541" t="s">
        <v>177</v>
      </c>
      <c r="D541" t="s">
        <v>757</v>
      </c>
      <c r="E541" t="s">
        <v>172</v>
      </c>
      <c r="F541">
        <v>290000717</v>
      </c>
      <c r="G541" t="s">
        <v>1026</v>
      </c>
      <c r="O541" t="str" cm="1">
        <f t="array" ref="O541">IFERROR(TRANSPOSE(_xlfn._xlws.SORT(_xlfn.UNIQUE(_xlfn._xlws.FILTER(PROV[MINA],PROV[PROVEEDOR]=N541)))),"")</f>
        <v/>
      </c>
    </row>
    <row r="542" spans="1:15" x14ac:dyDescent="0.35">
      <c r="A542">
        <v>210000189</v>
      </c>
      <c r="B542" t="s">
        <v>753</v>
      </c>
      <c r="C542" t="s">
        <v>177</v>
      </c>
      <c r="D542" t="s">
        <v>754</v>
      </c>
      <c r="E542" t="s">
        <v>172</v>
      </c>
      <c r="F542">
        <v>290000718</v>
      </c>
      <c r="G542" t="s">
        <v>1027</v>
      </c>
      <c r="O542" t="str" cm="1">
        <f t="array" ref="O542">IFERROR(TRANSPOSE(_xlfn._xlws.SORT(_xlfn.UNIQUE(_xlfn._xlws.FILTER(PROV[MINA],PROV[PROVEEDOR]=N542)))),"")</f>
        <v/>
      </c>
    </row>
    <row r="543" spans="1:15" x14ac:dyDescent="0.35">
      <c r="A543">
        <v>210000189</v>
      </c>
      <c r="B543" t="s">
        <v>753</v>
      </c>
      <c r="C543" t="s">
        <v>177</v>
      </c>
      <c r="D543" t="s">
        <v>754</v>
      </c>
      <c r="E543" t="s">
        <v>172</v>
      </c>
      <c r="F543">
        <v>290000719</v>
      </c>
      <c r="G543" t="s">
        <v>1028</v>
      </c>
      <c r="O543" t="str" cm="1">
        <f t="array" ref="O543">IFERROR(TRANSPOSE(_xlfn._xlws.SORT(_xlfn.UNIQUE(_xlfn._xlws.FILTER(PROV[MINA],PROV[PROVEEDOR]=N543)))),"")</f>
        <v/>
      </c>
    </row>
    <row r="544" spans="1:15" x14ac:dyDescent="0.35">
      <c r="A544">
        <v>210000135</v>
      </c>
      <c r="B544" t="s">
        <v>150</v>
      </c>
      <c r="C544" t="s">
        <v>410</v>
      </c>
      <c r="D544" t="s">
        <v>411</v>
      </c>
      <c r="E544" t="s">
        <v>179</v>
      </c>
      <c r="F544">
        <v>290000720</v>
      </c>
      <c r="G544" t="s">
        <v>1029</v>
      </c>
      <c r="O544" t="str" cm="1">
        <f t="array" ref="O544">IFERROR(TRANSPOSE(_xlfn._xlws.SORT(_xlfn.UNIQUE(_xlfn._xlws.FILTER(PROV[MINA],PROV[PROVEEDOR]=N544)))),"")</f>
        <v/>
      </c>
    </row>
    <row r="545" spans="1:15" x14ac:dyDescent="0.35">
      <c r="A545">
        <v>210000135</v>
      </c>
      <c r="B545" t="s">
        <v>150</v>
      </c>
      <c r="C545" t="s">
        <v>410</v>
      </c>
      <c r="D545" t="s">
        <v>411</v>
      </c>
      <c r="E545" t="s">
        <v>179</v>
      </c>
      <c r="F545">
        <v>290000721</v>
      </c>
      <c r="G545" t="s">
        <v>1030</v>
      </c>
      <c r="O545" t="str" cm="1">
        <f t="array" ref="O545">IFERROR(TRANSPOSE(_xlfn._xlws.SORT(_xlfn.UNIQUE(_xlfn._xlws.FILTER(PROV[MINA],PROV[PROVEEDOR]=N545)))),"")</f>
        <v/>
      </c>
    </row>
    <row r="546" spans="1:15" x14ac:dyDescent="0.35">
      <c r="A546">
        <v>210000025</v>
      </c>
      <c r="B546" t="s">
        <v>131</v>
      </c>
      <c r="C546" t="s">
        <v>177</v>
      </c>
      <c r="D546" t="s">
        <v>185</v>
      </c>
      <c r="E546" t="s">
        <v>172</v>
      </c>
      <c r="F546">
        <v>290000722</v>
      </c>
      <c r="G546" t="s">
        <v>1031</v>
      </c>
      <c r="O546" t="str" cm="1">
        <f t="array" ref="O546">IFERROR(TRANSPOSE(_xlfn._xlws.SORT(_xlfn.UNIQUE(_xlfn._xlws.FILTER(PROV[MINA],PROV[PROVEEDOR]=N546)))),"")</f>
        <v/>
      </c>
    </row>
    <row r="547" spans="1:15" x14ac:dyDescent="0.35">
      <c r="A547">
        <v>210000025</v>
      </c>
      <c r="B547" t="s">
        <v>131</v>
      </c>
      <c r="C547" t="s">
        <v>177</v>
      </c>
      <c r="D547" t="s">
        <v>185</v>
      </c>
      <c r="E547" t="s">
        <v>172</v>
      </c>
      <c r="F547">
        <v>290000723</v>
      </c>
      <c r="G547" t="s">
        <v>1032</v>
      </c>
      <c r="O547" t="str" cm="1">
        <f t="array" ref="O547">IFERROR(TRANSPOSE(_xlfn._xlws.SORT(_xlfn.UNIQUE(_xlfn._xlws.FILTER(PROV[MINA],PROV[PROVEEDOR]=N547)))),"")</f>
        <v/>
      </c>
    </row>
    <row r="548" spans="1:15" x14ac:dyDescent="0.35">
      <c r="A548">
        <v>210000190</v>
      </c>
      <c r="B548" t="s">
        <v>72</v>
      </c>
      <c r="C548" t="s">
        <v>177</v>
      </c>
      <c r="D548" t="s">
        <v>869</v>
      </c>
      <c r="E548" t="s">
        <v>172</v>
      </c>
      <c r="F548">
        <v>290000724</v>
      </c>
      <c r="G548" t="s">
        <v>1033</v>
      </c>
      <c r="O548" t="str" cm="1">
        <f t="array" ref="O548">IFERROR(TRANSPOSE(_xlfn._xlws.SORT(_xlfn.UNIQUE(_xlfn._xlws.FILTER(PROV[MINA],PROV[PROVEEDOR]=N548)))),"")</f>
        <v/>
      </c>
    </row>
    <row r="549" spans="1:15" x14ac:dyDescent="0.35">
      <c r="A549">
        <v>210000190</v>
      </c>
      <c r="B549" t="s">
        <v>72</v>
      </c>
      <c r="C549" t="s">
        <v>177</v>
      </c>
      <c r="D549" t="s">
        <v>869</v>
      </c>
      <c r="E549" t="s">
        <v>172</v>
      </c>
      <c r="F549">
        <v>290000725</v>
      </c>
      <c r="G549" t="s">
        <v>1034</v>
      </c>
      <c r="O549" t="str" cm="1">
        <f t="array" ref="O549">IFERROR(TRANSPOSE(_xlfn._xlws.SORT(_xlfn.UNIQUE(_xlfn._xlws.FILTER(PROV[MINA],PROV[PROVEEDOR]=N549)))),"")</f>
        <v/>
      </c>
    </row>
    <row r="550" spans="1:15" x14ac:dyDescent="0.35">
      <c r="A550">
        <v>210000193</v>
      </c>
      <c r="B550" t="s">
        <v>871</v>
      </c>
      <c r="C550" t="s">
        <v>177</v>
      </c>
      <c r="D550" t="s">
        <v>872</v>
      </c>
      <c r="E550" t="s">
        <v>172</v>
      </c>
      <c r="F550">
        <v>290000726</v>
      </c>
      <c r="G550" t="s">
        <v>1035</v>
      </c>
      <c r="O550" t="str" cm="1">
        <f t="array" ref="O550">IFERROR(TRANSPOSE(_xlfn._xlws.SORT(_xlfn.UNIQUE(_xlfn._xlws.FILTER(PROV[MINA],PROV[PROVEEDOR]=N550)))),"")</f>
        <v/>
      </c>
    </row>
    <row r="551" spans="1:15" x14ac:dyDescent="0.35">
      <c r="A551">
        <v>210000193</v>
      </c>
      <c r="B551" t="s">
        <v>871</v>
      </c>
      <c r="C551" t="s">
        <v>177</v>
      </c>
      <c r="D551" t="s">
        <v>872</v>
      </c>
      <c r="E551" t="s">
        <v>172</v>
      </c>
      <c r="F551">
        <v>290000727</v>
      </c>
      <c r="G551" t="s">
        <v>1036</v>
      </c>
      <c r="O551" t="str" cm="1">
        <f t="array" ref="O551">IFERROR(TRANSPOSE(_xlfn._xlws.SORT(_xlfn.UNIQUE(_xlfn._xlws.FILTER(PROV[MINA],PROV[PROVEEDOR]=N551)))),"")</f>
        <v/>
      </c>
    </row>
    <row r="552" spans="1:15" x14ac:dyDescent="0.35">
      <c r="A552">
        <v>210000157</v>
      </c>
      <c r="B552" t="s">
        <v>718</v>
      </c>
      <c r="C552" t="s">
        <v>394</v>
      </c>
      <c r="D552" t="s">
        <v>719</v>
      </c>
      <c r="E552" t="s">
        <v>172</v>
      </c>
      <c r="F552">
        <v>290000728</v>
      </c>
      <c r="G552" t="s">
        <v>1037</v>
      </c>
      <c r="O552" t="str" cm="1">
        <f t="array" ref="O552">IFERROR(TRANSPOSE(_xlfn._xlws.SORT(_xlfn.UNIQUE(_xlfn._xlws.FILTER(PROV[MINA],PROV[PROVEEDOR]=N552)))),"")</f>
        <v/>
      </c>
    </row>
    <row r="553" spans="1:15" x14ac:dyDescent="0.35">
      <c r="A553">
        <v>210000157</v>
      </c>
      <c r="B553" t="s">
        <v>718</v>
      </c>
      <c r="C553" t="s">
        <v>394</v>
      </c>
      <c r="D553" t="s">
        <v>719</v>
      </c>
      <c r="E553" t="s">
        <v>172</v>
      </c>
      <c r="F553">
        <v>290000729</v>
      </c>
      <c r="G553" t="s">
        <v>1038</v>
      </c>
      <c r="O553" t="str" cm="1">
        <f t="array" ref="O553">IFERROR(TRANSPOSE(_xlfn._xlws.SORT(_xlfn.UNIQUE(_xlfn._xlws.FILTER(PROV[MINA],PROV[PROVEEDOR]=N553)))),"")</f>
        <v/>
      </c>
    </row>
    <row r="554" spans="1:15" x14ac:dyDescent="0.35">
      <c r="A554">
        <v>210000204</v>
      </c>
      <c r="B554" t="s">
        <v>26</v>
      </c>
      <c r="C554" t="s">
        <v>244</v>
      </c>
      <c r="D554" t="s">
        <v>920</v>
      </c>
      <c r="E554" t="s">
        <v>172</v>
      </c>
      <c r="F554">
        <v>290000730</v>
      </c>
      <c r="G554" t="s">
        <v>1039</v>
      </c>
      <c r="O554" t="str" cm="1">
        <f t="array" ref="O554">IFERROR(TRANSPOSE(_xlfn._xlws.SORT(_xlfn.UNIQUE(_xlfn._xlws.FILTER(PROV[MINA],PROV[PROVEEDOR]=N554)))),"")</f>
        <v/>
      </c>
    </row>
    <row r="555" spans="1:15" x14ac:dyDescent="0.35">
      <c r="A555">
        <v>210000204</v>
      </c>
      <c r="B555" t="s">
        <v>26</v>
      </c>
      <c r="C555" t="s">
        <v>244</v>
      </c>
      <c r="D555" t="s">
        <v>920</v>
      </c>
      <c r="E555" t="s">
        <v>172</v>
      </c>
      <c r="F555">
        <v>290000731</v>
      </c>
      <c r="G555" t="s">
        <v>1040</v>
      </c>
      <c r="O555" t="str" cm="1">
        <f t="array" ref="O555">IFERROR(TRANSPOSE(_xlfn._xlws.SORT(_xlfn.UNIQUE(_xlfn._xlws.FILTER(PROV[MINA],PROV[PROVEEDOR]=N555)))),"")</f>
        <v/>
      </c>
    </row>
    <row r="556" spans="1:15" x14ac:dyDescent="0.35">
      <c r="A556">
        <v>210000204</v>
      </c>
      <c r="B556" t="s">
        <v>26</v>
      </c>
      <c r="C556" t="s">
        <v>244</v>
      </c>
      <c r="D556" t="s">
        <v>920</v>
      </c>
      <c r="E556" t="s">
        <v>172</v>
      </c>
      <c r="F556">
        <v>290000732</v>
      </c>
      <c r="G556" t="s">
        <v>1041</v>
      </c>
      <c r="O556" t="str" cm="1">
        <f t="array" ref="O556">IFERROR(TRANSPOSE(_xlfn._xlws.SORT(_xlfn.UNIQUE(_xlfn._xlws.FILTER(PROV[MINA],PROV[PROVEEDOR]=N556)))),"")</f>
        <v/>
      </c>
    </row>
    <row r="557" spans="1:15" x14ac:dyDescent="0.35">
      <c r="A557">
        <v>210000204</v>
      </c>
      <c r="B557" t="s">
        <v>26</v>
      </c>
      <c r="C557" t="s">
        <v>244</v>
      </c>
      <c r="D557" t="s">
        <v>920</v>
      </c>
      <c r="E557" t="s">
        <v>172</v>
      </c>
      <c r="F557">
        <v>290000733</v>
      </c>
      <c r="G557" t="s">
        <v>1042</v>
      </c>
      <c r="O557" t="str" cm="1">
        <f t="array" ref="O557">IFERROR(TRANSPOSE(_xlfn._xlws.SORT(_xlfn.UNIQUE(_xlfn._xlws.FILTER(PROV[MINA],PROV[PROVEEDOR]=N557)))),"")</f>
        <v/>
      </c>
    </row>
    <row r="558" spans="1:15" x14ac:dyDescent="0.35">
      <c r="A558">
        <v>210000204</v>
      </c>
      <c r="B558" t="s">
        <v>26</v>
      </c>
      <c r="C558" t="s">
        <v>244</v>
      </c>
      <c r="D558" t="s">
        <v>920</v>
      </c>
      <c r="E558" t="s">
        <v>172</v>
      </c>
      <c r="F558">
        <v>290000734</v>
      </c>
      <c r="G558" t="s">
        <v>1043</v>
      </c>
      <c r="O558" t="str" cm="1">
        <f t="array" ref="O558">IFERROR(TRANSPOSE(_xlfn._xlws.SORT(_xlfn.UNIQUE(_xlfn._xlws.FILTER(PROV[MINA],PROV[PROVEEDOR]=N558)))),"")</f>
        <v/>
      </c>
    </row>
    <row r="559" spans="1:15" x14ac:dyDescent="0.35">
      <c r="A559">
        <v>210000204</v>
      </c>
      <c r="B559" t="s">
        <v>26</v>
      </c>
      <c r="C559" t="s">
        <v>244</v>
      </c>
      <c r="D559" t="s">
        <v>920</v>
      </c>
      <c r="E559" t="s">
        <v>172</v>
      </c>
      <c r="F559">
        <v>290000735</v>
      </c>
      <c r="G559" t="s">
        <v>1044</v>
      </c>
      <c r="O559" t="str" cm="1">
        <f t="array" ref="O559">IFERROR(TRANSPOSE(_xlfn._xlws.SORT(_xlfn.UNIQUE(_xlfn._xlws.FILTER(PROV[MINA],PROV[PROVEEDOR]=N559)))),"")</f>
        <v/>
      </c>
    </row>
    <row r="560" spans="1:15" x14ac:dyDescent="0.35">
      <c r="A560">
        <v>210000205</v>
      </c>
      <c r="B560" t="s">
        <v>74</v>
      </c>
      <c r="C560" t="s">
        <v>177</v>
      </c>
      <c r="D560" t="s">
        <v>924</v>
      </c>
      <c r="E560" t="s">
        <v>172</v>
      </c>
      <c r="F560">
        <v>290000736</v>
      </c>
      <c r="G560" t="s">
        <v>1045</v>
      </c>
      <c r="O560" t="str" cm="1">
        <f t="array" ref="O560">IFERROR(TRANSPOSE(_xlfn._xlws.SORT(_xlfn.UNIQUE(_xlfn._xlws.FILTER(PROV[MINA],PROV[PROVEEDOR]=N560)))),"")</f>
        <v/>
      </c>
    </row>
    <row r="561" spans="1:15" x14ac:dyDescent="0.35">
      <c r="A561">
        <v>210000205</v>
      </c>
      <c r="B561" t="s">
        <v>74</v>
      </c>
      <c r="C561" t="s">
        <v>177</v>
      </c>
      <c r="D561" t="s">
        <v>924</v>
      </c>
      <c r="E561" t="s">
        <v>172</v>
      </c>
      <c r="F561">
        <v>290000737</v>
      </c>
      <c r="G561" t="s">
        <v>1046</v>
      </c>
      <c r="O561" t="str" cm="1">
        <f t="array" ref="O561">IFERROR(TRANSPOSE(_xlfn._xlws.SORT(_xlfn.UNIQUE(_xlfn._xlws.FILTER(PROV[MINA],PROV[PROVEEDOR]=N561)))),"")</f>
        <v/>
      </c>
    </row>
    <row r="562" spans="1:15" x14ac:dyDescent="0.35">
      <c r="A562">
        <v>210000153</v>
      </c>
      <c r="B562" t="s">
        <v>876</v>
      </c>
      <c r="C562" t="s">
        <v>177</v>
      </c>
      <c r="D562" t="s">
        <v>877</v>
      </c>
      <c r="E562" t="s">
        <v>172</v>
      </c>
      <c r="F562">
        <v>290000741</v>
      </c>
      <c r="G562" t="s">
        <v>1047</v>
      </c>
      <c r="O562" t="str" cm="1">
        <f t="array" ref="O562">IFERROR(TRANSPOSE(_xlfn._xlws.SORT(_xlfn.UNIQUE(_xlfn._xlws.FILTER(PROV[MINA],PROV[PROVEEDOR]=N562)))),"")</f>
        <v/>
      </c>
    </row>
    <row r="563" spans="1:15" x14ac:dyDescent="0.35">
      <c r="A563">
        <v>210000153</v>
      </c>
      <c r="B563" t="s">
        <v>876</v>
      </c>
      <c r="C563" t="s">
        <v>177</v>
      </c>
      <c r="D563" t="s">
        <v>877</v>
      </c>
      <c r="E563" t="s">
        <v>172</v>
      </c>
      <c r="F563">
        <v>290000742</v>
      </c>
      <c r="G563" t="s">
        <v>1048</v>
      </c>
      <c r="O563" t="str" cm="1">
        <f t="array" ref="O563">IFERROR(TRANSPOSE(_xlfn._xlws.SORT(_xlfn.UNIQUE(_xlfn._xlws.FILTER(PROV[MINA],PROV[PROVEEDOR]=N563)))),"")</f>
        <v/>
      </c>
    </row>
    <row r="564" spans="1:15" x14ac:dyDescent="0.35">
      <c r="A564">
        <v>210000153</v>
      </c>
      <c r="B564" t="s">
        <v>876</v>
      </c>
      <c r="C564" t="s">
        <v>177</v>
      </c>
      <c r="D564" t="s">
        <v>877</v>
      </c>
      <c r="E564" t="s">
        <v>172</v>
      </c>
      <c r="F564">
        <v>290000743</v>
      </c>
      <c r="G564" t="s">
        <v>1049</v>
      </c>
      <c r="O564" t="str" cm="1">
        <f t="array" ref="O564">IFERROR(TRANSPOSE(_xlfn._xlws.SORT(_xlfn.UNIQUE(_xlfn._xlws.FILTER(PROV[MINA],PROV[PROVEEDOR]=N564)))),"")</f>
        <v/>
      </c>
    </row>
    <row r="565" spans="1:15" x14ac:dyDescent="0.35">
      <c r="A565">
        <v>210000230</v>
      </c>
      <c r="B565" t="s">
        <v>1050</v>
      </c>
      <c r="C565" t="s">
        <v>177</v>
      </c>
      <c r="D565" t="s">
        <v>1051</v>
      </c>
      <c r="E565" t="s">
        <v>172</v>
      </c>
      <c r="F565">
        <v>290000744</v>
      </c>
      <c r="G565" t="s">
        <v>1052</v>
      </c>
      <c r="O565" t="str" cm="1">
        <f t="array" ref="O565">IFERROR(TRANSPOSE(_xlfn._xlws.SORT(_xlfn.UNIQUE(_xlfn._xlws.FILTER(PROV[MINA],PROV[PROVEEDOR]=N565)))),"")</f>
        <v/>
      </c>
    </row>
    <row r="566" spans="1:15" x14ac:dyDescent="0.35">
      <c r="A566">
        <v>210000230</v>
      </c>
      <c r="B566" t="s">
        <v>1050</v>
      </c>
      <c r="C566" t="s">
        <v>177</v>
      </c>
      <c r="D566" t="s">
        <v>1051</v>
      </c>
      <c r="E566" t="s">
        <v>172</v>
      </c>
      <c r="F566">
        <v>290000745</v>
      </c>
      <c r="G566" t="s">
        <v>1053</v>
      </c>
      <c r="O566" t="str" cm="1">
        <f t="array" ref="O566">IFERROR(TRANSPOSE(_xlfn._xlws.SORT(_xlfn.UNIQUE(_xlfn._xlws.FILTER(PROV[MINA],PROV[PROVEEDOR]=N566)))),"")</f>
        <v/>
      </c>
    </row>
    <row r="567" spans="1:15" x14ac:dyDescent="0.35">
      <c r="A567">
        <v>210000145</v>
      </c>
      <c r="B567" t="s">
        <v>507</v>
      </c>
      <c r="C567" t="s">
        <v>216</v>
      </c>
      <c r="D567" t="s">
        <v>508</v>
      </c>
      <c r="E567" t="s">
        <v>172</v>
      </c>
      <c r="F567">
        <v>290000746</v>
      </c>
      <c r="G567" t="s">
        <v>1054</v>
      </c>
      <c r="O567" t="str" cm="1">
        <f t="array" ref="O567">IFERROR(TRANSPOSE(_xlfn._xlws.SORT(_xlfn.UNIQUE(_xlfn._xlws.FILTER(PROV[MINA],PROV[PROVEEDOR]=N567)))),"")</f>
        <v/>
      </c>
    </row>
    <row r="568" spans="1:15" x14ac:dyDescent="0.35">
      <c r="A568">
        <v>210000231</v>
      </c>
      <c r="B568" t="s">
        <v>1055</v>
      </c>
      <c r="C568" t="s">
        <v>177</v>
      </c>
      <c r="D568" t="s">
        <v>1056</v>
      </c>
      <c r="E568" t="s">
        <v>179</v>
      </c>
      <c r="F568">
        <v>290000747</v>
      </c>
      <c r="G568" t="s">
        <v>1057</v>
      </c>
      <c r="O568" t="str" cm="1">
        <f t="array" ref="O568">IFERROR(TRANSPOSE(_xlfn._xlws.SORT(_xlfn.UNIQUE(_xlfn._xlws.FILTER(PROV[MINA],PROV[PROVEEDOR]=N568)))),"")</f>
        <v/>
      </c>
    </row>
    <row r="569" spans="1:15" x14ac:dyDescent="0.35">
      <c r="A569">
        <v>210000145</v>
      </c>
      <c r="B569" t="s">
        <v>507</v>
      </c>
      <c r="C569" t="s">
        <v>216</v>
      </c>
      <c r="D569" t="s">
        <v>508</v>
      </c>
      <c r="E569" t="s">
        <v>172</v>
      </c>
      <c r="F569">
        <v>290000748</v>
      </c>
      <c r="G569" t="s">
        <v>1058</v>
      </c>
      <c r="O569" t="str" cm="1">
        <f t="array" ref="O569">IFERROR(TRANSPOSE(_xlfn._xlws.SORT(_xlfn.UNIQUE(_xlfn._xlws.FILTER(PROV[MINA],PROV[PROVEEDOR]=N569)))),"")</f>
        <v/>
      </c>
    </row>
    <row r="570" spans="1:15" x14ac:dyDescent="0.35">
      <c r="A570">
        <v>210000145</v>
      </c>
      <c r="B570" t="s">
        <v>507</v>
      </c>
      <c r="C570" t="s">
        <v>216</v>
      </c>
      <c r="D570" t="s">
        <v>508</v>
      </c>
      <c r="E570" t="s">
        <v>172</v>
      </c>
      <c r="F570">
        <v>290000749</v>
      </c>
      <c r="G570" t="s">
        <v>1059</v>
      </c>
      <c r="O570" t="str" cm="1">
        <f t="array" ref="O570">IFERROR(TRANSPOSE(_xlfn._xlws.SORT(_xlfn.UNIQUE(_xlfn._xlws.FILTER(PROV[MINA],PROV[PROVEEDOR]=N570)))),"")</f>
        <v/>
      </c>
    </row>
    <row r="571" spans="1:15" x14ac:dyDescent="0.35">
      <c r="A571">
        <v>210000235</v>
      </c>
      <c r="B571" t="s">
        <v>1060</v>
      </c>
      <c r="C571" t="s">
        <v>177</v>
      </c>
      <c r="D571" t="s">
        <v>1061</v>
      </c>
      <c r="E571" t="s">
        <v>172</v>
      </c>
      <c r="F571">
        <v>290000750</v>
      </c>
      <c r="G571" t="s">
        <v>1062</v>
      </c>
      <c r="O571" t="str" cm="1">
        <f t="array" ref="O571">IFERROR(TRANSPOSE(_xlfn._xlws.SORT(_xlfn.UNIQUE(_xlfn._xlws.FILTER(PROV[MINA],PROV[PROVEEDOR]=N571)))),"")</f>
        <v/>
      </c>
    </row>
    <row r="572" spans="1:15" x14ac:dyDescent="0.35">
      <c r="A572">
        <v>210000227</v>
      </c>
      <c r="B572" t="s">
        <v>951</v>
      </c>
      <c r="C572" t="s">
        <v>177</v>
      </c>
      <c r="D572" t="s">
        <v>952</v>
      </c>
      <c r="E572" t="s">
        <v>172</v>
      </c>
      <c r="F572">
        <v>290000751</v>
      </c>
      <c r="G572" t="s">
        <v>1063</v>
      </c>
      <c r="O572" t="str" cm="1">
        <f t="array" ref="O572">IFERROR(TRANSPOSE(_xlfn._xlws.SORT(_xlfn.UNIQUE(_xlfn._xlws.FILTER(PROV[MINA],PROV[PROVEEDOR]=N572)))),"")</f>
        <v/>
      </c>
    </row>
    <row r="573" spans="1:15" x14ac:dyDescent="0.35">
      <c r="A573">
        <v>210000238</v>
      </c>
      <c r="B573" t="s">
        <v>39</v>
      </c>
      <c r="C573" t="s">
        <v>177</v>
      </c>
      <c r="D573" t="s">
        <v>1064</v>
      </c>
      <c r="E573" t="s">
        <v>172</v>
      </c>
      <c r="F573">
        <v>290000753</v>
      </c>
      <c r="G573" t="s">
        <v>40</v>
      </c>
      <c r="O573" t="str" cm="1">
        <f t="array" ref="O573">IFERROR(TRANSPOSE(_xlfn._xlws.SORT(_xlfn.UNIQUE(_xlfn._xlws.FILTER(PROV[MINA],PROV[PROVEEDOR]=N573)))),"")</f>
        <v/>
      </c>
    </row>
    <row r="574" spans="1:15" x14ac:dyDescent="0.35">
      <c r="A574">
        <v>210000137</v>
      </c>
      <c r="B574" t="s">
        <v>417</v>
      </c>
      <c r="C574" t="s">
        <v>177</v>
      </c>
      <c r="D574" t="s">
        <v>418</v>
      </c>
      <c r="E574" t="s">
        <v>172</v>
      </c>
      <c r="F574">
        <v>290000754</v>
      </c>
      <c r="G574" t="s">
        <v>1065</v>
      </c>
      <c r="O574" t="str" cm="1">
        <f t="array" ref="O574">IFERROR(TRANSPOSE(_xlfn._xlws.SORT(_xlfn.UNIQUE(_xlfn._xlws.FILTER(PROV[MINA],PROV[PROVEEDOR]=N574)))),"")</f>
        <v/>
      </c>
    </row>
    <row r="575" spans="1:15" x14ac:dyDescent="0.35">
      <c r="A575">
        <v>210000238</v>
      </c>
      <c r="B575" t="s">
        <v>39</v>
      </c>
      <c r="C575" t="s">
        <v>177</v>
      </c>
      <c r="D575" t="s">
        <v>1064</v>
      </c>
      <c r="E575" t="s">
        <v>172</v>
      </c>
      <c r="F575">
        <v>290000755</v>
      </c>
      <c r="G575" t="s">
        <v>1066</v>
      </c>
      <c r="O575" t="str" cm="1">
        <f t="array" ref="O575">IFERROR(TRANSPOSE(_xlfn._xlws.SORT(_xlfn.UNIQUE(_xlfn._xlws.FILTER(PROV[MINA],PROV[PROVEEDOR]=N575)))),"")</f>
        <v/>
      </c>
    </row>
    <row r="576" spans="1:15" x14ac:dyDescent="0.35">
      <c r="A576">
        <v>210000137</v>
      </c>
      <c r="B576" t="s">
        <v>417</v>
      </c>
      <c r="C576" t="s">
        <v>177</v>
      </c>
      <c r="D576" t="s">
        <v>418</v>
      </c>
      <c r="E576" t="s">
        <v>172</v>
      </c>
      <c r="F576">
        <v>290000756</v>
      </c>
      <c r="G576" t="s">
        <v>1067</v>
      </c>
      <c r="O576" t="str" cm="1">
        <f t="array" ref="O576">IFERROR(TRANSPOSE(_xlfn._xlws.SORT(_xlfn.UNIQUE(_xlfn._xlws.FILTER(PROV[MINA],PROV[PROVEEDOR]=N576)))),"")</f>
        <v/>
      </c>
    </row>
    <row r="577" spans="1:15" x14ac:dyDescent="0.35">
      <c r="A577">
        <v>210000238</v>
      </c>
      <c r="B577" t="s">
        <v>39</v>
      </c>
      <c r="C577" t="s">
        <v>177</v>
      </c>
      <c r="D577" t="s">
        <v>1064</v>
      </c>
      <c r="E577" t="s">
        <v>172</v>
      </c>
      <c r="F577">
        <v>290000757</v>
      </c>
      <c r="G577" t="s">
        <v>1068</v>
      </c>
      <c r="O577" t="str" cm="1">
        <f t="array" ref="O577">IFERROR(TRANSPOSE(_xlfn._xlws.SORT(_xlfn.UNIQUE(_xlfn._xlws.FILTER(PROV[MINA],PROV[PROVEEDOR]=N577)))),"")</f>
        <v/>
      </c>
    </row>
    <row r="578" spans="1:15" x14ac:dyDescent="0.35">
      <c r="A578">
        <v>210000015</v>
      </c>
      <c r="B578" t="s">
        <v>1069</v>
      </c>
      <c r="C578" t="s">
        <v>177</v>
      </c>
      <c r="D578" t="s">
        <v>1070</v>
      </c>
      <c r="E578" t="s">
        <v>172</v>
      </c>
      <c r="F578">
        <v>290000758</v>
      </c>
      <c r="G578" t="s">
        <v>1071</v>
      </c>
      <c r="O578" t="str" cm="1">
        <f t="array" ref="O578">IFERROR(TRANSPOSE(_xlfn._xlws.SORT(_xlfn.UNIQUE(_xlfn._xlws.FILTER(PROV[MINA],PROV[PROVEEDOR]=N578)))),"")</f>
        <v/>
      </c>
    </row>
    <row r="579" spans="1:15" x14ac:dyDescent="0.35">
      <c r="A579">
        <v>210000015</v>
      </c>
      <c r="B579" t="s">
        <v>1069</v>
      </c>
      <c r="C579" t="s">
        <v>177</v>
      </c>
      <c r="D579" t="s">
        <v>1070</v>
      </c>
      <c r="E579" t="s">
        <v>172</v>
      </c>
      <c r="F579">
        <v>290000759</v>
      </c>
      <c r="G579" t="s">
        <v>1072</v>
      </c>
      <c r="O579" t="str" cm="1">
        <f t="array" ref="O579">IFERROR(TRANSPOSE(_xlfn._xlws.SORT(_xlfn.UNIQUE(_xlfn._xlws.FILTER(PROV[MINA],PROV[PROVEEDOR]=N579)))),"")</f>
        <v/>
      </c>
    </row>
    <row r="580" spans="1:15" x14ac:dyDescent="0.35">
      <c r="A580">
        <v>210000015</v>
      </c>
      <c r="B580" t="s">
        <v>1069</v>
      </c>
      <c r="C580" t="s">
        <v>177</v>
      </c>
      <c r="D580" t="s">
        <v>1070</v>
      </c>
      <c r="E580" t="s">
        <v>172</v>
      </c>
      <c r="F580">
        <v>290000760</v>
      </c>
      <c r="G580" t="s">
        <v>1073</v>
      </c>
      <c r="O580" t="str" cm="1">
        <f t="array" ref="O580">IFERROR(TRANSPOSE(_xlfn._xlws.SORT(_xlfn.UNIQUE(_xlfn._xlws.FILTER(PROV[MINA],PROV[PROVEEDOR]=N580)))),"")</f>
        <v/>
      </c>
    </row>
    <row r="581" spans="1:15" x14ac:dyDescent="0.35">
      <c r="A581">
        <v>210000015</v>
      </c>
      <c r="B581" t="s">
        <v>1069</v>
      </c>
      <c r="C581" t="s">
        <v>177</v>
      </c>
      <c r="D581" t="s">
        <v>1070</v>
      </c>
      <c r="E581" t="s">
        <v>172</v>
      </c>
      <c r="F581">
        <v>290000761</v>
      </c>
      <c r="G581" t="s">
        <v>1074</v>
      </c>
      <c r="O581" t="str" cm="1">
        <f t="array" ref="O581">IFERROR(TRANSPOSE(_xlfn._xlws.SORT(_xlfn.UNIQUE(_xlfn._xlws.FILTER(PROV[MINA],PROV[PROVEEDOR]=N581)))),"")</f>
        <v/>
      </c>
    </row>
    <row r="582" spans="1:15" x14ac:dyDescent="0.35">
      <c r="A582">
        <v>210000015</v>
      </c>
      <c r="B582" t="s">
        <v>1069</v>
      </c>
      <c r="C582" t="s">
        <v>177</v>
      </c>
      <c r="D582" t="s">
        <v>1070</v>
      </c>
      <c r="E582" t="s">
        <v>172</v>
      </c>
      <c r="F582">
        <v>290000762</v>
      </c>
      <c r="G582" t="s">
        <v>1075</v>
      </c>
      <c r="O582" t="str" cm="1">
        <f t="array" ref="O582">IFERROR(TRANSPOSE(_xlfn._xlws.SORT(_xlfn.UNIQUE(_xlfn._xlws.FILTER(PROV[MINA],PROV[PROVEEDOR]=N582)))),"")</f>
        <v/>
      </c>
    </row>
    <row r="583" spans="1:15" x14ac:dyDescent="0.35">
      <c r="A583">
        <v>210000015</v>
      </c>
      <c r="B583" t="s">
        <v>1069</v>
      </c>
      <c r="C583" t="s">
        <v>177</v>
      </c>
      <c r="D583" t="s">
        <v>1070</v>
      </c>
      <c r="E583" t="s">
        <v>172</v>
      </c>
      <c r="F583">
        <v>290000763</v>
      </c>
      <c r="G583" t="s">
        <v>1076</v>
      </c>
      <c r="O583" t="str" cm="1">
        <f t="array" ref="O583">IFERROR(TRANSPOSE(_xlfn._xlws.SORT(_xlfn.UNIQUE(_xlfn._xlws.FILTER(PROV[MINA],PROV[PROVEEDOR]=N583)))),"")</f>
        <v/>
      </c>
    </row>
    <row r="584" spans="1:15" x14ac:dyDescent="0.35">
      <c r="A584">
        <v>210000015</v>
      </c>
      <c r="B584" t="s">
        <v>1069</v>
      </c>
      <c r="C584" t="s">
        <v>177</v>
      </c>
      <c r="D584" t="s">
        <v>1070</v>
      </c>
      <c r="E584" t="s">
        <v>172</v>
      </c>
      <c r="F584">
        <v>290000764</v>
      </c>
      <c r="G584" t="s">
        <v>1077</v>
      </c>
      <c r="O584" t="str" cm="1">
        <f t="array" ref="O584">IFERROR(TRANSPOSE(_xlfn._xlws.SORT(_xlfn.UNIQUE(_xlfn._xlws.FILTER(PROV[MINA],PROV[PROVEEDOR]=N584)))),"")</f>
        <v/>
      </c>
    </row>
    <row r="585" spans="1:15" x14ac:dyDescent="0.35">
      <c r="A585">
        <v>210000015</v>
      </c>
      <c r="B585" t="s">
        <v>1069</v>
      </c>
      <c r="C585" t="s">
        <v>177</v>
      </c>
      <c r="D585" t="s">
        <v>1070</v>
      </c>
      <c r="E585" t="s">
        <v>172</v>
      </c>
      <c r="F585">
        <v>290000765</v>
      </c>
      <c r="G585" t="s">
        <v>1078</v>
      </c>
      <c r="O585" t="str" cm="1">
        <f t="array" ref="O585">IFERROR(TRANSPOSE(_xlfn._xlws.SORT(_xlfn.UNIQUE(_xlfn._xlws.FILTER(PROV[MINA],PROV[PROVEEDOR]=N585)))),"")</f>
        <v/>
      </c>
    </row>
    <row r="586" spans="1:15" x14ac:dyDescent="0.35">
      <c r="A586">
        <v>210000015</v>
      </c>
      <c r="B586" t="s">
        <v>1069</v>
      </c>
      <c r="C586" t="s">
        <v>177</v>
      </c>
      <c r="D586" t="s">
        <v>1070</v>
      </c>
      <c r="E586" t="s">
        <v>172</v>
      </c>
      <c r="F586">
        <v>290000766</v>
      </c>
      <c r="G586" t="s">
        <v>1079</v>
      </c>
      <c r="O586" t="str" cm="1">
        <f t="array" ref="O586">IFERROR(TRANSPOSE(_xlfn._xlws.SORT(_xlfn.UNIQUE(_xlfn._xlws.FILTER(PROV[MINA],PROV[PROVEEDOR]=N586)))),"")</f>
        <v/>
      </c>
    </row>
    <row r="587" spans="1:15" x14ac:dyDescent="0.35">
      <c r="A587">
        <v>210000242</v>
      </c>
      <c r="B587" t="s">
        <v>1080</v>
      </c>
      <c r="C587" t="s">
        <v>177</v>
      </c>
      <c r="D587" t="s">
        <v>1081</v>
      </c>
      <c r="E587" t="s">
        <v>172</v>
      </c>
      <c r="F587">
        <v>290000767</v>
      </c>
      <c r="G587" t="s">
        <v>1082</v>
      </c>
      <c r="O587" t="str" cm="1">
        <f t="array" ref="O587">IFERROR(TRANSPOSE(_xlfn._xlws.SORT(_xlfn.UNIQUE(_xlfn._xlws.FILTER(PROV[MINA],PROV[PROVEEDOR]=N587)))),"")</f>
        <v/>
      </c>
    </row>
    <row r="588" spans="1:15" x14ac:dyDescent="0.35">
      <c r="A588">
        <v>210000137</v>
      </c>
      <c r="B588" t="s">
        <v>417</v>
      </c>
      <c r="C588" t="s">
        <v>177</v>
      </c>
      <c r="D588" t="s">
        <v>418</v>
      </c>
      <c r="E588" t="s">
        <v>172</v>
      </c>
      <c r="F588">
        <v>290000768</v>
      </c>
      <c r="G588" t="s">
        <v>1083</v>
      </c>
      <c r="O588" t="str" cm="1">
        <f t="array" ref="O588">IFERROR(TRANSPOSE(_xlfn._xlws.SORT(_xlfn.UNIQUE(_xlfn._xlws.FILTER(PROV[MINA],PROV[PROVEEDOR]=N588)))),"")</f>
        <v/>
      </c>
    </row>
    <row r="589" spans="1:15" x14ac:dyDescent="0.35">
      <c r="A589">
        <v>270000011</v>
      </c>
      <c r="B589" t="s">
        <v>1084</v>
      </c>
      <c r="C589" t="s">
        <v>177</v>
      </c>
      <c r="D589" t="s">
        <v>1085</v>
      </c>
      <c r="E589" t="s">
        <v>172</v>
      </c>
      <c r="F589">
        <v>290000769</v>
      </c>
      <c r="G589" t="s">
        <v>1086</v>
      </c>
      <c r="O589" t="str" cm="1">
        <f t="array" ref="O589">IFERROR(TRANSPOSE(_xlfn._xlws.SORT(_xlfn.UNIQUE(_xlfn._xlws.FILTER(PROV[MINA],PROV[PROVEEDOR]=N589)))),"")</f>
        <v/>
      </c>
    </row>
    <row r="590" spans="1:15" x14ac:dyDescent="0.35">
      <c r="A590">
        <v>270000011</v>
      </c>
      <c r="B590" t="s">
        <v>1084</v>
      </c>
      <c r="C590" t="s">
        <v>177</v>
      </c>
      <c r="D590" t="s">
        <v>1085</v>
      </c>
      <c r="E590" t="s">
        <v>172</v>
      </c>
      <c r="F590">
        <v>290000770</v>
      </c>
      <c r="G590" t="s">
        <v>1087</v>
      </c>
      <c r="O590" t="str" cm="1">
        <f t="array" ref="O590">IFERROR(TRANSPOSE(_xlfn._xlws.SORT(_xlfn.UNIQUE(_xlfn._xlws.FILTER(PROV[MINA],PROV[PROVEEDOR]=N590)))),"")</f>
        <v/>
      </c>
    </row>
    <row r="591" spans="1:15" x14ac:dyDescent="0.35">
      <c r="A591">
        <v>270000011</v>
      </c>
      <c r="B591" t="s">
        <v>1084</v>
      </c>
      <c r="C591" t="s">
        <v>177</v>
      </c>
      <c r="D591" t="s">
        <v>1085</v>
      </c>
      <c r="E591" t="s">
        <v>172</v>
      </c>
      <c r="F591">
        <v>290000771</v>
      </c>
      <c r="G591" t="s">
        <v>1088</v>
      </c>
      <c r="O591" t="str" cm="1">
        <f t="array" ref="O591">IFERROR(TRANSPOSE(_xlfn._xlws.SORT(_xlfn.UNIQUE(_xlfn._xlws.FILTER(PROV[MINA],PROV[PROVEEDOR]=N591)))),"")</f>
        <v/>
      </c>
    </row>
    <row r="592" spans="1:15" x14ac:dyDescent="0.35">
      <c r="A592">
        <v>210000140</v>
      </c>
      <c r="B592" t="s">
        <v>438</v>
      </c>
      <c r="C592" t="s">
        <v>439</v>
      </c>
      <c r="D592" t="s">
        <v>440</v>
      </c>
      <c r="E592" t="s">
        <v>179</v>
      </c>
      <c r="F592">
        <v>290000772</v>
      </c>
      <c r="G592" t="s">
        <v>1089</v>
      </c>
      <c r="O592" t="str" cm="1">
        <f t="array" ref="O592">IFERROR(TRANSPOSE(_xlfn._xlws.SORT(_xlfn.UNIQUE(_xlfn._xlws.FILTER(PROV[MINA],PROV[PROVEEDOR]=N592)))),"")</f>
        <v/>
      </c>
    </row>
    <row r="593" spans="1:15" x14ac:dyDescent="0.35">
      <c r="A593">
        <v>210000180</v>
      </c>
      <c r="B593" t="s">
        <v>846</v>
      </c>
      <c r="C593" t="s">
        <v>177</v>
      </c>
      <c r="D593" t="s">
        <v>847</v>
      </c>
      <c r="E593" t="s">
        <v>172</v>
      </c>
      <c r="F593">
        <v>290000773</v>
      </c>
      <c r="G593" t="s">
        <v>1090</v>
      </c>
      <c r="O593" t="str" cm="1">
        <f t="array" ref="O593">IFERROR(TRANSPOSE(_xlfn._xlws.SORT(_xlfn.UNIQUE(_xlfn._xlws.FILTER(PROV[MINA],PROV[PROVEEDOR]=N593)))),"")</f>
        <v/>
      </c>
    </row>
    <row r="594" spans="1:15" x14ac:dyDescent="0.35">
      <c r="A594">
        <v>210000180</v>
      </c>
      <c r="B594" t="s">
        <v>846</v>
      </c>
      <c r="C594" t="s">
        <v>177</v>
      </c>
      <c r="D594" t="s">
        <v>847</v>
      </c>
      <c r="E594" t="s">
        <v>172</v>
      </c>
      <c r="F594">
        <v>290000774</v>
      </c>
      <c r="G594" t="s">
        <v>1091</v>
      </c>
      <c r="O594" t="str" cm="1">
        <f t="array" ref="O594">IFERROR(TRANSPOSE(_xlfn._xlws.SORT(_xlfn.UNIQUE(_xlfn._xlws.FILTER(PROV[MINA],PROV[PROVEEDOR]=N594)))),"")</f>
        <v/>
      </c>
    </row>
    <row r="595" spans="1:15" x14ac:dyDescent="0.35">
      <c r="A595">
        <v>210000180</v>
      </c>
      <c r="B595" t="s">
        <v>846</v>
      </c>
      <c r="C595" t="s">
        <v>177</v>
      </c>
      <c r="D595" t="s">
        <v>847</v>
      </c>
      <c r="E595" t="s">
        <v>172</v>
      </c>
      <c r="F595">
        <v>290000775</v>
      </c>
      <c r="G595" t="s">
        <v>1092</v>
      </c>
      <c r="O595" t="str" cm="1">
        <f t="array" ref="O595">IFERROR(TRANSPOSE(_xlfn._xlws.SORT(_xlfn.UNIQUE(_xlfn._xlws.FILTER(PROV[MINA],PROV[PROVEEDOR]=N595)))),"")</f>
        <v/>
      </c>
    </row>
    <row r="596" spans="1:15" x14ac:dyDescent="0.35">
      <c r="A596">
        <v>210000139</v>
      </c>
      <c r="B596" t="s">
        <v>431</v>
      </c>
      <c r="C596" t="s">
        <v>177</v>
      </c>
      <c r="D596" t="s">
        <v>432</v>
      </c>
      <c r="E596" t="s">
        <v>172</v>
      </c>
      <c r="F596">
        <v>290000776</v>
      </c>
      <c r="G596" t="s">
        <v>1093</v>
      </c>
      <c r="O596" t="str" cm="1">
        <f t="array" ref="O596">IFERROR(TRANSPOSE(_xlfn._xlws.SORT(_xlfn.UNIQUE(_xlfn._xlws.FILTER(PROV[MINA],PROV[PROVEEDOR]=N596)))),"")</f>
        <v/>
      </c>
    </row>
    <row r="597" spans="1:15" x14ac:dyDescent="0.35">
      <c r="A597">
        <v>210000139</v>
      </c>
      <c r="B597" t="s">
        <v>431</v>
      </c>
      <c r="C597" t="s">
        <v>177</v>
      </c>
      <c r="D597" t="s">
        <v>432</v>
      </c>
      <c r="E597" t="s">
        <v>172</v>
      </c>
      <c r="F597">
        <v>290000777</v>
      </c>
      <c r="G597" t="s">
        <v>1094</v>
      </c>
      <c r="O597" t="str" cm="1">
        <f t="array" ref="O597">IFERROR(TRANSPOSE(_xlfn._xlws.SORT(_xlfn.UNIQUE(_xlfn._xlws.FILTER(PROV[MINA],PROV[PROVEEDOR]=N597)))),"")</f>
        <v/>
      </c>
    </row>
    <row r="598" spans="1:15" x14ac:dyDescent="0.35">
      <c r="A598">
        <v>210000026</v>
      </c>
      <c r="B598" t="s">
        <v>57</v>
      </c>
      <c r="C598" t="s">
        <v>177</v>
      </c>
      <c r="D598" t="s">
        <v>247</v>
      </c>
      <c r="E598" t="s">
        <v>172</v>
      </c>
      <c r="F598">
        <v>290000778</v>
      </c>
      <c r="G598" t="s">
        <v>1095</v>
      </c>
      <c r="O598" t="str" cm="1">
        <f t="array" ref="O598">IFERROR(TRANSPOSE(_xlfn._xlws.SORT(_xlfn.UNIQUE(_xlfn._xlws.FILTER(PROV[MINA],PROV[PROVEEDOR]=N598)))),"")</f>
        <v/>
      </c>
    </row>
    <row r="599" spans="1:15" x14ac:dyDescent="0.35">
      <c r="A599">
        <v>210000026</v>
      </c>
      <c r="B599" t="s">
        <v>57</v>
      </c>
      <c r="C599" t="s">
        <v>177</v>
      </c>
      <c r="D599" t="s">
        <v>247</v>
      </c>
      <c r="E599" t="s">
        <v>172</v>
      </c>
      <c r="F599">
        <v>290000779</v>
      </c>
      <c r="G599" t="s">
        <v>1096</v>
      </c>
      <c r="O599" t="str" cm="1">
        <f t="array" ref="O599">IFERROR(TRANSPOSE(_xlfn._xlws.SORT(_xlfn.UNIQUE(_xlfn._xlws.FILTER(PROV[MINA],PROV[PROVEEDOR]=N599)))),"")</f>
        <v/>
      </c>
    </row>
    <row r="600" spans="1:15" x14ac:dyDescent="0.35">
      <c r="A600">
        <v>210000082</v>
      </c>
      <c r="B600" t="s">
        <v>1097</v>
      </c>
      <c r="C600" t="s">
        <v>177</v>
      </c>
      <c r="D600" t="s">
        <v>1098</v>
      </c>
      <c r="E600" t="s">
        <v>172</v>
      </c>
      <c r="F600">
        <v>290000780</v>
      </c>
      <c r="G600" t="s">
        <v>1099</v>
      </c>
      <c r="O600" t="str" cm="1">
        <f t="array" ref="O600">IFERROR(TRANSPOSE(_xlfn._xlws.SORT(_xlfn.UNIQUE(_xlfn._xlws.FILTER(PROV[MINA],PROV[PROVEEDOR]=N600)))),"")</f>
        <v/>
      </c>
    </row>
    <row r="601" spans="1:15" x14ac:dyDescent="0.35">
      <c r="A601">
        <v>210000082</v>
      </c>
      <c r="B601" t="s">
        <v>1097</v>
      </c>
      <c r="C601" t="s">
        <v>177</v>
      </c>
      <c r="D601" t="s">
        <v>1098</v>
      </c>
      <c r="E601" t="s">
        <v>172</v>
      </c>
      <c r="F601">
        <v>290000781</v>
      </c>
      <c r="G601" t="s">
        <v>1100</v>
      </c>
      <c r="O601" t="str" cm="1">
        <f t="array" ref="O601">IFERROR(TRANSPOSE(_xlfn._xlws.SORT(_xlfn.UNIQUE(_xlfn._xlws.FILTER(PROV[MINA],PROV[PROVEEDOR]=N601)))),"")</f>
        <v/>
      </c>
    </row>
    <row r="602" spans="1:15" x14ac:dyDescent="0.35">
      <c r="A602">
        <v>210000082</v>
      </c>
      <c r="B602" t="s">
        <v>1097</v>
      </c>
      <c r="C602" t="s">
        <v>177</v>
      </c>
      <c r="D602" t="s">
        <v>1098</v>
      </c>
      <c r="E602" t="s">
        <v>172</v>
      </c>
      <c r="F602">
        <v>290000782</v>
      </c>
      <c r="G602" t="s">
        <v>1101</v>
      </c>
      <c r="O602" t="str" cm="1">
        <f t="array" ref="O602">IFERROR(TRANSPOSE(_xlfn._xlws.SORT(_xlfn.UNIQUE(_xlfn._xlws.FILTER(PROV[MINA],PROV[PROVEEDOR]=N602)))),"")</f>
        <v/>
      </c>
    </row>
    <row r="603" spans="1:15" x14ac:dyDescent="0.35">
      <c r="A603">
        <v>210000190</v>
      </c>
      <c r="B603" t="s">
        <v>72</v>
      </c>
      <c r="C603" t="s">
        <v>177</v>
      </c>
      <c r="D603" t="s">
        <v>869</v>
      </c>
      <c r="E603" t="s">
        <v>172</v>
      </c>
      <c r="F603">
        <v>290000783</v>
      </c>
      <c r="G603" t="s">
        <v>1102</v>
      </c>
      <c r="O603" t="str" cm="1">
        <f t="array" ref="O603">IFERROR(TRANSPOSE(_xlfn._xlws.SORT(_xlfn.UNIQUE(_xlfn._xlws.FILTER(PROV[MINA],PROV[PROVEEDOR]=N603)))),"")</f>
        <v/>
      </c>
    </row>
    <row r="604" spans="1:15" x14ac:dyDescent="0.35">
      <c r="A604">
        <v>210000216</v>
      </c>
      <c r="B604" t="s">
        <v>1103</v>
      </c>
      <c r="C604" t="s">
        <v>1104</v>
      </c>
      <c r="D604" t="s">
        <v>1105</v>
      </c>
      <c r="E604" t="s">
        <v>1106</v>
      </c>
      <c r="F604">
        <v>290000784</v>
      </c>
      <c r="G604" t="s">
        <v>1107</v>
      </c>
      <c r="O604" t="str" cm="1">
        <f t="array" ref="O604">IFERROR(TRANSPOSE(_xlfn._xlws.SORT(_xlfn.UNIQUE(_xlfn._xlws.FILTER(PROV[MINA],PROV[PROVEEDOR]=N604)))),"")</f>
        <v/>
      </c>
    </row>
    <row r="605" spans="1:15" x14ac:dyDescent="0.35">
      <c r="A605">
        <v>210000234</v>
      </c>
      <c r="B605" t="s">
        <v>1108</v>
      </c>
      <c r="C605" t="s">
        <v>1109</v>
      </c>
      <c r="D605" t="s">
        <v>1110</v>
      </c>
      <c r="E605" t="s">
        <v>172</v>
      </c>
      <c r="F605">
        <v>290000785</v>
      </c>
      <c r="G605" t="s">
        <v>1111</v>
      </c>
      <c r="O605" t="str" cm="1">
        <f t="array" ref="O605">IFERROR(TRANSPOSE(_xlfn._xlws.SORT(_xlfn.UNIQUE(_xlfn._xlws.FILTER(PROV[MINA],PROV[PROVEEDOR]=N605)))),"")</f>
        <v/>
      </c>
    </row>
    <row r="606" spans="1:15" x14ac:dyDescent="0.35">
      <c r="A606">
        <v>210000237</v>
      </c>
      <c r="B606" t="s">
        <v>148</v>
      </c>
      <c r="C606" t="s">
        <v>177</v>
      </c>
      <c r="D606" t="s">
        <v>1112</v>
      </c>
      <c r="E606" t="s">
        <v>179</v>
      </c>
      <c r="F606">
        <v>290000786</v>
      </c>
      <c r="G606" t="s">
        <v>1113</v>
      </c>
      <c r="O606" t="str" cm="1">
        <f t="array" ref="O606">IFERROR(TRANSPOSE(_xlfn._xlws.SORT(_xlfn.UNIQUE(_xlfn._xlws.FILTER(PROV[MINA],PROV[PROVEEDOR]=N606)))),"")</f>
        <v/>
      </c>
    </row>
    <row r="607" spans="1:15" x14ac:dyDescent="0.35">
      <c r="A607">
        <v>210000237</v>
      </c>
      <c r="B607" t="s">
        <v>148</v>
      </c>
      <c r="C607" t="s">
        <v>177</v>
      </c>
      <c r="D607" t="s">
        <v>1112</v>
      </c>
      <c r="E607" t="s">
        <v>179</v>
      </c>
      <c r="F607">
        <v>290000787</v>
      </c>
      <c r="G607" t="s">
        <v>1114</v>
      </c>
      <c r="O607" t="str" cm="1">
        <f t="array" ref="O607">IFERROR(TRANSPOSE(_xlfn._xlws.SORT(_xlfn.UNIQUE(_xlfn._xlws.FILTER(PROV[MINA],PROV[PROVEEDOR]=N607)))),"")</f>
        <v/>
      </c>
    </row>
    <row r="608" spans="1:15" x14ac:dyDescent="0.35">
      <c r="A608">
        <v>210000237</v>
      </c>
      <c r="B608" t="s">
        <v>148</v>
      </c>
      <c r="C608" t="s">
        <v>177</v>
      </c>
      <c r="D608" t="s">
        <v>1112</v>
      </c>
      <c r="E608" t="s">
        <v>179</v>
      </c>
      <c r="F608">
        <v>290000788</v>
      </c>
      <c r="G608" t="s">
        <v>1115</v>
      </c>
      <c r="O608" t="str" cm="1">
        <f t="array" ref="O608">IFERROR(TRANSPOSE(_xlfn._xlws.SORT(_xlfn.UNIQUE(_xlfn._xlws.FILTER(PROV[MINA],PROV[PROVEEDOR]=N608)))),"")</f>
        <v/>
      </c>
    </row>
    <row r="609" spans="1:15" x14ac:dyDescent="0.35">
      <c r="A609">
        <v>210000192</v>
      </c>
      <c r="B609" t="s">
        <v>1116</v>
      </c>
      <c r="C609" t="s">
        <v>1117</v>
      </c>
      <c r="D609" t="s">
        <v>1118</v>
      </c>
      <c r="E609" t="s">
        <v>172</v>
      </c>
      <c r="F609">
        <v>290000789</v>
      </c>
      <c r="G609" t="s">
        <v>1119</v>
      </c>
      <c r="O609" t="str" cm="1">
        <f t="array" ref="O609">IFERROR(TRANSPOSE(_xlfn._xlws.SORT(_xlfn.UNIQUE(_xlfn._xlws.FILTER(PROV[MINA],PROV[PROVEEDOR]=N609)))),"")</f>
        <v/>
      </c>
    </row>
    <row r="610" spans="1:15" x14ac:dyDescent="0.35">
      <c r="A610">
        <v>210000226</v>
      </c>
      <c r="B610" t="s">
        <v>1120</v>
      </c>
      <c r="C610" t="s">
        <v>1121</v>
      </c>
      <c r="D610" t="s">
        <v>1122</v>
      </c>
      <c r="E610" t="s">
        <v>172</v>
      </c>
      <c r="F610">
        <v>290000790</v>
      </c>
      <c r="G610" t="s">
        <v>1123</v>
      </c>
      <c r="O610" t="str" cm="1">
        <f t="array" ref="O610">IFERROR(TRANSPOSE(_xlfn._xlws.SORT(_xlfn.UNIQUE(_xlfn._xlws.FILTER(PROV[MINA],PROV[PROVEEDOR]=N610)))),"")</f>
        <v/>
      </c>
    </row>
    <row r="611" spans="1:15" x14ac:dyDescent="0.35">
      <c r="A611">
        <v>210000235</v>
      </c>
      <c r="B611" t="s">
        <v>1060</v>
      </c>
      <c r="C611" t="s">
        <v>177</v>
      </c>
      <c r="D611" t="s">
        <v>1061</v>
      </c>
      <c r="E611" t="s">
        <v>172</v>
      </c>
      <c r="F611">
        <v>290000792</v>
      </c>
      <c r="G611" t="s">
        <v>1124</v>
      </c>
      <c r="O611" t="str" cm="1">
        <f t="array" ref="O611">IFERROR(TRANSPOSE(_xlfn._xlws.SORT(_xlfn.UNIQUE(_xlfn._xlws.FILTER(PROV[MINA],PROV[PROVEEDOR]=N611)))),"")</f>
        <v/>
      </c>
    </row>
    <row r="612" spans="1:15" x14ac:dyDescent="0.35">
      <c r="A612">
        <v>210000235</v>
      </c>
      <c r="B612" t="s">
        <v>1060</v>
      </c>
      <c r="C612" t="s">
        <v>177</v>
      </c>
      <c r="D612" t="s">
        <v>1061</v>
      </c>
      <c r="E612" t="s">
        <v>172</v>
      </c>
      <c r="F612">
        <v>290000793</v>
      </c>
      <c r="G612" t="s">
        <v>1125</v>
      </c>
      <c r="O612" t="str" cm="1">
        <f t="array" ref="O612">IFERROR(TRANSPOSE(_xlfn._xlws.SORT(_xlfn.UNIQUE(_xlfn._xlws.FILTER(PROV[MINA],PROV[PROVEEDOR]=N612)))),"")</f>
        <v/>
      </c>
    </row>
    <row r="613" spans="1:15" x14ac:dyDescent="0.35">
      <c r="A613">
        <v>210000235</v>
      </c>
      <c r="B613" t="s">
        <v>1060</v>
      </c>
      <c r="C613" t="s">
        <v>177</v>
      </c>
      <c r="D613" t="s">
        <v>1061</v>
      </c>
      <c r="E613" t="s">
        <v>172</v>
      </c>
      <c r="F613">
        <v>290000794</v>
      </c>
      <c r="G613" t="s">
        <v>1126</v>
      </c>
      <c r="O613" t="str" cm="1">
        <f t="array" ref="O613">IFERROR(TRANSPOSE(_xlfn._xlws.SORT(_xlfn.UNIQUE(_xlfn._xlws.FILTER(PROV[MINA],PROV[PROVEEDOR]=N613)))),"")</f>
        <v/>
      </c>
    </row>
    <row r="614" spans="1:15" x14ac:dyDescent="0.35">
      <c r="A614">
        <v>210000235</v>
      </c>
      <c r="B614" t="s">
        <v>1060</v>
      </c>
      <c r="C614" t="s">
        <v>177</v>
      </c>
      <c r="D614" t="s">
        <v>1061</v>
      </c>
      <c r="E614" t="s">
        <v>172</v>
      </c>
      <c r="F614">
        <v>290000795</v>
      </c>
      <c r="G614" t="s">
        <v>1127</v>
      </c>
      <c r="O614" t="str" cm="1">
        <f t="array" ref="O614">IFERROR(TRANSPOSE(_xlfn._xlws.SORT(_xlfn.UNIQUE(_xlfn._xlws.FILTER(PROV[MINA],PROV[PROVEEDOR]=N614)))),"")</f>
        <v/>
      </c>
    </row>
    <row r="615" spans="1:15" x14ac:dyDescent="0.35">
      <c r="A615">
        <v>210000014</v>
      </c>
      <c r="B615" t="s">
        <v>470</v>
      </c>
      <c r="C615" t="s">
        <v>177</v>
      </c>
      <c r="D615" t="s">
        <v>471</v>
      </c>
      <c r="E615" t="s">
        <v>172</v>
      </c>
      <c r="F615">
        <v>290000796</v>
      </c>
      <c r="G615" t="s">
        <v>1128</v>
      </c>
      <c r="O615" t="str" cm="1">
        <f t="array" ref="O615">IFERROR(TRANSPOSE(_xlfn._xlws.SORT(_xlfn.UNIQUE(_xlfn._xlws.FILTER(PROV[MINA],PROV[PROVEEDOR]=N615)))),"")</f>
        <v/>
      </c>
    </row>
    <row r="616" spans="1:15" x14ac:dyDescent="0.35">
      <c r="A616">
        <v>210000014</v>
      </c>
      <c r="B616" t="s">
        <v>470</v>
      </c>
      <c r="C616" t="s">
        <v>177</v>
      </c>
      <c r="D616" t="s">
        <v>471</v>
      </c>
      <c r="E616" t="s">
        <v>172</v>
      </c>
      <c r="F616">
        <v>290000797</v>
      </c>
      <c r="G616" t="s">
        <v>1129</v>
      </c>
      <c r="O616" t="str" cm="1">
        <f t="array" ref="O616">IFERROR(TRANSPOSE(_xlfn._xlws.SORT(_xlfn.UNIQUE(_xlfn._xlws.FILTER(PROV[MINA],PROV[PROVEEDOR]=N616)))),"")</f>
        <v/>
      </c>
    </row>
    <row r="617" spans="1:15" x14ac:dyDescent="0.35">
      <c r="A617">
        <v>210000014</v>
      </c>
      <c r="B617" t="s">
        <v>470</v>
      </c>
      <c r="C617" t="s">
        <v>177</v>
      </c>
      <c r="D617" t="s">
        <v>471</v>
      </c>
      <c r="E617" t="s">
        <v>172</v>
      </c>
      <c r="F617">
        <v>290000798</v>
      </c>
      <c r="G617" t="s">
        <v>1130</v>
      </c>
      <c r="O617" t="str" cm="1">
        <f t="array" ref="O617">IFERROR(TRANSPOSE(_xlfn._xlws.SORT(_xlfn.UNIQUE(_xlfn._xlws.FILTER(PROV[MINA],PROV[PROVEEDOR]=N617)))),"")</f>
        <v/>
      </c>
    </row>
    <row r="618" spans="1:15" x14ac:dyDescent="0.35">
      <c r="A618">
        <v>210000014</v>
      </c>
      <c r="B618" t="s">
        <v>470</v>
      </c>
      <c r="C618" t="s">
        <v>177</v>
      </c>
      <c r="D618" t="s">
        <v>471</v>
      </c>
      <c r="E618" t="s">
        <v>172</v>
      </c>
      <c r="F618">
        <v>290000799</v>
      </c>
      <c r="G618" t="s">
        <v>1131</v>
      </c>
      <c r="O618" t="str" cm="1">
        <f t="array" ref="O618">IFERROR(TRANSPOSE(_xlfn._xlws.SORT(_xlfn.UNIQUE(_xlfn._xlws.FILTER(PROV[MINA],PROV[PROVEEDOR]=N618)))),"")</f>
        <v/>
      </c>
    </row>
    <row r="619" spans="1:15" x14ac:dyDescent="0.35">
      <c r="A619">
        <v>210000245</v>
      </c>
      <c r="B619" t="s">
        <v>1132</v>
      </c>
      <c r="C619" t="s">
        <v>439</v>
      </c>
      <c r="D619" t="s">
        <v>1133</v>
      </c>
      <c r="E619" t="s">
        <v>179</v>
      </c>
      <c r="F619">
        <v>290000800</v>
      </c>
      <c r="G619" t="s">
        <v>1134</v>
      </c>
      <c r="O619" t="str" cm="1">
        <f t="array" ref="O619">IFERROR(TRANSPOSE(_xlfn._xlws.SORT(_xlfn.UNIQUE(_xlfn._xlws.FILTER(PROV[MINA],PROV[PROVEEDOR]=N619)))),"")</f>
        <v/>
      </c>
    </row>
    <row r="620" spans="1:15" x14ac:dyDescent="0.35">
      <c r="A620">
        <v>210000186</v>
      </c>
      <c r="B620" t="s">
        <v>843</v>
      </c>
      <c r="C620" t="s">
        <v>177</v>
      </c>
      <c r="D620" t="s">
        <v>844</v>
      </c>
      <c r="E620" t="s">
        <v>179</v>
      </c>
      <c r="F620">
        <v>290000801</v>
      </c>
      <c r="G620" t="s">
        <v>1135</v>
      </c>
      <c r="O620" t="str" cm="1">
        <f t="array" ref="O620">IFERROR(TRANSPOSE(_xlfn._xlws.SORT(_xlfn.UNIQUE(_xlfn._xlws.FILTER(PROV[MINA],PROV[PROVEEDOR]=N620)))),"")</f>
        <v/>
      </c>
    </row>
    <row r="621" spans="1:15" x14ac:dyDescent="0.35">
      <c r="A621">
        <v>210000186</v>
      </c>
      <c r="B621" t="s">
        <v>843</v>
      </c>
      <c r="C621" t="s">
        <v>177</v>
      </c>
      <c r="D621" t="s">
        <v>844</v>
      </c>
      <c r="E621" t="s">
        <v>179</v>
      </c>
      <c r="F621">
        <v>290000802</v>
      </c>
      <c r="G621" t="s">
        <v>1136</v>
      </c>
      <c r="O621" t="str" cm="1">
        <f t="array" ref="O621">IFERROR(TRANSPOSE(_xlfn._xlws.SORT(_xlfn.UNIQUE(_xlfn._xlws.FILTER(PROV[MINA],PROV[PROVEEDOR]=N621)))),"")</f>
        <v/>
      </c>
    </row>
    <row r="622" spans="1:15" x14ac:dyDescent="0.35">
      <c r="A622">
        <v>210000015</v>
      </c>
      <c r="B622" t="s">
        <v>1069</v>
      </c>
      <c r="C622" t="s">
        <v>177</v>
      </c>
      <c r="D622" t="s">
        <v>1070</v>
      </c>
      <c r="E622" t="s">
        <v>172</v>
      </c>
      <c r="F622">
        <v>290000803</v>
      </c>
      <c r="G622" t="s">
        <v>1137</v>
      </c>
      <c r="O622" t="str" cm="1">
        <f t="array" ref="O622">IFERROR(TRANSPOSE(_xlfn._xlws.SORT(_xlfn.UNIQUE(_xlfn._xlws.FILTER(PROV[MINA],PROV[PROVEEDOR]=N622)))),"")</f>
        <v/>
      </c>
    </row>
    <row r="623" spans="1:15" x14ac:dyDescent="0.35">
      <c r="A623">
        <v>210000014</v>
      </c>
      <c r="B623" t="s">
        <v>470</v>
      </c>
      <c r="C623" t="s">
        <v>177</v>
      </c>
      <c r="D623" t="s">
        <v>471</v>
      </c>
      <c r="E623" t="s">
        <v>172</v>
      </c>
      <c r="F623">
        <v>290000804</v>
      </c>
      <c r="G623" t="s">
        <v>1138</v>
      </c>
      <c r="O623" t="str" cm="1">
        <f t="array" ref="O623">IFERROR(TRANSPOSE(_xlfn._xlws.SORT(_xlfn.UNIQUE(_xlfn._xlws.FILTER(PROV[MINA],PROV[PROVEEDOR]=N623)))),"")</f>
        <v/>
      </c>
    </row>
    <row r="624" spans="1:15" x14ac:dyDescent="0.35">
      <c r="A624">
        <v>210000207</v>
      </c>
      <c r="B624" t="s">
        <v>840</v>
      </c>
      <c r="C624" t="s">
        <v>177</v>
      </c>
      <c r="D624" t="s">
        <v>841</v>
      </c>
      <c r="E624" t="s">
        <v>172</v>
      </c>
      <c r="F624">
        <v>290000805</v>
      </c>
      <c r="G624" t="s">
        <v>1139</v>
      </c>
      <c r="O624" t="str" cm="1">
        <f t="array" ref="O624">IFERROR(TRANSPOSE(_xlfn._xlws.SORT(_xlfn.UNIQUE(_xlfn._xlws.FILTER(PROV[MINA],PROV[PROVEEDOR]=N624)))),"")</f>
        <v/>
      </c>
    </row>
    <row r="625" spans="1:15" x14ac:dyDescent="0.35">
      <c r="A625">
        <v>210000249</v>
      </c>
      <c r="B625" t="s">
        <v>28</v>
      </c>
      <c r="C625" t="s">
        <v>177</v>
      </c>
      <c r="D625" t="s">
        <v>1140</v>
      </c>
      <c r="E625" t="s">
        <v>172</v>
      </c>
      <c r="F625">
        <v>290000806</v>
      </c>
      <c r="G625" t="s">
        <v>70</v>
      </c>
      <c r="O625" t="str" cm="1">
        <f t="array" ref="O625">IFERROR(TRANSPOSE(_xlfn._xlws.SORT(_xlfn.UNIQUE(_xlfn._xlws.FILTER(PROV[MINA],PROV[PROVEEDOR]=N625)))),"")</f>
        <v/>
      </c>
    </row>
    <row r="626" spans="1:15" x14ac:dyDescent="0.35">
      <c r="A626">
        <v>210000249</v>
      </c>
      <c r="B626" t="s">
        <v>28</v>
      </c>
      <c r="C626" t="s">
        <v>177</v>
      </c>
      <c r="D626" t="s">
        <v>1140</v>
      </c>
      <c r="E626" t="s">
        <v>172</v>
      </c>
      <c r="F626">
        <v>290000807</v>
      </c>
      <c r="G626" t="s">
        <v>54</v>
      </c>
      <c r="O626" t="str" cm="1">
        <f t="array" ref="O626">IFERROR(TRANSPOSE(_xlfn._xlws.SORT(_xlfn.UNIQUE(_xlfn._xlws.FILTER(PROV[MINA],PROV[PROVEEDOR]=N626)))),"")</f>
        <v/>
      </c>
    </row>
    <row r="627" spans="1:15" x14ac:dyDescent="0.35">
      <c r="A627">
        <v>210000249</v>
      </c>
      <c r="B627" t="s">
        <v>28</v>
      </c>
      <c r="C627" t="s">
        <v>177</v>
      </c>
      <c r="D627" t="s">
        <v>1140</v>
      </c>
      <c r="E627" t="s">
        <v>172</v>
      </c>
      <c r="F627">
        <v>290000808</v>
      </c>
      <c r="G627" t="s">
        <v>1141</v>
      </c>
      <c r="O627" t="str" cm="1">
        <f t="array" ref="O627">IFERROR(TRANSPOSE(_xlfn._xlws.SORT(_xlfn.UNIQUE(_xlfn._xlws.FILTER(PROV[MINA],PROV[PROVEEDOR]=N627)))),"")</f>
        <v/>
      </c>
    </row>
    <row r="628" spans="1:15" x14ac:dyDescent="0.35">
      <c r="A628">
        <v>210000249</v>
      </c>
      <c r="B628" t="s">
        <v>28</v>
      </c>
      <c r="C628" t="s">
        <v>177</v>
      </c>
      <c r="D628" t="s">
        <v>1140</v>
      </c>
      <c r="E628" t="s">
        <v>172</v>
      </c>
      <c r="F628">
        <v>290000809</v>
      </c>
      <c r="G628" t="s">
        <v>1142</v>
      </c>
      <c r="O628" t="str" cm="1">
        <f t="array" ref="O628">IFERROR(TRANSPOSE(_xlfn._xlws.SORT(_xlfn.UNIQUE(_xlfn._xlws.FILTER(PROV[MINA],PROV[PROVEEDOR]=N628)))),"")</f>
        <v/>
      </c>
    </row>
    <row r="629" spans="1:15" x14ac:dyDescent="0.35">
      <c r="A629">
        <v>210000249</v>
      </c>
      <c r="B629" t="s">
        <v>28</v>
      </c>
      <c r="C629" t="s">
        <v>177</v>
      </c>
      <c r="D629" t="s">
        <v>1140</v>
      </c>
      <c r="E629" t="s">
        <v>172</v>
      </c>
      <c r="F629">
        <v>290000810</v>
      </c>
      <c r="G629" t="s">
        <v>1143</v>
      </c>
      <c r="O629" t="str" cm="1">
        <f t="array" ref="O629">IFERROR(TRANSPOSE(_xlfn._xlws.SORT(_xlfn.UNIQUE(_xlfn._xlws.FILTER(PROV[MINA],PROV[PROVEEDOR]=N629)))),"")</f>
        <v/>
      </c>
    </row>
    <row r="630" spans="1:15" x14ac:dyDescent="0.35">
      <c r="A630">
        <v>210000249</v>
      </c>
      <c r="B630" t="s">
        <v>28</v>
      </c>
      <c r="C630" t="s">
        <v>177</v>
      </c>
      <c r="D630" t="s">
        <v>1140</v>
      </c>
      <c r="E630" t="s">
        <v>172</v>
      </c>
      <c r="F630">
        <v>290000811</v>
      </c>
      <c r="G630" t="s">
        <v>1144</v>
      </c>
      <c r="O630" t="str" cm="1">
        <f t="array" ref="O630">IFERROR(TRANSPOSE(_xlfn._xlws.SORT(_xlfn.UNIQUE(_xlfn._xlws.FILTER(PROV[MINA],PROV[PROVEEDOR]=N630)))),"")</f>
        <v/>
      </c>
    </row>
    <row r="631" spans="1:15" x14ac:dyDescent="0.35">
      <c r="A631">
        <v>210000249</v>
      </c>
      <c r="B631" t="s">
        <v>28</v>
      </c>
      <c r="C631" t="s">
        <v>177</v>
      </c>
      <c r="D631" t="s">
        <v>1140</v>
      </c>
      <c r="E631" t="s">
        <v>172</v>
      </c>
      <c r="F631">
        <v>290000812</v>
      </c>
      <c r="G631" t="s">
        <v>1145</v>
      </c>
      <c r="O631" t="str" cm="1">
        <f t="array" ref="O631">IFERROR(TRANSPOSE(_xlfn._xlws.SORT(_xlfn.UNIQUE(_xlfn._xlws.FILTER(PROV[MINA],PROV[PROVEEDOR]=N631)))),"")</f>
        <v/>
      </c>
    </row>
    <row r="632" spans="1:15" x14ac:dyDescent="0.35">
      <c r="A632">
        <v>210000004</v>
      </c>
      <c r="B632" t="s">
        <v>591</v>
      </c>
      <c r="C632" t="s">
        <v>232</v>
      </c>
      <c r="D632" t="s">
        <v>592</v>
      </c>
      <c r="E632" t="s">
        <v>172</v>
      </c>
      <c r="F632">
        <v>290000813</v>
      </c>
      <c r="G632" t="s">
        <v>1146</v>
      </c>
      <c r="O632" t="str" cm="1">
        <f t="array" ref="O632">IFERROR(TRANSPOSE(_xlfn._xlws.SORT(_xlfn.UNIQUE(_xlfn._xlws.FILTER(PROV[MINA],PROV[PROVEEDOR]=N632)))),"")</f>
        <v/>
      </c>
    </row>
    <row r="633" spans="1:15" x14ac:dyDescent="0.35">
      <c r="A633">
        <v>210000004</v>
      </c>
      <c r="B633" t="s">
        <v>591</v>
      </c>
      <c r="C633" t="s">
        <v>232</v>
      </c>
      <c r="D633" t="s">
        <v>592</v>
      </c>
      <c r="E633" t="s">
        <v>172</v>
      </c>
      <c r="F633">
        <v>290000814</v>
      </c>
      <c r="G633" t="s">
        <v>1147</v>
      </c>
      <c r="O633" t="str" cm="1">
        <f t="array" ref="O633">IFERROR(TRANSPOSE(_xlfn._xlws.SORT(_xlfn.UNIQUE(_xlfn._xlws.FILTER(PROV[MINA],PROV[PROVEEDOR]=N633)))),"")</f>
        <v/>
      </c>
    </row>
    <row r="634" spans="1:15" x14ac:dyDescent="0.35">
      <c r="A634">
        <v>210000004</v>
      </c>
      <c r="B634" t="s">
        <v>591</v>
      </c>
      <c r="C634" t="s">
        <v>232</v>
      </c>
      <c r="D634" t="s">
        <v>592</v>
      </c>
      <c r="E634" t="s">
        <v>172</v>
      </c>
      <c r="F634">
        <v>290000815</v>
      </c>
      <c r="G634" t="s">
        <v>1148</v>
      </c>
      <c r="O634" t="str" cm="1">
        <f t="array" ref="O634">IFERROR(TRANSPOSE(_xlfn._xlws.SORT(_xlfn.UNIQUE(_xlfn._xlws.FILTER(PROV[MINA],PROV[PROVEEDOR]=N634)))),"")</f>
        <v/>
      </c>
    </row>
    <row r="635" spans="1:15" x14ac:dyDescent="0.35">
      <c r="A635">
        <v>210000004</v>
      </c>
      <c r="B635" t="s">
        <v>591</v>
      </c>
      <c r="C635" t="s">
        <v>232</v>
      </c>
      <c r="D635" t="s">
        <v>592</v>
      </c>
      <c r="E635" t="s">
        <v>172</v>
      </c>
      <c r="F635">
        <v>290000816</v>
      </c>
      <c r="G635" t="s">
        <v>1149</v>
      </c>
      <c r="O635" t="str" cm="1">
        <f t="array" ref="O635">IFERROR(TRANSPOSE(_xlfn._xlws.SORT(_xlfn.UNIQUE(_xlfn._xlws.FILTER(PROV[MINA],PROV[PROVEEDOR]=N635)))),"")</f>
        <v/>
      </c>
    </row>
    <row r="636" spans="1:15" x14ac:dyDescent="0.35">
      <c r="A636">
        <v>210000004</v>
      </c>
      <c r="B636" t="s">
        <v>591</v>
      </c>
      <c r="C636" t="s">
        <v>232</v>
      </c>
      <c r="D636" t="s">
        <v>592</v>
      </c>
      <c r="E636" t="s">
        <v>172</v>
      </c>
      <c r="F636">
        <v>290000817</v>
      </c>
      <c r="G636" t="s">
        <v>1150</v>
      </c>
      <c r="O636" t="str" cm="1">
        <f t="array" ref="O636">IFERROR(TRANSPOSE(_xlfn._xlws.SORT(_xlfn.UNIQUE(_xlfn._xlws.FILTER(PROV[MINA],PROV[PROVEEDOR]=N636)))),"")</f>
        <v/>
      </c>
    </row>
    <row r="637" spans="1:15" x14ac:dyDescent="0.35">
      <c r="A637">
        <v>210000004</v>
      </c>
      <c r="B637" t="s">
        <v>591</v>
      </c>
      <c r="C637" t="s">
        <v>232</v>
      </c>
      <c r="D637" t="s">
        <v>592</v>
      </c>
      <c r="E637" t="s">
        <v>172</v>
      </c>
      <c r="F637">
        <v>290000818</v>
      </c>
      <c r="G637" t="s">
        <v>1151</v>
      </c>
      <c r="O637" t="str" cm="1">
        <f t="array" ref="O637">IFERROR(TRANSPOSE(_xlfn._xlws.SORT(_xlfn.UNIQUE(_xlfn._xlws.FILTER(PROV[MINA],PROV[PROVEEDOR]=N637)))),"")</f>
        <v/>
      </c>
    </row>
    <row r="638" spans="1:15" x14ac:dyDescent="0.35">
      <c r="A638">
        <v>210000004</v>
      </c>
      <c r="B638" t="s">
        <v>591</v>
      </c>
      <c r="C638" t="s">
        <v>232</v>
      </c>
      <c r="D638" t="s">
        <v>592</v>
      </c>
      <c r="E638" t="s">
        <v>172</v>
      </c>
      <c r="F638">
        <v>290000819</v>
      </c>
      <c r="G638" t="s">
        <v>1152</v>
      </c>
      <c r="O638" t="str" cm="1">
        <f t="array" ref="O638">IFERROR(TRANSPOSE(_xlfn._xlws.SORT(_xlfn.UNIQUE(_xlfn._xlws.FILTER(PROV[MINA],PROV[PROVEEDOR]=N638)))),"")</f>
        <v/>
      </c>
    </row>
    <row r="639" spans="1:15" x14ac:dyDescent="0.35">
      <c r="A639">
        <v>210000004</v>
      </c>
      <c r="B639" t="s">
        <v>591</v>
      </c>
      <c r="C639" t="s">
        <v>232</v>
      </c>
      <c r="D639" t="s">
        <v>592</v>
      </c>
      <c r="E639" t="s">
        <v>172</v>
      </c>
      <c r="F639">
        <v>290000820</v>
      </c>
      <c r="G639" t="s">
        <v>1153</v>
      </c>
      <c r="O639" t="str" cm="1">
        <f t="array" ref="O639">IFERROR(TRANSPOSE(_xlfn._xlws.SORT(_xlfn.UNIQUE(_xlfn._xlws.FILTER(PROV[MINA],PROV[PROVEEDOR]=N639)))),"")</f>
        <v/>
      </c>
    </row>
    <row r="640" spans="1:15" x14ac:dyDescent="0.35">
      <c r="A640">
        <v>210000004</v>
      </c>
      <c r="B640" t="s">
        <v>591</v>
      </c>
      <c r="C640" t="s">
        <v>232</v>
      </c>
      <c r="D640" t="s">
        <v>592</v>
      </c>
      <c r="E640" t="s">
        <v>172</v>
      </c>
      <c r="F640">
        <v>290000821</v>
      </c>
      <c r="G640" t="s">
        <v>1154</v>
      </c>
      <c r="O640" t="str" cm="1">
        <f t="array" ref="O640">IFERROR(TRANSPOSE(_xlfn._xlws.SORT(_xlfn.UNIQUE(_xlfn._xlws.FILTER(PROV[MINA],PROV[PROVEEDOR]=N640)))),"")</f>
        <v/>
      </c>
    </row>
    <row r="641" spans="1:15" x14ac:dyDescent="0.35">
      <c r="A641">
        <v>210000004</v>
      </c>
      <c r="B641" t="s">
        <v>591</v>
      </c>
      <c r="C641" t="s">
        <v>232</v>
      </c>
      <c r="D641" t="s">
        <v>592</v>
      </c>
      <c r="E641" t="s">
        <v>172</v>
      </c>
      <c r="F641">
        <v>290000822</v>
      </c>
      <c r="G641" t="s">
        <v>1155</v>
      </c>
      <c r="O641" t="str" cm="1">
        <f t="array" ref="O641">IFERROR(TRANSPOSE(_xlfn._xlws.SORT(_xlfn.UNIQUE(_xlfn._xlws.FILTER(PROV[MINA],PROV[PROVEEDOR]=N641)))),"")</f>
        <v/>
      </c>
    </row>
    <row r="642" spans="1:15" x14ac:dyDescent="0.35">
      <c r="A642">
        <v>210000004</v>
      </c>
      <c r="B642" t="s">
        <v>591</v>
      </c>
      <c r="C642" t="s">
        <v>232</v>
      </c>
      <c r="D642" t="s">
        <v>592</v>
      </c>
      <c r="E642" t="s">
        <v>172</v>
      </c>
      <c r="F642">
        <v>290000823</v>
      </c>
      <c r="G642" t="s">
        <v>1156</v>
      </c>
      <c r="O642" t="str" cm="1">
        <f t="array" ref="O642">IFERROR(TRANSPOSE(_xlfn._xlws.SORT(_xlfn.UNIQUE(_xlfn._xlws.FILTER(PROV[MINA],PROV[PROVEEDOR]=N642)))),"")</f>
        <v/>
      </c>
    </row>
    <row r="643" spans="1:15" x14ac:dyDescent="0.35">
      <c r="A643">
        <v>210000004</v>
      </c>
      <c r="B643" t="s">
        <v>591</v>
      </c>
      <c r="C643" t="s">
        <v>232</v>
      </c>
      <c r="D643" t="s">
        <v>592</v>
      </c>
      <c r="E643" t="s">
        <v>172</v>
      </c>
      <c r="F643">
        <v>290000824</v>
      </c>
      <c r="G643" t="s">
        <v>1157</v>
      </c>
      <c r="O643" t="str" cm="1">
        <f t="array" ref="O643">IFERROR(TRANSPOSE(_xlfn._xlws.SORT(_xlfn.UNIQUE(_xlfn._xlws.FILTER(PROV[MINA],PROV[PROVEEDOR]=N643)))),"")</f>
        <v/>
      </c>
    </row>
    <row r="644" spans="1:15" x14ac:dyDescent="0.35">
      <c r="A644">
        <v>210000004</v>
      </c>
      <c r="B644" t="s">
        <v>591</v>
      </c>
      <c r="C644" t="s">
        <v>232</v>
      </c>
      <c r="D644" t="s">
        <v>592</v>
      </c>
      <c r="E644" t="s">
        <v>172</v>
      </c>
      <c r="F644">
        <v>290000825</v>
      </c>
      <c r="G644" t="s">
        <v>1158</v>
      </c>
      <c r="O644" t="str" cm="1">
        <f t="array" ref="O644">IFERROR(TRANSPOSE(_xlfn._xlws.SORT(_xlfn.UNIQUE(_xlfn._xlws.FILTER(PROV[MINA],PROV[PROVEEDOR]=N644)))),"")</f>
        <v/>
      </c>
    </row>
    <row r="645" spans="1:15" x14ac:dyDescent="0.35">
      <c r="A645">
        <v>210000004</v>
      </c>
      <c r="B645" t="s">
        <v>591</v>
      </c>
      <c r="C645" t="s">
        <v>232</v>
      </c>
      <c r="D645" t="s">
        <v>592</v>
      </c>
      <c r="E645" t="s">
        <v>172</v>
      </c>
      <c r="F645">
        <v>290000826</v>
      </c>
      <c r="G645" t="s">
        <v>1159</v>
      </c>
      <c r="O645" t="str" cm="1">
        <f t="array" ref="O645">IFERROR(TRANSPOSE(_xlfn._xlws.SORT(_xlfn.UNIQUE(_xlfn._xlws.FILTER(PROV[MINA],PROV[PROVEEDOR]=N645)))),"")</f>
        <v/>
      </c>
    </row>
    <row r="646" spans="1:15" x14ac:dyDescent="0.35">
      <c r="A646">
        <v>210000004</v>
      </c>
      <c r="B646" t="s">
        <v>591</v>
      </c>
      <c r="C646" t="s">
        <v>232</v>
      </c>
      <c r="D646" t="s">
        <v>592</v>
      </c>
      <c r="E646" t="s">
        <v>172</v>
      </c>
      <c r="F646">
        <v>290000827</v>
      </c>
      <c r="G646" t="s">
        <v>1160</v>
      </c>
      <c r="O646" t="str" cm="1">
        <f t="array" ref="O646">IFERROR(TRANSPOSE(_xlfn._xlws.SORT(_xlfn.UNIQUE(_xlfn._xlws.FILTER(PROV[MINA],PROV[PROVEEDOR]=N646)))),"")</f>
        <v/>
      </c>
    </row>
    <row r="647" spans="1:15" x14ac:dyDescent="0.35">
      <c r="A647">
        <v>210000004</v>
      </c>
      <c r="B647" t="s">
        <v>591</v>
      </c>
      <c r="C647" t="s">
        <v>232</v>
      </c>
      <c r="D647" t="s">
        <v>592</v>
      </c>
      <c r="E647" t="s">
        <v>172</v>
      </c>
      <c r="F647">
        <v>290000828</v>
      </c>
      <c r="G647" t="s">
        <v>1161</v>
      </c>
      <c r="O647" t="str" cm="1">
        <f t="array" ref="O647">IFERROR(TRANSPOSE(_xlfn._xlws.SORT(_xlfn.UNIQUE(_xlfn._xlws.FILTER(PROV[MINA],PROV[PROVEEDOR]=N647)))),"")</f>
        <v/>
      </c>
    </row>
    <row r="648" spans="1:15" x14ac:dyDescent="0.35">
      <c r="A648">
        <v>210000004</v>
      </c>
      <c r="B648" t="s">
        <v>591</v>
      </c>
      <c r="C648" t="s">
        <v>232</v>
      </c>
      <c r="D648" t="s">
        <v>592</v>
      </c>
      <c r="E648" t="s">
        <v>172</v>
      </c>
      <c r="F648">
        <v>290000829</v>
      </c>
      <c r="G648" t="s">
        <v>1162</v>
      </c>
      <c r="O648" t="str" cm="1">
        <f t="array" ref="O648">IFERROR(TRANSPOSE(_xlfn._xlws.SORT(_xlfn.UNIQUE(_xlfn._xlws.FILTER(PROV[MINA],PROV[PROVEEDOR]=N648)))),"")</f>
        <v/>
      </c>
    </row>
    <row r="649" spans="1:15" x14ac:dyDescent="0.35">
      <c r="A649">
        <v>210000004</v>
      </c>
      <c r="B649" t="s">
        <v>591</v>
      </c>
      <c r="C649" t="s">
        <v>232</v>
      </c>
      <c r="D649" t="s">
        <v>592</v>
      </c>
      <c r="E649" t="s">
        <v>172</v>
      </c>
      <c r="F649">
        <v>290000830</v>
      </c>
      <c r="G649" t="s">
        <v>1163</v>
      </c>
      <c r="O649" t="str" cm="1">
        <f t="array" ref="O649">IFERROR(TRANSPOSE(_xlfn._xlws.SORT(_xlfn.UNIQUE(_xlfn._xlws.FILTER(PROV[MINA],PROV[PROVEEDOR]=N649)))),"")</f>
        <v/>
      </c>
    </row>
    <row r="650" spans="1:15" x14ac:dyDescent="0.35">
      <c r="A650">
        <v>210000004</v>
      </c>
      <c r="B650" t="s">
        <v>591</v>
      </c>
      <c r="C650" t="s">
        <v>232</v>
      </c>
      <c r="D650" t="s">
        <v>592</v>
      </c>
      <c r="E650" t="s">
        <v>172</v>
      </c>
      <c r="F650">
        <v>290000831</v>
      </c>
      <c r="G650" t="s">
        <v>1164</v>
      </c>
      <c r="O650" t="str" cm="1">
        <f t="array" ref="O650">IFERROR(TRANSPOSE(_xlfn._xlws.SORT(_xlfn.UNIQUE(_xlfn._xlws.FILTER(PROV[MINA],PROV[PROVEEDOR]=N650)))),"")</f>
        <v/>
      </c>
    </row>
    <row r="651" spans="1:15" x14ac:dyDescent="0.35">
      <c r="A651">
        <v>210000004</v>
      </c>
      <c r="B651" t="s">
        <v>591</v>
      </c>
      <c r="C651" t="s">
        <v>232</v>
      </c>
      <c r="D651" t="s">
        <v>592</v>
      </c>
      <c r="E651" t="s">
        <v>172</v>
      </c>
      <c r="F651">
        <v>290000832</v>
      </c>
      <c r="G651" t="s">
        <v>1165</v>
      </c>
      <c r="O651" t="str" cm="1">
        <f t="array" ref="O651">IFERROR(TRANSPOSE(_xlfn._xlws.SORT(_xlfn.UNIQUE(_xlfn._xlws.FILTER(PROV[MINA],PROV[PROVEEDOR]=N651)))),"")</f>
        <v/>
      </c>
    </row>
    <row r="652" spans="1:15" x14ac:dyDescent="0.35">
      <c r="A652">
        <v>210000004</v>
      </c>
      <c r="B652" t="s">
        <v>591</v>
      </c>
      <c r="C652" t="s">
        <v>232</v>
      </c>
      <c r="D652" t="s">
        <v>592</v>
      </c>
      <c r="E652" t="s">
        <v>172</v>
      </c>
      <c r="F652">
        <v>290000833</v>
      </c>
      <c r="G652" t="s">
        <v>1166</v>
      </c>
      <c r="O652" t="str" cm="1">
        <f t="array" ref="O652">IFERROR(TRANSPOSE(_xlfn._xlws.SORT(_xlfn.UNIQUE(_xlfn._xlws.FILTER(PROV[MINA],PROV[PROVEEDOR]=N652)))),"")</f>
        <v/>
      </c>
    </row>
    <row r="653" spans="1:15" x14ac:dyDescent="0.35">
      <c r="A653">
        <v>210000004</v>
      </c>
      <c r="B653" t="s">
        <v>591</v>
      </c>
      <c r="C653" t="s">
        <v>232</v>
      </c>
      <c r="D653" t="s">
        <v>592</v>
      </c>
      <c r="E653" t="s">
        <v>172</v>
      </c>
      <c r="F653">
        <v>290000834</v>
      </c>
      <c r="G653" t="s">
        <v>1167</v>
      </c>
      <c r="O653" t="str" cm="1">
        <f t="array" ref="O653">IFERROR(TRANSPOSE(_xlfn._xlws.SORT(_xlfn.UNIQUE(_xlfn._xlws.FILTER(PROV[MINA],PROV[PROVEEDOR]=N653)))),"")</f>
        <v/>
      </c>
    </row>
    <row r="654" spans="1:15" x14ac:dyDescent="0.35">
      <c r="A654">
        <v>210000004</v>
      </c>
      <c r="B654" t="s">
        <v>591</v>
      </c>
      <c r="C654" t="s">
        <v>232</v>
      </c>
      <c r="D654" t="s">
        <v>592</v>
      </c>
      <c r="E654" t="s">
        <v>172</v>
      </c>
      <c r="F654">
        <v>290000835</v>
      </c>
      <c r="G654" t="s">
        <v>1168</v>
      </c>
      <c r="O654" t="str" cm="1">
        <f t="array" ref="O654">IFERROR(TRANSPOSE(_xlfn._xlws.SORT(_xlfn.UNIQUE(_xlfn._xlws.FILTER(PROV[MINA],PROV[PROVEEDOR]=N654)))),"")</f>
        <v/>
      </c>
    </row>
    <row r="655" spans="1:15" x14ac:dyDescent="0.35">
      <c r="A655">
        <v>210000004</v>
      </c>
      <c r="B655" t="s">
        <v>591</v>
      </c>
      <c r="C655" t="s">
        <v>232</v>
      </c>
      <c r="D655" t="s">
        <v>592</v>
      </c>
      <c r="E655" t="s">
        <v>172</v>
      </c>
      <c r="F655">
        <v>290000836</v>
      </c>
      <c r="G655" t="s">
        <v>1169</v>
      </c>
      <c r="O655" t="str" cm="1">
        <f t="array" ref="O655">IFERROR(TRANSPOSE(_xlfn._xlws.SORT(_xlfn.UNIQUE(_xlfn._xlws.FILTER(PROV[MINA],PROV[PROVEEDOR]=N655)))),"")</f>
        <v/>
      </c>
    </row>
    <row r="656" spans="1:15" x14ac:dyDescent="0.35">
      <c r="A656">
        <v>210000004</v>
      </c>
      <c r="B656" t="s">
        <v>591</v>
      </c>
      <c r="C656" t="s">
        <v>232</v>
      </c>
      <c r="D656" t="s">
        <v>592</v>
      </c>
      <c r="E656" t="s">
        <v>172</v>
      </c>
      <c r="F656">
        <v>290000837</v>
      </c>
      <c r="G656" t="s">
        <v>1170</v>
      </c>
      <c r="O656" t="str" cm="1">
        <f t="array" ref="O656">IFERROR(TRANSPOSE(_xlfn._xlws.SORT(_xlfn.UNIQUE(_xlfn._xlws.FILTER(PROV[MINA],PROV[PROVEEDOR]=N656)))),"")</f>
        <v/>
      </c>
    </row>
    <row r="657" spans="1:15" x14ac:dyDescent="0.35">
      <c r="A657">
        <v>210000004</v>
      </c>
      <c r="B657" t="s">
        <v>591</v>
      </c>
      <c r="C657" t="s">
        <v>232</v>
      </c>
      <c r="D657" t="s">
        <v>592</v>
      </c>
      <c r="E657" t="s">
        <v>172</v>
      </c>
      <c r="F657">
        <v>290000838</v>
      </c>
      <c r="G657" t="s">
        <v>1171</v>
      </c>
      <c r="O657" t="str" cm="1">
        <f t="array" ref="O657">IFERROR(TRANSPOSE(_xlfn._xlws.SORT(_xlfn.UNIQUE(_xlfn._xlws.FILTER(PROV[MINA],PROV[PROVEEDOR]=N657)))),"")</f>
        <v/>
      </c>
    </row>
    <row r="658" spans="1:15" x14ac:dyDescent="0.35">
      <c r="A658">
        <v>210000004</v>
      </c>
      <c r="B658" t="s">
        <v>591</v>
      </c>
      <c r="C658" t="s">
        <v>232</v>
      </c>
      <c r="D658" t="s">
        <v>592</v>
      </c>
      <c r="E658" t="s">
        <v>172</v>
      </c>
      <c r="F658">
        <v>290000839</v>
      </c>
      <c r="G658" t="s">
        <v>1172</v>
      </c>
      <c r="O658" t="str" cm="1">
        <f t="array" ref="O658">IFERROR(TRANSPOSE(_xlfn._xlws.SORT(_xlfn.UNIQUE(_xlfn._xlws.FILTER(PROV[MINA],PROV[PROVEEDOR]=N658)))),"")</f>
        <v/>
      </c>
    </row>
    <row r="659" spans="1:15" x14ac:dyDescent="0.35">
      <c r="A659">
        <v>210000004</v>
      </c>
      <c r="B659" t="s">
        <v>591</v>
      </c>
      <c r="C659" t="s">
        <v>232</v>
      </c>
      <c r="D659" t="s">
        <v>592</v>
      </c>
      <c r="E659" t="s">
        <v>172</v>
      </c>
      <c r="F659">
        <v>290000840</v>
      </c>
      <c r="G659" t="s">
        <v>1173</v>
      </c>
      <c r="O659" t="str" cm="1">
        <f t="array" ref="O659">IFERROR(TRANSPOSE(_xlfn._xlws.SORT(_xlfn.UNIQUE(_xlfn._xlws.FILTER(PROV[MINA],PROV[PROVEEDOR]=N659)))),"")</f>
        <v/>
      </c>
    </row>
    <row r="660" spans="1:15" x14ac:dyDescent="0.35">
      <c r="A660">
        <v>210000004</v>
      </c>
      <c r="B660" t="s">
        <v>591</v>
      </c>
      <c r="C660" t="s">
        <v>232</v>
      </c>
      <c r="D660" t="s">
        <v>592</v>
      </c>
      <c r="E660" t="s">
        <v>172</v>
      </c>
      <c r="F660">
        <v>290000841</v>
      </c>
      <c r="G660" t="s">
        <v>1174</v>
      </c>
      <c r="O660" t="str" cm="1">
        <f t="array" ref="O660">IFERROR(TRANSPOSE(_xlfn._xlws.SORT(_xlfn.UNIQUE(_xlfn._xlws.FILTER(PROV[MINA],PROV[PROVEEDOR]=N660)))),"")</f>
        <v/>
      </c>
    </row>
    <row r="661" spans="1:15" x14ac:dyDescent="0.35">
      <c r="A661">
        <v>210000004</v>
      </c>
      <c r="B661" t="s">
        <v>591</v>
      </c>
      <c r="C661" t="s">
        <v>232</v>
      </c>
      <c r="D661" t="s">
        <v>592</v>
      </c>
      <c r="E661" t="s">
        <v>172</v>
      </c>
      <c r="F661">
        <v>290000842</v>
      </c>
      <c r="G661" t="s">
        <v>1175</v>
      </c>
      <c r="O661" t="str" cm="1">
        <f t="array" ref="O661">IFERROR(TRANSPOSE(_xlfn._xlws.SORT(_xlfn.UNIQUE(_xlfn._xlws.FILTER(PROV[MINA],PROV[PROVEEDOR]=N661)))),"")</f>
        <v/>
      </c>
    </row>
    <row r="662" spans="1:15" x14ac:dyDescent="0.35">
      <c r="A662">
        <v>210000004</v>
      </c>
      <c r="B662" t="s">
        <v>591</v>
      </c>
      <c r="C662" t="s">
        <v>232</v>
      </c>
      <c r="D662" t="s">
        <v>592</v>
      </c>
      <c r="E662" t="s">
        <v>172</v>
      </c>
      <c r="F662">
        <v>290000843</v>
      </c>
      <c r="G662" t="s">
        <v>1176</v>
      </c>
      <c r="O662" t="str" cm="1">
        <f t="array" ref="O662">IFERROR(TRANSPOSE(_xlfn._xlws.SORT(_xlfn.UNIQUE(_xlfn._xlws.FILTER(PROV[MINA],PROV[PROVEEDOR]=N662)))),"")</f>
        <v/>
      </c>
    </row>
    <row r="663" spans="1:15" x14ac:dyDescent="0.35">
      <c r="A663">
        <v>210000004</v>
      </c>
      <c r="B663" t="s">
        <v>591</v>
      </c>
      <c r="C663" t="s">
        <v>232</v>
      </c>
      <c r="D663" t="s">
        <v>592</v>
      </c>
      <c r="E663" t="s">
        <v>172</v>
      </c>
      <c r="F663">
        <v>290000844</v>
      </c>
      <c r="G663" t="s">
        <v>1177</v>
      </c>
      <c r="O663" t="str" cm="1">
        <f t="array" ref="O663">IFERROR(TRANSPOSE(_xlfn._xlws.SORT(_xlfn.UNIQUE(_xlfn._xlws.FILTER(PROV[MINA],PROV[PROVEEDOR]=N663)))),"")</f>
        <v/>
      </c>
    </row>
    <row r="664" spans="1:15" x14ac:dyDescent="0.35">
      <c r="A664">
        <v>210000004</v>
      </c>
      <c r="B664" t="s">
        <v>591</v>
      </c>
      <c r="C664" t="s">
        <v>232</v>
      </c>
      <c r="D664" t="s">
        <v>592</v>
      </c>
      <c r="E664" t="s">
        <v>172</v>
      </c>
      <c r="F664">
        <v>290000845</v>
      </c>
      <c r="G664" t="s">
        <v>1178</v>
      </c>
      <c r="O664" t="str" cm="1">
        <f t="array" ref="O664">IFERROR(TRANSPOSE(_xlfn._xlws.SORT(_xlfn.UNIQUE(_xlfn._xlws.FILTER(PROV[MINA],PROV[PROVEEDOR]=N664)))),"")</f>
        <v/>
      </c>
    </row>
    <row r="665" spans="1:15" x14ac:dyDescent="0.35">
      <c r="A665">
        <v>210000004</v>
      </c>
      <c r="B665" t="s">
        <v>591</v>
      </c>
      <c r="C665" t="s">
        <v>232</v>
      </c>
      <c r="D665" t="s">
        <v>592</v>
      </c>
      <c r="E665" t="s">
        <v>172</v>
      </c>
      <c r="F665">
        <v>290000846</v>
      </c>
      <c r="G665" t="s">
        <v>1179</v>
      </c>
      <c r="O665" t="str" cm="1">
        <f t="array" ref="O665">IFERROR(TRANSPOSE(_xlfn._xlws.SORT(_xlfn.UNIQUE(_xlfn._xlws.FILTER(PROV[MINA],PROV[PROVEEDOR]=N665)))),"")</f>
        <v/>
      </c>
    </row>
    <row r="666" spans="1:15" x14ac:dyDescent="0.35">
      <c r="A666">
        <v>210000004</v>
      </c>
      <c r="B666" t="s">
        <v>591</v>
      </c>
      <c r="C666" t="s">
        <v>232</v>
      </c>
      <c r="D666" t="s">
        <v>592</v>
      </c>
      <c r="E666" t="s">
        <v>172</v>
      </c>
      <c r="F666">
        <v>290000847</v>
      </c>
      <c r="G666" t="s">
        <v>1180</v>
      </c>
      <c r="O666" t="str" cm="1">
        <f t="array" ref="O666">IFERROR(TRANSPOSE(_xlfn._xlws.SORT(_xlfn.UNIQUE(_xlfn._xlws.FILTER(PROV[MINA],PROV[PROVEEDOR]=N666)))),"")</f>
        <v/>
      </c>
    </row>
    <row r="667" spans="1:15" x14ac:dyDescent="0.35">
      <c r="A667">
        <v>210000004</v>
      </c>
      <c r="B667" t="s">
        <v>591</v>
      </c>
      <c r="C667" t="s">
        <v>232</v>
      </c>
      <c r="D667" t="s">
        <v>592</v>
      </c>
      <c r="E667" t="s">
        <v>172</v>
      </c>
      <c r="F667">
        <v>290000848</v>
      </c>
      <c r="G667" t="s">
        <v>1181</v>
      </c>
      <c r="O667" t="str" cm="1">
        <f t="array" ref="O667">IFERROR(TRANSPOSE(_xlfn._xlws.SORT(_xlfn.UNIQUE(_xlfn._xlws.FILTER(PROV[MINA],PROV[PROVEEDOR]=N667)))),"")</f>
        <v/>
      </c>
    </row>
    <row r="668" spans="1:15" x14ac:dyDescent="0.35">
      <c r="A668">
        <v>210000004</v>
      </c>
      <c r="B668" t="s">
        <v>591</v>
      </c>
      <c r="C668" t="s">
        <v>232</v>
      </c>
      <c r="D668" t="s">
        <v>592</v>
      </c>
      <c r="E668" t="s">
        <v>172</v>
      </c>
      <c r="F668">
        <v>290000849</v>
      </c>
      <c r="G668" t="s">
        <v>1182</v>
      </c>
      <c r="O668" t="str" cm="1">
        <f t="array" ref="O668">IFERROR(TRANSPOSE(_xlfn._xlws.SORT(_xlfn.UNIQUE(_xlfn._xlws.FILTER(PROV[MINA],PROV[PROVEEDOR]=N668)))),"")</f>
        <v/>
      </c>
    </row>
    <row r="669" spans="1:15" x14ac:dyDescent="0.35">
      <c r="A669">
        <v>210000004</v>
      </c>
      <c r="B669" t="s">
        <v>591</v>
      </c>
      <c r="C669" t="s">
        <v>232</v>
      </c>
      <c r="D669" t="s">
        <v>592</v>
      </c>
      <c r="E669" t="s">
        <v>172</v>
      </c>
      <c r="F669">
        <v>290000850</v>
      </c>
      <c r="G669" t="s">
        <v>1183</v>
      </c>
      <c r="O669" t="str" cm="1">
        <f t="array" ref="O669">IFERROR(TRANSPOSE(_xlfn._xlws.SORT(_xlfn.UNIQUE(_xlfn._xlws.FILTER(PROV[MINA],PROV[PROVEEDOR]=N669)))),"")</f>
        <v/>
      </c>
    </row>
    <row r="670" spans="1:15" x14ac:dyDescent="0.35">
      <c r="A670">
        <v>210000004</v>
      </c>
      <c r="B670" t="s">
        <v>591</v>
      </c>
      <c r="C670" t="s">
        <v>232</v>
      </c>
      <c r="D670" t="s">
        <v>592</v>
      </c>
      <c r="E670" t="s">
        <v>172</v>
      </c>
      <c r="F670">
        <v>290000851</v>
      </c>
      <c r="G670" t="s">
        <v>1184</v>
      </c>
      <c r="O670" t="str" cm="1">
        <f t="array" ref="O670">IFERROR(TRANSPOSE(_xlfn._xlws.SORT(_xlfn.UNIQUE(_xlfn._xlws.FILTER(PROV[MINA],PROV[PROVEEDOR]=N670)))),"")</f>
        <v/>
      </c>
    </row>
    <row r="671" spans="1:15" x14ac:dyDescent="0.35">
      <c r="A671">
        <v>210000004</v>
      </c>
      <c r="B671" t="s">
        <v>591</v>
      </c>
      <c r="C671" t="s">
        <v>232</v>
      </c>
      <c r="D671" t="s">
        <v>592</v>
      </c>
      <c r="E671" t="s">
        <v>172</v>
      </c>
      <c r="F671">
        <v>290000852</v>
      </c>
      <c r="G671" t="s">
        <v>1185</v>
      </c>
      <c r="O671" t="str" cm="1">
        <f t="array" ref="O671">IFERROR(TRANSPOSE(_xlfn._xlws.SORT(_xlfn.UNIQUE(_xlfn._xlws.FILTER(PROV[MINA],PROV[PROVEEDOR]=N671)))),"")</f>
        <v/>
      </c>
    </row>
    <row r="672" spans="1:15" x14ac:dyDescent="0.35">
      <c r="A672">
        <v>210000004</v>
      </c>
      <c r="B672" t="s">
        <v>591</v>
      </c>
      <c r="C672" t="s">
        <v>232</v>
      </c>
      <c r="D672" t="s">
        <v>592</v>
      </c>
      <c r="E672" t="s">
        <v>172</v>
      </c>
      <c r="F672">
        <v>290000853</v>
      </c>
      <c r="G672" t="s">
        <v>1186</v>
      </c>
      <c r="O672" t="str" cm="1">
        <f t="array" ref="O672">IFERROR(TRANSPOSE(_xlfn._xlws.SORT(_xlfn.UNIQUE(_xlfn._xlws.FILTER(PROV[MINA],PROV[PROVEEDOR]=N672)))),"")</f>
        <v/>
      </c>
    </row>
    <row r="673" spans="1:15" x14ac:dyDescent="0.35">
      <c r="A673">
        <v>210000004</v>
      </c>
      <c r="B673" t="s">
        <v>591</v>
      </c>
      <c r="C673" t="s">
        <v>232</v>
      </c>
      <c r="D673" t="s">
        <v>592</v>
      </c>
      <c r="E673" t="s">
        <v>172</v>
      </c>
      <c r="F673">
        <v>290000854</v>
      </c>
      <c r="G673" t="s">
        <v>1187</v>
      </c>
      <c r="O673" t="str" cm="1">
        <f t="array" ref="O673">IFERROR(TRANSPOSE(_xlfn._xlws.SORT(_xlfn.UNIQUE(_xlfn._xlws.FILTER(PROV[MINA],PROV[PROVEEDOR]=N673)))),"")</f>
        <v/>
      </c>
    </row>
    <row r="674" spans="1:15" x14ac:dyDescent="0.35">
      <c r="A674">
        <v>210000004</v>
      </c>
      <c r="B674" t="s">
        <v>591</v>
      </c>
      <c r="C674" t="s">
        <v>232</v>
      </c>
      <c r="D674" t="s">
        <v>592</v>
      </c>
      <c r="E674" t="s">
        <v>172</v>
      </c>
      <c r="F674">
        <v>290000855</v>
      </c>
      <c r="G674" t="s">
        <v>1166</v>
      </c>
      <c r="O674" t="str" cm="1">
        <f t="array" ref="O674">IFERROR(TRANSPOSE(_xlfn._xlws.SORT(_xlfn.UNIQUE(_xlfn._xlws.FILTER(PROV[MINA],PROV[PROVEEDOR]=N674)))),"")</f>
        <v/>
      </c>
    </row>
    <row r="675" spans="1:15" x14ac:dyDescent="0.35">
      <c r="A675">
        <v>210000004</v>
      </c>
      <c r="B675" t="s">
        <v>591</v>
      </c>
      <c r="C675" t="s">
        <v>232</v>
      </c>
      <c r="D675" t="s">
        <v>592</v>
      </c>
      <c r="E675" t="s">
        <v>172</v>
      </c>
      <c r="F675">
        <v>290000856</v>
      </c>
      <c r="G675" t="s">
        <v>1166</v>
      </c>
      <c r="O675" t="str" cm="1">
        <f t="array" ref="O675">IFERROR(TRANSPOSE(_xlfn._xlws.SORT(_xlfn.UNIQUE(_xlfn._xlws.FILTER(PROV[MINA],PROV[PROVEEDOR]=N675)))),"")</f>
        <v/>
      </c>
    </row>
    <row r="676" spans="1:15" x14ac:dyDescent="0.35">
      <c r="A676">
        <v>210000052</v>
      </c>
      <c r="B676" t="s">
        <v>535</v>
      </c>
      <c r="C676" t="s">
        <v>394</v>
      </c>
      <c r="D676" t="s">
        <v>536</v>
      </c>
      <c r="E676" t="s">
        <v>172</v>
      </c>
      <c r="F676">
        <v>290000857</v>
      </c>
      <c r="G676" t="s">
        <v>1188</v>
      </c>
      <c r="O676" t="str" cm="1">
        <f t="array" ref="O676">IFERROR(TRANSPOSE(_xlfn._xlws.SORT(_xlfn.UNIQUE(_xlfn._xlws.FILTER(PROV[MINA],PROV[PROVEEDOR]=N676)))),"")</f>
        <v/>
      </c>
    </row>
    <row r="677" spans="1:15" x14ac:dyDescent="0.35">
      <c r="A677">
        <v>210000251</v>
      </c>
      <c r="B677" t="s">
        <v>1189</v>
      </c>
      <c r="C677" t="s">
        <v>177</v>
      </c>
      <c r="D677" t="s">
        <v>1190</v>
      </c>
      <c r="E677" t="s">
        <v>172</v>
      </c>
      <c r="F677">
        <v>290000858</v>
      </c>
      <c r="G677" t="s">
        <v>1191</v>
      </c>
      <c r="O677" t="str" cm="1">
        <f t="array" ref="O677">IFERROR(TRANSPOSE(_xlfn._xlws.SORT(_xlfn.UNIQUE(_xlfn._xlws.FILTER(PROV[MINA],PROV[PROVEEDOR]=N677)))),"")</f>
        <v/>
      </c>
    </row>
    <row r="678" spans="1:15" x14ac:dyDescent="0.35">
      <c r="A678">
        <v>210000082</v>
      </c>
      <c r="B678" t="s">
        <v>1097</v>
      </c>
      <c r="C678" t="s">
        <v>177</v>
      </c>
      <c r="D678" t="s">
        <v>1098</v>
      </c>
      <c r="E678" t="s">
        <v>172</v>
      </c>
      <c r="F678">
        <v>290000859</v>
      </c>
      <c r="G678" t="s">
        <v>1192</v>
      </c>
      <c r="O678" t="str" cm="1">
        <f t="array" ref="O678">IFERROR(TRANSPOSE(_xlfn._xlws.SORT(_xlfn.UNIQUE(_xlfn._xlws.FILTER(PROV[MINA],PROV[PROVEEDOR]=N678)))),"")</f>
        <v/>
      </c>
    </row>
    <row r="679" spans="1:15" x14ac:dyDescent="0.35">
      <c r="A679">
        <v>210000250</v>
      </c>
      <c r="B679" t="s">
        <v>108</v>
      </c>
      <c r="C679" t="s">
        <v>177</v>
      </c>
      <c r="D679" t="s">
        <v>1193</v>
      </c>
      <c r="E679" t="s">
        <v>172</v>
      </c>
      <c r="F679">
        <v>290000860</v>
      </c>
      <c r="G679" t="s">
        <v>1194</v>
      </c>
      <c r="O679" t="str" cm="1">
        <f t="array" ref="O679">IFERROR(TRANSPOSE(_xlfn._xlws.SORT(_xlfn.UNIQUE(_xlfn._xlws.FILTER(PROV[MINA],PROV[PROVEEDOR]=N679)))),"")</f>
        <v/>
      </c>
    </row>
    <row r="680" spans="1:15" x14ac:dyDescent="0.35">
      <c r="A680">
        <v>210000204</v>
      </c>
      <c r="B680" t="s">
        <v>26</v>
      </c>
      <c r="C680" t="s">
        <v>244</v>
      </c>
      <c r="D680" t="s">
        <v>920</v>
      </c>
      <c r="E680" t="s">
        <v>172</v>
      </c>
      <c r="F680">
        <v>290000861</v>
      </c>
      <c r="G680" t="s">
        <v>1195</v>
      </c>
      <c r="O680" t="str" cm="1">
        <f t="array" ref="O680">IFERROR(TRANSPOSE(_xlfn._xlws.SORT(_xlfn.UNIQUE(_xlfn._xlws.FILTER(PROV[MINA],PROV[PROVEEDOR]=N680)))),"")</f>
        <v/>
      </c>
    </row>
    <row r="681" spans="1:15" x14ac:dyDescent="0.35">
      <c r="A681">
        <v>270000004</v>
      </c>
      <c r="B681" t="s">
        <v>686</v>
      </c>
      <c r="C681" t="s">
        <v>177</v>
      </c>
      <c r="D681" t="s">
        <v>687</v>
      </c>
      <c r="E681" t="s">
        <v>172</v>
      </c>
      <c r="F681">
        <v>290000863</v>
      </c>
      <c r="G681" t="s">
        <v>476</v>
      </c>
      <c r="O681" t="str" cm="1">
        <f t="array" ref="O681">IFERROR(TRANSPOSE(_xlfn._xlws.SORT(_xlfn.UNIQUE(_xlfn._xlws.FILTER(PROV[MINA],PROV[PROVEEDOR]=N681)))),"")</f>
        <v/>
      </c>
    </row>
    <row r="682" spans="1:15" x14ac:dyDescent="0.35">
      <c r="A682">
        <v>270000004</v>
      </c>
      <c r="B682" t="s">
        <v>686</v>
      </c>
      <c r="C682" t="s">
        <v>177</v>
      </c>
      <c r="D682" t="s">
        <v>687</v>
      </c>
      <c r="E682" t="s">
        <v>172</v>
      </c>
      <c r="F682">
        <v>290000864</v>
      </c>
      <c r="G682" t="s">
        <v>1196</v>
      </c>
      <c r="O682" t="str" cm="1">
        <f t="array" ref="O682">IFERROR(TRANSPOSE(_xlfn._xlws.SORT(_xlfn.UNIQUE(_xlfn._xlws.FILTER(PROV[MINA],PROV[PROVEEDOR]=N682)))),"")</f>
        <v/>
      </c>
    </row>
    <row r="683" spans="1:15" x14ac:dyDescent="0.35">
      <c r="A683">
        <v>270000004</v>
      </c>
      <c r="B683" t="s">
        <v>686</v>
      </c>
      <c r="C683" t="s">
        <v>177</v>
      </c>
      <c r="D683" t="s">
        <v>687</v>
      </c>
      <c r="E683" t="s">
        <v>172</v>
      </c>
      <c r="F683">
        <v>290000865</v>
      </c>
      <c r="G683" t="s">
        <v>1197</v>
      </c>
      <c r="O683" t="str" cm="1">
        <f t="array" ref="O683">IFERROR(TRANSPOSE(_xlfn._xlws.SORT(_xlfn.UNIQUE(_xlfn._xlws.FILTER(PROV[MINA],PROV[PROVEEDOR]=N683)))),"")</f>
        <v/>
      </c>
    </row>
    <row r="684" spans="1:15" x14ac:dyDescent="0.35">
      <c r="A684">
        <v>270000004</v>
      </c>
      <c r="B684" t="s">
        <v>686</v>
      </c>
      <c r="C684" t="s">
        <v>177</v>
      </c>
      <c r="D684" t="s">
        <v>687</v>
      </c>
      <c r="E684" t="s">
        <v>172</v>
      </c>
      <c r="F684">
        <v>290000866</v>
      </c>
      <c r="G684" t="s">
        <v>1198</v>
      </c>
      <c r="O684" t="str" cm="1">
        <f t="array" ref="O684">IFERROR(TRANSPOSE(_xlfn._xlws.SORT(_xlfn.UNIQUE(_xlfn._xlws.FILTER(PROV[MINA],PROV[PROVEEDOR]=N684)))),"")</f>
        <v/>
      </c>
    </row>
    <row r="685" spans="1:15" x14ac:dyDescent="0.35">
      <c r="A685">
        <v>210000249</v>
      </c>
      <c r="B685" t="s">
        <v>28</v>
      </c>
      <c r="C685" t="s">
        <v>177</v>
      </c>
      <c r="D685" t="s">
        <v>1140</v>
      </c>
      <c r="E685" t="s">
        <v>172</v>
      </c>
      <c r="F685">
        <v>290000867</v>
      </c>
      <c r="G685" t="s">
        <v>55</v>
      </c>
      <c r="O685" t="str" cm="1">
        <f t="array" ref="O685">IFERROR(TRANSPOSE(_xlfn._xlws.SORT(_xlfn.UNIQUE(_xlfn._xlws.FILTER(PROV[MINA],PROV[PROVEEDOR]=N685)))),"")</f>
        <v/>
      </c>
    </row>
    <row r="686" spans="1:15" x14ac:dyDescent="0.35">
      <c r="A686">
        <v>210000249</v>
      </c>
      <c r="B686" t="s">
        <v>28</v>
      </c>
      <c r="C686" t="s">
        <v>177</v>
      </c>
      <c r="D686" t="s">
        <v>1140</v>
      </c>
      <c r="E686" t="s">
        <v>172</v>
      </c>
      <c r="F686">
        <v>290000868</v>
      </c>
      <c r="G686" t="s">
        <v>41</v>
      </c>
      <c r="O686" t="str" cm="1">
        <f t="array" ref="O686">IFERROR(TRANSPOSE(_xlfn._xlws.SORT(_xlfn.UNIQUE(_xlfn._xlws.FILTER(PROV[MINA],PROV[PROVEEDOR]=N686)))),"")</f>
        <v/>
      </c>
    </row>
    <row r="687" spans="1:15" x14ac:dyDescent="0.35">
      <c r="A687">
        <v>210000026</v>
      </c>
      <c r="B687" t="s">
        <v>57</v>
      </c>
      <c r="C687" t="s">
        <v>177</v>
      </c>
      <c r="D687" t="s">
        <v>247</v>
      </c>
      <c r="E687" t="s">
        <v>172</v>
      </c>
      <c r="F687">
        <v>290000869</v>
      </c>
      <c r="G687" t="s">
        <v>1199</v>
      </c>
      <c r="O687" t="str" cm="1">
        <f t="array" ref="O687">IFERROR(TRANSPOSE(_xlfn._xlws.SORT(_xlfn.UNIQUE(_xlfn._xlws.FILTER(PROV[MINA],PROV[PROVEEDOR]=N687)))),"")</f>
        <v/>
      </c>
    </row>
    <row r="688" spans="1:15" x14ac:dyDescent="0.35">
      <c r="A688">
        <v>210000083</v>
      </c>
      <c r="B688" t="s">
        <v>490</v>
      </c>
      <c r="C688" t="s">
        <v>177</v>
      </c>
      <c r="D688" t="s">
        <v>491</v>
      </c>
      <c r="E688" t="s">
        <v>172</v>
      </c>
      <c r="F688">
        <v>290000870</v>
      </c>
      <c r="G688" t="s">
        <v>1200</v>
      </c>
      <c r="O688" t="str" cm="1">
        <f t="array" ref="O688">IFERROR(TRANSPOSE(_xlfn._xlws.SORT(_xlfn.UNIQUE(_xlfn._xlws.FILTER(PROV[MINA],PROV[PROVEEDOR]=N688)))),"")</f>
        <v/>
      </c>
    </row>
    <row r="689" spans="1:15" x14ac:dyDescent="0.35">
      <c r="A689">
        <v>210000083</v>
      </c>
      <c r="B689" t="s">
        <v>490</v>
      </c>
      <c r="C689" t="s">
        <v>177</v>
      </c>
      <c r="D689" t="s">
        <v>491</v>
      </c>
      <c r="E689" t="s">
        <v>172</v>
      </c>
      <c r="F689">
        <v>290000871</v>
      </c>
      <c r="G689" t="s">
        <v>1201</v>
      </c>
      <c r="O689" t="str" cm="1">
        <f t="array" ref="O689">IFERROR(TRANSPOSE(_xlfn._xlws.SORT(_xlfn.UNIQUE(_xlfn._xlws.FILTER(PROV[MINA],PROV[PROVEEDOR]=N689)))),"")</f>
        <v/>
      </c>
    </row>
    <row r="690" spans="1:15" x14ac:dyDescent="0.35">
      <c r="A690">
        <v>210000083</v>
      </c>
      <c r="B690" t="s">
        <v>490</v>
      </c>
      <c r="C690" t="s">
        <v>177</v>
      </c>
      <c r="D690" t="s">
        <v>491</v>
      </c>
      <c r="E690" t="s">
        <v>172</v>
      </c>
      <c r="F690">
        <v>290000872</v>
      </c>
      <c r="G690" t="s">
        <v>1202</v>
      </c>
      <c r="O690" t="str" cm="1">
        <f t="array" ref="O690">IFERROR(TRANSPOSE(_xlfn._xlws.SORT(_xlfn.UNIQUE(_xlfn._xlws.FILTER(PROV[MINA],PROV[PROVEEDOR]=N690)))),"")</f>
        <v/>
      </c>
    </row>
    <row r="691" spans="1:15" x14ac:dyDescent="0.35">
      <c r="A691">
        <v>210000252</v>
      </c>
      <c r="B691" t="s">
        <v>1203</v>
      </c>
      <c r="C691" t="s">
        <v>177</v>
      </c>
      <c r="D691" t="s">
        <v>1204</v>
      </c>
      <c r="E691" t="s">
        <v>172</v>
      </c>
      <c r="F691">
        <v>290000876</v>
      </c>
      <c r="G691" t="s">
        <v>1205</v>
      </c>
      <c r="O691" t="str" cm="1">
        <f t="array" ref="O691">IFERROR(TRANSPOSE(_xlfn._xlws.SORT(_xlfn.UNIQUE(_xlfn._xlws.FILTER(PROV[MINA],PROV[PROVEEDOR]=N691)))),"")</f>
        <v/>
      </c>
    </row>
    <row r="692" spans="1:15" x14ac:dyDescent="0.35">
      <c r="A692">
        <v>210000253</v>
      </c>
      <c r="B692" t="s">
        <v>1206</v>
      </c>
      <c r="C692" t="s">
        <v>177</v>
      </c>
      <c r="D692" t="s">
        <v>1207</v>
      </c>
      <c r="E692" t="s">
        <v>172</v>
      </c>
      <c r="F692">
        <v>290000877</v>
      </c>
      <c r="G692" t="s">
        <v>1208</v>
      </c>
      <c r="O692" t="str" cm="1">
        <f t="array" ref="O692">IFERROR(TRANSPOSE(_xlfn._xlws.SORT(_xlfn.UNIQUE(_xlfn._xlws.FILTER(PROV[MINA],PROV[PROVEEDOR]=N692)))),"")</f>
        <v/>
      </c>
    </row>
    <row r="693" spans="1:15" x14ac:dyDescent="0.35">
      <c r="A693">
        <v>210000083</v>
      </c>
      <c r="B693" t="s">
        <v>490</v>
      </c>
      <c r="C693" t="s">
        <v>177</v>
      </c>
      <c r="D693" t="s">
        <v>491</v>
      </c>
      <c r="E693" t="s">
        <v>172</v>
      </c>
      <c r="F693">
        <v>290000878</v>
      </c>
      <c r="G693" t="s">
        <v>1209</v>
      </c>
      <c r="O693" t="str" cm="1">
        <f t="array" ref="O693">IFERROR(TRANSPOSE(_xlfn._xlws.SORT(_xlfn.UNIQUE(_xlfn._xlws.FILTER(PROV[MINA],PROV[PROVEEDOR]=N693)))),"")</f>
        <v/>
      </c>
    </row>
    <row r="694" spans="1:15" x14ac:dyDescent="0.35">
      <c r="A694">
        <v>210000083</v>
      </c>
      <c r="B694" t="s">
        <v>490</v>
      </c>
      <c r="C694" t="s">
        <v>177</v>
      </c>
      <c r="D694" t="s">
        <v>491</v>
      </c>
      <c r="E694" t="s">
        <v>172</v>
      </c>
      <c r="F694">
        <v>290000879</v>
      </c>
      <c r="G694" t="s">
        <v>1210</v>
      </c>
      <c r="O694" t="str" cm="1">
        <f t="array" ref="O694">IFERROR(TRANSPOSE(_xlfn._xlws.SORT(_xlfn.UNIQUE(_xlfn._xlws.FILTER(PROV[MINA],PROV[PROVEEDOR]=N694)))),"")</f>
        <v/>
      </c>
    </row>
    <row r="695" spans="1:15" x14ac:dyDescent="0.35">
      <c r="A695">
        <v>210000083</v>
      </c>
      <c r="B695" t="s">
        <v>490</v>
      </c>
      <c r="C695" t="s">
        <v>177</v>
      </c>
      <c r="D695" t="s">
        <v>491</v>
      </c>
      <c r="E695" t="s">
        <v>172</v>
      </c>
      <c r="F695">
        <v>290000880</v>
      </c>
      <c r="G695" t="s">
        <v>1211</v>
      </c>
      <c r="O695" t="str" cm="1">
        <f t="array" ref="O695">IFERROR(TRANSPOSE(_xlfn._xlws.SORT(_xlfn.UNIQUE(_xlfn._xlws.FILTER(PROV[MINA],PROV[PROVEEDOR]=N695)))),"")</f>
        <v/>
      </c>
    </row>
    <row r="696" spans="1:15" x14ac:dyDescent="0.35">
      <c r="A696">
        <v>220000968</v>
      </c>
      <c r="B696" t="s">
        <v>946</v>
      </c>
      <c r="C696" t="s">
        <v>177</v>
      </c>
      <c r="D696" t="s">
        <v>947</v>
      </c>
      <c r="E696" t="s">
        <v>172</v>
      </c>
      <c r="F696">
        <v>290000881</v>
      </c>
      <c r="G696" t="s">
        <v>1212</v>
      </c>
      <c r="O696" t="str" cm="1">
        <f t="array" ref="O696">IFERROR(TRANSPOSE(_xlfn._xlws.SORT(_xlfn.UNIQUE(_xlfn._xlws.FILTER(PROV[MINA],PROV[PROVEEDOR]=N696)))),"")</f>
        <v/>
      </c>
    </row>
    <row r="697" spans="1:15" x14ac:dyDescent="0.35">
      <c r="A697">
        <v>220000968</v>
      </c>
      <c r="B697" t="s">
        <v>946</v>
      </c>
      <c r="C697" t="s">
        <v>177</v>
      </c>
      <c r="D697" t="s">
        <v>947</v>
      </c>
      <c r="E697" t="s">
        <v>172</v>
      </c>
      <c r="F697">
        <v>290000882</v>
      </c>
      <c r="G697" t="s">
        <v>1213</v>
      </c>
      <c r="O697" t="str" cm="1">
        <f t="array" ref="O697">IFERROR(TRANSPOSE(_xlfn._xlws.SORT(_xlfn.UNIQUE(_xlfn._xlws.FILTER(PROV[MINA],PROV[PROVEEDOR]=N697)))),"")</f>
        <v/>
      </c>
    </row>
    <row r="698" spans="1:15" x14ac:dyDescent="0.35">
      <c r="A698">
        <v>210000249</v>
      </c>
      <c r="B698" t="s">
        <v>28</v>
      </c>
      <c r="C698" t="s">
        <v>177</v>
      </c>
      <c r="D698" t="s">
        <v>1140</v>
      </c>
      <c r="E698" t="s">
        <v>172</v>
      </c>
      <c r="F698">
        <v>290000883</v>
      </c>
      <c r="G698" t="s">
        <v>1214</v>
      </c>
      <c r="O698" t="str" cm="1">
        <f t="array" ref="O698">IFERROR(TRANSPOSE(_xlfn._xlws.SORT(_xlfn.UNIQUE(_xlfn._xlws.FILTER(PROV[MINA],PROV[PROVEEDOR]=N698)))),"")</f>
        <v/>
      </c>
    </row>
    <row r="699" spans="1:15" x14ac:dyDescent="0.35">
      <c r="A699">
        <v>210000249</v>
      </c>
      <c r="B699" t="s">
        <v>28</v>
      </c>
      <c r="C699" t="s">
        <v>177</v>
      </c>
      <c r="D699" t="s">
        <v>1140</v>
      </c>
      <c r="E699" t="s">
        <v>172</v>
      </c>
      <c r="F699">
        <v>290000884</v>
      </c>
      <c r="G699" t="s">
        <v>1215</v>
      </c>
      <c r="O699" t="str" cm="1">
        <f t="array" ref="O699">IFERROR(TRANSPOSE(_xlfn._xlws.SORT(_xlfn.UNIQUE(_xlfn._xlws.FILTER(PROV[MINA],PROV[PROVEEDOR]=N699)))),"")</f>
        <v/>
      </c>
    </row>
    <row r="700" spans="1:15" x14ac:dyDescent="0.35">
      <c r="A700">
        <v>220000191</v>
      </c>
      <c r="B700" t="s">
        <v>530</v>
      </c>
      <c r="C700" t="s">
        <v>177</v>
      </c>
      <c r="D700" t="s">
        <v>531</v>
      </c>
      <c r="E700" t="s">
        <v>172</v>
      </c>
      <c r="F700">
        <v>290000885</v>
      </c>
      <c r="G700" t="s">
        <v>1216</v>
      </c>
      <c r="O700" t="str" cm="1">
        <f t="array" ref="O700">IFERROR(TRANSPOSE(_xlfn._xlws.SORT(_xlfn.UNIQUE(_xlfn._xlws.FILTER(PROV[MINA],PROV[PROVEEDOR]=N700)))),"")</f>
        <v/>
      </c>
    </row>
    <row r="701" spans="1:15" x14ac:dyDescent="0.35">
      <c r="A701">
        <v>220000191</v>
      </c>
      <c r="B701" t="s">
        <v>530</v>
      </c>
      <c r="C701" t="s">
        <v>177</v>
      </c>
      <c r="D701" t="s">
        <v>531</v>
      </c>
      <c r="E701" t="s">
        <v>172</v>
      </c>
      <c r="F701">
        <v>290000886</v>
      </c>
      <c r="G701" t="s">
        <v>1217</v>
      </c>
      <c r="O701" t="str" cm="1">
        <f t="array" ref="O701">IFERROR(TRANSPOSE(_xlfn._xlws.SORT(_xlfn.UNIQUE(_xlfn._xlws.FILTER(PROV[MINA],PROV[PROVEEDOR]=N701)))),"")</f>
        <v/>
      </c>
    </row>
    <row r="702" spans="1:15" x14ac:dyDescent="0.35">
      <c r="A702">
        <v>220000191</v>
      </c>
      <c r="B702" t="s">
        <v>530</v>
      </c>
      <c r="C702" t="s">
        <v>177</v>
      </c>
      <c r="D702" t="s">
        <v>531</v>
      </c>
      <c r="E702" t="s">
        <v>172</v>
      </c>
      <c r="F702">
        <v>290000887</v>
      </c>
      <c r="G702" t="s">
        <v>1218</v>
      </c>
      <c r="O702" t="str" cm="1">
        <f t="array" ref="O702">IFERROR(TRANSPOSE(_xlfn._xlws.SORT(_xlfn.UNIQUE(_xlfn._xlws.FILTER(PROV[MINA],PROV[PROVEEDOR]=N702)))),"")</f>
        <v/>
      </c>
    </row>
    <row r="703" spans="1:15" x14ac:dyDescent="0.35">
      <c r="A703">
        <v>210000254</v>
      </c>
      <c r="B703" t="s">
        <v>1219</v>
      </c>
      <c r="C703" t="s">
        <v>177</v>
      </c>
      <c r="D703" t="s">
        <v>1220</v>
      </c>
      <c r="E703" t="s">
        <v>172</v>
      </c>
      <c r="F703">
        <v>290000889</v>
      </c>
      <c r="G703" t="s">
        <v>1221</v>
      </c>
      <c r="O703" t="str" cm="1">
        <f t="array" ref="O703">IFERROR(TRANSPOSE(_xlfn._xlws.SORT(_xlfn.UNIQUE(_xlfn._xlws.FILTER(PROV[MINA],PROV[PROVEEDOR]=N703)))),"")</f>
        <v/>
      </c>
    </row>
    <row r="704" spans="1:15" x14ac:dyDescent="0.35">
      <c r="A704">
        <v>210000254</v>
      </c>
      <c r="B704" t="s">
        <v>1219</v>
      </c>
      <c r="C704" t="s">
        <v>177</v>
      </c>
      <c r="D704" t="s">
        <v>1220</v>
      </c>
      <c r="E704" t="s">
        <v>172</v>
      </c>
      <c r="F704">
        <v>290000890</v>
      </c>
      <c r="G704" t="s">
        <v>1222</v>
      </c>
      <c r="O704" t="str" cm="1">
        <f t="array" ref="O704">IFERROR(TRANSPOSE(_xlfn._xlws.SORT(_xlfn.UNIQUE(_xlfn._xlws.FILTER(PROV[MINA],PROV[PROVEEDOR]=N704)))),"")</f>
        <v/>
      </c>
    </row>
    <row r="705" spans="1:15" x14ac:dyDescent="0.35">
      <c r="A705">
        <v>210000082</v>
      </c>
      <c r="B705" t="s">
        <v>1097</v>
      </c>
      <c r="C705" t="s">
        <v>177</v>
      </c>
      <c r="D705" t="s">
        <v>1098</v>
      </c>
      <c r="E705" t="s">
        <v>172</v>
      </c>
      <c r="F705">
        <v>290000893</v>
      </c>
      <c r="G705" t="s">
        <v>1223</v>
      </c>
      <c r="O705" t="str" cm="1">
        <f t="array" ref="O705">IFERROR(TRANSPOSE(_xlfn._xlws.SORT(_xlfn.UNIQUE(_xlfn._xlws.FILTER(PROV[MINA],PROV[PROVEEDOR]=N705)))),"")</f>
        <v/>
      </c>
    </row>
    <row r="706" spans="1:15" x14ac:dyDescent="0.35">
      <c r="A706">
        <v>210000082</v>
      </c>
      <c r="B706" t="s">
        <v>1097</v>
      </c>
      <c r="C706" t="s">
        <v>177</v>
      </c>
      <c r="D706" t="s">
        <v>1098</v>
      </c>
      <c r="E706" t="s">
        <v>172</v>
      </c>
      <c r="F706">
        <v>290000894</v>
      </c>
      <c r="G706" t="s">
        <v>1224</v>
      </c>
      <c r="O706" t="str" cm="1">
        <f t="array" ref="O706">IFERROR(TRANSPOSE(_xlfn._xlws.SORT(_xlfn.UNIQUE(_xlfn._xlws.FILTER(PROV[MINA],PROV[PROVEEDOR]=N706)))),"")</f>
        <v/>
      </c>
    </row>
    <row r="707" spans="1:15" x14ac:dyDescent="0.35">
      <c r="A707">
        <v>210000082</v>
      </c>
      <c r="B707" t="s">
        <v>1097</v>
      </c>
      <c r="C707" t="s">
        <v>177</v>
      </c>
      <c r="D707" t="s">
        <v>1098</v>
      </c>
      <c r="E707" t="s">
        <v>172</v>
      </c>
      <c r="F707">
        <v>290000895</v>
      </c>
      <c r="G707" t="s">
        <v>1225</v>
      </c>
      <c r="O707" t="str" cm="1">
        <f t="array" ref="O707">IFERROR(TRANSPOSE(_xlfn._xlws.SORT(_xlfn.UNIQUE(_xlfn._xlws.FILTER(PROV[MINA],PROV[PROVEEDOR]=N707)))),"")</f>
        <v/>
      </c>
    </row>
    <row r="708" spans="1:15" x14ac:dyDescent="0.35">
      <c r="A708">
        <v>210000004</v>
      </c>
      <c r="B708" t="s">
        <v>591</v>
      </c>
      <c r="C708" t="s">
        <v>232</v>
      </c>
      <c r="D708" t="s">
        <v>592</v>
      </c>
      <c r="E708" t="s">
        <v>172</v>
      </c>
      <c r="F708">
        <v>290000896</v>
      </c>
      <c r="G708" t="s">
        <v>1187</v>
      </c>
      <c r="O708" t="str" cm="1">
        <f t="array" ref="O708">IFERROR(TRANSPOSE(_xlfn._xlws.SORT(_xlfn.UNIQUE(_xlfn._xlws.FILTER(PROV[MINA],PROV[PROVEEDOR]=N708)))),"")</f>
        <v/>
      </c>
    </row>
    <row r="709" spans="1:15" x14ac:dyDescent="0.35">
      <c r="A709">
        <v>210000249</v>
      </c>
      <c r="B709" t="s">
        <v>28</v>
      </c>
      <c r="C709" t="s">
        <v>177</v>
      </c>
      <c r="D709" t="s">
        <v>1140</v>
      </c>
      <c r="E709" t="s">
        <v>172</v>
      </c>
      <c r="F709">
        <v>290000897</v>
      </c>
      <c r="G709" t="s">
        <v>71</v>
      </c>
      <c r="O709" t="str" cm="1">
        <f t="array" ref="O709">IFERROR(TRANSPOSE(_xlfn._xlws.SORT(_xlfn.UNIQUE(_xlfn._xlws.FILTER(PROV[MINA],PROV[PROVEEDOR]=N709)))),"")</f>
        <v/>
      </c>
    </row>
    <row r="710" spans="1:15" x14ac:dyDescent="0.35">
      <c r="A710">
        <v>210000106</v>
      </c>
      <c r="B710" t="s">
        <v>143</v>
      </c>
      <c r="C710" t="s">
        <v>177</v>
      </c>
      <c r="D710" t="s">
        <v>227</v>
      </c>
      <c r="E710" t="s">
        <v>172</v>
      </c>
      <c r="F710">
        <v>290000898</v>
      </c>
      <c r="G710" t="s">
        <v>144</v>
      </c>
      <c r="O710" t="str" cm="1">
        <f t="array" ref="O710">IFERROR(TRANSPOSE(_xlfn._xlws.SORT(_xlfn.UNIQUE(_xlfn._xlws.FILTER(PROV[MINA],PROV[PROVEEDOR]=N710)))),"")</f>
        <v/>
      </c>
    </row>
    <row r="711" spans="1:15" x14ac:dyDescent="0.35">
      <c r="A711">
        <v>210000106</v>
      </c>
      <c r="B711" t="s">
        <v>143</v>
      </c>
      <c r="C711" t="s">
        <v>177</v>
      </c>
      <c r="D711" t="s">
        <v>227</v>
      </c>
      <c r="E711" t="s">
        <v>172</v>
      </c>
      <c r="F711">
        <v>290000899</v>
      </c>
      <c r="G711" t="s">
        <v>1226</v>
      </c>
      <c r="O711" t="str" cm="1">
        <f t="array" ref="O711">IFERROR(TRANSPOSE(_xlfn._xlws.SORT(_xlfn.UNIQUE(_xlfn._xlws.FILTER(PROV[MINA],PROV[PROVEEDOR]=N711)))),"")</f>
        <v/>
      </c>
    </row>
    <row r="712" spans="1:15" x14ac:dyDescent="0.35">
      <c r="A712">
        <v>210000243</v>
      </c>
      <c r="B712" t="s">
        <v>1227</v>
      </c>
      <c r="C712" t="s">
        <v>322</v>
      </c>
      <c r="D712" t="s">
        <v>1228</v>
      </c>
      <c r="E712" t="s">
        <v>172</v>
      </c>
      <c r="F712">
        <v>290000900</v>
      </c>
      <c r="G712" t="s">
        <v>1229</v>
      </c>
      <c r="O712" t="str" cm="1">
        <f t="array" ref="O712">IFERROR(TRANSPOSE(_xlfn._xlws.SORT(_xlfn.UNIQUE(_xlfn._xlws.FILTER(PROV[MINA],PROV[PROVEEDOR]=N712)))),"")</f>
        <v/>
      </c>
    </row>
    <row r="713" spans="1:15" x14ac:dyDescent="0.35">
      <c r="A713">
        <v>210000203</v>
      </c>
      <c r="B713" t="s">
        <v>1230</v>
      </c>
      <c r="C713" t="s">
        <v>1121</v>
      </c>
      <c r="D713" t="s">
        <v>1231</v>
      </c>
      <c r="E713" t="s">
        <v>172</v>
      </c>
      <c r="F713">
        <v>290000901</v>
      </c>
      <c r="G713" t="s">
        <v>1232</v>
      </c>
      <c r="O713" t="str" cm="1">
        <f t="array" ref="O713">IFERROR(TRANSPOSE(_xlfn._xlws.SORT(_xlfn.UNIQUE(_xlfn._xlws.FILTER(PROV[MINA],PROV[PROVEEDOR]=N713)))),"")</f>
        <v/>
      </c>
    </row>
    <row r="714" spans="1:15" x14ac:dyDescent="0.35">
      <c r="A714">
        <v>210000191</v>
      </c>
      <c r="B714" t="s">
        <v>1233</v>
      </c>
      <c r="C714" t="s">
        <v>295</v>
      </c>
      <c r="D714" t="s">
        <v>1234</v>
      </c>
      <c r="E714" t="s">
        <v>172</v>
      </c>
      <c r="F714">
        <v>290000902</v>
      </c>
      <c r="G714" t="s">
        <v>1235</v>
      </c>
      <c r="O714" t="str" cm="1">
        <f t="array" ref="O714">IFERROR(TRANSPOSE(_xlfn._xlws.SORT(_xlfn.UNIQUE(_xlfn._xlws.FILTER(PROV[MINA],PROV[PROVEEDOR]=N714)))),"")</f>
        <v/>
      </c>
    </row>
    <row r="715" spans="1:15" x14ac:dyDescent="0.35">
      <c r="A715">
        <v>210000244</v>
      </c>
      <c r="B715" t="s">
        <v>1236</v>
      </c>
      <c r="C715" t="s">
        <v>295</v>
      </c>
      <c r="D715" t="s">
        <v>1237</v>
      </c>
      <c r="E715" t="s">
        <v>172</v>
      </c>
      <c r="F715">
        <v>290000903</v>
      </c>
      <c r="G715" t="s">
        <v>1238</v>
      </c>
      <c r="O715" t="str" cm="1">
        <f t="array" ref="O715">IFERROR(TRANSPOSE(_xlfn._xlws.SORT(_xlfn.UNIQUE(_xlfn._xlws.FILTER(PROV[MINA],PROV[PROVEEDOR]=N715)))),"")</f>
        <v/>
      </c>
    </row>
    <row r="716" spans="1:15" x14ac:dyDescent="0.35">
      <c r="A716">
        <v>210000234</v>
      </c>
      <c r="B716" t="s">
        <v>1108</v>
      </c>
      <c r="C716" t="s">
        <v>1109</v>
      </c>
      <c r="D716" t="s">
        <v>1110</v>
      </c>
      <c r="E716" t="s">
        <v>172</v>
      </c>
      <c r="F716">
        <v>290000904</v>
      </c>
      <c r="G716" t="s">
        <v>1239</v>
      </c>
      <c r="O716" t="str" cm="1">
        <f t="array" ref="O716">IFERROR(TRANSPOSE(_xlfn._xlws.SORT(_xlfn.UNIQUE(_xlfn._xlws.FILTER(PROV[MINA],PROV[PROVEEDOR]=N716)))),"")</f>
        <v/>
      </c>
    </row>
    <row r="717" spans="1:15" x14ac:dyDescent="0.35">
      <c r="A717">
        <v>220000965</v>
      </c>
      <c r="B717" t="s">
        <v>1240</v>
      </c>
      <c r="C717" t="s">
        <v>308</v>
      </c>
      <c r="D717" t="s">
        <v>1241</v>
      </c>
      <c r="E717" t="s">
        <v>172</v>
      </c>
      <c r="F717">
        <v>290000905</v>
      </c>
      <c r="G717" t="s">
        <v>1242</v>
      </c>
      <c r="O717" t="str" cm="1">
        <f t="array" ref="O717">IFERROR(TRANSPOSE(_xlfn._xlws.SORT(_xlfn.UNIQUE(_xlfn._xlws.FILTER(PROV[MINA],PROV[PROVEEDOR]=N717)))),"")</f>
        <v/>
      </c>
    </row>
    <row r="718" spans="1:15" x14ac:dyDescent="0.35">
      <c r="A718">
        <v>210000240</v>
      </c>
      <c r="B718" t="s">
        <v>1243</v>
      </c>
      <c r="C718" t="s">
        <v>295</v>
      </c>
      <c r="D718" t="s">
        <v>1244</v>
      </c>
      <c r="E718" t="s">
        <v>172</v>
      </c>
      <c r="F718">
        <v>290000906</v>
      </c>
      <c r="G718" t="s">
        <v>1245</v>
      </c>
      <c r="O718" t="str" cm="1">
        <f t="array" ref="O718">IFERROR(TRANSPOSE(_xlfn._xlws.SORT(_xlfn.UNIQUE(_xlfn._xlws.FILTER(PROV[MINA],PROV[PROVEEDOR]=N718)))),"")</f>
        <v/>
      </c>
    </row>
    <row r="719" spans="1:15" x14ac:dyDescent="0.35">
      <c r="A719">
        <v>210000255</v>
      </c>
      <c r="B719" t="s">
        <v>1246</v>
      </c>
      <c r="C719" t="s">
        <v>177</v>
      </c>
      <c r="D719" t="s">
        <v>1247</v>
      </c>
      <c r="E719" t="s">
        <v>172</v>
      </c>
      <c r="F719">
        <v>290000907</v>
      </c>
      <c r="G719" t="s">
        <v>1248</v>
      </c>
      <c r="O719" t="str" cm="1">
        <f t="array" ref="O719">IFERROR(TRANSPOSE(_xlfn._xlws.SORT(_xlfn.UNIQUE(_xlfn._xlws.FILTER(PROV[MINA],PROV[PROVEEDOR]=N719)))),"")</f>
        <v/>
      </c>
    </row>
    <row r="720" spans="1:15" x14ac:dyDescent="0.35">
      <c r="A720">
        <v>210000245</v>
      </c>
      <c r="B720" t="s">
        <v>1132</v>
      </c>
      <c r="C720" t="s">
        <v>439</v>
      </c>
      <c r="D720" t="s">
        <v>1133</v>
      </c>
      <c r="E720" t="s">
        <v>179</v>
      </c>
      <c r="F720">
        <v>290000908</v>
      </c>
      <c r="G720" t="s">
        <v>1249</v>
      </c>
      <c r="O720" t="str" cm="1">
        <f t="array" ref="O720">IFERROR(TRANSPOSE(_xlfn._xlws.SORT(_xlfn.UNIQUE(_xlfn._xlws.FILTER(PROV[MINA],PROV[PROVEEDOR]=N720)))),"")</f>
        <v/>
      </c>
    </row>
    <row r="721" spans="1:15" x14ac:dyDescent="0.35">
      <c r="A721">
        <v>210000245</v>
      </c>
      <c r="B721" t="s">
        <v>1132</v>
      </c>
      <c r="C721" t="s">
        <v>439</v>
      </c>
      <c r="D721" t="s">
        <v>1133</v>
      </c>
      <c r="E721" t="s">
        <v>179</v>
      </c>
      <c r="F721">
        <v>290000909</v>
      </c>
      <c r="G721" t="s">
        <v>1250</v>
      </c>
      <c r="O721" t="str" cm="1">
        <f t="array" ref="O721">IFERROR(TRANSPOSE(_xlfn._xlws.SORT(_xlfn.UNIQUE(_xlfn._xlws.FILTER(PROV[MINA],PROV[PROVEEDOR]=N721)))),"")</f>
        <v/>
      </c>
    </row>
    <row r="722" spans="1:15" x14ac:dyDescent="0.35">
      <c r="A722">
        <v>210000245</v>
      </c>
      <c r="B722" t="s">
        <v>1132</v>
      </c>
      <c r="C722" t="s">
        <v>439</v>
      </c>
      <c r="D722" t="s">
        <v>1133</v>
      </c>
      <c r="E722" t="s">
        <v>179</v>
      </c>
      <c r="F722">
        <v>290000910</v>
      </c>
      <c r="G722" t="s">
        <v>1251</v>
      </c>
      <c r="O722" t="str" cm="1">
        <f t="array" ref="O722">IFERROR(TRANSPOSE(_xlfn._xlws.SORT(_xlfn.UNIQUE(_xlfn._xlws.FILTER(PROV[MINA],PROV[PROVEEDOR]=N722)))),"")</f>
        <v/>
      </c>
    </row>
    <row r="723" spans="1:15" x14ac:dyDescent="0.35">
      <c r="A723">
        <v>210000235</v>
      </c>
      <c r="B723" t="s">
        <v>1060</v>
      </c>
      <c r="C723" t="s">
        <v>177</v>
      </c>
      <c r="D723" t="s">
        <v>1061</v>
      </c>
      <c r="E723" t="s">
        <v>172</v>
      </c>
      <c r="F723">
        <v>290000911</v>
      </c>
      <c r="G723" t="s">
        <v>1252</v>
      </c>
      <c r="O723" t="str" cm="1">
        <f t="array" ref="O723">IFERROR(TRANSPOSE(_xlfn._xlws.SORT(_xlfn.UNIQUE(_xlfn._xlws.FILTER(PROV[MINA],PROV[PROVEEDOR]=N723)))),"")</f>
        <v/>
      </c>
    </row>
    <row r="724" spans="1:15" x14ac:dyDescent="0.35">
      <c r="A724">
        <v>210000235</v>
      </c>
      <c r="B724" t="s">
        <v>1060</v>
      </c>
      <c r="C724" t="s">
        <v>177</v>
      </c>
      <c r="D724" t="s">
        <v>1061</v>
      </c>
      <c r="E724" t="s">
        <v>172</v>
      </c>
      <c r="F724">
        <v>290000912</v>
      </c>
      <c r="G724" t="s">
        <v>1253</v>
      </c>
      <c r="O724" t="str" cm="1">
        <f t="array" ref="O724">IFERROR(TRANSPOSE(_xlfn._xlws.SORT(_xlfn.UNIQUE(_xlfn._xlws.FILTER(PROV[MINA],PROV[PROVEEDOR]=N724)))),"")</f>
        <v/>
      </c>
    </row>
    <row r="725" spans="1:15" x14ac:dyDescent="0.35">
      <c r="A725">
        <v>210000172</v>
      </c>
      <c r="B725" t="s">
        <v>400</v>
      </c>
      <c r="C725" t="s">
        <v>177</v>
      </c>
      <c r="D725" t="s">
        <v>401</v>
      </c>
      <c r="E725" t="s">
        <v>172</v>
      </c>
      <c r="F725">
        <v>290000913</v>
      </c>
      <c r="G725" t="s">
        <v>1254</v>
      </c>
      <c r="O725" t="str" cm="1">
        <f t="array" ref="O725">IFERROR(TRANSPOSE(_xlfn._xlws.SORT(_xlfn.UNIQUE(_xlfn._xlws.FILTER(PROV[MINA],PROV[PROVEEDOR]=N725)))),"")</f>
        <v/>
      </c>
    </row>
    <row r="726" spans="1:15" x14ac:dyDescent="0.35">
      <c r="A726">
        <v>210000235</v>
      </c>
      <c r="B726" t="s">
        <v>1060</v>
      </c>
      <c r="C726" t="s">
        <v>177</v>
      </c>
      <c r="D726" t="s">
        <v>1061</v>
      </c>
      <c r="E726" t="s">
        <v>172</v>
      </c>
      <c r="F726">
        <v>290000914</v>
      </c>
      <c r="G726" t="s">
        <v>1255</v>
      </c>
      <c r="O726" t="str" cm="1">
        <f t="array" ref="O726">IFERROR(TRANSPOSE(_xlfn._xlws.SORT(_xlfn.UNIQUE(_xlfn._xlws.FILTER(PROV[MINA],PROV[PROVEEDOR]=N726)))),"")</f>
        <v/>
      </c>
    </row>
    <row r="727" spans="1:15" x14ac:dyDescent="0.35">
      <c r="A727">
        <v>210000249</v>
      </c>
      <c r="B727" t="s">
        <v>28</v>
      </c>
      <c r="C727" t="s">
        <v>177</v>
      </c>
      <c r="D727" t="s">
        <v>1140</v>
      </c>
      <c r="E727" t="s">
        <v>172</v>
      </c>
      <c r="F727">
        <v>290000915</v>
      </c>
      <c r="G727" t="s">
        <v>1256</v>
      </c>
      <c r="O727" t="str" cm="1">
        <f t="array" ref="O727">IFERROR(TRANSPOSE(_xlfn._xlws.SORT(_xlfn.UNIQUE(_xlfn._xlws.FILTER(PROV[MINA],PROV[PROVEEDOR]=N727)))),"")</f>
        <v/>
      </c>
    </row>
    <row r="728" spans="1:15" x14ac:dyDescent="0.35">
      <c r="A728">
        <v>210000083</v>
      </c>
      <c r="B728" t="s">
        <v>490</v>
      </c>
      <c r="C728" t="s">
        <v>177</v>
      </c>
      <c r="D728" t="s">
        <v>491</v>
      </c>
      <c r="E728" t="s">
        <v>172</v>
      </c>
      <c r="F728">
        <v>290000916</v>
      </c>
      <c r="G728" t="s">
        <v>1257</v>
      </c>
      <c r="O728" t="str" cm="1">
        <f t="array" ref="O728">IFERROR(TRANSPOSE(_xlfn._xlws.SORT(_xlfn.UNIQUE(_xlfn._xlws.FILTER(PROV[MINA],PROV[PROVEEDOR]=N728)))),"")</f>
        <v/>
      </c>
    </row>
    <row r="729" spans="1:15" x14ac:dyDescent="0.35">
      <c r="A729">
        <v>220001182</v>
      </c>
      <c r="B729" t="s">
        <v>1258</v>
      </c>
      <c r="C729" t="s">
        <v>177</v>
      </c>
      <c r="D729" t="s">
        <v>1259</v>
      </c>
      <c r="E729" t="s">
        <v>179</v>
      </c>
      <c r="F729">
        <v>290000917</v>
      </c>
      <c r="G729" t="s">
        <v>1260</v>
      </c>
      <c r="O729" t="str" cm="1">
        <f t="array" ref="O729">IFERROR(TRANSPOSE(_xlfn._xlws.SORT(_xlfn.UNIQUE(_xlfn._xlws.FILTER(PROV[MINA],PROV[PROVEEDOR]=N729)))),"")</f>
        <v/>
      </c>
    </row>
    <row r="730" spans="1:15" x14ac:dyDescent="0.35">
      <c r="A730">
        <v>210000187</v>
      </c>
      <c r="B730" t="s">
        <v>100</v>
      </c>
      <c r="C730" t="s">
        <v>849</v>
      </c>
      <c r="D730" t="s">
        <v>850</v>
      </c>
      <c r="E730" t="s">
        <v>172</v>
      </c>
      <c r="F730">
        <v>290000918</v>
      </c>
      <c r="G730" t="s">
        <v>1261</v>
      </c>
      <c r="O730" t="str" cm="1">
        <f t="array" ref="O730">IFERROR(TRANSPOSE(_xlfn._xlws.SORT(_xlfn.UNIQUE(_xlfn._xlws.FILTER(PROV[MINA],PROV[PROVEEDOR]=N730)))),"")</f>
        <v/>
      </c>
    </row>
    <row r="731" spans="1:15" x14ac:dyDescent="0.35">
      <c r="A731">
        <v>210000256</v>
      </c>
      <c r="B731" t="s">
        <v>1262</v>
      </c>
      <c r="C731" t="s">
        <v>170</v>
      </c>
      <c r="D731" t="s">
        <v>1263</v>
      </c>
      <c r="E731" t="s">
        <v>172</v>
      </c>
      <c r="F731">
        <v>290000919</v>
      </c>
      <c r="G731" t="s">
        <v>929</v>
      </c>
      <c r="O731" t="str" cm="1">
        <f t="array" ref="O731">IFERROR(TRANSPOSE(_xlfn._xlws.SORT(_xlfn.UNIQUE(_xlfn._xlws.FILTER(PROV[MINA],PROV[PROVEEDOR]=N731)))),"")</f>
        <v/>
      </c>
    </row>
    <row r="732" spans="1:15" x14ac:dyDescent="0.35">
      <c r="A732">
        <v>210000258</v>
      </c>
      <c r="B732" t="s">
        <v>1264</v>
      </c>
      <c r="C732" t="s">
        <v>244</v>
      </c>
      <c r="D732" t="s">
        <v>1265</v>
      </c>
      <c r="E732" t="s">
        <v>172</v>
      </c>
      <c r="F732">
        <v>290000920</v>
      </c>
      <c r="G732" t="s">
        <v>1266</v>
      </c>
      <c r="O732" t="str" cm="1">
        <f t="array" ref="O732">IFERROR(TRANSPOSE(_xlfn._xlws.SORT(_xlfn.UNIQUE(_xlfn._xlws.FILTER(PROV[MINA],PROV[PROVEEDOR]=N732)))),"")</f>
        <v/>
      </c>
    </row>
    <row r="733" spans="1:15" x14ac:dyDescent="0.35">
      <c r="A733">
        <v>210000258</v>
      </c>
      <c r="B733" t="s">
        <v>1264</v>
      </c>
      <c r="C733" t="s">
        <v>244</v>
      </c>
      <c r="D733" t="s">
        <v>1265</v>
      </c>
      <c r="E733" t="s">
        <v>172</v>
      </c>
      <c r="F733">
        <v>290000921</v>
      </c>
      <c r="G733" t="s">
        <v>1267</v>
      </c>
      <c r="O733" t="str" cm="1">
        <f t="array" ref="O733">IFERROR(TRANSPOSE(_xlfn._xlws.SORT(_xlfn.UNIQUE(_xlfn._xlws.FILTER(PROV[MINA],PROV[PROVEEDOR]=N733)))),"")</f>
        <v/>
      </c>
    </row>
    <row r="734" spans="1:15" x14ac:dyDescent="0.35">
      <c r="A734">
        <v>210000258</v>
      </c>
      <c r="B734" t="s">
        <v>1264</v>
      </c>
      <c r="C734" t="s">
        <v>244</v>
      </c>
      <c r="D734" t="s">
        <v>1265</v>
      </c>
      <c r="E734" t="s">
        <v>172</v>
      </c>
      <c r="F734">
        <v>290000922</v>
      </c>
      <c r="G734" t="s">
        <v>1268</v>
      </c>
      <c r="O734" t="str" cm="1">
        <f t="array" ref="O734">IFERROR(TRANSPOSE(_xlfn._xlws.SORT(_xlfn.UNIQUE(_xlfn._xlws.FILTER(PROV[MINA],PROV[PROVEEDOR]=N734)))),"")</f>
        <v/>
      </c>
    </row>
    <row r="735" spans="1:15" x14ac:dyDescent="0.35">
      <c r="A735">
        <v>210000258</v>
      </c>
      <c r="B735" t="s">
        <v>1264</v>
      </c>
      <c r="C735" t="s">
        <v>244</v>
      </c>
      <c r="D735" t="s">
        <v>1265</v>
      </c>
      <c r="E735" t="s">
        <v>172</v>
      </c>
      <c r="F735">
        <v>290000923</v>
      </c>
      <c r="G735" t="s">
        <v>1269</v>
      </c>
      <c r="O735" t="str" cm="1">
        <f t="array" ref="O735">IFERROR(TRANSPOSE(_xlfn._xlws.SORT(_xlfn.UNIQUE(_xlfn._xlws.FILTER(PROV[MINA],PROV[PROVEEDOR]=N735)))),"")</f>
        <v/>
      </c>
    </row>
    <row r="736" spans="1:15" x14ac:dyDescent="0.35">
      <c r="A736">
        <v>210000258</v>
      </c>
      <c r="B736" t="s">
        <v>1264</v>
      </c>
      <c r="C736" t="s">
        <v>244</v>
      </c>
      <c r="D736" t="s">
        <v>1265</v>
      </c>
      <c r="E736" t="s">
        <v>172</v>
      </c>
      <c r="F736">
        <v>290000924</v>
      </c>
      <c r="G736" t="s">
        <v>1270</v>
      </c>
      <c r="O736" t="str" cm="1">
        <f t="array" ref="O736">IFERROR(TRANSPOSE(_xlfn._xlws.SORT(_xlfn.UNIQUE(_xlfn._xlws.FILTER(PROV[MINA],PROV[PROVEEDOR]=N736)))),"")</f>
        <v/>
      </c>
    </row>
    <row r="737" spans="1:15" x14ac:dyDescent="0.35">
      <c r="A737">
        <v>210000258</v>
      </c>
      <c r="B737" t="s">
        <v>1264</v>
      </c>
      <c r="C737" t="s">
        <v>244</v>
      </c>
      <c r="D737" t="s">
        <v>1265</v>
      </c>
      <c r="E737" t="s">
        <v>172</v>
      </c>
      <c r="F737">
        <v>290000925</v>
      </c>
      <c r="G737" t="s">
        <v>1271</v>
      </c>
      <c r="O737" t="str" cm="1">
        <f t="array" ref="O737">IFERROR(TRANSPOSE(_xlfn._xlws.SORT(_xlfn.UNIQUE(_xlfn._xlws.FILTER(PROV[MINA],PROV[PROVEEDOR]=N737)))),"")</f>
        <v/>
      </c>
    </row>
    <row r="738" spans="1:15" x14ac:dyDescent="0.35">
      <c r="A738">
        <v>210000258</v>
      </c>
      <c r="B738" t="s">
        <v>1264</v>
      </c>
      <c r="C738" t="s">
        <v>244</v>
      </c>
      <c r="D738" t="s">
        <v>1265</v>
      </c>
      <c r="E738" t="s">
        <v>172</v>
      </c>
      <c r="F738">
        <v>290000926</v>
      </c>
      <c r="G738" t="s">
        <v>1272</v>
      </c>
      <c r="O738" t="str" cm="1">
        <f t="array" ref="O738">IFERROR(TRANSPOSE(_xlfn._xlws.SORT(_xlfn.UNIQUE(_xlfn._xlws.FILTER(PROV[MINA],PROV[PROVEEDOR]=N738)))),"")</f>
        <v/>
      </c>
    </row>
    <row r="739" spans="1:15" x14ac:dyDescent="0.35">
      <c r="A739">
        <v>210000258</v>
      </c>
      <c r="B739" t="s">
        <v>1264</v>
      </c>
      <c r="C739" t="s">
        <v>244</v>
      </c>
      <c r="D739" t="s">
        <v>1265</v>
      </c>
      <c r="E739" t="s">
        <v>172</v>
      </c>
      <c r="F739">
        <v>290000927</v>
      </c>
      <c r="G739" t="s">
        <v>1273</v>
      </c>
      <c r="O739" t="str" cm="1">
        <f t="array" ref="O739">IFERROR(TRANSPOSE(_xlfn._xlws.SORT(_xlfn.UNIQUE(_xlfn._xlws.FILTER(PROV[MINA],PROV[PROVEEDOR]=N739)))),"")</f>
        <v/>
      </c>
    </row>
    <row r="740" spans="1:15" x14ac:dyDescent="0.35">
      <c r="A740">
        <v>210000257</v>
      </c>
      <c r="B740" t="s">
        <v>1274</v>
      </c>
      <c r="C740" t="s">
        <v>202</v>
      </c>
      <c r="D740" t="s">
        <v>1275</v>
      </c>
      <c r="E740" t="s">
        <v>172</v>
      </c>
      <c r="F740">
        <v>290000928</v>
      </c>
      <c r="G740" t="s">
        <v>1276</v>
      </c>
      <c r="O740" t="str" cm="1">
        <f t="array" ref="O740">IFERROR(TRANSPOSE(_xlfn._xlws.SORT(_xlfn.UNIQUE(_xlfn._xlws.FILTER(PROV[MINA],PROV[PROVEEDOR]=N740)))),"")</f>
        <v/>
      </c>
    </row>
    <row r="741" spans="1:15" x14ac:dyDescent="0.35">
      <c r="A741">
        <v>210000257</v>
      </c>
      <c r="B741" t="s">
        <v>1274</v>
      </c>
      <c r="C741" t="s">
        <v>202</v>
      </c>
      <c r="D741" t="s">
        <v>1275</v>
      </c>
      <c r="E741" t="s">
        <v>172</v>
      </c>
      <c r="F741">
        <v>290000929</v>
      </c>
      <c r="G741" t="s">
        <v>1277</v>
      </c>
      <c r="O741" t="str" cm="1">
        <f t="array" ref="O741">IFERROR(TRANSPOSE(_xlfn._xlws.SORT(_xlfn.UNIQUE(_xlfn._xlws.FILTER(PROV[MINA],PROV[PROVEEDOR]=N741)))),"")</f>
        <v/>
      </c>
    </row>
    <row r="742" spans="1:15" x14ac:dyDescent="0.35">
      <c r="A742">
        <v>210000257</v>
      </c>
      <c r="B742" t="s">
        <v>1274</v>
      </c>
      <c r="C742" t="s">
        <v>202</v>
      </c>
      <c r="D742" t="s">
        <v>1275</v>
      </c>
      <c r="E742" t="s">
        <v>172</v>
      </c>
      <c r="F742">
        <v>290000930</v>
      </c>
      <c r="G742" t="s">
        <v>1278</v>
      </c>
      <c r="O742" t="str" cm="1">
        <f t="array" ref="O742">IFERROR(TRANSPOSE(_xlfn._xlws.SORT(_xlfn.UNIQUE(_xlfn._xlws.FILTER(PROV[MINA],PROV[PROVEEDOR]=N742)))),"")</f>
        <v/>
      </c>
    </row>
    <row r="743" spans="1:15" x14ac:dyDescent="0.35">
      <c r="A743">
        <v>210000259</v>
      </c>
      <c r="B743" t="s">
        <v>1279</v>
      </c>
      <c r="C743" t="s">
        <v>1280</v>
      </c>
      <c r="D743" t="s">
        <v>1281</v>
      </c>
      <c r="E743" t="s">
        <v>172</v>
      </c>
      <c r="F743">
        <v>290000931</v>
      </c>
      <c r="G743" t="s">
        <v>1282</v>
      </c>
      <c r="O743" t="str" cm="1">
        <f t="array" ref="O743">IFERROR(TRANSPOSE(_xlfn._xlws.SORT(_xlfn.UNIQUE(_xlfn._xlws.FILTER(PROV[MINA],PROV[PROVEEDOR]=N743)))),"")</f>
        <v/>
      </c>
    </row>
    <row r="744" spans="1:15" x14ac:dyDescent="0.35">
      <c r="A744">
        <v>210000249</v>
      </c>
      <c r="B744" t="s">
        <v>28</v>
      </c>
      <c r="C744" t="s">
        <v>177</v>
      </c>
      <c r="D744" t="s">
        <v>1140</v>
      </c>
      <c r="E744" t="s">
        <v>172</v>
      </c>
      <c r="F744">
        <v>290000932</v>
      </c>
      <c r="G744" t="s">
        <v>1283</v>
      </c>
      <c r="O744" t="str" cm="1">
        <f t="array" ref="O744">IFERROR(TRANSPOSE(_xlfn._xlws.SORT(_xlfn.UNIQUE(_xlfn._xlws.FILTER(PROV[MINA],PROV[PROVEEDOR]=N744)))),"")</f>
        <v/>
      </c>
    </row>
    <row r="745" spans="1:15" x14ac:dyDescent="0.35">
      <c r="A745">
        <v>210000260</v>
      </c>
      <c r="B745" t="s">
        <v>81</v>
      </c>
      <c r="C745" t="s">
        <v>177</v>
      </c>
      <c r="D745" t="s">
        <v>1284</v>
      </c>
      <c r="E745" t="s">
        <v>172</v>
      </c>
      <c r="F745">
        <v>290000933</v>
      </c>
      <c r="G745" t="s">
        <v>82</v>
      </c>
      <c r="O745" t="str" cm="1">
        <f t="array" ref="O745">IFERROR(TRANSPOSE(_xlfn._xlws.SORT(_xlfn.UNIQUE(_xlfn._xlws.FILTER(PROV[MINA],PROV[PROVEEDOR]=N745)))),"")</f>
        <v/>
      </c>
    </row>
    <row r="746" spans="1:15" x14ac:dyDescent="0.35">
      <c r="A746">
        <v>210000262</v>
      </c>
      <c r="B746" t="s">
        <v>1285</v>
      </c>
      <c r="C746" t="s">
        <v>177</v>
      </c>
      <c r="D746" t="s">
        <v>1286</v>
      </c>
      <c r="E746" t="s">
        <v>172</v>
      </c>
      <c r="F746">
        <v>290000935</v>
      </c>
      <c r="G746" t="s">
        <v>1287</v>
      </c>
      <c r="O746" t="str" cm="1">
        <f t="array" ref="O746">IFERROR(TRANSPOSE(_xlfn._xlws.SORT(_xlfn.UNIQUE(_xlfn._xlws.FILTER(PROV[MINA],PROV[PROVEEDOR]=N746)))),"")</f>
        <v/>
      </c>
    </row>
    <row r="747" spans="1:15" x14ac:dyDescent="0.35">
      <c r="A747">
        <v>210000263</v>
      </c>
      <c r="B747" t="s">
        <v>1288</v>
      </c>
      <c r="C747" t="s">
        <v>177</v>
      </c>
      <c r="D747" t="s">
        <v>1289</v>
      </c>
      <c r="E747" t="s">
        <v>172</v>
      </c>
      <c r="F747">
        <v>290000936</v>
      </c>
      <c r="G747" t="s">
        <v>498</v>
      </c>
      <c r="O747" t="str" cm="1">
        <f t="array" ref="O747">IFERROR(TRANSPOSE(_xlfn._xlws.SORT(_xlfn.UNIQUE(_xlfn._xlws.FILTER(PROV[MINA],PROV[PROVEEDOR]=N747)))),"")</f>
        <v/>
      </c>
    </row>
    <row r="748" spans="1:15" x14ac:dyDescent="0.35">
      <c r="A748">
        <v>210000264</v>
      </c>
      <c r="B748" t="s">
        <v>1290</v>
      </c>
      <c r="C748" t="s">
        <v>177</v>
      </c>
      <c r="D748" t="s">
        <v>1291</v>
      </c>
      <c r="E748" t="s">
        <v>172</v>
      </c>
      <c r="F748">
        <v>290000937</v>
      </c>
      <c r="G748" t="s">
        <v>1292</v>
      </c>
      <c r="O748" t="str" cm="1">
        <f t="array" ref="O748">IFERROR(TRANSPOSE(_xlfn._xlws.SORT(_xlfn.UNIQUE(_xlfn._xlws.FILTER(PROV[MINA],PROV[PROVEEDOR]=N748)))),"")</f>
        <v/>
      </c>
    </row>
    <row r="749" spans="1:15" x14ac:dyDescent="0.35">
      <c r="A749">
        <v>210000265</v>
      </c>
      <c r="B749" t="s">
        <v>1293</v>
      </c>
      <c r="C749" t="s">
        <v>295</v>
      </c>
      <c r="D749" t="s">
        <v>1294</v>
      </c>
      <c r="E749" t="s">
        <v>1295</v>
      </c>
      <c r="F749">
        <v>290000938</v>
      </c>
      <c r="G749" t="s">
        <v>1296</v>
      </c>
      <c r="O749" t="str" cm="1">
        <f t="array" ref="O749">IFERROR(TRANSPOSE(_xlfn._xlws.SORT(_xlfn.UNIQUE(_xlfn._xlws.FILTER(PROV[MINA],PROV[PROVEEDOR]=N749)))),"")</f>
        <v/>
      </c>
    </row>
    <row r="750" spans="1:15" x14ac:dyDescent="0.35">
      <c r="A750">
        <v>210000202</v>
      </c>
      <c r="B750" t="s">
        <v>1297</v>
      </c>
      <c r="C750" t="s">
        <v>1298</v>
      </c>
      <c r="D750" t="s">
        <v>1299</v>
      </c>
      <c r="E750" t="s">
        <v>172</v>
      </c>
      <c r="F750">
        <v>290000939</v>
      </c>
      <c r="G750" t="s">
        <v>1300</v>
      </c>
      <c r="O750" t="str" cm="1">
        <f t="array" ref="O750">IFERROR(TRANSPOSE(_xlfn._xlws.SORT(_xlfn.UNIQUE(_xlfn._xlws.FILTER(PROV[MINA],PROV[PROVEEDOR]=N750)))),"")</f>
        <v/>
      </c>
    </row>
    <row r="751" spans="1:15" x14ac:dyDescent="0.35">
      <c r="A751">
        <v>220000276</v>
      </c>
      <c r="B751" t="s">
        <v>1301</v>
      </c>
      <c r="C751" t="s">
        <v>295</v>
      </c>
      <c r="D751" t="s">
        <v>1302</v>
      </c>
      <c r="E751" t="s">
        <v>172</v>
      </c>
      <c r="F751">
        <v>290000940</v>
      </c>
      <c r="G751" t="s">
        <v>1303</v>
      </c>
      <c r="O751" t="str" cm="1">
        <f t="array" ref="O751">IFERROR(TRANSPOSE(_xlfn._xlws.SORT(_xlfn.UNIQUE(_xlfn._xlws.FILTER(PROV[MINA],PROV[PROVEEDOR]=N751)))),"")</f>
        <v/>
      </c>
    </row>
    <row r="752" spans="1:15" x14ac:dyDescent="0.35">
      <c r="A752">
        <v>210000163</v>
      </c>
      <c r="B752" t="s">
        <v>1304</v>
      </c>
      <c r="C752" t="s">
        <v>344</v>
      </c>
      <c r="D752" t="s">
        <v>1305</v>
      </c>
      <c r="E752" t="s">
        <v>172</v>
      </c>
      <c r="F752">
        <v>290000941</v>
      </c>
      <c r="G752" t="s">
        <v>1306</v>
      </c>
      <c r="O752" t="str" cm="1">
        <f t="array" ref="O752">IFERROR(TRANSPOSE(_xlfn._xlws.SORT(_xlfn.UNIQUE(_xlfn._xlws.FILTER(PROV[MINA],PROV[PROVEEDOR]=N752)))),"")</f>
        <v/>
      </c>
    </row>
    <row r="753" spans="1:15" x14ac:dyDescent="0.35">
      <c r="A753">
        <v>210000239</v>
      </c>
      <c r="B753" t="s">
        <v>1307</v>
      </c>
      <c r="C753" t="s">
        <v>177</v>
      </c>
      <c r="D753" t="s">
        <v>1308</v>
      </c>
      <c r="E753" t="s">
        <v>172</v>
      </c>
      <c r="F753">
        <v>290000942</v>
      </c>
      <c r="G753" t="s">
        <v>1309</v>
      </c>
      <c r="O753" t="str" cm="1">
        <f t="array" ref="O753">IFERROR(TRANSPOSE(_xlfn._xlws.SORT(_xlfn.UNIQUE(_xlfn._xlws.FILTER(PROV[MINA],PROV[PROVEEDOR]=N753)))),"")</f>
        <v/>
      </c>
    </row>
    <row r="754" spans="1:15" x14ac:dyDescent="0.35">
      <c r="A754">
        <v>210000200</v>
      </c>
      <c r="B754" t="s">
        <v>1310</v>
      </c>
      <c r="C754" t="s">
        <v>232</v>
      </c>
      <c r="D754" t="s">
        <v>1311</v>
      </c>
      <c r="E754" t="s">
        <v>172</v>
      </c>
      <c r="F754">
        <v>290000943</v>
      </c>
      <c r="G754" t="s">
        <v>1312</v>
      </c>
      <c r="O754" t="str" cm="1">
        <f t="array" ref="O754">IFERROR(TRANSPOSE(_xlfn._xlws.SORT(_xlfn.UNIQUE(_xlfn._xlws.FILTER(PROV[MINA],PROV[PROVEEDOR]=N754)))),"")</f>
        <v/>
      </c>
    </row>
    <row r="755" spans="1:15" x14ac:dyDescent="0.35">
      <c r="A755">
        <v>210000052</v>
      </c>
      <c r="B755" t="s">
        <v>535</v>
      </c>
      <c r="C755" t="s">
        <v>394</v>
      </c>
      <c r="D755" t="s">
        <v>536</v>
      </c>
      <c r="E755" t="s">
        <v>172</v>
      </c>
      <c r="F755">
        <v>290000944</v>
      </c>
      <c r="G755" t="s">
        <v>1313</v>
      </c>
      <c r="O755" t="str" cm="1">
        <f t="array" ref="O755">IFERROR(TRANSPOSE(_xlfn._xlws.SORT(_xlfn.UNIQUE(_xlfn._xlws.FILTER(PROV[MINA],PROV[PROVEEDOR]=N755)))),"")</f>
        <v/>
      </c>
    </row>
    <row r="756" spans="1:15" x14ac:dyDescent="0.35">
      <c r="A756">
        <v>210000137</v>
      </c>
      <c r="B756" t="s">
        <v>417</v>
      </c>
      <c r="C756" t="s">
        <v>177</v>
      </c>
      <c r="D756" t="s">
        <v>418</v>
      </c>
      <c r="E756" t="s">
        <v>172</v>
      </c>
      <c r="F756">
        <v>290000947</v>
      </c>
      <c r="G756" t="s">
        <v>1314</v>
      </c>
      <c r="O756" t="str" cm="1">
        <f t="array" ref="O756">IFERROR(TRANSPOSE(_xlfn._xlws.SORT(_xlfn.UNIQUE(_xlfn._xlws.FILTER(PROV[MINA],PROV[PROVEEDOR]=N756)))),"")</f>
        <v/>
      </c>
    </row>
    <row r="757" spans="1:15" x14ac:dyDescent="0.35">
      <c r="A757">
        <v>210000269</v>
      </c>
      <c r="B757" t="s">
        <v>1315</v>
      </c>
      <c r="C757" t="s">
        <v>394</v>
      </c>
      <c r="D757" t="s">
        <v>1316</v>
      </c>
      <c r="E757" t="s">
        <v>172</v>
      </c>
      <c r="F757">
        <v>290000948</v>
      </c>
      <c r="G757" t="s">
        <v>1317</v>
      </c>
      <c r="O757" t="str" cm="1">
        <f t="array" ref="O757">IFERROR(TRANSPOSE(_xlfn._xlws.SORT(_xlfn.UNIQUE(_xlfn._xlws.FILTER(PROV[MINA],PROV[PROVEEDOR]=N757)))),"")</f>
        <v/>
      </c>
    </row>
    <row r="758" spans="1:15" x14ac:dyDescent="0.35">
      <c r="A758">
        <v>210000227</v>
      </c>
      <c r="B758" t="s">
        <v>951</v>
      </c>
      <c r="C758" t="s">
        <v>177</v>
      </c>
      <c r="D758" t="s">
        <v>952</v>
      </c>
      <c r="E758" t="s">
        <v>172</v>
      </c>
      <c r="F758">
        <v>290000949</v>
      </c>
      <c r="G758" t="s">
        <v>1318</v>
      </c>
      <c r="O758" t="str" cm="1">
        <f t="array" ref="O758">IFERROR(TRANSPOSE(_xlfn._xlws.SORT(_xlfn.UNIQUE(_xlfn._xlws.FILTER(PROV[MINA],PROV[PROVEEDOR]=N758)))),"")</f>
        <v/>
      </c>
    </row>
    <row r="759" spans="1:15" x14ac:dyDescent="0.35">
      <c r="A759">
        <v>210000169</v>
      </c>
      <c r="B759" t="s">
        <v>772</v>
      </c>
      <c r="C759" t="s">
        <v>177</v>
      </c>
      <c r="D759" t="s">
        <v>773</v>
      </c>
      <c r="E759" t="s">
        <v>172</v>
      </c>
      <c r="F759">
        <v>290000950</v>
      </c>
      <c r="G759" t="s">
        <v>1319</v>
      </c>
      <c r="O759" t="str" cm="1">
        <f t="array" ref="O759">IFERROR(TRANSPOSE(_xlfn._xlws.SORT(_xlfn.UNIQUE(_xlfn._xlws.FILTER(PROV[MINA],PROV[PROVEEDOR]=N759)))),"")</f>
        <v/>
      </c>
    </row>
    <row r="760" spans="1:15" x14ac:dyDescent="0.35">
      <c r="A760">
        <v>210000262</v>
      </c>
      <c r="B760" t="s">
        <v>1285</v>
      </c>
      <c r="C760" t="s">
        <v>177</v>
      </c>
      <c r="D760" t="s">
        <v>1286</v>
      </c>
      <c r="E760" t="s">
        <v>172</v>
      </c>
      <c r="F760">
        <v>290000951</v>
      </c>
      <c r="G760" t="s">
        <v>1320</v>
      </c>
      <c r="O760" t="str" cm="1">
        <f t="array" ref="O760">IFERROR(TRANSPOSE(_xlfn._xlws.SORT(_xlfn.UNIQUE(_xlfn._xlws.FILTER(PROV[MINA],PROV[PROVEEDOR]=N760)))),"")</f>
        <v/>
      </c>
    </row>
    <row r="761" spans="1:15" x14ac:dyDescent="0.35">
      <c r="A761">
        <v>210000004</v>
      </c>
      <c r="B761" t="s">
        <v>591</v>
      </c>
      <c r="C761" t="s">
        <v>232</v>
      </c>
      <c r="D761" t="s">
        <v>592</v>
      </c>
      <c r="E761" t="s">
        <v>172</v>
      </c>
      <c r="F761">
        <v>290000952</v>
      </c>
      <c r="G761" t="s">
        <v>1321</v>
      </c>
      <c r="O761" t="str" cm="1">
        <f t="array" ref="O761">IFERROR(TRANSPOSE(_xlfn._xlws.SORT(_xlfn.UNIQUE(_xlfn._xlws.FILTER(PROV[MINA],PROV[PROVEEDOR]=N761)))),"")</f>
        <v/>
      </c>
    </row>
    <row r="762" spans="1:15" x14ac:dyDescent="0.35">
      <c r="A762">
        <v>210000270</v>
      </c>
      <c r="B762" t="s">
        <v>1322</v>
      </c>
      <c r="C762" t="s">
        <v>295</v>
      </c>
      <c r="D762" t="s">
        <v>1323</v>
      </c>
      <c r="E762" t="s">
        <v>1295</v>
      </c>
      <c r="F762">
        <v>290000953</v>
      </c>
      <c r="G762" t="s">
        <v>1324</v>
      </c>
      <c r="O762" t="str" cm="1">
        <f t="array" ref="O762">IFERROR(TRANSPOSE(_xlfn._xlws.SORT(_xlfn.UNIQUE(_xlfn._xlws.FILTER(PROV[MINA],PROV[PROVEEDOR]=N762)))),"")</f>
        <v/>
      </c>
    </row>
    <row r="763" spans="1:15" x14ac:dyDescent="0.35">
      <c r="A763">
        <v>210000171</v>
      </c>
      <c r="B763" t="s">
        <v>784</v>
      </c>
      <c r="C763" t="s">
        <v>177</v>
      </c>
      <c r="D763" t="s">
        <v>785</v>
      </c>
      <c r="E763" t="s">
        <v>172</v>
      </c>
      <c r="F763">
        <v>290000954</v>
      </c>
      <c r="G763" t="s">
        <v>1325</v>
      </c>
      <c r="O763" t="str" cm="1">
        <f t="array" ref="O763">IFERROR(TRANSPOSE(_xlfn._xlws.SORT(_xlfn.UNIQUE(_xlfn._xlws.FILTER(PROV[MINA],PROV[PROVEEDOR]=N763)))),"")</f>
        <v/>
      </c>
    </row>
    <row r="764" spans="1:15" x14ac:dyDescent="0.35">
      <c r="A764">
        <v>210000171</v>
      </c>
      <c r="B764" t="s">
        <v>784</v>
      </c>
      <c r="C764" t="s">
        <v>177</v>
      </c>
      <c r="D764" t="s">
        <v>785</v>
      </c>
      <c r="E764" t="s">
        <v>172</v>
      </c>
      <c r="F764">
        <v>290000955</v>
      </c>
      <c r="G764" t="s">
        <v>1326</v>
      </c>
      <c r="O764" t="str" cm="1">
        <f t="array" ref="O764">IFERROR(TRANSPOSE(_xlfn._xlws.SORT(_xlfn.UNIQUE(_xlfn._xlws.FILTER(PROV[MINA],PROV[PROVEEDOR]=N764)))),"")</f>
        <v/>
      </c>
    </row>
    <row r="765" spans="1:15" x14ac:dyDescent="0.35">
      <c r="A765">
        <v>210000171</v>
      </c>
      <c r="B765" t="s">
        <v>784</v>
      </c>
      <c r="C765" t="s">
        <v>177</v>
      </c>
      <c r="D765" t="s">
        <v>785</v>
      </c>
      <c r="E765" t="s">
        <v>172</v>
      </c>
      <c r="F765">
        <v>290000956</v>
      </c>
      <c r="G765" t="s">
        <v>1327</v>
      </c>
      <c r="O765" t="str" cm="1">
        <f t="array" ref="O765">IFERROR(TRANSPOSE(_xlfn._xlws.SORT(_xlfn.UNIQUE(_xlfn._xlws.FILTER(PROV[MINA],PROV[PROVEEDOR]=N765)))),"")</f>
        <v/>
      </c>
    </row>
    <row r="766" spans="1:15" x14ac:dyDescent="0.35">
      <c r="A766">
        <v>210000171</v>
      </c>
      <c r="B766" t="s">
        <v>784</v>
      </c>
      <c r="C766" t="s">
        <v>177</v>
      </c>
      <c r="D766" t="s">
        <v>785</v>
      </c>
      <c r="E766" t="s">
        <v>172</v>
      </c>
      <c r="F766">
        <v>290000957</v>
      </c>
      <c r="G766" t="s">
        <v>1328</v>
      </c>
      <c r="O766" t="str" cm="1">
        <f t="array" ref="O766">IFERROR(TRANSPOSE(_xlfn._xlws.SORT(_xlfn.UNIQUE(_xlfn._xlws.FILTER(PROV[MINA],PROV[PROVEEDOR]=N766)))),"")</f>
        <v/>
      </c>
    </row>
    <row r="767" spans="1:15" x14ac:dyDescent="0.35">
      <c r="A767">
        <v>210000169</v>
      </c>
      <c r="B767" t="s">
        <v>772</v>
      </c>
      <c r="C767" t="s">
        <v>177</v>
      </c>
      <c r="D767" t="s">
        <v>773</v>
      </c>
      <c r="E767" t="s">
        <v>172</v>
      </c>
      <c r="F767">
        <v>290000959</v>
      </c>
      <c r="G767" t="s">
        <v>1329</v>
      </c>
      <c r="O767" t="str" cm="1">
        <f t="array" ref="O767">IFERROR(TRANSPOSE(_xlfn._xlws.SORT(_xlfn.UNIQUE(_xlfn._xlws.FILTER(PROV[MINA],PROV[PROVEEDOR]=N767)))),"")</f>
        <v/>
      </c>
    </row>
    <row r="768" spans="1:15" x14ac:dyDescent="0.35">
      <c r="A768">
        <v>210000257</v>
      </c>
      <c r="B768" t="s">
        <v>1274</v>
      </c>
      <c r="C768" t="s">
        <v>202</v>
      </c>
      <c r="D768" t="s">
        <v>1275</v>
      </c>
      <c r="E768" t="s">
        <v>172</v>
      </c>
      <c r="F768">
        <v>290000960</v>
      </c>
      <c r="G768" t="s">
        <v>1330</v>
      </c>
      <c r="O768" t="str" cm="1">
        <f t="array" ref="O768">IFERROR(TRANSPOSE(_xlfn._xlws.SORT(_xlfn.UNIQUE(_xlfn._xlws.FILTER(PROV[MINA],PROV[PROVEEDOR]=N768)))),"")</f>
        <v/>
      </c>
    </row>
    <row r="769" spans="1:15" x14ac:dyDescent="0.35">
      <c r="A769">
        <v>210000272</v>
      </c>
      <c r="B769" t="s">
        <v>1331</v>
      </c>
      <c r="C769" t="s">
        <v>439</v>
      </c>
      <c r="D769" t="s">
        <v>1332</v>
      </c>
      <c r="E769" t="s">
        <v>1333</v>
      </c>
      <c r="F769">
        <v>290000964</v>
      </c>
      <c r="G769" t="s">
        <v>1292</v>
      </c>
      <c r="O769" t="str" cm="1">
        <f t="array" ref="O769">IFERROR(TRANSPOSE(_xlfn._xlws.SORT(_xlfn.UNIQUE(_xlfn._xlws.FILTER(PROV[MINA],PROV[PROVEEDOR]=N769)))),"")</f>
        <v/>
      </c>
    </row>
    <row r="770" spans="1:15" x14ac:dyDescent="0.35">
      <c r="A770">
        <v>210000022</v>
      </c>
      <c r="B770" t="s">
        <v>393</v>
      </c>
      <c r="C770" t="s">
        <v>394</v>
      </c>
      <c r="D770" t="s">
        <v>395</v>
      </c>
      <c r="E770" t="s">
        <v>172</v>
      </c>
      <c r="F770">
        <v>290000965</v>
      </c>
      <c r="G770" t="s">
        <v>1334</v>
      </c>
      <c r="O770" t="str" cm="1">
        <f t="array" ref="O770">IFERROR(TRANSPOSE(_xlfn._xlws.SORT(_xlfn.UNIQUE(_xlfn._xlws.FILTER(PROV[MINA],PROV[PROVEEDOR]=N770)))),"")</f>
        <v/>
      </c>
    </row>
    <row r="771" spans="1:15" x14ac:dyDescent="0.35">
      <c r="A771">
        <v>210000022</v>
      </c>
      <c r="B771" t="s">
        <v>393</v>
      </c>
      <c r="C771" t="s">
        <v>394</v>
      </c>
      <c r="D771" t="s">
        <v>395</v>
      </c>
      <c r="E771" t="s">
        <v>172</v>
      </c>
      <c r="F771">
        <v>290000966</v>
      </c>
      <c r="G771" t="s">
        <v>1335</v>
      </c>
      <c r="O771" t="str" cm="1">
        <f t="array" ref="O771">IFERROR(TRANSPOSE(_xlfn._xlws.SORT(_xlfn.UNIQUE(_xlfn._xlws.FILTER(PROV[MINA],PROV[PROVEEDOR]=N771)))),"")</f>
        <v/>
      </c>
    </row>
    <row r="772" spans="1:15" x14ac:dyDescent="0.35">
      <c r="A772">
        <v>210000022</v>
      </c>
      <c r="B772" t="s">
        <v>393</v>
      </c>
      <c r="C772" t="s">
        <v>394</v>
      </c>
      <c r="D772" t="s">
        <v>395</v>
      </c>
      <c r="E772" t="s">
        <v>172</v>
      </c>
      <c r="F772">
        <v>290000967</v>
      </c>
      <c r="G772" t="s">
        <v>1336</v>
      </c>
      <c r="O772" t="str" cm="1">
        <f t="array" ref="O772">IFERROR(TRANSPOSE(_xlfn._xlws.SORT(_xlfn.UNIQUE(_xlfn._xlws.FILTER(PROV[MINA],PROV[PROVEEDOR]=N772)))),"")</f>
        <v/>
      </c>
    </row>
    <row r="773" spans="1:15" x14ac:dyDescent="0.35">
      <c r="A773">
        <v>210000022</v>
      </c>
      <c r="B773" t="s">
        <v>393</v>
      </c>
      <c r="C773" t="s">
        <v>394</v>
      </c>
      <c r="D773" t="s">
        <v>395</v>
      </c>
      <c r="E773" t="s">
        <v>172</v>
      </c>
      <c r="F773">
        <v>290000968</v>
      </c>
      <c r="G773" t="s">
        <v>1337</v>
      </c>
      <c r="O773" t="str" cm="1">
        <f t="array" ref="O773">IFERROR(TRANSPOSE(_xlfn._xlws.SORT(_xlfn.UNIQUE(_xlfn._xlws.FILTER(PROV[MINA],PROV[PROVEEDOR]=N773)))),"")</f>
        <v/>
      </c>
    </row>
    <row r="774" spans="1:15" x14ac:dyDescent="0.35">
      <c r="A774">
        <v>270000004</v>
      </c>
      <c r="B774" t="s">
        <v>686</v>
      </c>
      <c r="C774" t="s">
        <v>177</v>
      </c>
      <c r="D774" t="s">
        <v>687</v>
      </c>
      <c r="E774" t="s">
        <v>172</v>
      </c>
      <c r="F774">
        <v>290000969</v>
      </c>
      <c r="G774" t="s">
        <v>1338</v>
      </c>
      <c r="O774" t="str" cm="1">
        <f t="array" ref="O774">IFERROR(TRANSPOSE(_xlfn._xlws.SORT(_xlfn.UNIQUE(_xlfn._xlws.FILTER(PROV[MINA],PROV[PROVEEDOR]=N774)))),"")</f>
        <v/>
      </c>
    </row>
    <row r="775" spans="1:15" x14ac:dyDescent="0.35">
      <c r="A775">
        <v>270000004</v>
      </c>
      <c r="B775" t="s">
        <v>686</v>
      </c>
      <c r="C775" t="s">
        <v>177</v>
      </c>
      <c r="D775" t="s">
        <v>687</v>
      </c>
      <c r="E775" t="s">
        <v>172</v>
      </c>
      <c r="F775">
        <v>290000970</v>
      </c>
      <c r="G775" t="s">
        <v>1339</v>
      </c>
      <c r="O775" t="str" cm="1">
        <f t="array" ref="O775">IFERROR(TRANSPOSE(_xlfn._xlws.SORT(_xlfn.UNIQUE(_xlfn._xlws.FILTER(PROV[MINA],PROV[PROVEEDOR]=N775)))),"")</f>
        <v/>
      </c>
    </row>
    <row r="776" spans="1:15" x14ac:dyDescent="0.35">
      <c r="A776">
        <v>210000015</v>
      </c>
      <c r="B776" t="s">
        <v>1069</v>
      </c>
      <c r="C776" t="s">
        <v>177</v>
      </c>
      <c r="D776" t="s">
        <v>1070</v>
      </c>
      <c r="E776" t="s">
        <v>172</v>
      </c>
      <c r="F776">
        <v>290000971</v>
      </c>
      <c r="G776" t="s">
        <v>1340</v>
      </c>
      <c r="O776" t="str" cm="1">
        <f t="array" ref="O776">IFERROR(TRANSPOSE(_xlfn._xlws.SORT(_xlfn.UNIQUE(_xlfn._xlws.FILTER(PROV[MINA],PROV[PROVEEDOR]=N776)))),"")</f>
        <v/>
      </c>
    </row>
    <row r="777" spans="1:15" x14ac:dyDescent="0.35">
      <c r="A777">
        <v>210000157</v>
      </c>
      <c r="B777" t="s">
        <v>718</v>
      </c>
      <c r="C777" t="s">
        <v>394</v>
      </c>
      <c r="D777" t="s">
        <v>719</v>
      </c>
      <c r="E777" t="s">
        <v>172</v>
      </c>
      <c r="F777">
        <v>290000972</v>
      </c>
      <c r="G777" t="s">
        <v>1341</v>
      </c>
      <c r="O777" t="str" cm="1">
        <f t="array" ref="O777">IFERROR(TRANSPOSE(_xlfn._xlws.SORT(_xlfn.UNIQUE(_xlfn._xlws.FILTER(PROV[MINA],PROV[PROVEEDOR]=N777)))),"")</f>
        <v/>
      </c>
    </row>
    <row r="778" spans="1:15" x14ac:dyDescent="0.35">
      <c r="A778">
        <v>210000157</v>
      </c>
      <c r="B778" t="s">
        <v>718</v>
      </c>
      <c r="C778" t="s">
        <v>394</v>
      </c>
      <c r="D778" t="s">
        <v>719</v>
      </c>
      <c r="E778" t="s">
        <v>172</v>
      </c>
      <c r="F778">
        <v>290000973</v>
      </c>
      <c r="G778" t="s">
        <v>1342</v>
      </c>
      <c r="O778" t="str" cm="1">
        <f t="array" ref="O778">IFERROR(TRANSPOSE(_xlfn._xlws.SORT(_xlfn.UNIQUE(_xlfn._xlws.FILTER(PROV[MINA],PROV[PROVEEDOR]=N778)))),"")</f>
        <v/>
      </c>
    </row>
    <row r="779" spans="1:15" x14ac:dyDescent="0.35">
      <c r="A779">
        <v>210000157</v>
      </c>
      <c r="B779" t="s">
        <v>718</v>
      </c>
      <c r="C779" t="s">
        <v>394</v>
      </c>
      <c r="D779" t="s">
        <v>719</v>
      </c>
      <c r="E779" t="s">
        <v>172</v>
      </c>
      <c r="F779">
        <v>290000974</v>
      </c>
      <c r="G779" t="s">
        <v>1343</v>
      </c>
      <c r="O779" t="str" cm="1">
        <f t="array" ref="O779">IFERROR(TRANSPOSE(_xlfn._xlws.SORT(_xlfn.UNIQUE(_xlfn._xlws.FILTER(PROV[MINA],PROV[PROVEEDOR]=N779)))),"")</f>
        <v/>
      </c>
    </row>
    <row r="780" spans="1:15" x14ac:dyDescent="0.35">
      <c r="A780">
        <v>210000157</v>
      </c>
      <c r="B780" t="s">
        <v>718</v>
      </c>
      <c r="C780" t="s">
        <v>394</v>
      </c>
      <c r="D780" t="s">
        <v>719</v>
      </c>
      <c r="E780" t="s">
        <v>172</v>
      </c>
      <c r="F780">
        <v>290000975</v>
      </c>
      <c r="G780" t="s">
        <v>1344</v>
      </c>
      <c r="O780" t="str" cm="1">
        <f t="array" ref="O780">IFERROR(TRANSPOSE(_xlfn._xlws.SORT(_xlfn.UNIQUE(_xlfn._xlws.FILTER(PROV[MINA],PROV[PROVEEDOR]=N780)))),"")</f>
        <v/>
      </c>
    </row>
    <row r="781" spans="1:15" x14ac:dyDescent="0.35">
      <c r="A781">
        <v>210000157</v>
      </c>
      <c r="B781" t="s">
        <v>718</v>
      </c>
      <c r="C781" t="s">
        <v>394</v>
      </c>
      <c r="D781" t="s">
        <v>719</v>
      </c>
      <c r="E781" t="s">
        <v>172</v>
      </c>
      <c r="F781">
        <v>290000976</v>
      </c>
      <c r="G781" t="s">
        <v>1345</v>
      </c>
      <c r="O781" t="str" cm="1">
        <f t="array" ref="O781">IFERROR(TRANSPOSE(_xlfn._xlws.SORT(_xlfn.UNIQUE(_xlfn._xlws.FILTER(PROV[MINA],PROV[PROVEEDOR]=N781)))),"")</f>
        <v/>
      </c>
    </row>
    <row r="782" spans="1:15" x14ac:dyDescent="0.35">
      <c r="A782">
        <v>210000253</v>
      </c>
      <c r="B782" t="s">
        <v>1206</v>
      </c>
      <c r="C782" t="s">
        <v>177</v>
      </c>
      <c r="D782" t="s">
        <v>1207</v>
      </c>
      <c r="E782" t="s">
        <v>172</v>
      </c>
      <c r="F782">
        <v>290000977</v>
      </c>
      <c r="G782" t="s">
        <v>1114</v>
      </c>
      <c r="O782" t="str" cm="1">
        <f t="array" ref="O782">IFERROR(TRANSPOSE(_xlfn._xlws.SORT(_xlfn.UNIQUE(_xlfn._xlws.FILTER(PROV[MINA],PROV[PROVEEDOR]=N782)))),"")</f>
        <v/>
      </c>
    </row>
    <row r="783" spans="1:15" x14ac:dyDescent="0.35">
      <c r="A783">
        <v>210000253</v>
      </c>
      <c r="B783" t="s">
        <v>1206</v>
      </c>
      <c r="C783" t="s">
        <v>177</v>
      </c>
      <c r="D783" t="s">
        <v>1207</v>
      </c>
      <c r="E783" t="s">
        <v>172</v>
      </c>
      <c r="F783">
        <v>290000978</v>
      </c>
      <c r="G783" t="s">
        <v>1346</v>
      </c>
      <c r="O783" t="str" cm="1">
        <f t="array" ref="O783">IFERROR(TRANSPOSE(_xlfn._xlws.SORT(_xlfn.UNIQUE(_xlfn._xlws.FILTER(PROV[MINA],PROV[PROVEEDOR]=N783)))),"")</f>
        <v/>
      </c>
    </row>
    <row r="784" spans="1:15" x14ac:dyDescent="0.35">
      <c r="A784">
        <v>210000082</v>
      </c>
      <c r="B784" t="s">
        <v>1097</v>
      </c>
      <c r="C784" t="s">
        <v>177</v>
      </c>
      <c r="D784" t="s">
        <v>1098</v>
      </c>
      <c r="E784" t="s">
        <v>172</v>
      </c>
      <c r="F784">
        <v>290000979</v>
      </c>
      <c r="G784" t="s">
        <v>1347</v>
      </c>
      <c r="O784" t="str" cm="1">
        <f t="array" ref="O784">IFERROR(TRANSPOSE(_xlfn._xlws.SORT(_xlfn.UNIQUE(_xlfn._xlws.FILTER(PROV[MINA],PROV[PROVEEDOR]=N784)))),"")</f>
        <v/>
      </c>
    </row>
    <row r="785" spans="1:15" x14ac:dyDescent="0.35">
      <c r="A785">
        <v>210000004</v>
      </c>
      <c r="B785" t="s">
        <v>591</v>
      </c>
      <c r="C785" t="s">
        <v>232</v>
      </c>
      <c r="D785" t="s">
        <v>592</v>
      </c>
      <c r="E785" t="s">
        <v>172</v>
      </c>
      <c r="F785">
        <v>290000980</v>
      </c>
      <c r="G785" t="s">
        <v>1348</v>
      </c>
      <c r="O785" t="str" cm="1">
        <f t="array" ref="O785">IFERROR(TRANSPOSE(_xlfn._xlws.SORT(_xlfn.UNIQUE(_xlfn._xlws.FILTER(PROV[MINA],PROV[PROVEEDOR]=N785)))),"")</f>
        <v/>
      </c>
    </row>
    <row r="786" spans="1:15" x14ac:dyDescent="0.35">
      <c r="A786">
        <v>210000004</v>
      </c>
      <c r="B786" t="s">
        <v>591</v>
      </c>
      <c r="C786" t="s">
        <v>232</v>
      </c>
      <c r="D786" t="s">
        <v>592</v>
      </c>
      <c r="E786" t="s">
        <v>172</v>
      </c>
      <c r="F786">
        <v>290000981</v>
      </c>
      <c r="G786" t="s">
        <v>1349</v>
      </c>
      <c r="O786" t="str" cm="1">
        <f t="array" ref="O786">IFERROR(TRANSPOSE(_xlfn._xlws.SORT(_xlfn.UNIQUE(_xlfn._xlws.FILTER(PROV[MINA],PROV[PROVEEDOR]=N786)))),"")</f>
        <v/>
      </c>
    </row>
    <row r="787" spans="1:15" x14ac:dyDescent="0.35">
      <c r="A787">
        <v>210000274</v>
      </c>
      <c r="B787" t="s">
        <v>1350</v>
      </c>
      <c r="C787" t="s">
        <v>177</v>
      </c>
      <c r="D787" t="s">
        <v>1351</v>
      </c>
      <c r="E787" t="s">
        <v>179</v>
      </c>
      <c r="F787">
        <v>290000982</v>
      </c>
      <c r="G787" t="s">
        <v>1352</v>
      </c>
      <c r="O787" t="str" cm="1">
        <f t="array" ref="O787">IFERROR(TRANSPOSE(_xlfn._xlws.SORT(_xlfn.UNIQUE(_xlfn._xlws.FILTER(PROV[MINA],PROV[PROVEEDOR]=N787)))),"")</f>
        <v/>
      </c>
    </row>
    <row r="788" spans="1:15" x14ac:dyDescent="0.35">
      <c r="A788">
        <v>220000119</v>
      </c>
      <c r="B788" t="s">
        <v>525</v>
      </c>
      <c r="C788" t="s">
        <v>177</v>
      </c>
      <c r="D788" t="s">
        <v>526</v>
      </c>
      <c r="E788" t="s">
        <v>172</v>
      </c>
      <c r="F788">
        <v>290000983</v>
      </c>
      <c r="G788" t="s">
        <v>1353</v>
      </c>
      <c r="O788" t="str" cm="1">
        <f t="array" ref="O788">IFERROR(TRANSPOSE(_xlfn._xlws.SORT(_xlfn.UNIQUE(_xlfn._xlws.FILTER(PROV[MINA],PROV[PROVEEDOR]=N788)))),"")</f>
        <v/>
      </c>
    </row>
    <row r="789" spans="1:15" x14ac:dyDescent="0.35">
      <c r="A789">
        <v>270000003</v>
      </c>
      <c r="B789" t="s">
        <v>566</v>
      </c>
      <c r="C789" t="s">
        <v>177</v>
      </c>
      <c r="D789" t="s">
        <v>567</v>
      </c>
      <c r="E789" t="s">
        <v>172</v>
      </c>
      <c r="F789">
        <v>290000984</v>
      </c>
      <c r="G789" t="s">
        <v>1354</v>
      </c>
      <c r="O789" t="str" cm="1">
        <f t="array" ref="O789">IFERROR(TRANSPOSE(_xlfn._xlws.SORT(_xlfn.UNIQUE(_xlfn._xlws.FILTER(PROV[MINA],PROV[PROVEEDOR]=N789)))),"")</f>
        <v/>
      </c>
    </row>
    <row r="790" spans="1:15" x14ac:dyDescent="0.35">
      <c r="A790">
        <v>270000005</v>
      </c>
      <c r="B790" t="s">
        <v>1355</v>
      </c>
      <c r="C790" t="s">
        <v>1121</v>
      </c>
      <c r="D790" t="s">
        <v>1356</v>
      </c>
      <c r="E790" t="s">
        <v>172</v>
      </c>
      <c r="F790">
        <v>290000985</v>
      </c>
      <c r="G790" t="s">
        <v>1357</v>
      </c>
      <c r="O790" t="str" cm="1">
        <f t="array" ref="O790">IFERROR(TRANSPOSE(_xlfn._xlws.SORT(_xlfn.UNIQUE(_xlfn._xlws.FILTER(PROV[MINA],PROV[PROVEEDOR]=N790)))),"")</f>
        <v/>
      </c>
    </row>
    <row r="791" spans="1:15" x14ac:dyDescent="0.35">
      <c r="A791">
        <v>210000028</v>
      </c>
      <c r="B791" t="s">
        <v>201</v>
      </c>
      <c r="C791" t="s">
        <v>202</v>
      </c>
      <c r="D791" t="s">
        <v>203</v>
      </c>
      <c r="E791" t="s">
        <v>172</v>
      </c>
      <c r="F791">
        <v>290000986</v>
      </c>
      <c r="G791" t="s">
        <v>1358</v>
      </c>
      <c r="O791" t="str" cm="1">
        <f t="array" ref="O791">IFERROR(TRANSPOSE(_xlfn._xlws.SORT(_xlfn.UNIQUE(_xlfn._xlws.FILTER(PROV[MINA],PROV[PROVEEDOR]=N791)))),"")</f>
        <v/>
      </c>
    </row>
    <row r="792" spans="1:15" x14ac:dyDescent="0.35">
      <c r="A792">
        <v>270000008</v>
      </c>
      <c r="B792" t="s">
        <v>703</v>
      </c>
      <c r="C792" t="s">
        <v>177</v>
      </c>
      <c r="D792" t="s">
        <v>704</v>
      </c>
      <c r="E792" t="s">
        <v>172</v>
      </c>
      <c r="F792">
        <v>290000987</v>
      </c>
      <c r="G792" t="s">
        <v>1359</v>
      </c>
      <c r="O792" t="str" cm="1">
        <f t="array" ref="O792">IFERROR(TRANSPOSE(_xlfn._xlws.SORT(_xlfn.UNIQUE(_xlfn._xlws.FILTER(PROV[MINA],PROV[PROVEEDOR]=N792)))),"")</f>
        <v/>
      </c>
    </row>
    <row r="793" spans="1:15" x14ac:dyDescent="0.35">
      <c r="A793">
        <v>210000137</v>
      </c>
      <c r="B793" t="s">
        <v>417</v>
      </c>
      <c r="C793" t="s">
        <v>177</v>
      </c>
      <c r="D793" t="s">
        <v>418</v>
      </c>
      <c r="E793" t="s">
        <v>172</v>
      </c>
      <c r="F793">
        <v>290000988</v>
      </c>
      <c r="G793" t="s">
        <v>1360</v>
      </c>
      <c r="O793" t="str" cm="1">
        <f t="array" ref="O793">IFERROR(TRANSPOSE(_xlfn._xlws.SORT(_xlfn.UNIQUE(_xlfn._xlws.FILTER(PROV[MINA],PROV[PROVEEDOR]=N793)))),"")</f>
        <v/>
      </c>
    </row>
    <row r="794" spans="1:15" x14ac:dyDescent="0.35">
      <c r="A794">
        <v>210000137</v>
      </c>
      <c r="B794" t="s">
        <v>417</v>
      </c>
      <c r="C794" t="s">
        <v>177</v>
      </c>
      <c r="D794" t="s">
        <v>418</v>
      </c>
      <c r="E794" t="s">
        <v>172</v>
      </c>
      <c r="F794">
        <v>290000989</v>
      </c>
      <c r="G794" t="s">
        <v>1361</v>
      </c>
      <c r="O794" t="str" cm="1">
        <f t="array" ref="O794">IFERROR(TRANSPOSE(_xlfn._xlws.SORT(_xlfn.UNIQUE(_xlfn._xlws.FILTER(PROV[MINA],PROV[PROVEEDOR]=N794)))),"")</f>
        <v/>
      </c>
    </row>
    <row r="795" spans="1:15" x14ac:dyDescent="0.35">
      <c r="A795">
        <v>210000275</v>
      </c>
      <c r="B795" t="s">
        <v>1362</v>
      </c>
      <c r="C795" t="s">
        <v>177</v>
      </c>
      <c r="D795" t="s">
        <v>1363</v>
      </c>
      <c r="E795" t="s">
        <v>172</v>
      </c>
      <c r="F795">
        <v>290000990</v>
      </c>
      <c r="G795" t="s">
        <v>1364</v>
      </c>
      <c r="O795" t="str" cm="1">
        <f t="array" ref="O795">IFERROR(TRANSPOSE(_xlfn._xlws.SORT(_xlfn.UNIQUE(_xlfn._xlws.FILTER(PROV[MINA],PROV[PROVEEDOR]=N795)))),"")</f>
        <v/>
      </c>
    </row>
    <row r="796" spans="1:15" x14ac:dyDescent="0.35">
      <c r="A796">
        <v>210000275</v>
      </c>
      <c r="B796" t="s">
        <v>1362</v>
      </c>
      <c r="C796" t="s">
        <v>177</v>
      </c>
      <c r="D796" t="s">
        <v>1363</v>
      </c>
      <c r="E796" t="s">
        <v>172</v>
      </c>
      <c r="F796">
        <v>290000991</v>
      </c>
      <c r="G796" t="s">
        <v>1365</v>
      </c>
      <c r="O796" t="str" cm="1">
        <f t="array" ref="O796">IFERROR(TRANSPOSE(_xlfn._xlws.SORT(_xlfn.UNIQUE(_xlfn._xlws.FILTER(PROV[MINA],PROV[PROVEEDOR]=N796)))),"")</f>
        <v/>
      </c>
    </row>
    <row r="797" spans="1:15" x14ac:dyDescent="0.35">
      <c r="A797">
        <v>260000429</v>
      </c>
      <c r="B797" t="s">
        <v>30</v>
      </c>
      <c r="C797" t="s">
        <v>177</v>
      </c>
      <c r="D797" t="s">
        <v>1366</v>
      </c>
      <c r="E797" t="s">
        <v>172</v>
      </c>
      <c r="F797">
        <v>290000991</v>
      </c>
      <c r="G797" t="s">
        <v>1365</v>
      </c>
      <c r="O797" t="str" cm="1">
        <f t="array" ref="O797">IFERROR(TRANSPOSE(_xlfn._xlws.SORT(_xlfn.UNIQUE(_xlfn._xlws.FILTER(PROV[MINA],PROV[PROVEEDOR]=N797)))),"")</f>
        <v/>
      </c>
    </row>
    <row r="798" spans="1:15" x14ac:dyDescent="0.35">
      <c r="A798">
        <v>210000276</v>
      </c>
      <c r="B798" t="s">
        <v>1367</v>
      </c>
      <c r="C798" t="s">
        <v>1368</v>
      </c>
      <c r="D798" t="s">
        <v>1369</v>
      </c>
      <c r="E798" t="s">
        <v>172</v>
      </c>
      <c r="F798">
        <v>290000992</v>
      </c>
      <c r="G798" t="s">
        <v>1370</v>
      </c>
      <c r="O798" t="str" cm="1">
        <f t="array" ref="O798">IFERROR(TRANSPOSE(_xlfn._xlws.SORT(_xlfn.UNIQUE(_xlfn._xlws.FILTER(PROV[MINA],PROV[PROVEEDOR]=N798)))),"")</f>
        <v/>
      </c>
    </row>
    <row r="799" spans="1:15" x14ac:dyDescent="0.35">
      <c r="A799">
        <v>210000277</v>
      </c>
      <c r="B799" t="s">
        <v>1371</v>
      </c>
      <c r="C799" t="s">
        <v>177</v>
      </c>
      <c r="D799" t="s">
        <v>1372</v>
      </c>
      <c r="E799" t="s">
        <v>172</v>
      </c>
      <c r="F799">
        <v>290000993</v>
      </c>
      <c r="G799" t="s">
        <v>1373</v>
      </c>
      <c r="O799" t="str" cm="1">
        <f t="array" ref="O799">IFERROR(TRANSPOSE(_xlfn._xlws.SORT(_xlfn.UNIQUE(_xlfn._xlws.FILTER(PROV[MINA],PROV[PROVEEDOR]=N799)))),"")</f>
        <v/>
      </c>
    </row>
    <row r="800" spans="1:15" x14ac:dyDescent="0.35">
      <c r="A800">
        <v>220001360</v>
      </c>
      <c r="B800" t="s">
        <v>1374</v>
      </c>
      <c r="C800" t="s">
        <v>232</v>
      </c>
      <c r="D800" t="s">
        <v>1375</v>
      </c>
      <c r="E800" t="s">
        <v>172</v>
      </c>
      <c r="F800">
        <v>290000994</v>
      </c>
      <c r="G800" t="s">
        <v>1376</v>
      </c>
      <c r="O800" t="str" cm="1">
        <f t="array" ref="O800">IFERROR(TRANSPOSE(_xlfn._xlws.SORT(_xlfn.UNIQUE(_xlfn._xlws.FILTER(PROV[MINA],PROV[PROVEEDOR]=N800)))),"")</f>
        <v/>
      </c>
    </row>
    <row r="801" spans="1:15" x14ac:dyDescent="0.35">
      <c r="A801">
        <v>220000119</v>
      </c>
      <c r="B801" t="s">
        <v>525</v>
      </c>
      <c r="C801" t="s">
        <v>177</v>
      </c>
      <c r="D801" t="s">
        <v>526</v>
      </c>
      <c r="E801" t="s">
        <v>172</v>
      </c>
      <c r="F801">
        <v>290000995</v>
      </c>
      <c r="G801" t="s">
        <v>1377</v>
      </c>
      <c r="O801" t="str" cm="1">
        <f t="array" ref="O801">IFERROR(TRANSPOSE(_xlfn._xlws.SORT(_xlfn.UNIQUE(_xlfn._xlws.FILTER(PROV[MINA],PROV[PROVEEDOR]=N801)))),"")</f>
        <v/>
      </c>
    </row>
    <row r="802" spans="1:15" x14ac:dyDescent="0.35">
      <c r="A802">
        <v>210000235</v>
      </c>
      <c r="B802" t="s">
        <v>1060</v>
      </c>
      <c r="C802" t="s">
        <v>177</v>
      </c>
      <c r="D802" t="s">
        <v>1061</v>
      </c>
      <c r="E802" t="s">
        <v>172</v>
      </c>
      <c r="F802">
        <v>290000996</v>
      </c>
      <c r="G802" t="s">
        <v>1378</v>
      </c>
      <c r="O802" t="str" cm="1">
        <f t="array" ref="O802">IFERROR(TRANSPOSE(_xlfn._xlws.SORT(_xlfn.UNIQUE(_xlfn._xlws.FILTER(PROV[MINA],PROV[PROVEEDOR]=N802)))),"")</f>
        <v/>
      </c>
    </row>
    <row r="803" spans="1:15" x14ac:dyDescent="0.35">
      <c r="A803">
        <v>210000280</v>
      </c>
      <c r="B803" t="s">
        <v>1379</v>
      </c>
      <c r="C803" t="s">
        <v>232</v>
      </c>
      <c r="D803" t="s">
        <v>1380</v>
      </c>
      <c r="E803" t="s">
        <v>172</v>
      </c>
      <c r="F803">
        <v>290000997</v>
      </c>
      <c r="G803" t="s">
        <v>1381</v>
      </c>
      <c r="O803" t="str" cm="1">
        <f t="array" ref="O803">IFERROR(TRANSPOSE(_xlfn._xlws.SORT(_xlfn.UNIQUE(_xlfn._xlws.FILTER(PROV[MINA],PROV[PROVEEDOR]=N803)))),"")</f>
        <v/>
      </c>
    </row>
    <row r="804" spans="1:15" x14ac:dyDescent="0.35">
      <c r="A804">
        <v>220000948</v>
      </c>
      <c r="B804" t="s">
        <v>1382</v>
      </c>
      <c r="C804" t="s">
        <v>308</v>
      </c>
      <c r="D804" t="s">
        <v>1383</v>
      </c>
      <c r="E804" t="s">
        <v>172</v>
      </c>
      <c r="F804">
        <v>290000998</v>
      </c>
      <c r="G804" t="s">
        <v>1384</v>
      </c>
      <c r="O804" t="str" cm="1">
        <f t="array" ref="O804">IFERROR(TRANSPOSE(_xlfn._xlws.SORT(_xlfn.UNIQUE(_xlfn._xlws.FILTER(PROV[MINA],PROV[PROVEEDOR]=N804)))),"")</f>
        <v/>
      </c>
    </row>
    <row r="805" spans="1:15" x14ac:dyDescent="0.35">
      <c r="A805">
        <v>210000282</v>
      </c>
      <c r="B805" t="s">
        <v>1385</v>
      </c>
      <c r="C805" t="s">
        <v>177</v>
      </c>
      <c r="D805" t="s">
        <v>1386</v>
      </c>
      <c r="E805" t="s">
        <v>172</v>
      </c>
      <c r="F805">
        <v>290000999</v>
      </c>
      <c r="G805" t="s">
        <v>1387</v>
      </c>
      <c r="O805" t="str" cm="1">
        <f t="array" ref="O805">IFERROR(TRANSPOSE(_xlfn._xlws.SORT(_xlfn.UNIQUE(_xlfn._xlws.FILTER(PROV[MINA],PROV[PROVEEDOR]=N805)))),"")</f>
        <v/>
      </c>
    </row>
    <row r="806" spans="1:15" x14ac:dyDescent="0.35">
      <c r="A806">
        <v>210000283</v>
      </c>
      <c r="B806" t="s">
        <v>1388</v>
      </c>
      <c r="C806" t="s">
        <v>365</v>
      </c>
      <c r="D806" t="s">
        <v>1389</v>
      </c>
      <c r="E806" t="s">
        <v>172</v>
      </c>
      <c r="F806">
        <v>290001000</v>
      </c>
      <c r="G806" t="s">
        <v>1388</v>
      </c>
      <c r="O806" t="str" cm="1">
        <f t="array" ref="O806">IFERROR(TRANSPOSE(_xlfn._xlws.SORT(_xlfn.UNIQUE(_xlfn._xlws.FILTER(PROV[MINA],PROV[PROVEEDOR]=N806)))),"")</f>
        <v/>
      </c>
    </row>
    <row r="807" spans="1:15" x14ac:dyDescent="0.35">
      <c r="A807">
        <v>210000275</v>
      </c>
      <c r="B807" t="s">
        <v>1362</v>
      </c>
      <c r="C807" t="s">
        <v>177</v>
      </c>
      <c r="D807" t="s">
        <v>1363</v>
      </c>
      <c r="E807" t="s">
        <v>172</v>
      </c>
      <c r="F807">
        <v>290001001</v>
      </c>
      <c r="G807" t="s">
        <v>1390</v>
      </c>
      <c r="O807" t="str" cm="1">
        <f t="array" ref="O807">IFERROR(TRANSPOSE(_xlfn._xlws.SORT(_xlfn.UNIQUE(_xlfn._xlws.FILTER(PROV[MINA],PROV[PROVEEDOR]=N807)))),"")</f>
        <v/>
      </c>
    </row>
    <row r="808" spans="1:15" x14ac:dyDescent="0.35">
      <c r="A808">
        <v>210000083</v>
      </c>
      <c r="B808" t="s">
        <v>490</v>
      </c>
      <c r="C808" t="s">
        <v>177</v>
      </c>
      <c r="D808" t="s">
        <v>491</v>
      </c>
      <c r="E808" t="s">
        <v>172</v>
      </c>
      <c r="F808">
        <v>290001002</v>
      </c>
      <c r="G808" t="s">
        <v>1391</v>
      </c>
      <c r="O808" t="str" cm="1">
        <f t="array" ref="O808">IFERROR(TRANSPOSE(_xlfn._xlws.SORT(_xlfn.UNIQUE(_xlfn._xlws.FILTER(PROV[MINA],PROV[PROVEEDOR]=N808)))),"")</f>
        <v/>
      </c>
    </row>
    <row r="809" spans="1:15" x14ac:dyDescent="0.35">
      <c r="A809">
        <v>210000282</v>
      </c>
      <c r="B809" t="s">
        <v>1385</v>
      </c>
      <c r="C809" t="s">
        <v>177</v>
      </c>
      <c r="D809" t="s">
        <v>1386</v>
      </c>
      <c r="E809" t="s">
        <v>172</v>
      </c>
      <c r="F809">
        <v>290001003</v>
      </c>
      <c r="G809" t="s">
        <v>1392</v>
      </c>
      <c r="O809" t="str" cm="1">
        <f t="array" ref="O809">IFERROR(TRANSPOSE(_xlfn._xlws.SORT(_xlfn.UNIQUE(_xlfn._xlws.FILTER(PROV[MINA],PROV[PROVEEDOR]=N809)))),"")</f>
        <v/>
      </c>
    </row>
    <row r="810" spans="1:15" x14ac:dyDescent="0.35">
      <c r="A810">
        <v>210000282</v>
      </c>
      <c r="B810" t="s">
        <v>1385</v>
      </c>
      <c r="C810" t="s">
        <v>177</v>
      </c>
      <c r="D810" t="s">
        <v>1386</v>
      </c>
      <c r="E810" t="s">
        <v>172</v>
      </c>
      <c r="F810">
        <v>290001004</v>
      </c>
      <c r="G810" t="s">
        <v>1393</v>
      </c>
      <c r="O810" t="str" cm="1">
        <f t="array" ref="O810">IFERROR(TRANSPOSE(_xlfn._xlws.SORT(_xlfn.UNIQUE(_xlfn._xlws.FILTER(PROV[MINA],PROV[PROVEEDOR]=N810)))),"")</f>
        <v/>
      </c>
    </row>
    <row r="811" spans="1:15" x14ac:dyDescent="0.35">
      <c r="A811">
        <v>210000282</v>
      </c>
      <c r="B811" t="s">
        <v>1385</v>
      </c>
      <c r="C811" t="s">
        <v>177</v>
      </c>
      <c r="D811" t="s">
        <v>1386</v>
      </c>
      <c r="E811" t="s">
        <v>172</v>
      </c>
      <c r="F811">
        <v>290001005</v>
      </c>
      <c r="G811" t="s">
        <v>1394</v>
      </c>
      <c r="O811" t="str" cm="1">
        <f t="array" ref="O811">IFERROR(TRANSPOSE(_xlfn._xlws.SORT(_xlfn.UNIQUE(_xlfn._xlws.FILTER(PROV[MINA],PROV[PROVEEDOR]=N811)))),"")</f>
        <v/>
      </c>
    </row>
    <row r="812" spans="1:15" x14ac:dyDescent="0.35">
      <c r="A812">
        <v>210000282</v>
      </c>
      <c r="B812" t="s">
        <v>1385</v>
      </c>
      <c r="C812" t="s">
        <v>177</v>
      </c>
      <c r="D812" t="s">
        <v>1386</v>
      </c>
      <c r="E812" t="s">
        <v>172</v>
      </c>
      <c r="F812">
        <v>290001006</v>
      </c>
      <c r="G812" t="s">
        <v>1395</v>
      </c>
      <c r="O812" t="str" cm="1">
        <f t="array" ref="O812">IFERROR(TRANSPOSE(_xlfn._xlws.SORT(_xlfn.UNIQUE(_xlfn._xlws.FILTER(PROV[MINA],PROV[PROVEEDOR]=N812)))),"")</f>
        <v/>
      </c>
    </row>
    <row r="813" spans="1:15" x14ac:dyDescent="0.35">
      <c r="A813">
        <v>210000282</v>
      </c>
      <c r="B813" t="s">
        <v>1385</v>
      </c>
      <c r="C813" t="s">
        <v>177</v>
      </c>
      <c r="D813" t="s">
        <v>1386</v>
      </c>
      <c r="E813" t="s">
        <v>172</v>
      </c>
      <c r="F813">
        <v>290001007</v>
      </c>
      <c r="G813" t="s">
        <v>1396</v>
      </c>
      <c r="O813" t="str" cm="1">
        <f t="array" ref="O813">IFERROR(TRANSPOSE(_xlfn._xlws.SORT(_xlfn.UNIQUE(_xlfn._xlws.FILTER(PROV[MINA],PROV[PROVEEDOR]=N813)))),"")</f>
        <v/>
      </c>
    </row>
    <row r="814" spans="1:15" x14ac:dyDescent="0.35">
      <c r="A814">
        <v>210000004</v>
      </c>
      <c r="B814" t="s">
        <v>591</v>
      </c>
      <c r="C814" t="s">
        <v>232</v>
      </c>
      <c r="D814" t="s">
        <v>592</v>
      </c>
      <c r="E814" t="s">
        <v>172</v>
      </c>
      <c r="F814">
        <v>290001008</v>
      </c>
      <c r="G814" t="s">
        <v>1397</v>
      </c>
      <c r="O814" t="str" cm="1">
        <f t="array" ref="O814">IFERROR(TRANSPOSE(_xlfn._xlws.SORT(_xlfn.UNIQUE(_xlfn._xlws.FILTER(PROV[MINA],PROV[PROVEEDOR]=N814)))),"")</f>
        <v/>
      </c>
    </row>
    <row r="815" spans="1:15" x14ac:dyDescent="0.35">
      <c r="A815">
        <v>210000004</v>
      </c>
      <c r="B815" t="s">
        <v>591</v>
      </c>
      <c r="C815" t="s">
        <v>232</v>
      </c>
      <c r="D815" t="s">
        <v>592</v>
      </c>
      <c r="E815" t="s">
        <v>172</v>
      </c>
      <c r="F815">
        <v>290001009</v>
      </c>
      <c r="G815" t="s">
        <v>1398</v>
      </c>
      <c r="O815" t="str" cm="1">
        <f t="array" ref="O815">IFERROR(TRANSPOSE(_xlfn._xlws.SORT(_xlfn.UNIQUE(_xlfn._xlws.FILTER(PROV[MINA],PROV[PROVEEDOR]=N815)))),"")</f>
        <v/>
      </c>
    </row>
    <row r="816" spans="1:15" x14ac:dyDescent="0.35">
      <c r="A816">
        <v>210000268</v>
      </c>
      <c r="B816" t="s">
        <v>1399</v>
      </c>
      <c r="C816" t="s">
        <v>232</v>
      </c>
      <c r="D816" t="s">
        <v>1400</v>
      </c>
      <c r="E816" t="s">
        <v>172</v>
      </c>
      <c r="F816">
        <v>290001014</v>
      </c>
      <c r="G816" t="s">
        <v>1401</v>
      </c>
      <c r="O816" t="str" cm="1">
        <f t="array" ref="O816">IFERROR(TRANSPOSE(_xlfn._xlws.SORT(_xlfn.UNIQUE(_xlfn._xlws.FILTER(PROV[MINA],PROV[PROVEEDOR]=N816)))),"")</f>
        <v/>
      </c>
    </row>
    <row r="817" spans="1:15" x14ac:dyDescent="0.35">
      <c r="A817">
        <v>210000291</v>
      </c>
      <c r="B817" t="s">
        <v>1402</v>
      </c>
      <c r="C817" t="s">
        <v>1403</v>
      </c>
      <c r="D817" t="s">
        <v>1404</v>
      </c>
      <c r="E817" t="s">
        <v>172</v>
      </c>
      <c r="F817">
        <v>290001029</v>
      </c>
      <c r="G817" t="s">
        <v>1405</v>
      </c>
      <c r="O817" t="str" cm="1">
        <f t="array" ref="O817">IFERROR(TRANSPOSE(_xlfn._xlws.SORT(_xlfn.UNIQUE(_xlfn._xlws.FILTER(PROV[MINA],PROV[PROVEEDOR]=N817)))),"")</f>
        <v/>
      </c>
    </row>
    <row r="818" spans="1:15" x14ac:dyDescent="0.35">
      <c r="A818">
        <v>210000188</v>
      </c>
      <c r="B818" t="s">
        <v>854</v>
      </c>
      <c r="C818" t="s">
        <v>177</v>
      </c>
      <c r="D818" t="s">
        <v>855</v>
      </c>
      <c r="E818" t="s">
        <v>172</v>
      </c>
      <c r="F818">
        <v>290001032</v>
      </c>
      <c r="G818" t="s">
        <v>1406</v>
      </c>
      <c r="O818" t="str" cm="1">
        <f t="array" ref="O818">IFERROR(TRANSPOSE(_xlfn._xlws.SORT(_xlfn.UNIQUE(_xlfn._xlws.FILTER(PROV[MINA],PROV[PROVEEDOR]=N818)))),"")</f>
        <v/>
      </c>
    </row>
    <row r="819" spans="1:15" x14ac:dyDescent="0.35">
      <c r="A819">
        <v>210000157</v>
      </c>
      <c r="B819" t="s">
        <v>718</v>
      </c>
      <c r="C819" t="s">
        <v>394</v>
      </c>
      <c r="D819" t="s">
        <v>719</v>
      </c>
      <c r="E819" t="s">
        <v>172</v>
      </c>
      <c r="F819">
        <v>290001033</v>
      </c>
      <c r="G819" t="s">
        <v>1407</v>
      </c>
      <c r="O819" t="str" cm="1">
        <f t="array" ref="O819">IFERROR(TRANSPOSE(_xlfn._xlws.SORT(_xlfn.UNIQUE(_xlfn._xlws.FILTER(PROV[MINA],PROV[PROVEEDOR]=N819)))),"")</f>
        <v/>
      </c>
    </row>
    <row r="820" spans="1:15" x14ac:dyDescent="0.35">
      <c r="A820">
        <v>210000027</v>
      </c>
      <c r="B820" t="s">
        <v>1408</v>
      </c>
      <c r="C820" t="s">
        <v>177</v>
      </c>
      <c r="D820" t="s">
        <v>1409</v>
      </c>
      <c r="E820" t="s">
        <v>172</v>
      </c>
      <c r="F820">
        <v>290001034</v>
      </c>
      <c r="G820" t="s">
        <v>1410</v>
      </c>
      <c r="O820" t="str" cm="1">
        <f t="array" ref="O820">IFERROR(TRANSPOSE(_xlfn._xlws.SORT(_xlfn.UNIQUE(_xlfn._xlws.FILTER(PROV[MINA],PROV[PROVEEDOR]=N820)))),"")</f>
        <v/>
      </c>
    </row>
    <row r="821" spans="1:15" x14ac:dyDescent="0.35">
      <c r="A821">
        <v>210000004</v>
      </c>
      <c r="B821" t="s">
        <v>591</v>
      </c>
      <c r="C821" t="s">
        <v>232</v>
      </c>
      <c r="D821" t="s">
        <v>592</v>
      </c>
      <c r="E821" t="s">
        <v>172</v>
      </c>
      <c r="F821">
        <v>290001105</v>
      </c>
      <c r="G821" t="s">
        <v>1411</v>
      </c>
      <c r="O821" t="str" cm="1">
        <f t="array" ref="O821">IFERROR(TRANSPOSE(_xlfn._xlws.SORT(_xlfn.UNIQUE(_xlfn._xlws.FILTER(PROV[MINA],PROV[PROVEEDOR]=N821)))),"")</f>
        <v/>
      </c>
    </row>
    <row r="822" spans="1:15" x14ac:dyDescent="0.35">
      <c r="A822">
        <v>210000172</v>
      </c>
      <c r="B822" t="s">
        <v>400</v>
      </c>
      <c r="C822" t="s">
        <v>177</v>
      </c>
      <c r="D822" t="s">
        <v>401</v>
      </c>
      <c r="E822" t="s">
        <v>172</v>
      </c>
      <c r="F822">
        <v>290001107</v>
      </c>
      <c r="G822" t="s">
        <v>1412</v>
      </c>
      <c r="O822" t="str" cm="1">
        <f t="array" ref="O822">IFERROR(TRANSPOSE(_xlfn._xlws.SORT(_xlfn.UNIQUE(_xlfn._xlws.FILTER(PROV[MINA],PROV[PROVEEDOR]=N822)))),"")</f>
        <v/>
      </c>
    </row>
    <row r="823" spans="1:15" x14ac:dyDescent="0.35">
      <c r="A823">
        <v>210000004</v>
      </c>
      <c r="B823" t="s">
        <v>591</v>
      </c>
      <c r="C823" t="s">
        <v>232</v>
      </c>
      <c r="D823" t="s">
        <v>592</v>
      </c>
      <c r="E823" t="s">
        <v>172</v>
      </c>
      <c r="F823">
        <v>290001108</v>
      </c>
      <c r="G823" t="s">
        <v>1413</v>
      </c>
      <c r="O823" t="str" cm="1">
        <f t="array" ref="O823">IFERROR(TRANSPOSE(_xlfn._xlws.SORT(_xlfn.UNIQUE(_xlfn._xlws.FILTER(PROV[MINA],PROV[PROVEEDOR]=N823)))),"")</f>
        <v/>
      </c>
    </row>
    <row r="824" spans="1:15" x14ac:dyDescent="0.35">
      <c r="A824">
        <v>210000309</v>
      </c>
      <c r="B824" t="s">
        <v>1414</v>
      </c>
      <c r="C824" t="s">
        <v>308</v>
      </c>
      <c r="D824" t="s">
        <v>1415</v>
      </c>
      <c r="E824" t="s">
        <v>179</v>
      </c>
      <c r="F824">
        <v>290001109</v>
      </c>
      <c r="G824" t="s">
        <v>1416</v>
      </c>
      <c r="O824" t="str" cm="1">
        <f t="array" ref="O824">IFERROR(TRANSPOSE(_xlfn._xlws.SORT(_xlfn.UNIQUE(_xlfn._xlws.FILTER(PROV[MINA],PROV[PROVEEDOR]=N824)))),"")</f>
        <v/>
      </c>
    </row>
    <row r="825" spans="1:15" x14ac:dyDescent="0.35">
      <c r="A825">
        <v>210000004</v>
      </c>
      <c r="B825" t="s">
        <v>591</v>
      </c>
      <c r="C825" t="s">
        <v>232</v>
      </c>
      <c r="D825" t="s">
        <v>592</v>
      </c>
      <c r="E825" t="s">
        <v>172</v>
      </c>
      <c r="F825">
        <v>290001112</v>
      </c>
      <c r="G825" t="s">
        <v>1417</v>
      </c>
      <c r="O825" t="str" cm="1">
        <f t="array" ref="O825">IFERROR(TRANSPOSE(_xlfn._xlws.SORT(_xlfn.UNIQUE(_xlfn._xlws.FILTER(PROV[MINA],PROV[PROVEEDOR]=N825)))),"")</f>
        <v/>
      </c>
    </row>
    <row r="826" spans="1:15" x14ac:dyDescent="0.35">
      <c r="A826">
        <v>210000310</v>
      </c>
      <c r="B826" t="s">
        <v>1418</v>
      </c>
      <c r="C826" t="s">
        <v>322</v>
      </c>
      <c r="D826" t="s">
        <v>1419</v>
      </c>
      <c r="E826" t="s">
        <v>172</v>
      </c>
      <c r="F826">
        <v>290001113</v>
      </c>
      <c r="G826" t="s">
        <v>1420</v>
      </c>
      <c r="O826" t="str" cm="1">
        <f t="array" ref="O826">IFERROR(TRANSPOSE(_xlfn._xlws.SORT(_xlfn.UNIQUE(_xlfn._xlws.FILTER(PROV[MINA],PROV[PROVEEDOR]=N826)))),"")</f>
        <v/>
      </c>
    </row>
    <row r="827" spans="1:15" x14ac:dyDescent="0.35">
      <c r="A827">
        <v>210000311</v>
      </c>
      <c r="B827" t="s">
        <v>1421</v>
      </c>
      <c r="C827" t="s">
        <v>284</v>
      </c>
      <c r="D827" t="s">
        <v>1422</v>
      </c>
      <c r="E827" t="s">
        <v>172</v>
      </c>
      <c r="F827">
        <v>290001114</v>
      </c>
      <c r="G827" t="s">
        <v>1423</v>
      </c>
      <c r="O827" t="str" cm="1">
        <f t="array" ref="O827">IFERROR(TRANSPOSE(_xlfn._xlws.SORT(_xlfn.UNIQUE(_xlfn._xlws.FILTER(PROV[MINA],PROV[PROVEEDOR]=N827)))),"")</f>
        <v/>
      </c>
    </row>
    <row r="828" spans="1:15" x14ac:dyDescent="0.35">
      <c r="A828">
        <v>270000004</v>
      </c>
      <c r="B828" t="s">
        <v>686</v>
      </c>
      <c r="C828" t="s">
        <v>177</v>
      </c>
      <c r="D828" t="s">
        <v>687</v>
      </c>
      <c r="E828" t="s">
        <v>172</v>
      </c>
      <c r="F828">
        <v>290001115</v>
      </c>
      <c r="G828" t="s">
        <v>1424</v>
      </c>
      <c r="O828" t="str" cm="1">
        <f t="array" ref="O828">IFERROR(TRANSPOSE(_xlfn._xlws.SORT(_xlfn.UNIQUE(_xlfn._xlws.FILTER(PROV[MINA],PROV[PROVEEDOR]=N828)))),"")</f>
        <v/>
      </c>
    </row>
    <row r="829" spans="1:15" x14ac:dyDescent="0.35">
      <c r="A829">
        <v>210000312</v>
      </c>
      <c r="B829" t="s">
        <v>1425</v>
      </c>
      <c r="C829" t="s">
        <v>308</v>
      </c>
      <c r="D829" t="s">
        <v>1426</v>
      </c>
      <c r="E829" t="s">
        <v>172</v>
      </c>
      <c r="F829">
        <v>290001116</v>
      </c>
      <c r="G829" t="s">
        <v>1427</v>
      </c>
      <c r="O829" t="str" cm="1">
        <f t="array" ref="O829">IFERROR(TRANSPOSE(_xlfn._xlws.SORT(_xlfn.UNIQUE(_xlfn._xlws.FILTER(PROV[MINA],PROV[PROVEEDOR]=N829)))),"")</f>
        <v/>
      </c>
    </row>
    <row r="830" spans="1:15" x14ac:dyDescent="0.35">
      <c r="A830">
        <v>210000289</v>
      </c>
      <c r="B830" t="s">
        <v>1428</v>
      </c>
      <c r="C830" t="s">
        <v>849</v>
      </c>
      <c r="D830" t="s">
        <v>1429</v>
      </c>
      <c r="E830" t="s">
        <v>172</v>
      </c>
      <c r="F830">
        <v>290001117</v>
      </c>
      <c r="G830" t="s">
        <v>1430</v>
      </c>
      <c r="O830" t="str" cm="1">
        <f t="array" ref="O830">IFERROR(TRANSPOSE(_xlfn._xlws.SORT(_xlfn.UNIQUE(_xlfn._xlws.FILTER(PROV[MINA],PROV[PROVEEDOR]=N830)))),"")</f>
        <v/>
      </c>
    </row>
    <row r="831" spans="1:15" x14ac:dyDescent="0.35">
      <c r="A831">
        <v>210000308</v>
      </c>
      <c r="B831" t="s">
        <v>1431</v>
      </c>
      <c r="C831" t="s">
        <v>394</v>
      </c>
      <c r="D831" t="s">
        <v>1432</v>
      </c>
      <c r="E831" t="s">
        <v>179</v>
      </c>
      <c r="F831">
        <v>290001118</v>
      </c>
      <c r="G831" t="s">
        <v>1433</v>
      </c>
      <c r="O831" t="str" cm="1">
        <f t="array" ref="O831">IFERROR(TRANSPOSE(_xlfn._xlws.SORT(_xlfn.UNIQUE(_xlfn._xlws.FILTER(PROV[MINA],PROV[PROVEEDOR]=N831)))),"")</f>
        <v/>
      </c>
    </row>
    <row r="832" spans="1:15" x14ac:dyDescent="0.35">
      <c r="A832">
        <v>270000001</v>
      </c>
      <c r="B832" t="s">
        <v>473</v>
      </c>
      <c r="C832" t="s">
        <v>177</v>
      </c>
      <c r="D832" t="s">
        <v>474</v>
      </c>
      <c r="E832" t="s">
        <v>172</v>
      </c>
      <c r="F832">
        <v>290001119</v>
      </c>
      <c r="G832" t="s">
        <v>1434</v>
      </c>
      <c r="O832" t="str" cm="1">
        <f t="array" ref="O832">IFERROR(TRANSPOSE(_xlfn._xlws.SORT(_xlfn.UNIQUE(_xlfn._xlws.FILTER(PROV[MINA],PROV[PROVEEDOR]=N832)))),"")</f>
        <v/>
      </c>
    </row>
    <row r="833" spans="1:15" x14ac:dyDescent="0.35">
      <c r="A833">
        <v>270000001</v>
      </c>
      <c r="B833" t="s">
        <v>473</v>
      </c>
      <c r="C833" t="s">
        <v>177</v>
      </c>
      <c r="D833" t="s">
        <v>474</v>
      </c>
      <c r="E833" t="s">
        <v>172</v>
      </c>
      <c r="F833">
        <v>290001120</v>
      </c>
      <c r="G833" t="s">
        <v>1435</v>
      </c>
      <c r="O833" t="str" cm="1">
        <f t="array" ref="O833">IFERROR(TRANSPOSE(_xlfn._xlws.SORT(_xlfn.UNIQUE(_xlfn._xlws.FILTER(PROV[MINA],PROV[PROVEEDOR]=N833)))),"")</f>
        <v/>
      </c>
    </row>
    <row r="834" spans="1:15" x14ac:dyDescent="0.35">
      <c r="A834">
        <v>270000003</v>
      </c>
      <c r="B834" t="s">
        <v>566</v>
      </c>
      <c r="C834" t="s">
        <v>177</v>
      </c>
      <c r="D834" t="s">
        <v>567</v>
      </c>
      <c r="E834" t="s">
        <v>172</v>
      </c>
      <c r="F834">
        <v>290001121</v>
      </c>
      <c r="G834" t="s">
        <v>1436</v>
      </c>
      <c r="O834" t="str" cm="1">
        <f t="array" ref="O834">IFERROR(TRANSPOSE(_xlfn._xlws.SORT(_xlfn.UNIQUE(_xlfn._xlws.FILTER(PROV[MINA],PROV[PROVEEDOR]=N834)))),"")</f>
        <v/>
      </c>
    </row>
    <row r="835" spans="1:15" x14ac:dyDescent="0.35">
      <c r="A835">
        <v>210000193</v>
      </c>
      <c r="B835" t="s">
        <v>871</v>
      </c>
      <c r="C835" t="s">
        <v>177</v>
      </c>
      <c r="D835" t="s">
        <v>872</v>
      </c>
      <c r="E835" t="s">
        <v>172</v>
      </c>
      <c r="F835">
        <v>290001122</v>
      </c>
      <c r="G835" t="s">
        <v>1437</v>
      </c>
      <c r="O835" t="str" cm="1">
        <f t="array" ref="O835">IFERROR(TRANSPOSE(_xlfn._xlws.SORT(_xlfn.UNIQUE(_xlfn._xlws.FILTER(PROV[MINA],PROV[PROVEEDOR]=N835)))),"")</f>
        <v/>
      </c>
    </row>
    <row r="836" spans="1:15" x14ac:dyDescent="0.35">
      <c r="A836">
        <v>210000317</v>
      </c>
      <c r="B836" t="s">
        <v>1438</v>
      </c>
      <c r="C836" t="s">
        <v>295</v>
      </c>
      <c r="D836" t="s">
        <v>1439</v>
      </c>
      <c r="E836" t="s">
        <v>172</v>
      </c>
      <c r="F836">
        <v>290001124</v>
      </c>
      <c r="G836" t="s">
        <v>1440</v>
      </c>
      <c r="O836" t="str" cm="1">
        <f t="array" ref="O836">IFERROR(TRANSPOSE(_xlfn._xlws.SORT(_xlfn.UNIQUE(_xlfn._xlws.FILTER(PROV[MINA],PROV[PROVEEDOR]=N836)))),"")</f>
        <v/>
      </c>
    </row>
    <row r="837" spans="1:15" x14ac:dyDescent="0.35">
      <c r="A837">
        <v>210000318</v>
      </c>
      <c r="B837" t="s">
        <v>1441</v>
      </c>
      <c r="C837" t="s">
        <v>322</v>
      </c>
      <c r="D837" t="s">
        <v>1442</v>
      </c>
      <c r="E837" t="s">
        <v>179</v>
      </c>
      <c r="F837">
        <v>290001125</v>
      </c>
      <c r="G837" t="s">
        <v>1443</v>
      </c>
      <c r="O837" t="str" cm="1">
        <f t="array" ref="O837">IFERROR(TRANSPOSE(_xlfn._xlws.SORT(_xlfn.UNIQUE(_xlfn._xlws.FILTER(PROV[MINA],PROV[PROVEEDOR]=N837)))),"")</f>
        <v/>
      </c>
    </row>
    <row r="838" spans="1:15" x14ac:dyDescent="0.35">
      <c r="A838">
        <v>210000319</v>
      </c>
      <c r="B838" t="s">
        <v>1444</v>
      </c>
      <c r="C838" t="s">
        <v>1445</v>
      </c>
      <c r="D838" t="s">
        <v>1446</v>
      </c>
      <c r="E838" t="s">
        <v>172</v>
      </c>
      <c r="F838">
        <v>290001126</v>
      </c>
      <c r="G838" t="s">
        <v>1447</v>
      </c>
      <c r="O838" t="str" cm="1">
        <f t="array" ref="O838">IFERROR(TRANSPOSE(_xlfn._xlws.SORT(_xlfn.UNIQUE(_xlfn._xlws.FILTER(PROV[MINA],PROV[PROVEEDOR]=N838)))),"")</f>
        <v/>
      </c>
    </row>
    <row r="839" spans="1:15" x14ac:dyDescent="0.35">
      <c r="A839">
        <v>210000321</v>
      </c>
      <c r="B839" t="s">
        <v>1448</v>
      </c>
      <c r="C839" t="s">
        <v>177</v>
      </c>
      <c r="D839" t="s">
        <v>1449</v>
      </c>
      <c r="E839" t="s">
        <v>179</v>
      </c>
      <c r="F839">
        <v>290001130</v>
      </c>
      <c r="G839" t="s">
        <v>1450</v>
      </c>
      <c r="O839" t="str" cm="1">
        <f t="array" ref="O839">IFERROR(TRANSPOSE(_xlfn._xlws.SORT(_xlfn.UNIQUE(_xlfn._xlws.FILTER(PROV[MINA],PROV[PROVEEDOR]=N839)))),"")</f>
        <v/>
      </c>
    </row>
    <row r="840" spans="1:15" x14ac:dyDescent="0.35">
      <c r="A840">
        <v>210000322</v>
      </c>
      <c r="B840" t="s">
        <v>1451</v>
      </c>
      <c r="C840" t="s">
        <v>295</v>
      </c>
      <c r="D840" t="s">
        <v>1452</v>
      </c>
      <c r="E840" t="s">
        <v>172</v>
      </c>
      <c r="F840">
        <v>290001131</v>
      </c>
      <c r="G840" t="s">
        <v>1453</v>
      </c>
      <c r="O840" t="str" cm="1">
        <f t="array" ref="O840">IFERROR(TRANSPOSE(_xlfn._xlws.SORT(_xlfn.UNIQUE(_xlfn._xlws.FILTER(PROV[MINA],PROV[PROVEEDOR]=N840)))),"")</f>
        <v/>
      </c>
    </row>
    <row r="841" spans="1:15" x14ac:dyDescent="0.35">
      <c r="A841">
        <v>210000004</v>
      </c>
      <c r="B841" t="s">
        <v>591</v>
      </c>
      <c r="C841" t="s">
        <v>232</v>
      </c>
      <c r="D841" t="s">
        <v>592</v>
      </c>
      <c r="E841" t="s">
        <v>172</v>
      </c>
      <c r="F841">
        <v>290001132</v>
      </c>
      <c r="G841" t="s">
        <v>1454</v>
      </c>
      <c r="O841" t="str" cm="1">
        <f t="array" ref="O841">IFERROR(TRANSPOSE(_xlfn._xlws.SORT(_xlfn.UNIQUE(_xlfn._xlws.FILTER(PROV[MINA],PROV[PROVEEDOR]=N841)))),"")</f>
        <v/>
      </c>
    </row>
    <row r="842" spans="1:15" x14ac:dyDescent="0.35">
      <c r="A842">
        <v>210000004</v>
      </c>
      <c r="B842" t="s">
        <v>591</v>
      </c>
      <c r="C842" t="s">
        <v>232</v>
      </c>
      <c r="D842" t="s">
        <v>592</v>
      </c>
      <c r="E842" t="s">
        <v>172</v>
      </c>
      <c r="F842">
        <v>290001133</v>
      </c>
      <c r="G842" t="s">
        <v>1455</v>
      </c>
      <c r="O842" t="str" cm="1">
        <f t="array" ref="O842">IFERROR(TRANSPOSE(_xlfn._xlws.SORT(_xlfn.UNIQUE(_xlfn._xlws.FILTER(PROV[MINA],PROV[PROVEEDOR]=N842)))),"")</f>
        <v/>
      </c>
    </row>
    <row r="843" spans="1:15" x14ac:dyDescent="0.35">
      <c r="A843">
        <v>210000004</v>
      </c>
      <c r="B843" t="s">
        <v>591</v>
      </c>
      <c r="C843" t="s">
        <v>232</v>
      </c>
      <c r="D843" t="s">
        <v>592</v>
      </c>
      <c r="E843" t="s">
        <v>172</v>
      </c>
      <c r="F843">
        <v>290001134</v>
      </c>
      <c r="G843" t="s">
        <v>1456</v>
      </c>
      <c r="O843" t="str" cm="1">
        <f t="array" ref="O843">IFERROR(TRANSPOSE(_xlfn._xlws.SORT(_xlfn.UNIQUE(_xlfn._xlws.FILTER(PROV[MINA],PROV[PROVEEDOR]=N843)))),"")</f>
        <v/>
      </c>
    </row>
    <row r="844" spans="1:15" x14ac:dyDescent="0.35">
      <c r="A844">
        <v>210000324</v>
      </c>
      <c r="B844" t="s">
        <v>1457</v>
      </c>
      <c r="C844" t="s">
        <v>177</v>
      </c>
      <c r="D844" t="s">
        <v>1458</v>
      </c>
      <c r="E844" t="s">
        <v>172</v>
      </c>
      <c r="F844">
        <v>290001135</v>
      </c>
      <c r="G844" t="s">
        <v>1459</v>
      </c>
      <c r="O844" t="str" cm="1">
        <f t="array" ref="O844">IFERROR(TRANSPOSE(_xlfn._xlws.SORT(_xlfn.UNIQUE(_xlfn._xlws.FILTER(PROV[MINA],PROV[PROVEEDOR]=N844)))),"")</f>
        <v/>
      </c>
    </row>
    <row r="845" spans="1:15" x14ac:dyDescent="0.35">
      <c r="A845">
        <v>210000325</v>
      </c>
      <c r="B845" t="s">
        <v>1460</v>
      </c>
      <c r="C845" t="s">
        <v>177</v>
      </c>
      <c r="D845" t="s">
        <v>1461</v>
      </c>
      <c r="E845" t="s">
        <v>172</v>
      </c>
      <c r="F845">
        <v>290001136</v>
      </c>
      <c r="G845" t="s">
        <v>1462</v>
      </c>
      <c r="O845" t="str" cm="1">
        <f t="array" ref="O845">IFERROR(TRANSPOSE(_xlfn._xlws.SORT(_xlfn.UNIQUE(_xlfn._xlws.FILTER(PROV[MINA],PROV[PROVEEDOR]=N845)))),"")</f>
        <v/>
      </c>
    </row>
    <row r="846" spans="1:15" x14ac:dyDescent="0.35">
      <c r="A846">
        <v>210000325</v>
      </c>
      <c r="B846" t="s">
        <v>1460</v>
      </c>
      <c r="C846" t="s">
        <v>177</v>
      </c>
      <c r="D846" t="s">
        <v>1461</v>
      </c>
      <c r="E846" t="s">
        <v>172</v>
      </c>
      <c r="F846">
        <v>290001137</v>
      </c>
      <c r="G846" t="s">
        <v>1463</v>
      </c>
      <c r="O846" t="str" cm="1">
        <f t="array" ref="O846">IFERROR(TRANSPOSE(_xlfn._xlws.SORT(_xlfn.UNIQUE(_xlfn._xlws.FILTER(PROV[MINA],PROV[PROVEEDOR]=N846)))),"")</f>
        <v/>
      </c>
    </row>
    <row r="847" spans="1:15" x14ac:dyDescent="0.35">
      <c r="A847">
        <v>270000001</v>
      </c>
      <c r="B847" t="s">
        <v>473</v>
      </c>
      <c r="C847" t="s">
        <v>177</v>
      </c>
      <c r="D847" t="s">
        <v>474</v>
      </c>
      <c r="E847" t="s">
        <v>172</v>
      </c>
      <c r="F847">
        <v>290001138</v>
      </c>
      <c r="G847" t="s">
        <v>1464</v>
      </c>
      <c r="O847" t="str" cm="1">
        <f t="array" ref="O847">IFERROR(TRANSPOSE(_xlfn._xlws.SORT(_xlfn.UNIQUE(_xlfn._xlws.FILTER(PROV[MINA],PROV[PROVEEDOR]=N847)))),"")</f>
        <v/>
      </c>
    </row>
    <row r="848" spans="1:15" x14ac:dyDescent="0.35">
      <c r="A848">
        <v>270000001</v>
      </c>
      <c r="B848" t="s">
        <v>473</v>
      </c>
      <c r="C848" t="s">
        <v>177</v>
      </c>
      <c r="D848" t="s">
        <v>474</v>
      </c>
      <c r="E848" t="s">
        <v>172</v>
      </c>
      <c r="F848">
        <v>290001139</v>
      </c>
      <c r="G848" t="s">
        <v>1465</v>
      </c>
      <c r="O848" t="str" cm="1">
        <f t="array" ref="O848">IFERROR(TRANSPOSE(_xlfn._xlws.SORT(_xlfn.UNIQUE(_xlfn._xlws.FILTER(PROV[MINA],PROV[PROVEEDOR]=N848)))),"")</f>
        <v/>
      </c>
    </row>
    <row r="849" spans="1:15" x14ac:dyDescent="0.35">
      <c r="A849">
        <v>210000004</v>
      </c>
      <c r="B849" t="s">
        <v>591</v>
      </c>
      <c r="C849" t="s">
        <v>232</v>
      </c>
      <c r="D849" t="s">
        <v>592</v>
      </c>
      <c r="E849" t="s">
        <v>172</v>
      </c>
      <c r="F849">
        <v>290001141</v>
      </c>
      <c r="G849" t="s">
        <v>1466</v>
      </c>
      <c r="O849" t="str" cm="1">
        <f t="array" ref="O849">IFERROR(TRANSPOSE(_xlfn._xlws.SORT(_xlfn.UNIQUE(_xlfn._xlws.FILTER(PROV[MINA],PROV[PROVEEDOR]=N849)))),"")</f>
        <v/>
      </c>
    </row>
    <row r="850" spans="1:15" x14ac:dyDescent="0.35">
      <c r="A850">
        <v>210000330</v>
      </c>
      <c r="B850" t="s">
        <v>119</v>
      </c>
      <c r="C850" t="s">
        <v>1467</v>
      </c>
      <c r="D850" t="s">
        <v>1468</v>
      </c>
      <c r="E850" t="s">
        <v>172</v>
      </c>
      <c r="F850">
        <v>290001142</v>
      </c>
      <c r="G850" t="s">
        <v>120</v>
      </c>
      <c r="O850" t="str" cm="1">
        <f t="array" ref="O850">IFERROR(TRANSPOSE(_xlfn._xlws.SORT(_xlfn.UNIQUE(_xlfn._xlws.FILTER(PROV[MINA],PROV[PROVEEDOR]=N850)))),"")</f>
        <v/>
      </c>
    </row>
    <row r="851" spans="1:15" x14ac:dyDescent="0.35">
      <c r="A851">
        <v>210000281</v>
      </c>
      <c r="B851" t="s">
        <v>1469</v>
      </c>
      <c r="C851" t="s">
        <v>232</v>
      </c>
      <c r="D851" t="s">
        <v>1470</v>
      </c>
      <c r="E851" t="s">
        <v>172</v>
      </c>
      <c r="F851">
        <v>290001143</v>
      </c>
      <c r="G851" t="s">
        <v>1471</v>
      </c>
      <c r="O851" t="str" cm="1">
        <f t="array" ref="O851">IFERROR(TRANSPOSE(_xlfn._xlws.SORT(_xlfn.UNIQUE(_xlfn._xlws.FILTER(PROV[MINA],PROV[PROVEEDOR]=N851)))),"")</f>
        <v/>
      </c>
    </row>
    <row r="852" spans="1:15" x14ac:dyDescent="0.35">
      <c r="A852">
        <v>210000007</v>
      </c>
      <c r="B852" t="s">
        <v>89</v>
      </c>
      <c r="C852" t="s">
        <v>177</v>
      </c>
      <c r="D852" t="s">
        <v>453</v>
      </c>
      <c r="E852" t="s">
        <v>172</v>
      </c>
      <c r="F852">
        <v>290001144</v>
      </c>
      <c r="G852" t="s">
        <v>1472</v>
      </c>
      <c r="O852" t="str" cm="1">
        <f t="array" ref="O852">IFERROR(TRANSPOSE(_xlfn._xlws.SORT(_xlfn.UNIQUE(_xlfn._xlws.FILTER(PROV[MINA],PROV[PROVEEDOR]=N852)))),"")</f>
        <v/>
      </c>
    </row>
    <row r="853" spans="1:15" x14ac:dyDescent="0.35">
      <c r="A853">
        <v>210000331</v>
      </c>
      <c r="B853" t="s">
        <v>1473</v>
      </c>
      <c r="C853" t="s">
        <v>177</v>
      </c>
      <c r="D853" t="s">
        <v>1474</v>
      </c>
      <c r="E853" t="s">
        <v>172</v>
      </c>
      <c r="F853">
        <v>290001145</v>
      </c>
      <c r="G853" t="s">
        <v>1475</v>
      </c>
      <c r="O853" t="str" cm="1">
        <f t="array" ref="O853">IFERROR(TRANSPOSE(_xlfn._xlws.SORT(_xlfn.UNIQUE(_xlfn._xlws.FILTER(PROV[MINA],PROV[PROVEEDOR]=N853)))),"")</f>
        <v/>
      </c>
    </row>
    <row r="854" spans="1:15" x14ac:dyDescent="0.35">
      <c r="A854">
        <v>210000331</v>
      </c>
      <c r="B854" t="s">
        <v>1473</v>
      </c>
      <c r="C854" t="s">
        <v>177</v>
      </c>
      <c r="D854" t="s">
        <v>1474</v>
      </c>
      <c r="E854" t="s">
        <v>172</v>
      </c>
      <c r="F854">
        <v>290001146</v>
      </c>
      <c r="G854" t="s">
        <v>1476</v>
      </c>
      <c r="O854" t="str" cm="1">
        <f t="array" ref="O854">IFERROR(TRANSPOSE(_xlfn._xlws.SORT(_xlfn.UNIQUE(_xlfn._xlws.FILTER(PROV[MINA],PROV[PROVEEDOR]=N854)))),"")</f>
        <v/>
      </c>
    </row>
    <row r="855" spans="1:15" x14ac:dyDescent="0.35">
      <c r="A855">
        <v>210000331</v>
      </c>
      <c r="B855" t="s">
        <v>1473</v>
      </c>
      <c r="C855" t="s">
        <v>177</v>
      </c>
      <c r="D855" t="s">
        <v>1474</v>
      </c>
      <c r="E855" t="s">
        <v>172</v>
      </c>
      <c r="F855">
        <v>290001147</v>
      </c>
      <c r="G855" t="s">
        <v>1477</v>
      </c>
      <c r="O855" t="str" cm="1">
        <f t="array" ref="O855">IFERROR(TRANSPOSE(_xlfn._xlws.SORT(_xlfn.UNIQUE(_xlfn._xlws.FILTER(PROV[MINA],PROV[PROVEEDOR]=N855)))),"")</f>
        <v/>
      </c>
    </row>
    <row r="856" spans="1:15" x14ac:dyDescent="0.35">
      <c r="A856">
        <v>210000332</v>
      </c>
      <c r="B856" t="s">
        <v>1478</v>
      </c>
      <c r="C856" t="s">
        <v>1121</v>
      </c>
      <c r="D856" t="s">
        <v>1479</v>
      </c>
      <c r="E856" t="s">
        <v>172</v>
      </c>
      <c r="F856">
        <v>290001148</v>
      </c>
      <c r="G856" t="s">
        <v>1480</v>
      </c>
      <c r="O856" t="str" cm="1">
        <f t="array" ref="O856">IFERROR(TRANSPOSE(_xlfn._xlws.SORT(_xlfn.UNIQUE(_xlfn._xlws.FILTER(PROV[MINA],PROV[PROVEEDOR]=N856)))),"")</f>
        <v/>
      </c>
    </row>
    <row r="857" spans="1:15" x14ac:dyDescent="0.35">
      <c r="A857">
        <v>210000137</v>
      </c>
      <c r="B857" t="s">
        <v>417</v>
      </c>
      <c r="C857" t="s">
        <v>177</v>
      </c>
      <c r="D857" t="s">
        <v>418</v>
      </c>
      <c r="E857" t="s">
        <v>172</v>
      </c>
      <c r="F857">
        <v>290001149</v>
      </c>
      <c r="G857" t="s">
        <v>1481</v>
      </c>
      <c r="O857" t="str" cm="1">
        <f t="array" ref="O857">IFERROR(TRANSPOSE(_xlfn._xlws.SORT(_xlfn.UNIQUE(_xlfn._xlws.FILTER(PROV[MINA],PROV[PROVEEDOR]=N857)))),"")</f>
        <v/>
      </c>
    </row>
    <row r="858" spans="1:15" x14ac:dyDescent="0.35">
      <c r="A858">
        <v>210000275</v>
      </c>
      <c r="B858" t="s">
        <v>1362</v>
      </c>
      <c r="C858" t="s">
        <v>177</v>
      </c>
      <c r="D858" t="s">
        <v>1363</v>
      </c>
      <c r="E858" t="s">
        <v>172</v>
      </c>
      <c r="F858">
        <v>290001150</v>
      </c>
      <c r="G858" t="s">
        <v>1482</v>
      </c>
      <c r="O858" t="str" cm="1">
        <f t="array" ref="O858">IFERROR(TRANSPOSE(_xlfn._xlws.SORT(_xlfn.UNIQUE(_xlfn._xlws.FILTER(PROV[MINA],PROV[PROVEEDOR]=N858)))),"")</f>
        <v/>
      </c>
    </row>
    <row r="859" spans="1:15" x14ac:dyDescent="0.35">
      <c r="A859">
        <v>210000333</v>
      </c>
      <c r="B859" t="s">
        <v>1483</v>
      </c>
      <c r="C859" t="s">
        <v>308</v>
      </c>
      <c r="D859" t="s">
        <v>1484</v>
      </c>
      <c r="E859" t="s">
        <v>172</v>
      </c>
      <c r="F859">
        <v>290001151</v>
      </c>
      <c r="G859" t="s">
        <v>1485</v>
      </c>
      <c r="O859" t="str" cm="1">
        <f t="array" ref="O859">IFERROR(TRANSPOSE(_xlfn._xlws.SORT(_xlfn.UNIQUE(_xlfn._xlws.FILTER(PROV[MINA],PROV[PROVEEDOR]=N859)))),"")</f>
        <v/>
      </c>
    </row>
    <row r="860" spans="1:15" x14ac:dyDescent="0.35">
      <c r="A860">
        <v>210000334</v>
      </c>
      <c r="B860" t="s">
        <v>1486</v>
      </c>
      <c r="C860" t="s">
        <v>232</v>
      </c>
      <c r="D860" t="s">
        <v>1487</v>
      </c>
      <c r="E860" t="s">
        <v>172</v>
      </c>
      <c r="F860">
        <v>290001152</v>
      </c>
      <c r="G860" t="s">
        <v>1488</v>
      </c>
      <c r="O860" t="str" cm="1">
        <f t="array" ref="O860">IFERROR(TRANSPOSE(_xlfn._xlws.SORT(_xlfn.UNIQUE(_xlfn._xlws.FILTER(PROV[MINA],PROV[PROVEEDOR]=N860)))),"")</f>
        <v/>
      </c>
    </row>
    <row r="861" spans="1:15" x14ac:dyDescent="0.35">
      <c r="A861">
        <v>210000335</v>
      </c>
      <c r="B861" t="s">
        <v>1489</v>
      </c>
      <c r="C861" t="s">
        <v>344</v>
      </c>
      <c r="D861" t="s">
        <v>1490</v>
      </c>
      <c r="E861" t="s">
        <v>172</v>
      </c>
      <c r="F861">
        <v>290001153</v>
      </c>
      <c r="G861" t="s">
        <v>1491</v>
      </c>
      <c r="O861" t="str" cm="1">
        <f t="array" ref="O861">IFERROR(TRANSPOSE(_xlfn._xlws.SORT(_xlfn.UNIQUE(_xlfn._xlws.FILTER(PROV[MINA],PROV[PROVEEDOR]=N861)))),"")</f>
        <v/>
      </c>
    </row>
    <row r="862" spans="1:15" x14ac:dyDescent="0.35">
      <c r="A862">
        <v>210000336</v>
      </c>
      <c r="B862" t="s">
        <v>84</v>
      </c>
      <c r="C862" t="s">
        <v>177</v>
      </c>
      <c r="D862" t="s">
        <v>1492</v>
      </c>
      <c r="E862" t="s">
        <v>172</v>
      </c>
      <c r="F862">
        <v>290001154</v>
      </c>
      <c r="G862" t="s">
        <v>137</v>
      </c>
      <c r="O862" t="str" cm="1">
        <f t="array" ref="O862">IFERROR(TRANSPOSE(_xlfn._xlws.SORT(_xlfn.UNIQUE(_xlfn._xlws.FILTER(PROV[MINA],PROV[PROVEEDOR]=N862)))),"")</f>
        <v/>
      </c>
    </row>
    <row r="863" spans="1:15" x14ac:dyDescent="0.35">
      <c r="A863">
        <v>210000336</v>
      </c>
      <c r="B863" t="s">
        <v>84</v>
      </c>
      <c r="C863" t="s">
        <v>177</v>
      </c>
      <c r="D863" t="s">
        <v>1492</v>
      </c>
      <c r="E863" t="s">
        <v>172</v>
      </c>
      <c r="F863">
        <v>290001155</v>
      </c>
      <c r="G863" t="s">
        <v>1493</v>
      </c>
      <c r="O863" t="str" cm="1">
        <f t="array" ref="O863">IFERROR(TRANSPOSE(_xlfn._xlws.SORT(_xlfn.UNIQUE(_xlfn._xlws.FILTER(PROV[MINA],PROV[PROVEEDOR]=N863)))),"")</f>
        <v/>
      </c>
    </row>
    <row r="864" spans="1:15" x14ac:dyDescent="0.35">
      <c r="A864">
        <v>210000336</v>
      </c>
      <c r="B864" t="s">
        <v>84</v>
      </c>
      <c r="C864" t="s">
        <v>177</v>
      </c>
      <c r="D864" t="s">
        <v>1492</v>
      </c>
      <c r="E864" t="s">
        <v>172</v>
      </c>
      <c r="F864">
        <v>290001156</v>
      </c>
      <c r="G864" t="s">
        <v>1494</v>
      </c>
      <c r="O864" t="str" cm="1">
        <f t="array" ref="O864">IFERROR(TRANSPOSE(_xlfn._xlws.SORT(_xlfn.UNIQUE(_xlfn._xlws.FILTER(PROV[MINA],PROV[PROVEEDOR]=N864)))),"")</f>
        <v/>
      </c>
    </row>
    <row r="865" spans="1:15" x14ac:dyDescent="0.35">
      <c r="A865">
        <v>210000427</v>
      </c>
      <c r="B865" t="s">
        <v>1495</v>
      </c>
      <c r="C865" t="s">
        <v>863</v>
      </c>
      <c r="D865" t="s">
        <v>1496</v>
      </c>
      <c r="E865" t="s">
        <v>172</v>
      </c>
      <c r="F865">
        <v>290001157</v>
      </c>
      <c r="G865" t="s">
        <v>1497</v>
      </c>
      <c r="O865" t="str" cm="1">
        <f t="array" ref="O865">IFERROR(TRANSPOSE(_xlfn._xlws.SORT(_xlfn.UNIQUE(_xlfn._xlws.FILTER(PROV[MINA],PROV[PROVEEDOR]=N865)))),"")</f>
        <v/>
      </c>
    </row>
    <row r="866" spans="1:15" x14ac:dyDescent="0.35">
      <c r="A866">
        <v>210000332</v>
      </c>
      <c r="B866" t="s">
        <v>1478</v>
      </c>
      <c r="C866" t="s">
        <v>1121</v>
      </c>
      <c r="D866" t="s">
        <v>1479</v>
      </c>
      <c r="E866" t="s">
        <v>172</v>
      </c>
      <c r="F866">
        <v>290001158</v>
      </c>
      <c r="G866" t="s">
        <v>1498</v>
      </c>
      <c r="O866" t="str" cm="1">
        <f t="array" ref="O866">IFERROR(TRANSPOSE(_xlfn._xlws.SORT(_xlfn.UNIQUE(_xlfn._xlws.FILTER(PROV[MINA],PROV[PROVEEDOR]=N866)))),"")</f>
        <v/>
      </c>
    </row>
    <row r="867" spans="1:15" x14ac:dyDescent="0.35">
      <c r="A867">
        <v>210000332</v>
      </c>
      <c r="B867" t="s">
        <v>1478</v>
      </c>
      <c r="C867" t="s">
        <v>1121</v>
      </c>
      <c r="D867" t="s">
        <v>1479</v>
      </c>
      <c r="E867" t="s">
        <v>172</v>
      </c>
      <c r="F867">
        <v>290001159</v>
      </c>
      <c r="G867" t="s">
        <v>1499</v>
      </c>
      <c r="O867" t="str" cm="1">
        <f t="array" ref="O867">IFERROR(TRANSPOSE(_xlfn._xlws.SORT(_xlfn.UNIQUE(_xlfn._xlws.FILTER(PROV[MINA],PROV[PROVEEDOR]=N867)))),"")</f>
        <v/>
      </c>
    </row>
    <row r="868" spans="1:15" x14ac:dyDescent="0.35">
      <c r="A868">
        <v>210000332</v>
      </c>
      <c r="B868" t="s">
        <v>1478</v>
      </c>
      <c r="C868" t="s">
        <v>1121</v>
      </c>
      <c r="D868" t="s">
        <v>1479</v>
      </c>
      <c r="E868" t="s">
        <v>172</v>
      </c>
      <c r="F868">
        <v>290001160</v>
      </c>
      <c r="G868" t="s">
        <v>1500</v>
      </c>
      <c r="O868" t="str" cm="1">
        <f t="array" ref="O868">IFERROR(TRANSPOSE(_xlfn._xlws.SORT(_xlfn.UNIQUE(_xlfn._xlws.FILTER(PROV[MINA],PROV[PROVEEDOR]=N868)))),"")</f>
        <v/>
      </c>
    </row>
    <row r="869" spans="1:15" x14ac:dyDescent="0.35">
      <c r="A869">
        <v>210000335</v>
      </c>
      <c r="B869" t="s">
        <v>1489</v>
      </c>
      <c r="C869" t="s">
        <v>344</v>
      </c>
      <c r="D869" t="s">
        <v>1490</v>
      </c>
      <c r="E869" t="s">
        <v>172</v>
      </c>
      <c r="F869">
        <v>290001161</v>
      </c>
      <c r="G869" t="s">
        <v>1501</v>
      </c>
      <c r="O869" t="str" cm="1">
        <f t="array" ref="O869">IFERROR(TRANSPOSE(_xlfn._xlws.SORT(_xlfn.UNIQUE(_xlfn._xlws.FILTER(PROV[MINA],PROV[PROVEEDOR]=N869)))),"")</f>
        <v/>
      </c>
    </row>
    <row r="870" spans="1:15" x14ac:dyDescent="0.35">
      <c r="A870">
        <v>210000170</v>
      </c>
      <c r="B870" t="s">
        <v>106</v>
      </c>
      <c r="C870" t="s">
        <v>177</v>
      </c>
      <c r="D870" t="s">
        <v>779</v>
      </c>
      <c r="E870" t="s">
        <v>172</v>
      </c>
      <c r="F870">
        <v>290001162</v>
      </c>
      <c r="G870" t="s">
        <v>1502</v>
      </c>
      <c r="O870" t="str" cm="1">
        <f t="array" ref="O870">IFERROR(TRANSPOSE(_xlfn._xlws.SORT(_xlfn.UNIQUE(_xlfn._xlws.FILTER(PROV[MINA],PROV[PROVEEDOR]=N870)))),"")</f>
        <v/>
      </c>
    </row>
    <row r="871" spans="1:15" x14ac:dyDescent="0.35">
      <c r="A871">
        <v>210000027</v>
      </c>
      <c r="B871" t="s">
        <v>1408</v>
      </c>
      <c r="C871" t="s">
        <v>177</v>
      </c>
      <c r="D871" t="s">
        <v>1409</v>
      </c>
      <c r="E871" t="s">
        <v>172</v>
      </c>
      <c r="F871">
        <v>290001163</v>
      </c>
      <c r="G871" t="s">
        <v>1503</v>
      </c>
      <c r="O871" t="str" cm="1">
        <f t="array" ref="O871">IFERROR(TRANSPOSE(_xlfn._xlws.SORT(_xlfn.UNIQUE(_xlfn._xlws.FILTER(PROV[MINA],PROV[PROVEEDOR]=N871)))),"")</f>
        <v/>
      </c>
    </row>
    <row r="872" spans="1:15" x14ac:dyDescent="0.35">
      <c r="A872">
        <v>210000027</v>
      </c>
      <c r="B872" t="s">
        <v>1408</v>
      </c>
      <c r="C872" t="s">
        <v>177</v>
      </c>
      <c r="D872" t="s">
        <v>1409</v>
      </c>
      <c r="E872" t="s">
        <v>172</v>
      </c>
      <c r="F872">
        <v>290001164</v>
      </c>
      <c r="G872" t="s">
        <v>1504</v>
      </c>
      <c r="O872" t="str" cm="1">
        <f t="array" ref="O872">IFERROR(TRANSPOSE(_xlfn._xlws.SORT(_xlfn.UNIQUE(_xlfn._xlws.FILTER(PROV[MINA],PROV[PROVEEDOR]=N872)))),"")</f>
        <v/>
      </c>
    </row>
    <row r="873" spans="1:15" x14ac:dyDescent="0.35">
      <c r="A873">
        <v>210000349</v>
      </c>
      <c r="B873" t="s">
        <v>1505</v>
      </c>
      <c r="C873" t="s">
        <v>1506</v>
      </c>
      <c r="D873" t="s">
        <v>1507</v>
      </c>
      <c r="E873" t="s">
        <v>172</v>
      </c>
      <c r="F873">
        <v>290001165</v>
      </c>
      <c r="G873" t="s">
        <v>1508</v>
      </c>
      <c r="O873" t="str" cm="1">
        <f t="array" ref="O873">IFERROR(TRANSPOSE(_xlfn._xlws.SORT(_xlfn.UNIQUE(_xlfn._xlws.FILTER(PROV[MINA],PROV[PROVEEDOR]=N873)))),"")</f>
        <v/>
      </c>
    </row>
    <row r="874" spans="1:15" x14ac:dyDescent="0.35">
      <c r="A874">
        <v>210000337</v>
      </c>
      <c r="B874" t="s">
        <v>1509</v>
      </c>
      <c r="C874" t="s">
        <v>709</v>
      </c>
      <c r="D874" t="s">
        <v>1510</v>
      </c>
      <c r="E874" t="s">
        <v>172</v>
      </c>
      <c r="F874">
        <v>290001175</v>
      </c>
      <c r="G874" t="s">
        <v>1511</v>
      </c>
      <c r="O874" t="str" cm="1">
        <f t="array" ref="O874">IFERROR(TRANSPOSE(_xlfn._xlws.SORT(_xlfn.UNIQUE(_xlfn._xlws.FILTER(PROV[MINA],PROV[PROVEEDOR]=N874)))),"")</f>
        <v/>
      </c>
    </row>
    <row r="875" spans="1:15" x14ac:dyDescent="0.35">
      <c r="A875">
        <v>210000004</v>
      </c>
      <c r="B875" t="s">
        <v>591</v>
      </c>
      <c r="C875" t="s">
        <v>232</v>
      </c>
      <c r="D875" t="s">
        <v>592</v>
      </c>
      <c r="E875" t="s">
        <v>172</v>
      </c>
      <c r="F875">
        <v>290001176</v>
      </c>
      <c r="G875" t="s">
        <v>1512</v>
      </c>
      <c r="O875" t="str" cm="1">
        <f t="array" ref="O875">IFERROR(TRANSPOSE(_xlfn._xlws.SORT(_xlfn.UNIQUE(_xlfn._xlws.FILTER(PROV[MINA],PROV[PROVEEDOR]=N875)))),"")</f>
        <v/>
      </c>
    </row>
    <row r="876" spans="1:15" x14ac:dyDescent="0.35">
      <c r="A876">
        <v>210000004</v>
      </c>
      <c r="B876" t="s">
        <v>591</v>
      </c>
      <c r="C876" t="s">
        <v>232</v>
      </c>
      <c r="D876" t="s">
        <v>592</v>
      </c>
      <c r="E876" t="s">
        <v>172</v>
      </c>
      <c r="F876">
        <v>290001177</v>
      </c>
      <c r="G876" t="s">
        <v>1513</v>
      </c>
      <c r="O876" t="str" cm="1">
        <f t="array" ref="O876">IFERROR(TRANSPOSE(_xlfn._xlws.SORT(_xlfn.UNIQUE(_xlfn._xlws.FILTER(PROV[MINA],PROV[PROVEEDOR]=N876)))),"")</f>
        <v/>
      </c>
    </row>
    <row r="877" spans="1:15" x14ac:dyDescent="0.35">
      <c r="A877">
        <v>210000132</v>
      </c>
      <c r="B877" t="s">
        <v>397</v>
      </c>
      <c r="C877" t="s">
        <v>202</v>
      </c>
      <c r="D877" t="s">
        <v>398</v>
      </c>
      <c r="E877" t="s">
        <v>172</v>
      </c>
      <c r="F877">
        <v>290001178</v>
      </c>
      <c r="G877" t="s">
        <v>1514</v>
      </c>
      <c r="O877" t="str" cm="1">
        <f t="array" ref="O877">IFERROR(TRANSPOSE(_xlfn._xlws.SORT(_xlfn.UNIQUE(_xlfn._xlws.FILTER(PROV[MINA],PROV[PROVEEDOR]=N877)))),"")</f>
        <v/>
      </c>
    </row>
    <row r="878" spans="1:15" x14ac:dyDescent="0.35">
      <c r="A878">
        <v>210000249</v>
      </c>
      <c r="B878" t="s">
        <v>28</v>
      </c>
      <c r="C878" t="s">
        <v>177</v>
      </c>
      <c r="D878" t="s">
        <v>1140</v>
      </c>
      <c r="E878" t="s">
        <v>172</v>
      </c>
      <c r="F878">
        <v>290001179</v>
      </c>
      <c r="G878" t="s">
        <v>1515</v>
      </c>
      <c r="O878" t="str" cm="1">
        <f t="array" ref="O878">IFERROR(TRANSPOSE(_xlfn._xlws.SORT(_xlfn.UNIQUE(_xlfn._xlws.FILTER(PROV[MINA],PROV[PROVEEDOR]=N878)))),"")</f>
        <v/>
      </c>
    </row>
    <row r="879" spans="1:15" x14ac:dyDescent="0.35">
      <c r="A879">
        <v>210000338</v>
      </c>
      <c r="B879" t="s">
        <v>1516</v>
      </c>
      <c r="C879" t="s">
        <v>177</v>
      </c>
      <c r="D879" t="s">
        <v>1517</v>
      </c>
      <c r="E879" t="s">
        <v>172</v>
      </c>
      <c r="F879">
        <v>290001180</v>
      </c>
      <c r="G879" t="s">
        <v>238</v>
      </c>
      <c r="O879" t="str" cm="1">
        <f t="array" ref="O879">IFERROR(TRANSPOSE(_xlfn._xlws.SORT(_xlfn.UNIQUE(_xlfn._xlws.FILTER(PROV[MINA],PROV[PROVEEDOR]=N879)))),"")</f>
        <v/>
      </c>
    </row>
    <row r="880" spans="1:15" x14ac:dyDescent="0.35">
      <c r="A880">
        <v>210000027</v>
      </c>
      <c r="B880" t="s">
        <v>1408</v>
      </c>
      <c r="C880" t="s">
        <v>177</v>
      </c>
      <c r="D880" t="s">
        <v>1409</v>
      </c>
      <c r="E880" t="s">
        <v>172</v>
      </c>
      <c r="F880">
        <v>290001181</v>
      </c>
      <c r="G880" t="s">
        <v>1518</v>
      </c>
      <c r="O880" t="str" cm="1">
        <f t="array" ref="O880">IFERROR(TRANSPOSE(_xlfn._xlws.SORT(_xlfn.UNIQUE(_xlfn._xlws.FILTER(PROV[MINA],PROV[PROVEEDOR]=N880)))),"")</f>
        <v/>
      </c>
    </row>
    <row r="881" spans="1:15" x14ac:dyDescent="0.35">
      <c r="A881">
        <v>210000339</v>
      </c>
      <c r="B881" t="s">
        <v>1519</v>
      </c>
      <c r="C881" t="s">
        <v>1520</v>
      </c>
      <c r="D881" t="s">
        <v>1521</v>
      </c>
      <c r="E881" t="s">
        <v>179</v>
      </c>
      <c r="F881">
        <v>290001182</v>
      </c>
      <c r="G881" t="s">
        <v>1522</v>
      </c>
      <c r="O881" t="str" cm="1">
        <f t="array" ref="O881">IFERROR(TRANSPOSE(_xlfn._xlws.SORT(_xlfn.UNIQUE(_xlfn._xlws.FILTER(PROV[MINA],PROV[PROVEEDOR]=N881)))),"")</f>
        <v/>
      </c>
    </row>
    <row r="882" spans="1:15" x14ac:dyDescent="0.35">
      <c r="A882">
        <v>210000340</v>
      </c>
      <c r="B882" t="s">
        <v>1523</v>
      </c>
      <c r="C882" t="s">
        <v>177</v>
      </c>
      <c r="D882" t="s">
        <v>1524</v>
      </c>
      <c r="E882" t="s">
        <v>172</v>
      </c>
      <c r="F882">
        <v>290001183</v>
      </c>
      <c r="G882" t="s">
        <v>1525</v>
      </c>
      <c r="O882" t="str" cm="1">
        <f t="array" ref="O882">IFERROR(TRANSPOSE(_xlfn._xlws.SORT(_xlfn.UNIQUE(_xlfn._xlws.FILTER(PROV[MINA],PROV[PROVEEDOR]=N882)))),"")</f>
        <v/>
      </c>
    </row>
    <row r="883" spans="1:15" x14ac:dyDescent="0.35">
      <c r="A883">
        <v>210000340</v>
      </c>
      <c r="B883" t="s">
        <v>1523</v>
      </c>
      <c r="C883" t="s">
        <v>177</v>
      </c>
      <c r="D883" t="s">
        <v>1524</v>
      </c>
      <c r="E883" t="s">
        <v>172</v>
      </c>
      <c r="F883">
        <v>290001184</v>
      </c>
      <c r="G883" t="s">
        <v>1526</v>
      </c>
      <c r="O883" t="str" cm="1">
        <f t="array" ref="O883">IFERROR(TRANSPOSE(_xlfn._xlws.SORT(_xlfn.UNIQUE(_xlfn._xlws.FILTER(PROV[MINA],PROV[PROVEEDOR]=N883)))),"")</f>
        <v/>
      </c>
    </row>
    <row r="884" spans="1:15" x14ac:dyDescent="0.35">
      <c r="A884">
        <v>210000340</v>
      </c>
      <c r="B884" t="s">
        <v>1523</v>
      </c>
      <c r="C884" t="s">
        <v>177</v>
      </c>
      <c r="D884" t="s">
        <v>1524</v>
      </c>
      <c r="E884" t="s">
        <v>172</v>
      </c>
      <c r="F884">
        <v>290001185</v>
      </c>
      <c r="G884" t="s">
        <v>1527</v>
      </c>
      <c r="O884" t="str" cm="1">
        <f t="array" ref="O884">IFERROR(TRANSPOSE(_xlfn._xlws.SORT(_xlfn.UNIQUE(_xlfn._xlws.FILTER(PROV[MINA],PROV[PROVEEDOR]=N884)))),"")</f>
        <v/>
      </c>
    </row>
    <row r="885" spans="1:15" x14ac:dyDescent="0.35">
      <c r="A885">
        <v>210000340</v>
      </c>
      <c r="B885" t="s">
        <v>1523</v>
      </c>
      <c r="C885" t="s">
        <v>177</v>
      </c>
      <c r="D885" t="s">
        <v>1524</v>
      </c>
      <c r="E885" t="s">
        <v>172</v>
      </c>
      <c r="F885">
        <v>290001186</v>
      </c>
      <c r="G885" t="s">
        <v>1528</v>
      </c>
      <c r="O885" t="str" cm="1">
        <f t="array" ref="O885">IFERROR(TRANSPOSE(_xlfn._xlws.SORT(_xlfn.UNIQUE(_xlfn._xlws.FILTER(PROV[MINA],PROV[PROVEEDOR]=N885)))),"")</f>
        <v/>
      </c>
    </row>
    <row r="886" spans="1:15" x14ac:dyDescent="0.35">
      <c r="A886">
        <v>210000341</v>
      </c>
      <c r="B886" t="s">
        <v>1529</v>
      </c>
      <c r="C886" t="s">
        <v>295</v>
      </c>
      <c r="D886" t="s">
        <v>1530</v>
      </c>
      <c r="E886" t="s">
        <v>172</v>
      </c>
      <c r="F886">
        <v>290001187</v>
      </c>
      <c r="G886" t="s">
        <v>1531</v>
      </c>
      <c r="O886" t="str" cm="1">
        <f t="array" ref="O886">IFERROR(TRANSPOSE(_xlfn._xlws.SORT(_xlfn.UNIQUE(_xlfn._xlws.FILTER(PROV[MINA],PROV[PROVEEDOR]=N886)))),"")</f>
        <v/>
      </c>
    </row>
    <row r="887" spans="1:15" x14ac:dyDescent="0.35">
      <c r="A887">
        <v>210000275</v>
      </c>
      <c r="B887" t="s">
        <v>1362</v>
      </c>
      <c r="C887" t="s">
        <v>177</v>
      </c>
      <c r="D887" t="s">
        <v>1363</v>
      </c>
      <c r="E887" t="s">
        <v>172</v>
      </c>
      <c r="F887">
        <v>290001188</v>
      </c>
      <c r="G887" t="s">
        <v>1532</v>
      </c>
      <c r="O887" t="str" cm="1">
        <f t="array" ref="O887">IFERROR(TRANSPOSE(_xlfn._xlws.SORT(_xlfn.UNIQUE(_xlfn._xlws.FILTER(PROV[MINA],PROV[PROVEEDOR]=N887)))),"")</f>
        <v/>
      </c>
    </row>
    <row r="888" spans="1:15" x14ac:dyDescent="0.35">
      <c r="A888">
        <v>210000275</v>
      </c>
      <c r="B888" t="s">
        <v>1362</v>
      </c>
      <c r="C888" t="s">
        <v>177</v>
      </c>
      <c r="D888" t="s">
        <v>1363</v>
      </c>
      <c r="E888" t="s">
        <v>172</v>
      </c>
      <c r="F888">
        <v>290001189</v>
      </c>
      <c r="G888" t="s">
        <v>1533</v>
      </c>
      <c r="O888" t="str" cm="1">
        <f t="array" ref="O888">IFERROR(TRANSPOSE(_xlfn._xlws.SORT(_xlfn.UNIQUE(_xlfn._xlws.FILTER(PROV[MINA],PROV[PROVEEDOR]=N888)))),"")</f>
        <v/>
      </c>
    </row>
    <row r="889" spans="1:15" x14ac:dyDescent="0.35">
      <c r="A889">
        <v>210000132</v>
      </c>
      <c r="B889" t="s">
        <v>397</v>
      </c>
      <c r="C889" t="s">
        <v>202</v>
      </c>
      <c r="D889" t="s">
        <v>398</v>
      </c>
      <c r="E889" t="s">
        <v>172</v>
      </c>
      <c r="F889">
        <v>290001197</v>
      </c>
      <c r="G889" t="s">
        <v>1534</v>
      </c>
      <c r="O889" t="str" cm="1">
        <f t="array" ref="O889">IFERROR(TRANSPOSE(_xlfn._xlws.SORT(_xlfn.UNIQUE(_xlfn._xlws.FILTER(PROV[MINA],PROV[PROVEEDOR]=N889)))),"")</f>
        <v/>
      </c>
    </row>
    <row r="890" spans="1:15" x14ac:dyDescent="0.35">
      <c r="A890">
        <v>210000346</v>
      </c>
      <c r="B890" t="s">
        <v>36</v>
      </c>
      <c r="C890" t="s">
        <v>177</v>
      </c>
      <c r="D890" t="s">
        <v>1535</v>
      </c>
      <c r="E890" t="s">
        <v>172</v>
      </c>
      <c r="F890">
        <v>290001198</v>
      </c>
      <c r="G890" t="s">
        <v>37</v>
      </c>
      <c r="O890" t="str" cm="1">
        <f t="array" ref="O890">IFERROR(TRANSPOSE(_xlfn._xlws.SORT(_xlfn.UNIQUE(_xlfn._xlws.FILTER(PROV[MINA],PROV[PROVEEDOR]=N890)))),"")</f>
        <v/>
      </c>
    </row>
    <row r="891" spans="1:15" x14ac:dyDescent="0.35">
      <c r="A891">
        <v>210000336</v>
      </c>
      <c r="B891" t="s">
        <v>84</v>
      </c>
      <c r="C891" t="s">
        <v>177</v>
      </c>
      <c r="D891" t="s">
        <v>1492</v>
      </c>
      <c r="E891" t="s">
        <v>172</v>
      </c>
      <c r="F891">
        <v>290001199</v>
      </c>
      <c r="G891" t="s">
        <v>1536</v>
      </c>
      <c r="O891" t="str" cm="1">
        <f t="array" ref="O891">IFERROR(TRANSPOSE(_xlfn._xlws.SORT(_xlfn.UNIQUE(_xlfn._xlws.FILTER(PROV[MINA],PROV[PROVEEDOR]=N891)))),"")</f>
        <v/>
      </c>
    </row>
    <row r="892" spans="1:15" x14ac:dyDescent="0.35">
      <c r="A892">
        <v>210000347</v>
      </c>
      <c r="B892" t="s">
        <v>1537</v>
      </c>
      <c r="C892" t="s">
        <v>1538</v>
      </c>
      <c r="D892" t="s">
        <v>1539</v>
      </c>
      <c r="E892" t="s">
        <v>179</v>
      </c>
      <c r="F892">
        <v>290001200</v>
      </c>
      <c r="G892" t="s">
        <v>1540</v>
      </c>
      <c r="O892" t="str" cm="1">
        <f t="array" ref="O892">IFERROR(TRANSPOSE(_xlfn._xlws.SORT(_xlfn.UNIQUE(_xlfn._xlws.FILTER(PROV[MINA],PROV[PROVEEDOR]=N892)))),"")</f>
        <v/>
      </c>
    </row>
    <row r="893" spans="1:15" x14ac:dyDescent="0.35">
      <c r="A893">
        <v>210000101</v>
      </c>
      <c r="B893" t="s">
        <v>278</v>
      </c>
      <c r="C893" t="s">
        <v>244</v>
      </c>
      <c r="D893" t="s">
        <v>279</v>
      </c>
      <c r="E893" t="s">
        <v>172</v>
      </c>
      <c r="F893">
        <v>290001201</v>
      </c>
      <c r="G893" t="s">
        <v>1541</v>
      </c>
      <c r="O893" t="str" cm="1">
        <f t="array" ref="O893">IFERROR(TRANSPOSE(_xlfn._xlws.SORT(_xlfn.UNIQUE(_xlfn._xlws.FILTER(PROV[MINA],PROV[PROVEEDOR]=N893)))),"")</f>
        <v/>
      </c>
    </row>
    <row r="894" spans="1:15" x14ac:dyDescent="0.35">
      <c r="A894">
        <v>210000348</v>
      </c>
      <c r="B894" t="s">
        <v>1542</v>
      </c>
      <c r="C894" t="s">
        <v>295</v>
      </c>
      <c r="D894" t="s">
        <v>1543</v>
      </c>
      <c r="E894" t="s">
        <v>172</v>
      </c>
      <c r="F894">
        <v>290001202</v>
      </c>
      <c r="G894" t="s">
        <v>1544</v>
      </c>
      <c r="O894" t="str" cm="1">
        <f t="array" ref="O894">IFERROR(TRANSPOSE(_xlfn._xlws.SORT(_xlfn.UNIQUE(_xlfn._xlws.FILTER(PROV[MINA],PROV[PROVEEDOR]=N894)))),"")</f>
        <v/>
      </c>
    </row>
    <row r="895" spans="1:15" x14ac:dyDescent="0.35">
      <c r="A895">
        <v>210000348</v>
      </c>
      <c r="B895" t="s">
        <v>1542</v>
      </c>
      <c r="C895" t="s">
        <v>295</v>
      </c>
      <c r="D895" t="s">
        <v>1543</v>
      </c>
      <c r="E895" t="s">
        <v>172</v>
      </c>
      <c r="F895">
        <v>290001203</v>
      </c>
      <c r="G895" t="s">
        <v>1545</v>
      </c>
      <c r="O895" t="str" cm="1">
        <f t="array" ref="O895">IFERROR(TRANSPOSE(_xlfn._xlws.SORT(_xlfn.UNIQUE(_xlfn._xlws.FILTER(PROV[MINA],PROV[PROVEEDOR]=N895)))),"")</f>
        <v/>
      </c>
    </row>
    <row r="896" spans="1:15" x14ac:dyDescent="0.35">
      <c r="A896">
        <v>210000350</v>
      </c>
      <c r="B896" t="s">
        <v>1546</v>
      </c>
      <c r="C896" t="s">
        <v>177</v>
      </c>
      <c r="D896" t="s">
        <v>1547</v>
      </c>
      <c r="E896" t="s">
        <v>172</v>
      </c>
      <c r="F896">
        <v>290001204</v>
      </c>
      <c r="G896" t="s">
        <v>1548</v>
      </c>
      <c r="O896" t="str" cm="1">
        <f t="array" ref="O896">IFERROR(TRANSPOSE(_xlfn._xlws.SORT(_xlfn.UNIQUE(_xlfn._xlws.FILTER(PROV[MINA],PROV[PROVEEDOR]=N896)))),"")</f>
        <v/>
      </c>
    </row>
    <row r="897" spans="1:15" x14ac:dyDescent="0.35">
      <c r="A897">
        <v>210000350</v>
      </c>
      <c r="B897" t="s">
        <v>1546</v>
      </c>
      <c r="C897" t="s">
        <v>177</v>
      </c>
      <c r="D897" t="s">
        <v>1547</v>
      </c>
      <c r="E897" t="s">
        <v>172</v>
      </c>
      <c r="F897">
        <v>290001205</v>
      </c>
      <c r="G897" t="s">
        <v>1549</v>
      </c>
      <c r="O897" t="str" cm="1">
        <f t="array" ref="O897">IFERROR(TRANSPOSE(_xlfn._xlws.SORT(_xlfn.UNIQUE(_xlfn._xlws.FILTER(PROV[MINA],PROV[PROVEEDOR]=N897)))),"")</f>
        <v/>
      </c>
    </row>
    <row r="898" spans="1:15" x14ac:dyDescent="0.35">
      <c r="A898">
        <v>210000351</v>
      </c>
      <c r="B898" t="s">
        <v>1550</v>
      </c>
      <c r="C898" t="s">
        <v>308</v>
      </c>
      <c r="D898" t="s">
        <v>1551</v>
      </c>
      <c r="E898" t="s">
        <v>172</v>
      </c>
      <c r="F898">
        <v>290001206</v>
      </c>
      <c r="G898" t="s">
        <v>1552</v>
      </c>
      <c r="O898" t="str" cm="1">
        <f t="array" ref="O898">IFERROR(TRANSPOSE(_xlfn._xlws.SORT(_xlfn.UNIQUE(_xlfn._xlws.FILTER(PROV[MINA],PROV[PROVEEDOR]=N898)))),"")</f>
        <v/>
      </c>
    </row>
    <row r="899" spans="1:15" x14ac:dyDescent="0.35">
      <c r="A899">
        <v>220001533</v>
      </c>
      <c r="B899" t="s">
        <v>1553</v>
      </c>
      <c r="C899" t="s">
        <v>177</v>
      </c>
      <c r="D899" t="s">
        <v>1554</v>
      </c>
      <c r="E899" t="s">
        <v>172</v>
      </c>
      <c r="F899">
        <v>290001207</v>
      </c>
      <c r="G899" t="s">
        <v>1555</v>
      </c>
      <c r="O899" t="str" cm="1">
        <f t="array" ref="O899">IFERROR(TRANSPOSE(_xlfn._xlws.SORT(_xlfn.UNIQUE(_xlfn._xlws.FILTER(PROV[MINA],PROV[PROVEEDOR]=N899)))),"")</f>
        <v/>
      </c>
    </row>
    <row r="900" spans="1:15" x14ac:dyDescent="0.35">
      <c r="A900">
        <v>210000349</v>
      </c>
      <c r="B900" t="s">
        <v>1505</v>
      </c>
      <c r="C900" t="s">
        <v>1506</v>
      </c>
      <c r="D900" t="s">
        <v>1507</v>
      </c>
      <c r="E900" t="s">
        <v>172</v>
      </c>
      <c r="F900">
        <v>290001208</v>
      </c>
      <c r="G900" t="s">
        <v>1556</v>
      </c>
      <c r="O900" t="str" cm="1">
        <f t="array" ref="O900">IFERROR(TRANSPOSE(_xlfn._xlws.SORT(_xlfn.UNIQUE(_xlfn._xlws.FILTER(PROV[MINA],PROV[PROVEEDOR]=N900)))),"")</f>
        <v/>
      </c>
    </row>
    <row r="901" spans="1:15" x14ac:dyDescent="0.35">
      <c r="A901">
        <v>210000108</v>
      </c>
      <c r="B901" t="s">
        <v>270</v>
      </c>
      <c r="C901" t="s">
        <v>170</v>
      </c>
      <c r="D901" t="s">
        <v>271</v>
      </c>
      <c r="E901" t="s">
        <v>172</v>
      </c>
      <c r="F901">
        <v>290001210</v>
      </c>
      <c r="G901" t="s">
        <v>1557</v>
      </c>
      <c r="O901" t="str" cm="1">
        <f t="array" ref="O901">IFERROR(TRANSPOSE(_xlfn._xlws.SORT(_xlfn.UNIQUE(_xlfn._xlws.FILTER(PROV[MINA],PROV[PROVEEDOR]=N901)))),"")</f>
        <v/>
      </c>
    </row>
    <row r="902" spans="1:15" x14ac:dyDescent="0.35">
      <c r="A902">
        <v>210000025</v>
      </c>
      <c r="B902" t="s">
        <v>131</v>
      </c>
      <c r="C902" t="s">
        <v>177</v>
      </c>
      <c r="D902" t="s">
        <v>185</v>
      </c>
      <c r="E902" t="s">
        <v>172</v>
      </c>
      <c r="F902">
        <v>290001211</v>
      </c>
      <c r="G902" t="s">
        <v>1558</v>
      </c>
      <c r="O902" t="str" cm="1">
        <f t="array" ref="O902">IFERROR(TRANSPOSE(_xlfn._xlws.SORT(_xlfn.UNIQUE(_xlfn._xlws.FILTER(PROV[MINA],PROV[PROVEEDOR]=N902)))),"")</f>
        <v/>
      </c>
    </row>
    <row r="903" spans="1:15" x14ac:dyDescent="0.35">
      <c r="A903">
        <v>210000353</v>
      </c>
      <c r="B903" t="s">
        <v>1559</v>
      </c>
      <c r="C903" t="s">
        <v>394</v>
      </c>
      <c r="D903" t="s">
        <v>1560</v>
      </c>
      <c r="E903" t="s">
        <v>172</v>
      </c>
      <c r="F903">
        <v>290001212</v>
      </c>
      <c r="G903" t="s">
        <v>1561</v>
      </c>
      <c r="O903" t="str" cm="1">
        <f t="array" ref="O903">IFERROR(TRANSPOSE(_xlfn._xlws.SORT(_xlfn.UNIQUE(_xlfn._xlws.FILTER(PROV[MINA],PROV[PROVEEDOR]=N903)))),"")</f>
        <v/>
      </c>
    </row>
    <row r="904" spans="1:15" x14ac:dyDescent="0.35">
      <c r="A904">
        <v>210000353</v>
      </c>
      <c r="B904" t="s">
        <v>1559</v>
      </c>
      <c r="C904" t="s">
        <v>394</v>
      </c>
      <c r="D904" t="s">
        <v>1560</v>
      </c>
      <c r="E904" t="s">
        <v>172</v>
      </c>
      <c r="F904">
        <v>290001213</v>
      </c>
      <c r="G904" t="s">
        <v>1562</v>
      </c>
      <c r="O904" t="str" cm="1">
        <f t="array" ref="O904">IFERROR(TRANSPOSE(_xlfn._xlws.SORT(_xlfn.UNIQUE(_xlfn._xlws.FILTER(PROV[MINA],PROV[PROVEEDOR]=N904)))),"")</f>
        <v/>
      </c>
    </row>
    <row r="905" spans="1:15" x14ac:dyDescent="0.35">
      <c r="A905">
        <v>210000275</v>
      </c>
      <c r="B905" t="s">
        <v>1362</v>
      </c>
      <c r="C905" t="s">
        <v>177</v>
      </c>
      <c r="D905" t="s">
        <v>1363</v>
      </c>
      <c r="E905" t="s">
        <v>172</v>
      </c>
      <c r="F905">
        <v>290001214</v>
      </c>
      <c r="G905" t="s">
        <v>1563</v>
      </c>
      <c r="O905" t="str" cm="1">
        <f t="array" ref="O905">IFERROR(TRANSPOSE(_xlfn._xlws.SORT(_xlfn.UNIQUE(_xlfn._xlws.FILTER(PROV[MINA],PROV[PROVEEDOR]=N905)))),"")</f>
        <v/>
      </c>
    </row>
    <row r="906" spans="1:15" x14ac:dyDescent="0.35">
      <c r="A906">
        <v>210000249</v>
      </c>
      <c r="B906" t="s">
        <v>28</v>
      </c>
      <c r="C906" t="s">
        <v>177</v>
      </c>
      <c r="D906" t="s">
        <v>1140</v>
      </c>
      <c r="E906" t="s">
        <v>172</v>
      </c>
      <c r="F906">
        <v>290001215</v>
      </c>
      <c r="G906" t="s">
        <v>1564</v>
      </c>
      <c r="O906" t="str" cm="1">
        <f t="array" ref="O906">IFERROR(TRANSPOSE(_xlfn._xlws.SORT(_xlfn.UNIQUE(_xlfn._xlws.FILTER(PROV[MINA],PROV[PROVEEDOR]=N906)))),"")</f>
        <v/>
      </c>
    </row>
    <row r="907" spans="1:15" x14ac:dyDescent="0.35">
      <c r="A907">
        <v>210000331</v>
      </c>
      <c r="B907" t="s">
        <v>1473</v>
      </c>
      <c r="C907" t="s">
        <v>177</v>
      </c>
      <c r="D907" t="s">
        <v>1474</v>
      </c>
      <c r="E907" t="s">
        <v>172</v>
      </c>
      <c r="F907">
        <v>290001216</v>
      </c>
      <c r="G907" t="s">
        <v>1565</v>
      </c>
      <c r="O907" t="str" cm="1">
        <f t="array" ref="O907">IFERROR(TRANSPOSE(_xlfn._xlws.SORT(_xlfn.UNIQUE(_xlfn._xlws.FILTER(PROV[MINA],PROV[PROVEEDOR]=N907)))),"")</f>
        <v/>
      </c>
    </row>
    <row r="908" spans="1:15" x14ac:dyDescent="0.35">
      <c r="A908">
        <v>210000331</v>
      </c>
      <c r="B908" t="s">
        <v>1473</v>
      </c>
      <c r="C908" t="s">
        <v>177</v>
      </c>
      <c r="D908" t="s">
        <v>1474</v>
      </c>
      <c r="E908" t="s">
        <v>172</v>
      </c>
      <c r="F908">
        <v>290001217</v>
      </c>
      <c r="G908" t="s">
        <v>1566</v>
      </c>
      <c r="O908" t="str" cm="1">
        <f t="array" ref="O908">IFERROR(TRANSPOSE(_xlfn._xlws.SORT(_xlfn.UNIQUE(_xlfn._xlws.FILTER(PROV[MINA],PROV[PROVEEDOR]=N908)))),"")</f>
        <v/>
      </c>
    </row>
    <row r="909" spans="1:15" x14ac:dyDescent="0.35">
      <c r="A909">
        <v>220001533</v>
      </c>
      <c r="B909" t="s">
        <v>1553</v>
      </c>
      <c r="C909" t="s">
        <v>177</v>
      </c>
      <c r="D909" t="s">
        <v>1554</v>
      </c>
      <c r="E909" t="s">
        <v>172</v>
      </c>
      <c r="F909">
        <v>290001218</v>
      </c>
      <c r="G909" t="s">
        <v>1567</v>
      </c>
      <c r="O909" t="str" cm="1">
        <f t="array" ref="O909">IFERROR(TRANSPOSE(_xlfn._xlws.SORT(_xlfn.UNIQUE(_xlfn._xlws.FILTER(PROV[MINA],PROV[PROVEEDOR]=N909)))),"")</f>
        <v/>
      </c>
    </row>
    <row r="910" spans="1:15" x14ac:dyDescent="0.35">
      <c r="A910">
        <v>220001533</v>
      </c>
      <c r="B910" t="s">
        <v>1553</v>
      </c>
      <c r="C910" t="s">
        <v>177</v>
      </c>
      <c r="D910" t="s">
        <v>1554</v>
      </c>
      <c r="E910" t="s">
        <v>172</v>
      </c>
      <c r="F910">
        <v>290001219</v>
      </c>
      <c r="G910" t="s">
        <v>1568</v>
      </c>
      <c r="O910" t="str" cm="1">
        <f t="array" ref="O910">IFERROR(TRANSPOSE(_xlfn._xlws.SORT(_xlfn.UNIQUE(_xlfn._xlws.FILTER(PROV[MINA],PROV[PROVEEDOR]=N910)))),"")</f>
        <v/>
      </c>
    </row>
    <row r="911" spans="1:15" x14ac:dyDescent="0.35">
      <c r="A911">
        <v>210000106</v>
      </c>
      <c r="B911" t="s">
        <v>143</v>
      </c>
      <c r="C911" t="s">
        <v>177</v>
      </c>
      <c r="D911" t="s">
        <v>227</v>
      </c>
      <c r="E911" t="s">
        <v>172</v>
      </c>
      <c r="F911">
        <v>290001220</v>
      </c>
      <c r="G911" t="s">
        <v>1569</v>
      </c>
      <c r="O911" t="str" cm="1">
        <f t="array" ref="O911">IFERROR(TRANSPOSE(_xlfn._xlws.SORT(_xlfn.UNIQUE(_xlfn._xlws.FILTER(PROV[MINA],PROV[PROVEEDOR]=N911)))),"")</f>
        <v/>
      </c>
    </row>
    <row r="912" spans="1:15" x14ac:dyDescent="0.35">
      <c r="A912">
        <v>210000355</v>
      </c>
      <c r="B912" t="s">
        <v>1570</v>
      </c>
      <c r="C912" t="s">
        <v>295</v>
      </c>
      <c r="D912" t="s">
        <v>1571</v>
      </c>
      <c r="E912" t="s">
        <v>172</v>
      </c>
      <c r="F912">
        <v>290001221</v>
      </c>
      <c r="G912" t="s">
        <v>1572</v>
      </c>
      <c r="O912" t="str" cm="1">
        <f t="array" ref="O912">IFERROR(TRANSPOSE(_xlfn._xlws.SORT(_xlfn.UNIQUE(_xlfn._xlws.FILTER(PROV[MINA],PROV[PROVEEDOR]=N912)))),"")</f>
        <v/>
      </c>
    </row>
    <row r="913" spans="1:15" x14ac:dyDescent="0.35">
      <c r="A913">
        <v>210000165</v>
      </c>
      <c r="B913" t="s">
        <v>1573</v>
      </c>
      <c r="C913" t="s">
        <v>232</v>
      </c>
      <c r="D913" t="s">
        <v>1574</v>
      </c>
      <c r="E913" t="s">
        <v>172</v>
      </c>
      <c r="F913">
        <v>290001222</v>
      </c>
      <c r="G913" t="s">
        <v>1575</v>
      </c>
      <c r="O913" t="str" cm="1">
        <f t="array" ref="O913">IFERROR(TRANSPOSE(_xlfn._xlws.SORT(_xlfn.UNIQUE(_xlfn._xlws.FILTER(PROV[MINA],PROV[PROVEEDOR]=N913)))),"")</f>
        <v/>
      </c>
    </row>
    <row r="914" spans="1:15" x14ac:dyDescent="0.35">
      <c r="A914">
        <v>210000356</v>
      </c>
      <c r="B914" t="s">
        <v>66</v>
      </c>
      <c r="C914" t="s">
        <v>177</v>
      </c>
      <c r="D914" t="s">
        <v>1576</v>
      </c>
      <c r="E914" t="s">
        <v>172</v>
      </c>
      <c r="F914">
        <v>290001223</v>
      </c>
      <c r="G914" t="s">
        <v>67</v>
      </c>
      <c r="O914" t="str" cm="1">
        <f t="array" ref="O914">IFERROR(TRANSPOSE(_xlfn._xlws.SORT(_xlfn.UNIQUE(_xlfn._xlws.FILTER(PROV[MINA],PROV[PROVEEDOR]=N914)))),"")</f>
        <v/>
      </c>
    </row>
    <row r="915" spans="1:15" x14ac:dyDescent="0.35">
      <c r="A915">
        <v>210000275</v>
      </c>
      <c r="B915" t="s">
        <v>1362</v>
      </c>
      <c r="C915" t="s">
        <v>177</v>
      </c>
      <c r="D915" t="s">
        <v>1363</v>
      </c>
      <c r="E915" t="s">
        <v>172</v>
      </c>
      <c r="F915">
        <v>290001224</v>
      </c>
      <c r="G915" t="s">
        <v>1577</v>
      </c>
      <c r="O915" t="str" cm="1">
        <f t="array" ref="O915">IFERROR(TRANSPOSE(_xlfn._xlws.SORT(_xlfn.UNIQUE(_xlfn._xlws.FILTER(PROV[MINA],PROV[PROVEEDOR]=N915)))),"")</f>
        <v/>
      </c>
    </row>
    <row r="916" spans="1:15" x14ac:dyDescent="0.35">
      <c r="A916">
        <v>210000316</v>
      </c>
      <c r="B916" t="s">
        <v>1578</v>
      </c>
      <c r="C916" t="s">
        <v>177</v>
      </c>
      <c r="D916" t="s">
        <v>1579</v>
      </c>
      <c r="E916" t="s">
        <v>172</v>
      </c>
      <c r="F916">
        <v>290001225</v>
      </c>
      <c r="G916" t="s">
        <v>1580</v>
      </c>
      <c r="O916" t="str" cm="1">
        <f t="array" ref="O916">IFERROR(TRANSPOSE(_xlfn._xlws.SORT(_xlfn.UNIQUE(_xlfn._xlws.FILTER(PROV[MINA],PROV[PROVEEDOR]=N916)))),"")</f>
        <v/>
      </c>
    </row>
    <row r="917" spans="1:15" x14ac:dyDescent="0.35">
      <c r="A917">
        <v>210000275</v>
      </c>
      <c r="B917" t="s">
        <v>1362</v>
      </c>
      <c r="C917" t="s">
        <v>177</v>
      </c>
      <c r="D917" t="s">
        <v>1363</v>
      </c>
      <c r="E917" t="s">
        <v>172</v>
      </c>
      <c r="F917">
        <v>290001226</v>
      </c>
      <c r="G917" t="s">
        <v>1581</v>
      </c>
      <c r="O917" t="str" cm="1">
        <f t="array" ref="O917">IFERROR(TRANSPOSE(_xlfn._xlws.SORT(_xlfn.UNIQUE(_xlfn._xlws.FILTER(PROV[MINA],PROV[PROVEEDOR]=N917)))),"")</f>
        <v/>
      </c>
    </row>
    <row r="918" spans="1:15" x14ac:dyDescent="0.35">
      <c r="A918">
        <v>210000249</v>
      </c>
      <c r="B918" t="s">
        <v>28</v>
      </c>
      <c r="C918" t="s">
        <v>177</v>
      </c>
      <c r="D918" t="s">
        <v>1140</v>
      </c>
      <c r="E918" t="s">
        <v>172</v>
      </c>
      <c r="F918">
        <v>290001227</v>
      </c>
      <c r="G918" t="s">
        <v>1582</v>
      </c>
      <c r="O918" t="str" cm="1">
        <f t="array" ref="O918">IFERROR(TRANSPOSE(_xlfn._xlws.SORT(_xlfn.UNIQUE(_xlfn._xlws.FILTER(PROV[MINA],PROV[PROVEEDOR]=N918)))),"")</f>
        <v/>
      </c>
    </row>
    <row r="919" spans="1:15" x14ac:dyDescent="0.35">
      <c r="A919">
        <v>210000249</v>
      </c>
      <c r="B919" t="s">
        <v>28</v>
      </c>
      <c r="C919" t="s">
        <v>177</v>
      </c>
      <c r="D919" t="s">
        <v>1140</v>
      </c>
      <c r="E919" t="s">
        <v>172</v>
      </c>
      <c r="F919">
        <v>290001228</v>
      </c>
      <c r="G919" t="s">
        <v>1583</v>
      </c>
      <c r="O919" t="str" cm="1">
        <f t="array" ref="O919">IFERROR(TRANSPOSE(_xlfn._xlws.SORT(_xlfn.UNIQUE(_xlfn._xlws.FILTER(PROV[MINA],PROV[PROVEEDOR]=N919)))),"")</f>
        <v/>
      </c>
    </row>
    <row r="920" spans="1:15" x14ac:dyDescent="0.35">
      <c r="A920">
        <v>210000249</v>
      </c>
      <c r="B920" t="s">
        <v>28</v>
      </c>
      <c r="C920" t="s">
        <v>177</v>
      </c>
      <c r="D920" t="s">
        <v>1140</v>
      </c>
      <c r="E920" t="s">
        <v>172</v>
      </c>
      <c r="F920">
        <v>290001229</v>
      </c>
      <c r="G920" t="s">
        <v>29</v>
      </c>
      <c r="O920" t="str" cm="1">
        <f t="array" ref="O920">IFERROR(TRANSPOSE(_xlfn._xlws.SORT(_xlfn.UNIQUE(_xlfn._xlws.FILTER(PROV[MINA],PROV[PROVEEDOR]=N920)))),"")</f>
        <v/>
      </c>
    </row>
    <row r="921" spans="1:15" x14ac:dyDescent="0.35">
      <c r="A921">
        <v>210000249</v>
      </c>
      <c r="B921" t="s">
        <v>28</v>
      </c>
      <c r="C921" t="s">
        <v>177</v>
      </c>
      <c r="D921" t="s">
        <v>1140</v>
      </c>
      <c r="E921" t="s">
        <v>172</v>
      </c>
      <c r="F921">
        <v>290001230</v>
      </c>
      <c r="G921" t="s">
        <v>1584</v>
      </c>
      <c r="O921" t="str" cm="1">
        <f t="array" ref="O921">IFERROR(TRANSPOSE(_xlfn._xlws.SORT(_xlfn.UNIQUE(_xlfn._xlws.FILTER(PROV[MINA],PROV[PROVEEDOR]=N921)))),"")</f>
        <v/>
      </c>
    </row>
    <row r="922" spans="1:15" x14ac:dyDescent="0.35">
      <c r="A922">
        <v>210000331</v>
      </c>
      <c r="B922" t="s">
        <v>1473</v>
      </c>
      <c r="C922" t="s">
        <v>177</v>
      </c>
      <c r="D922" t="s">
        <v>1474</v>
      </c>
      <c r="E922" t="s">
        <v>172</v>
      </c>
      <c r="F922">
        <v>290001231</v>
      </c>
      <c r="G922" t="s">
        <v>1585</v>
      </c>
      <c r="O922" t="str" cm="1">
        <f t="array" ref="O922">IFERROR(TRANSPOSE(_xlfn._xlws.SORT(_xlfn.UNIQUE(_xlfn._xlws.FILTER(PROV[MINA],PROV[PROVEEDOR]=N922)))),"")</f>
        <v/>
      </c>
    </row>
    <row r="923" spans="1:15" x14ac:dyDescent="0.35">
      <c r="A923">
        <v>210000357</v>
      </c>
      <c r="B923" t="s">
        <v>1586</v>
      </c>
      <c r="C923" t="s">
        <v>177</v>
      </c>
      <c r="D923" t="s">
        <v>1587</v>
      </c>
      <c r="E923" t="s">
        <v>172</v>
      </c>
      <c r="F923">
        <v>290001232</v>
      </c>
      <c r="G923" t="s">
        <v>1588</v>
      </c>
      <c r="O923" t="str" cm="1">
        <f t="array" ref="O923">IFERROR(TRANSPOSE(_xlfn._xlws.SORT(_xlfn.UNIQUE(_xlfn._xlws.FILTER(PROV[MINA],PROV[PROVEEDOR]=N923)))),"")</f>
        <v/>
      </c>
    </row>
    <row r="924" spans="1:15" x14ac:dyDescent="0.35">
      <c r="A924">
        <v>210000357</v>
      </c>
      <c r="B924" t="s">
        <v>1586</v>
      </c>
      <c r="C924" t="s">
        <v>177</v>
      </c>
      <c r="D924" t="s">
        <v>1587</v>
      </c>
      <c r="E924" t="s">
        <v>172</v>
      </c>
      <c r="F924">
        <v>290001233</v>
      </c>
      <c r="G924" t="s">
        <v>1589</v>
      </c>
      <c r="O924" t="str" cm="1">
        <f t="array" ref="O924">IFERROR(TRANSPOSE(_xlfn._xlws.SORT(_xlfn.UNIQUE(_xlfn._xlws.FILTER(PROV[MINA],PROV[PROVEEDOR]=N924)))),"")</f>
        <v/>
      </c>
    </row>
    <row r="925" spans="1:15" x14ac:dyDescent="0.35">
      <c r="A925">
        <v>210000357</v>
      </c>
      <c r="B925" t="s">
        <v>1586</v>
      </c>
      <c r="C925" t="s">
        <v>177</v>
      </c>
      <c r="D925" t="s">
        <v>1587</v>
      </c>
      <c r="E925" t="s">
        <v>172</v>
      </c>
      <c r="F925">
        <v>290001234</v>
      </c>
      <c r="G925" t="s">
        <v>1590</v>
      </c>
      <c r="O925" t="str" cm="1">
        <f t="array" ref="O925">IFERROR(TRANSPOSE(_xlfn._xlws.SORT(_xlfn.UNIQUE(_xlfn._xlws.FILTER(PROV[MINA],PROV[PROVEEDOR]=N925)))),"")</f>
        <v/>
      </c>
    </row>
    <row r="926" spans="1:15" x14ac:dyDescent="0.35">
      <c r="A926">
        <v>210000357</v>
      </c>
      <c r="B926" t="s">
        <v>1586</v>
      </c>
      <c r="C926" t="s">
        <v>177</v>
      </c>
      <c r="D926" t="s">
        <v>1587</v>
      </c>
      <c r="E926" t="s">
        <v>172</v>
      </c>
      <c r="F926">
        <v>290001235</v>
      </c>
      <c r="G926" t="s">
        <v>1591</v>
      </c>
      <c r="O926" t="str" cm="1">
        <f t="array" ref="O926">IFERROR(TRANSPOSE(_xlfn._xlws.SORT(_xlfn.UNIQUE(_xlfn._xlws.FILTER(PROV[MINA],PROV[PROVEEDOR]=N926)))),"")</f>
        <v/>
      </c>
    </row>
    <row r="927" spans="1:15" x14ac:dyDescent="0.35">
      <c r="A927">
        <v>210000358</v>
      </c>
      <c r="B927" t="s">
        <v>1592</v>
      </c>
      <c r="C927" t="s">
        <v>244</v>
      </c>
      <c r="D927" t="s">
        <v>1593</v>
      </c>
      <c r="E927" t="s">
        <v>172</v>
      </c>
      <c r="F927">
        <v>290001236</v>
      </c>
      <c r="G927" t="s">
        <v>1594</v>
      </c>
      <c r="O927" t="str" cm="1">
        <f t="array" ref="O927">IFERROR(TRANSPOSE(_xlfn._xlws.SORT(_xlfn.UNIQUE(_xlfn._xlws.FILTER(PROV[MINA],PROV[PROVEEDOR]=N927)))),"")</f>
        <v/>
      </c>
    </row>
    <row r="928" spans="1:15" x14ac:dyDescent="0.35">
      <c r="A928">
        <v>210000358</v>
      </c>
      <c r="B928" t="s">
        <v>1592</v>
      </c>
      <c r="C928" t="s">
        <v>244</v>
      </c>
      <c r="D928" t="s">
        <v>1593</v>
      </c>
      <c r="E928" t="s">
        <v>172</v>
      </c>
      <c r="F928">
        <v>290001237</v>
      </c>
      <c r="G928" t="s">
        <v>1595</v>
      </c>
      <c r="O928" t="str" cm="1">
        <f t="array" ref="O928">IFERROR(TRANSPOSE(_xlfn._xlws.SORT(_xlfn.UNIQUE(_xlfn._xlws.FILTER(PROV[MINA],PROV[PROVEEDOR]=N928)))),"")</f>
        <v/>
      </c>
    </row>
    <row r="929" spans="1:15" x14ac:dyDescent="0.35">
      <c r="A929">
        <v>210000358</v>
      </c>
      <c r="B929" t="s">
        <v>1592</v>
      </c>
      <c r="C929" t="s">
        <v>244</v>
      </c>
      <c r="D929" t="s">
        <v>1593</v>
      </c>
      <c r="E929" t="s">
        <v>172</v>
      </c>
      <c r="F929">
        <v>290001238</v>
      </c>
      <c r="G929" t="s">
        <v>1596</v>
      </c>
      <c r="O929" t="str" cm="1">
        <f t="array" ref="O929">IFERROR(TRANSPOSE(_xlfn._xlws.SORT(_xlfn.UNIQUE(_xlfn._xlws.FILTER(PROV[MINA],PROV[PROVEEDOR]=N929)))),"")</f>
        <v/>
      </c>
    </row>
    <row r="930" spans="1:15" x14ac:dyDescent="0.35">
      <c r="A930">
        <v>210000358</v>
      </c>
      <c r="B930" t="s">
        <v>1592</v>
      </c>
      <c r="C930" t="s">
        <v>244</v>
      </c>
      <c r="D930" t="s">
        <v>1593</v>
      </c>
      <c r="E930" t="s">
        <v>172</v>
      </c>
      <c r="F930">
        <v>290001239</v>
      </c>
      <c r="G930" t="s">
        <v>1597</v>
      </c>
      <c r="O930" t="str" cm="1">
        <f t="array" ref="O930">IFERROR(TRANSPOSE(_xlfn._xlws.SORT(_xlfn.UNIQUE(_xlfn._xlws.FILTER(PROV[MINA],PROV[PROVEEDOR]=N930)))),"")</f>
        <v/>
      </c>
    </row>
    <row r="931" spans="1:15" x14ac:dyDescent="0.35">
      <c r="A931">
        <v>210000358</v>
      </c>
      <c r="B931" t="s">
        <v>1592</v>
      </c>
      <c r="C931" t="s">
        <v>244</v>
      </c>
      <c r="D931" t="s">
        <v>1593</v>
      </c>
      <c r="E931" t="s">
        <v>172</v>
      </c>
      <c r="F931">
        <v>290001240</v>
      </c>
      <c r="G931" t="s">
        <v>1598</v>
      </c>
      <c r="O931" t="str" cm="1">
        <f t="array" ref="O931">IFERROR(TRANSPOSE(_xlfn._xlws.SORT(_xlfn.UNIQUE(_xlfn._xlws.FILTER(PROV[MINA],PROV[PROVEEDOR]=N931)))),"")</f>
        <v/>
      </c>
    </row>
    <row r="932" spans="1:15" x14ac:dyDescent="0.35">
      <c r="A932">
        <v>210000249</v>
      </c>
      <c r="B932" t="s">
        <v>28</v>
      </c>
      <c r="C932" t="s">
        <v>177</v>
      </c>
      <c r="D932" t="s">
        <v>1140</v>
      </c>
      <c r="E932" t="s">
        <v>172</v>
      </c>
      <c r="F932">
        <v>290001241</v>
      </c>
      <c r="G932" t="s">
        <v>1599</v>
      </c>
      <c r="O932" t="str" cm="1">
        <f t="array" ref="O932">IFERROR(TRANSPOSE(_xlfn._xlws.SORT(_xlfn.UNIQUE(_xlfn._xlws.FILTER(PROV[MINA],PROV[PROVEEDOR]=N932)))),"")</f>
        <v/>
      </c>
    </row>
    <row r="933" spans="1:15" x14ac:dyDescent="0.35">
      <c r="A933">
        <v>210000396</v>
      </c>
      <c r="B933" t="s">
        <v>1600</v>
      </c>
      <c r="C933" t="s">
        <v>177</v>
      </c>
      <c r="D933" t="s">
        <v>1601</v>
      </c>
      <c r="E933" t="s">
        <v>172</v>
      </c>
      <c r="F933">
        <v>290001242</v>
      </c>
      <c r="G933" t="s">
        <v>1602</v>
      </c>
      <c r="O933" t="str" cm="1">
        <f t="array" ref="O933">IFERROR(TRANSPOSE(_xlfn._xlws.SORT(_xlfn.UNIQUE(_xlfn._xlws.FILTER(PROV[MINA],PROV[PROVEEDOR]=N933)))),"")</f>
        <v/>
      </c>
    </row>
    <row r="934" spans="1:15" x14ac:dyDescent="0.35">
      <c r="A934">
        <v>210000359</v>
      </c>
      <c r="B934" t="s">
        <v>117</v>
      </c>
      <c r="C934" t="s">
        <v>170</v>
      </c>
      <c r="D934" t="s">
        <v>1603</v>
      </c>
      <c r="E934" t="s">
        <v>172</v>
      </c>
      <c r="F934">
        <v>290001243</v>
      </c>
      <c r="G934" t="s">
        <v>118</v>
      </c>
      <c r="O934" t="str" cm="1">
        <f t="array" ref="O934">IFERROR(TRANSPOSE(_xlfn._xlws.SORT(_xlfn.UNIQUE(_xlfn._xlws.FILTER(PROV[MINA],PROV[PROVEEDOR]=N934)))),"")</f>
        <v/>
      </c>
    </row>
    <row r="935" spans="1:15" x14ac:dyDescent="0.35">
      <c r="A935">
        <v>210000277</v>
      </c>
      <c r="B935" t="s">
        <v>1371</v>
      </c>
      <c r="C935" t="s">
        <v>177</v>
      </c>
      <c r="D935" t="s">
        <v>1372</v>
      </c>
      <c r="E935" t="s">
        <v>172</v>
      </c>
      <c r="F935">
        <v>290001244</v>
      </c>
      <c r="G935" t="s">
        <v>1604</v>
      </c>
      <c r="O935" t="str" cm="1">
        <f t="array" ref="O935">IFERROR(TRANSPOSE(_xlfn._xlws.SORT(_xlfn.UNIQUE(_xlfn._xlws.FILTER(PROV[MINA],PROV[PROVEEDOR]=N935)))),"")</f>
        <v/>
      </c>
    </row>
    <row r="936" spans="1:15" x14ac:dyDescent="0.35">
      <c r="A936">
        <v>210000360</v>
      </c>
      <c r="B936" t="s">
        <v>1605</v>
      </c>
      <c r="C936" t="s">
        <v>177</v>
      </c>
      <c r="D936" t="s">
        <v>1606</v>
      </c>
      <c r="E936" t="s">
        <v>172</v>
      </c>
      <c r="F936">
        <v>290001245</v>
      </c>
      <c r="G936" t="s">
        <v>1607</v>
      </c>
      <c r="O936" t="str" cm="1">
        <f t="array" ref="O936">IFERROR(TRANSPOSE(_xlfn._xlws.SORT(_xlfn.UNIQUE(_xlfn._xlws.FILTER(PROV[MINA],PROV[PROVEEDOR]=N936)))),"")</f>
        <v/>
      </c>
    </row>
    <row r="937" spans="1:15" x14ac:dyDescent="0.35">
      <c r="A937">
        <v>210000360</v>
      </c>
      <c r="B937" t="s">
        <v>1605</v>
      </c>
      <c r="C937" t="s">
        <v>177</v>
      </c>
      <c r="D937" t="s">
        <v>1606</v>
      </c>
      <c r="E937" t="s">
        <v>172</v>
      </c>
      <c r="F937">
        <v>290001246</v>
      </c>
      <c r="G937" t="s">
        <v>1608</v>
      </c>
      <c r="O937" t="str" cm="1">
        <f t="array" ref="O937">IFERROR(TRANSPOSE(_xlfn._xlws.SORT(_xlfn.UNIQUE(_xlfn._xlws.FILTER(PROV[MINA],PROV[PROVEEDOR]=N937)))),"")</f>
        <v/>
      </c>
    </row>
    <row r="938" spans="1:15" x14ac:dyDescent="0.35">
      <c r="A938">
        <v>210000360</v>
      </c>
      <c r="B938" t="s">
        <v>1605</v>
      </c>
      <c r="C938" t="s">
        <v>177</v>
      </c>
      <c r="D938" t="s">
        <v>1606</v>
      </c>
      <c r="E938" t="s">
        <v>172</v>
      </c>
      <c r="F938">
        <v>290001247</v>
      </c>
      <c r="G938" t="s">
        <v>1609</v>
      </c>
      <c r="O938" t="str" cm="1">
        <f t="array" ref="O938">IFERROR(TRANSPOSE(_xlfn._xlws.SORT(_xlfn.UNIQUE(_xlfn._xlws.FILTER(PROV[MINA],PROV[PROVEEDOR]=N938)))),"")</f>
        <v/>
      </c>
    </row>
    <row r="939" spans="1:15" x14ac:dyDescent="0.35">
      <c r="A939">
        <v>210000004</v>
      </c>
      <c r="B939" t="s">
        <v>591</v>
      </c>
      <c r="C939" t="s">
        <v>232</v>
      </c>
      <c r="D939" t="s">
        <v>592</v>
      </c>
      <c r="E939" t="s">
        <v>172</v>
      </c>
      <c r="F939">
        <v>290001248</v>
      </c>
      <c r="G939" t="s">
        <v>1610</v>
      </c>
      <c r="O939" t="str" cm="1">
        <f t="array" ref="O939">IFERROR(TRANSPOSE(_xlfn._xlws.SORT(_xlfn.UNIQUE(_xlfn._xlws.FILTER(PROV[MINA],PROV[PROVEEDOR]=N939)))),"")</f>
        <v/>
      </c>
    </row>
    <row r="940" spans="1:15" x14ac:dyDescent="0.35">
      <c r="A940">
        <v>210000004</v>
      </c>
      <c r="B940" t="s">
        <v>591</v>
      </c>
      <c r="C940" t="s">
        <v>232</v>
      </c>
      <c r="D940" t="s">
        <v>592</v>
      </c>
      <c r="E940" t="s">
        <v>172</v>
      </c>
      <c r="F940">
        <v>290001249</v>
      </c>
      <c r="G940" t="s">
        <v>1611</v>
      </c>
      <c r="O940" t="str" cm="1">
        <f t="array" ref="O940">IFERROR(TRANSPOSE(_xlfn._xlws.SORT(_xlfn.UNIQUE(_xlfn._xlws.FILTER(PROV[MINA],PROV[PROVEEDOR]=N940)))),"")</f>
        <v/>
      </c>
    </row>
    <row r="941" spans="1:15" x14ac:dyDescent="0.35">
      <c r="A941">
        <v>210000361</v>
      </c>
      <c r="B941" t="s">
        <v>64</v>
      </c>
      <c r="C941" t="s">
        <v>244</v>
      </c>
      <c r="D941" t="s">
        <v>1612</v>
      </c>
      <c r="E941" t="s">
        <v>172</v>
      </c>
      <c r="F941">
        <v>290001250</v>
      </c>
      <c r="G941" t="s">
        <v>65</v>
      </c>
      <c r="O941" t="str" cm="1">
        <f t="array" ref="O941">IFERROR(TRANSPOSE(_xlfn._xlws.SORT(_xlfn.UNIQUE(_xlfn._xlws.FILTER(PROV[MINA],PROV[PROVEEDOR]=N941)))),"")</f>
        <v/>
      </c>
    </row>
    <row r="942" spans="1:15" x14ac:dyDescent="0.35">
      <c r="A942">
        <v>210000004</v>
      </c>
      <c r="B942" t="s">
        <v>591</v>
      </c>
      <c r="C942" t="s">
        <v>232</v>
      </c>
      <c r="D942" t="s">
        <v>592</v>
      </c>
      <c r="E942" t="s">
        <v>172</v>
      </c>
      <c r="F942">
        <v>290001251</v>
      </c>
      <c r="G942" t="s">
        <v>1613</v>
      </c>
      <c r="O942" t="str" cm="1">
        <f t="array" ref="O942">IFERROR(TRANSPOSE(_xlfn._xlws.SORT(_xlfn.UNIQUE(_xlfn._xlws.FILTER(PROV[MINA],PROV[PROVEEDOR]=N942)))),"")</f>
        <v/>
      </c>
    </row>
    <row r="943" spans="1:15" x14ac:dyDescent="0.35">
      <c r="A943">
        <v>210000004</v>
      </c>
      <c r="B943" t="s">
        <v>591</v>
      </c>
      <c r="C943" t="s">
        <v>232</v>
      </c>
      <c r="D943" t="s">
        <v>592</v>
      </c>
      <c r="E943" t="s">
        <v>172</v>
      </c>
      <c r="F943">
        <v>290001252</v>
      </c>
      <c r="G943" t="s">
        <v>1614</v>
      </c>
      <c r="O943" t="str" cm="1">
        <f t="array" ref="O943">IFERROR(TRANSPOSE(_xlfn._xlws.SORT(_xlfn.UNIQUE(_xlfn._xlws.FILTER(PROV[MINA],PROV[PROVEEDOR]=N943)))),"")</f>
        <v/>
      </c>
    </row>
    <row r="944" spans="1:15" x14ac:dyDescent="0.35">
      <c r="A944">
        <v>210000362</v>
      </c>
      <c r="B944" t="s">
        <v>156</v>
      </c>
      <c r="C944" t="s">
        <v>232</v>
      </c>
      <c r="D944" t="s">
        <v>1615</v>
      </c>
      <c r="E944" t="s">
        <v>179</v>
      </c>
      <c r="F944">
        <v>290001253</v>
      </c>
      <c r="G944" t="s">
        <v>157</v>
      </c>
      <c r="O944" t="str" cm="1">
        <f t="array" ref="O944">IFERROR(TRANSPOSE(_xlfn._xlws.SORT(_xlfn.UNIQUE(_xlfn._xlws.FILTER(PROV[MINA],PROV[PROVEEDOR]=N944)))),"")</f>
        <v/>
      </c>
    </row>
    <row r="945" spans="1:15" x14ac:dyDescent="0.35">
      <c r="A945">
        <v>210000275</v>
      </c>
      <c r="B945" t="s">
        <v>1362</v>
      </c>
      <c r="C945" t="s">
        <v>177</v>
      </c>
      <c r="D945" t="s">
        <v>1363</v>
      </c>
      <c r="E945" t="s">
        <v>172</v>
      </c>
      <c r="F945">
        <v>290001254</v>
      </c>
      <c r="G945" t="s">
        <v>1616</v>
      </c>
      <c r="O945" t="str" cm="1">
        <f t="array" ref="O945">IFERROR(TRANSPOSE(_xlfn._xlws.SORT(_xlfn.UNIQUE(_xlfn._xlws.FILTER(PROV[MINA],PROV[PROVEEDOR]=N945)))),"")</f>
        <v/>
      </c>
    </row>
    <row r="946" spans="1:15" x14ac:dyDescent="0.35">
      <c r="A946">
        <v>210000363</v>
      </c>
      <c r="B946" t="s">
        <v>1617</v>
      </c>
      <c r="C946" t="s">
        <v>177</v>
      </c>
      <c r="D946" t="s">
        <v>1618</v>
      </c>
      <c r="E946" t="s">
        <v>172</v>
      </c>
      <c r="F946">
        <v>290001255</v>
      </c>
      <c r="G946" t="s">
        <v>1619</v>
      </c>
      <c r="O946" t="str" cm="1">
        <f t="array" ref="O946">IFERROR(TRANSPOSE(_xlfn._xlws.SORT(_xlfn.UNIQUE(_xlfn._xlws.FILTER(PROV[MINA],PROV[PROVEEDOR]=N946)))),"")</f>
        <v/>
      </c>
    </row>
    <row r="947" spans="1:15" x14ac:dyDescent="0.35">
      <c r="A947">
        <v>210000363</v>
      </c>
      <c r="B947" t="s">
        <v>1617</v>
      </c>
      <c r="C947" t="s">
        <v>177</v>
      </c>
      <c r="D947" t="s">
        <v>1618</v>
      </c>
      <c r="E947" t="s">
        <v>172</v>
      </c>
      <c r="F947">
        <v>290001256</v>
      </c>
      <c r="G947" t="s">
        <v>1003</v>
      </c>
      <c r="O947" t="str" cm="1">
        <f t="array" ref="O947">IFERROR(TRANSPOSE(_xlfn._xlws.SORT(_xlfn.UNIQUE(_xlfn._xlws.FILTER(PROV[MINA],PROV[PROVEEDOR]=N947)))),"")</f>
        <v/>
      </c>
    </row>
    <row r="948" spans="1:15" x14ac:dyDescent="0.35">
      <c r="A948">
        <v>210000363</v>
      </c>
      <c r="B948" t="s">
        <v>1617</v>
      </c>
      <c r="C948" t="s">
        <v>177</v>
      </c>
      <c r="D948" t="s">
        <v>1618</v>
      </c>
      <c r="E948" t="s">
        <v>172</v>
      </c>
      <c r="F948">
        <v>290001257</v>
      </c>
      <c r="G948" t="s">
        <v>833</v>
      </c>
      <c r="O948" t="str" cm="1">
        <f t="array" ref="O948">IFERROR(TRANSPOSE(_xlfn._xlws.SORT(_xlfn.UNIQUE(_xlfn._xlws.FILTER(PROV[MINA],PROV[PROVEEDOR]=N948)))),"")</f>
        <v/>
      </c>
    </row>
    <row r="949" spans="1:15" x14ac:dyDescent="0.35">
      <c r="A949">
        <v>210000364</v>
      </c>
      <c r="B949" t="s">
        <v>1620</v>
      </c>
      <c r="C949" t="s">
        <v>344</v>
      </c>
      <c r="D949" t="s">
        <v>1621</v>
      </c>
      <c r="E949" t="s">
        <v>172</v>
      </c>
      <c r="F949">
        <v>290001258</v>
      </c>
      <c r="G949" t="s">
        <v>1622</v>
      </c>
      <c r="O949" t="str" cm="1">
        <f t="array" ref="O949">IFERROR(TRANSPOSE(_xlfn._xlws.SORT(_xlfn.UNIQUE(_xlfn._xlws.FILTER(PROV[MINA],PROV[PROVEEDOR]=N949)))),"")</f>
        <v/>
      </c>
    </row>
    <row r="950" spans="1:15" x14ac:dyDescent="0.35">
      <c r="A950">
        <v>210000249</v>
      </c>
      <c r="B950" t="s">
        <v>28</v>
      </c>
      <c r="C950" t="s">
        <v>177</v>
      </c>
      <c r="D950" t="s">
        <v>1140</v>
      </c>
      <c r="E950" t="s">
        <v>172</v>
      </c>
      <c r="F950">
        <v>290001259</v>
      </c>
      <c r="G950" t="s">
        <v>1623</v>
      </c>
      <c r="O950" t="str" cm="1">
        <f t="array" ref="O950">IFERROR(TRANSPOSE(_xlfn._xlws.SORT(_xlfn.UNIQUE(_xlfn._xlws.FILTER(PROV[MINA],PROV[PROVEEDOR]=N950)))),"")</f>
        <v/>
      </c>
    </row>
    <row r="951" spans="1:15" x14ac:dyDescent="0.35">
      <c r="A951">
        <v>210000030</v>
      </c>
      <c r="B951" t="s">
        <v>210</v>
      </c>
      <c r="C951" t="s">
        <v>177</v>
      </c>
      <c r="D951" t="s">
        <v>211</v>
      </c>
      <c r="E951" t="s">
        <v>172</v>
      </c>
      <c r="F951">
        <v>290001260</v>
      </c>
      <c r="G951" t="s">
        <v>1624</v>
      </c>
      <c r="O951" t="str" cm="1">
        <f t="array" ref="O951">IFERROR(TRANSPOSE(_xlfn._xlws.SORT(_xlfn.UNIQUE(_xlfn._xlws.FILTER(PROV[MINA],PROV[PROVEEDOR]=N951)))),"")</f>
        <v/>
      </c>
    </row>
    <row r="952" spans="1:15" x14ac:dyDescent="0.35">
      <c r="A952">
        <v>210000365</v>
      </c>
      <c r="B952" t="s">
        <v>1625</v>
      </c>
      <c r="C952" t="s">
        <v>295</v>
      </c>
      <c r="D952" t="s">
        <v>1626</v>
      </c>
      <c r="E952" t="s">
        <v>172</v>
      </c>
      <c r="F952">
        <v>290001261</v>
      </c>
      <c r="G952" t="s">
        <v>1627</v>
      </c>
      <c r="O952" t="str" cm="1">
        <f t="array" ref="O952">IFERROR(TRANSPOSE(_xlfn._xlws.SORT(_xlfn.UNIQUE(_xlfn._xlws.FILTER(PROV[MINA],PROV[PROVEEDOR]=N952)))),"")</f>
        <v/>
      </c>
    </row>
    <row r="953" spans="1:15" x14ac:dyDescent="0.35">
      <c r="A953">
        <v>210000293</v>
      </c>
      <c r="B953" t="s">
        <v>1628</v>
      </c>
      <c r="C953" t="s">
        <v>1629</v>
      </c>
      <c r="D953" t="s">
        <v>1630</v>
      </c>
      <c r="E953" t="s">
        <v>172</v>
      </c>
      <c r="F953">
        <v>290001262</v>
      </c>
      <c r="G953" t="s">
        <v>1631</v>
      </c>
      <c r="O953" t="str" cm="1">
        <f t="array" ref="O953">IFERROR(TRANSPOSE(_xlfn._xlws.SORT(_xlfn.UNIQUE(_xlfn._xlws.FILTER(PROV[MINA],PROV[PROVEEDOR]=N953)))),"")</f>
        <v/>
      </c>
    </row>
    <row r="954" spans="1:15" x14ac:dyDescent="0.35">
      <c r="A954">
        <v>210000367</v>
      </c>
      <c r="B954" t="s">
        <v>1632</v>
      </c>
      <c r="C954" t="s">
        <v>295</v>
      </c>
      <c r="D954" t="s">
        <v>1633</v>
      </c>
      <c r="E954" t="s">
        <v>172</v>
      </c>
      <c r="F954">
        <v>290001263</v>
      </c>
      <c r="G954" t="s">
        <v>1634</v>
      </c>
      <c r="O954" t="str" cm="1">
        <f t="array" ref="O954">IFERROR(TRANSPOSE(_xlfn._xlws.SORT(_xlfn.UNIQUE(_xlfn._xlws.FILTER(PROV[MINA],PROV[PROVEEDOR]=N954)))),"")</f>
        <v/>
      </c>
    </row>
    <row r="955" spans="1:15" x14ac:dyDescent="0.35">
      <c r="A955">
        <v>210000368</v>
      </c>
      <c r="B955" t="s">
        <v>77</v>
      </c>
      <c r="C955" t="s">
        <v>1629</v>
      </c>
      <c r="D955" t="s">
        <v>1635</v>
      </c>
      <c r="E955" t="s">
        <v>172</v>
      </c>
      <c r="F955">
        <v>290001264</v>
      </c>
      <c r="G955" t="s">
        <v>1636</v>
      </c>
      <c r="O955" t="str" cm="1">
        <f t="array" ref="O955">IFERROR(TRANSPOSE(_xlfn._xlws.SORT(_xlfn.UNIQUE(_xlfn._xlws.FILTER(PROV[MINA],PROV[PROVEEDOR]=N955)))),"")</f>
        <v/>
      </c>
    </row>
    <row r="956" spans="1:15" x14ac:dyDescent="0.35">
      <c r="A956">
        <v>210000368</v>
      </c>
      <c r="B956" t="s">
        <v>77</v>
      </c>
      <c r="C956" t="s">
        <v>1629</v>
      </c>
      <c r="D956" t="s">
        <v>1635</v>
      </c>
      <c r="E956" t="s">
        <v>172</v>
      </c>
      <c r="F956">
        <v>290001265</v>
      </c>
      <c r="G956" t="s">
        <v>1637</v>
      </c>
      <c r="O956" t="str" cm="1">
        <f t="array" ref="O956">IFERROR(TRANSPOSE(_xlfn._xlws.SORT(_xlfn.UNIQUE(_xlfn._xlws.FILTER(PROV[MINA],PROV[PROVEEDOR]=N956)))),"")</f>
        <v/>
      </c>
    </row>
    <row r="957" spans="1:15" x14ac:dyDescent="0.35">
      <c r="A957">
        <v>210000368</v>
      </c>
      <c r="B957" t="s">
        <v>77</v>
      </c>
      <c r="C957" t="s">
        <v>1629</v>
      </c>
      <c r="D957" t="s">
        <v>1635</v>
      </c>
      <c r="E957" t="s">
        <v>172</v>
      </c>
      <c r="F957">
        <v>290001266</v>
      </c>
      <c r="G957" t="s">
        <v>1638</v>
      </c>
      <c r="O957" t="str" cm="1">
        <f t="array" ref="O957">IFERROR(TRANSPOSE(_xlfn._xlws.SORT(_xlfn.UNIQUE(_xlfn._xlws.FILTER(PROV[MINA],PROV[PROVEEDOR]=N957)))),"")</f>
        <v/>
      </c>
    </row>
    <row r="958" spans="1:15" x14ac:dyDescent="0.35">
      <c r="A958">
        <v>210000369</v>
      </c>
      <c r="B958" t="s">
        <v>1639</v>
      </c>
      <c r="C958" t="s">
        <v>177</v>
      </c>
      <c r="D958" t="s">
        <v>1640</v>
      </c>
      <c r="E958" t="s">
        <v>172</v>
      </c>
      <c r="F958">
        <v>290001267</v>
      </c>
      <c r="G958" t="s">
        <v>1641</v>
      </c>
      <c r="O958" t="str" cm="1">
        <f t="array" ref="O958">IFERROR(TRANSPOSE(_xlfn._xlws.SORT(_xlfn.UNIQUE(_xlfn._xlws.FILTER(PROV[MINA],PROV[PROVEEDOR]=N958)))),"")</f>
        <v/>
      </c>
    </row>
    <row r="959" spans="1:15" x14ac:dyDescent="0.35">
      <c r="A959">
        <v>210000369</v>
      </c>
      <c r="B959" t="s">
        <v>1639</v>
      </c>
      <c r="C959" t="s">
        <v>177</v>
      </c>
      <c r="D959" t="s">
        <v>1640</v>
      </c>
      <c r="E959" t="s">
        <v>172</v>
      </c>
      <c r="F959">
        <v>290001268</v>
      </c>
      <c r="G959" t="s">
        <v>1642</v>
      </c>
      <c r="O959" t="str" cm="1">
        <f t="array" ref="O959">IFERROR(TRANSPOSE(_xlfn._xlws.SORT(_xlfn.UNIQUE(_xlfn._xlws.FILTER(PROV[MINA],PROV[PROVEEDOR]=N959)))),"")</f>
        <v/>
      </c>
    </row>
    <row r="960" spans="1:15" x14ac:dyDescent="0.35">
      <c r="A960">
        <v>210000293</v>
      </c>
      <c r="B960" t="s">
        <v>1628</v>
      </c>
      <c r="C960" t="s">
        <v>1629</v>
      </c>
      <c r="D960" t="s">
        <v>1630</v>
      </c>
      <c r="E960" t="s">
        <v>172</v>
      </c>
      <c r="F960">
        <v>290001269</v>
      </c>
      <c r="G960" t="s">
        <v>1643</v>
      </c>
      <c r="O960" t="str" cm="1">
        <f t="array" ref="O960">IFERROR(TRANSPOSE(_xlfn._xlws.SORT(_xlfn.UNIQUE(_xlfn._xlws.FILTER(PROV[MINA],PROV[PROVEEDOR]=N960)))),"")</f>
        <v/>
      </c>
    </row>
    <row r="961" spans="1:15" x14ac:dyDescent="0.35">
      <c r="A961">
        <v>210000101</v>
      </c>
      <c r="B961" t="s">
        <v>278</v>
      </c>
      <c r="C961" t="s">
        <v>244</v>
      </c>
      <c r="D961" t="s">
        <v>279</v>
      </c>
      <c r="E961" t="s">
        <v>172</v>
      </c>
      <c r="F961">
        <v>290001270</v>
      </c>
      <c r="G961" t="s">
        <v>1644</v>
      </c>
      <c r="O961" t="str" cm="1">
        <f t="array" ref="O961">IFERROR(TRANSPOSE(_xlfn._xlws.SORT(_xlfn.UNIQUE(_xlfn._xlws.FILTER(PROV[MINA],PROV[PROVEEDOR]=N961)))),"")</f>
        <v/>
      </c>
    </row>
    <row r="962" spans="1:15" x14ac:dyDescent="0.35">
      <c r="A962">
        <v>210000101</v>
      </c>
      <c r="B962" t="s">
        <v>278</v>
      </c>
      <c r="C962" t="s">
        <v>244</v>
      </c>
      <c r="D962" t="s">
        <v>279</v>
      </c>
      <c r="E962" t="s">
        <v>172</v>
      </c>
      <c r="F962">
        <v>290001271</v>
      </c>
      <c r="G962" t="s">
        <v>1645</v>
      </c>
      <c r="O962" t="str" cm="1">
        <f t="array" ref="O962">IFERROR(TRANSPOSE(_xlfn._xlws.SORT(_xlfn.UNIQUE(_xlfn._xlws.FILTER(PROV[MINA],PROV[PROVEEDOR]=N962)))),"")</f>
        <v/>
      </c>
    </row>
    <row r="963" spans="1:15" x14ac:dyDescent="0.35">
      <c r="A963">
        <v>210000249</v>
      </c>
      <c r="B963" t="s">
        <v>28</v>
      </c>
      <c r="C963" t="s">
        <v>177</v>
      </c>
      <c r="D963" t="s">
        <v>1140</v>
      </c>
      <c r="E963" t="s">
        <v>172</v>
      </c>
      <c r="F963">
        <v>290001272</v>
      </c>
      <c r="G963" t="s">
        <v>1646</v>
      </c>
      <c r="O963" t="str" cm="1">
        <f t="array" ref="O963">IFERROR(TRANSPOSE(_xlfn._xlws.SORT(_xlfn.UNIQUE(_xlfn._xlws.FILTER(PROV[MINA],PROV[PROVEEDOR]=N963)))),"")</f>
        <v/>
      </c>
    </row>
    <row r="964" spans="1:15" x14ac:dyDescent="0.35">
      <c r="A964">
        <v>210000249</v>
      </c>
      <c r="B964" t="s">
        <v>28</v>
      </c>
      <c r="C964" t="s">
        <v>177</v>
      </c>
      <c r="D964" t="s">
        <v>1140</v>
      </c>
      <c r="E964" t="s">
        <v>172</v>
      </c>
      <c r="F964">
        <v>290001273</v>
      </c>
      <c r="G964" t="s">
        <v>1647</v>
      </c>
      <c r="O964" t="str" cm="1">
        <f t="array" ref="O964">IFERROR(TRANSPOSE(_xlfn._xlws.SORT(_xlfn.UNIQUE(_xlfn._xlws.FILTER(PROV[MINA],PROV[PROVEEDOR]=N964)))),"")</f>
        <v/>
      </c>
    </row>
    <row r="965" spans="1:15" x14ac:dyDescent="0.35">
      <c r="A965">
        <v>210000249</v>
      </c>
      <c r="B965" t="s">
        <v>28</v>
      </c>
      <c r="C965" t="s">
        <v>177</v>
      </c>
      <c r="D965" t="s">
        <v>1140</v>
      </c>
      <c r="E965" t="s">
        <v>172</v>
      </c>
      <c r="F965">
        <v>290001274</v>
      </c>
      <c r="G965" t="s">
        <v>1648</v>
      </c>
      <c r="O965" t="str" cm="1">
        <f t="array" ref="O965">IFERROR(TRANSPOSE(_xlfn._xlws.SORT(_xlfn.UNIQUE(_xlfn._xlws.FILTER(PROV[MINA],PROV[PROVEEDOR]=N965)))),"")</f>
        <v/>
      </c>
    </row>
    <row r="966" spans="1:15" x14ac:dyDescent="0.35">
      <c r="A966">
        <v>210000030</v>
      </c>
      <c r="B966" t="s">
        <v>210</v>
      </c>
      <c r="C966" t="s">
        <v>177</v>
      </c>
      <c r="D966" t="s">
        <v>211</v>
      </c>
      <c r="E966" t="s">
        <v>172</v>
      </c>
      <c r="F966">
        <v>290001275</v>
      </c>
      <c r="G966" t="s">
        <v>1649</v>
      </c>
      <c r="O966" t="str" cm="1">
        <f t="array" ref="O966">IFERROR(TRANSPOSE(_xlfn._xlws.SORT(_xlfn.UNIQUE(_xlfn._xlws.FILTER(PROV[MINA],PROV[PROVEEDOR]=N966)))),"")</f>
        <v/>
      </c>
    </row>
    <row r="967" spans="1:15" x14ac:dyDescent="0.35">
      <c r="A967">
        <v>220001533</v>
      </c>
      <c r="B967" t="s">
        <v>1553</v>
      </c>
      <c r="C967" t="s">
        <v>177</v>
      </c>
      <c r="D967" t="s">
        <v>1554</v>
      </c>
      <c r="E967" t="s">
        <v>172</v>
      </c>
      <c r="F967">
        <v>290001276</v>
      </c>
      <c r="G967" t="s">
        <v>1650</v>
      </c>
      <c r="O967" t="str" cm="1">
        <f t="array" ref="O967">IFERROR(TRANSPOSE(_xlfn._xlws.SORT(_xlfn.UNIQUE(_xlfn._xlws.FILTER(PROV[MINA],PROV[PROVEEDOR]=N967)))),"")</f>
        <v/>
      </c>
    </row>
    <row r="968" spans="1:15" x14ac:dyDescent="0.35">
      <c r="A968">
        <v>210000376</v>
      </c>
      <c r="B968" t="s">
        <v>1651</v>
      </c>
      <c r="C968" t="s">
        <v>1652</v>
      </c>
      <c r="D968" t="s">
        <v>1653</v>
      </c>
      <c r="E968" t="s">
        <v>172</v>
      </c>
      <c r="F968">
        <v>290001277</v>
      </c>
      <c r="G968" t="s">
        <v>1654</v>
      </c>
      <c r="O968" t="str" cm="1">
        <f t="array" ref="O968">IFERROR(TRANSPOSE(_xlfn._xlws.SORT(_xlfn.UNIQUE(_xlfn._xlws.FILTER(PROV[MINA],PROV[PROVEEDOR]=N968)))),"")</f>
        <v/>
      </c>
    </row>
    <row r="969" spans="1:15" x14ac:dyDescent="0.35">
      <c r="A969">
        <v>210000376</v>
      </c>
      <c r="B969" t="s">
        <v>1651</v>
      </c>
      <c r="C969" t="s">
        <v>1652</v>
      </c>
      <c r="D969" t="s">
        <v>1653</v>
      </c>
      <c r="E969" t="s">
        <v>172</v>
      </c>
      <c r="F969">
        <v>290001278</v>
      </c>
      <c r="G969" t="s">
        <v>1655</v>
      </c>
      <c r="O969" t="str" cm="1">
        <f t="array" ref="O969">IFERROR(TRANSPOSE(_xlfn._xlws.SORT(_xlfn.UNIQUE(_xlfn._xlws.FILTER(PROV[MINA],PROV[PROVEEDOR]=N969)))),"")</f>
        <v/>
      </c>
    </row>
    <row r="970" spans="1:15" x14ac:dyDescent="0.35">
      <c r="A970">
        <v>210000275</v>
      </c>
      <c r="B970" t="s">
        <v>1362</v>
      </c>
      <c r="C970" t="s">
        <v>177</v>
      </c>
      <c r="D970" t="s">
        <v>1363</v>
      </c>
      <c r="E970" t="s">
        <v>172</v>
      </c>
      <c r="F970">
        <v>290001283</v>
      </c>
      <c r="G970" t="s">
        <v>1656</v>
      </c>
      <c r="O970" t="str" cm="1">
        <f t="array" ref="O970">IFERROR(TRANSPOSE(_xlfn._xlws.SORT(_xlfn.UNIQUE(_xlfn._xlws.FILTER(PROV[MINA],PROV[PROVEEDOR]=N970)))),"")</f>
        <v/>
      </c>
    </row>
    <row r="971" spans="1:15" x14ac:dyDescent="0.35">
      <c r="A971">
        <v>210000323</v>
      </c>
      <c r="B971" t="s">
        <v>1657</v>
      </c>
      <c r="C971" t="s">
        <v>232</v>
      </c>
      <c r="D971" t="s">
        <v>1658</v>
      </c>
      <c r="E971" t="s">
        <v>172</v>
      </c>
      <c r="F971">
        <v>290001284</v>
      </c>
      <c r="G971" t="s">
        <v>1659</v>
      </c>
      <c r="O971" t="str" cm="1">
        <f t="array" ref="O971">IFERROR(TRANSPOSE(_xlfn._xlws.SORT(_xlfn.UNIQUE(_xlfn._xlws.FILTER(PROV[MINA],PROV[PROVEEDOR]=N971)))),"")</f>
        <v/>
      </c>
    </row>
    <row r="972" spans="1:15" x14ac:dyDescent="0.35">
      <c r="A972">
        <v>210000323</v>
      </c>
      <c r="B972" t="s">
        <v>1657</v>
      </c>
      <c r="C972" t="s">
        <v>232</v>
      </c>
      <c r="D972" t="s">
        <v>1658</v>
      </c>
      <c r="E972" t="s">
        <v>172</v>
      </c>
      <c r="F972">
        <v>290001285</v>
      </c>
      <c r="G972" t="s">
        <v>1660</v>
      </c>
      <c r="O972" t="str" cm="1">
        <f t="array" ref="O972">IFERROR(TRANSPOSE(_xlfn._xlws.SORT(_xlfn.UNIQUE(_xlfn._xlws.FILTER(PROV[MINA],PROV[PROVEEDOR]=N972)))),"")</f>
        <v/>
      </c>
    </row>
    <row r="973" spans="1:15" x14ac:dyDescent="0.35">
      <c r="A973">
        <v>210000249</v>
      </c>
      <c r="B973" t="s">
        <v>28</v>
      </c>
      <c r="C973" t="s">
        <v>177</v>
      </c>
      <c r="D973" t="s">
        <v>1140</v>
      </c>
      <c r="E973" t="s">
        <v>172</v>
      </c>
      <c r="F973">
        <v>290001287</v>
      </c>
      <c r="G973" t="s">
        <v>1661</v>
      </c>
      <c r="O973" t="str" cm="1">
        <f t="array" ref="O973">IFERROR(TRANSPOSE(_xlfn._xlws.SORT(_xlfn.UNIQUE(_xlfn._xlws.FILTER(PROV[MINA],PROV[PROVEEDOR]=N973)))),"")</f>
        <v/>
      </c>
    </row>
    <row r="974" spans="1:15" x14ac:dyDescent="0.35">
      <c r="A974">
        <v>210000157</v>
      </c>
      <c r="B974" t="s">
        <v>718</v>
      </c>
      <c r="C974" t="s">
        <v>394</v>
      </c>
      <c r="D974" t="s">
        <v>719</v>
      </c>
      <c r="E974" t="s">
        <v>172</v>
      </c>
      <c r="F974">
        <v>290001288</v>
      </c>
      <c r="G974" t="s">
        <v>1662</v>
      </c>
      <c r="O974" t="str" cm="1">
        <f t="array" ref="O974">IFERROR(TRANSPOSE(_xlfn._xlws.SORT(_xlfn.UNIQUE(_xlfn._xlws.FILTER(PROV[MINA],PROV[PROVEEDOR]=N974)))),"")</f>
        <v/>
      </c>
    </row>
    <row r="975" spans="1:15" x14ac:dyDescent="0.35">
      <c r="A975">
        <v>210000157</v>
      </c>
      <c r="B975" t="s">
        <v>718</v>
      </c>
      <c r="C975" t="s">
        <v>394</v>
      </c>
      <c r="D975" t="s">
        <v>719</v>
      </c>
      <c r="E975" t="s">
        <v>172</v>
      </c>
      <c r="F975">
        <v>290001289</v>
      </c>
      <c r="G975" t="s">
        <v>1663</v>
      </c>
      <c r="O975" t="str" cm="1">
        <f t="array" ref="O975">IFERROR(TRANSPOSE(_xlfn._xlws.SORT(_xlfn.UNIQUE(_xlfn._xlws.FILTER(PROV[MINA],PROV[PROVEEDOR]=N975)))),"")</f>
        <v/>
      </c>
    </row>
    <row r="976" spans="1:15" x14ac:dyDescent="0.35">
      <c r="A976">
        <v>210000296</v>
      </c>
      <c r="B976" t="s">
        <v>1664</v>
      </c>
      <c r="C976" t="s">
        <v>177</v>
      </c>
      <c r="D976" t="s">
        <v>1665</v>
      </c>
      <c r="E976" t="s">
        <v>172</v>
      </c>
      <c r="F976">
        <v>290001290</v>
      </c>
      <c r="G976" t="s">
        <v>1666</v>
      </c>
      <c r="O976" t="str" cm="1">
        <f t="array" ref="O976">IFERROR(TRANSPOSE(_xlfn._xlws.SORT(_xlfn.UNIQUE(_xlfn._xlws.FILTER(PROV[MINA],PROV[PROVEEDOR]=N976)))),"")</f>
        <v/>
      </c>
    </row>
    <row r="977" spans="1:15" x14ac:dyDescent="0.35">
      <c r="A977">
        <v>210000296</v>
      </c>
      <c r="B977" t="s">
        <v>1664</v>
      </c>
      <c r="C977" t="s">
        <v>177</v>
      </c>
      <c r="D977" t="s">
        <v>1665</v>
      </c>
      <c r="E977" t="s">
        <v>172</v>
      </c>
      <c r="F977">
        <v>290001291</v>
      </c>
      <c r="G977" t="s">
        <v>1667</v>
      </c>
      <c r="O977" t="str" cm="1">
        <f t="array" ref="O977">IFERROR(TRANSPOSE(_xlfn._xlws.SORT(_xlfn.UNIQUE(_xlfn._xlws.FILTER(PROV[MINA],PROV[PROVEEDOR]=N977)))),"")</f>
        <v/>
      </c>
    </row>
    <row r="978" spans="1:15" x14ac:dyDescent="0.35">
      <c r="A978">
        <v>210000249</v>
      </c>
      <c r="B978" t="s">
        <v>28</v>
      </c>
      <c r="C978" t="s">
        <v>177</v>
      </c>
      <c r="D978" t="s">
        <v>1140</v>
      </c>
      <c r="E978" t="s">
        <v>172</v>
      </c>
      <c r="F978">
        <v>290001292</v>
      </c>
      <c r="G978" t="s">
        <v>1668</v>
      </c>
      <c r="O978" t="str" cm="1">
        <f t="array" ref="O978">IFERROR(TRANSPOSE(_xlfn._xlws.SORT(_xlfn.UNIQUE(_xlfn._xlws.FILTER(PROV[MINA],PROV[PROVEEDOR]=N978)))),"")</f>
        <v/>
      </c>
    </row>
    <row r="979" spans="1:15" x14ac:dyDescent="0.35">
      <c r="A979">
        <v>210000377</v>
      </c>
      <c r="B979" t="s">
        <v>20</v>
      </c>
      <c r="C979" t="s">
        <v>177</v>
      </c>
      <c r="D979" t="s">
        <v>1669</v>
      </c>
      <c r="E979" t="s">
        <v>172</v>
      </c>
      <c r="F979">
        <v>290001293</v>
      </c>
      <c r="G979" t="s">
        <v>1670</v>
      </c>
      <c r="O979" t="str" cm="1">
        <f t="array" ref="O979">IFERROR(TRANSPOSE(_xlfn._xlws.SORT(_xlfn.UNIQUE(_xlfn._xlws.FILTER(PROV[MINA],PROV[PROVEEDOR]=N979)))),"")</f>
        <v/>
      </c>
    </row>
    <row r="980" spans="1:15" x14ac:dyDescent="0.35">
      <c r="A980">
        <v>210000193</v>
      </c>
      <c r="B980" t="s">
        <v>871</v>
      </c>
      <c r="C980" t="s">
        <v>177</v>
      </c>
      <c r="D980" t="s">
        <v>872</v>
      </c>
      <c r="E980" t="s">
        <v>172</v>
      </c>
      <c r="F980">
        <v>290001294</v>
      </c>
      <c r="G980" t="s">
        <v>1671</v>
      </c>
      <c r="O980" t="str" cm="1">
        <f t="array" ref="O980">IFERROR(TRANSPOSE(_xlfn._xlws.SORT(_xlfn.UNIQUE(_xlfn._xlws.FILTER(PROV[MINA],PROV[PROVEEDOR]=N980)))),"")</f>
        <v/>
      </c>
    </row>
    <row r="981" spans="1:15" x14ac:dyDescent="0.35">
      <c r="A981">
        <v>210000249</v>
      </c>
      <c r="B981" t="s">
        <v>28</v>
      </c>
      <c r="C981" t="s">
        <v>177</v>
      </c>
      <c r="D981" t="s">
        <v>1140</v>
      </c>
      <c r="E981" t="s">
        <v>172</v>
      </c>
      <c r="F981">
        <v>290001295</v>
      </c>
      <c r="G981" t="s">
        <v>1672</v>
      </c>
      <c r="O981" t="str" cm="1">
        <f t="array" ref="O981">IFERROR(TRANSPOSE(_xlfn._xlws.SORT(_xlfn.UNIQUE(_xlfn._xlws.FILTER(PROV[MINA],PROV[PROVEEDOR]=N981)))),"")</f>
        <v/>
      </c>
    </row>
    <row r="982" spans="1:15" x14ac:dyDescent="0.35">
      <c r="A982">
        <v>210000011</v>
      </c>
      <c r="B982" t="s">
        <v>1673</v>
      </c>
      <c r="C982" t="s">
        <v>177</v>
      </c>
      <c r="D982" t="s">
        <v>1674</v>
      </c>
      <c r="E982" t="s">
        <v>172</v>
      </c>
      <c r="F982">
        <v>290001296</v>
      </c>
      <c r="G982" t="s">
        <v>1675</v>
      </c>
      <c r="O982" t="str" cm="1">
        <f t="array" ref="O982">IFERROR(TRANSPOSE(_xlfn._xlws.SORT(_xlfn.UNIQUE(_xlfn._xlws.FILTER(PROV[MINA],PROV[PROVEEDOR]=N982)))),"")</f>
        <v/>
      </c>
    </row>
    <row r="983" spans="1:15" x14ac:dyDescent="0.35">
      <c r="A983">
        <v>210000227</v>
      </c>
      <c r="B983" t="s">
        <v>951</v>
      </c>
      <c r="C983" t="s">
        <v>177</v>
      </c>
      <c r="D983" t="s">
        <v>952</v>
      </c>
      <c r="E983" t="s">
        <v>172</v>
      </c>
      <c r="F983">
        <v>290001297</v>
      </c>
      <c r="G983" t="s">
        <v>1676</v>
      </c>
      <c r="O983" t="str" cm="1">
        <f t="array" ref="O983">IFERROR(TRANSPOSE(_xlfn._xlws.SORT(_xlfn.UNIQUE(_xlfn._xlws.FILTER(PROV[MINA],PROV[PROVEEDOR]=N983)))),"")</f>
        <v/>
      </c>
    </row>
    <row r="984" spans="1:15" x14ac:dyDescent="0.35">
      <c r="A984">
        <v>210000227</v>
      </c>
      <c r="B984" t="s">
        <v>951</v>
      </c>
      <c r="C984" t="s">
        <v>177</v>
      </c>
      <c r="D984" t="s">
        <v>952</v>
      </c>
      <c r="E984" t="s">
        <v>172</v>
      </c>
      <c r="F984">
        <v>290001298</v>
      </c>
      <c r="G984" t="s">
        <v>1677</v>
      </c>
      <c r="O984" t="str" cm="1">
        <f t="array" ref="O984">IFERROR(TRANSPOSE(_xlfn._xlws.SORT(_xlfn.UNIQUE(_xlfn._xlws.FILTER(PROV[MINA],PROV[PROVEEDOR]=N984)))),"")</f>
        <v/>
      </c>
    </row>
    <row r="985" spans="1:15" x14ac:dyDescent="0.35">
      <c r="A985">
        <v>210000227</v>
      </c>
      <c r="B985" t="s">
        <v>951</v>
      </c>
      <c r="C985" t="s">
        <v>177</v>
      </c>
      <c r="D985" t="s">
        <v>952</v>
      </c>
      <c r="E985" t="s">
        <v>172</v>
      </c>
      <c r="F985">
        <v>290001299</v>
      </c>
      <c r="G985" t="s">
        <v>1678</v>
      </c>
      <c r="O985" t="str" cm="1">
        <f t="array" ref="O985">IFERROR(TRANSPOSE(_xlfn._xlws.SORT(_xlfn.UNIQUE(_xlfn._xlws.FILTER(PROV[MINA],PROV[PROVEEDOR]=N985)))),"")</f>
        <v/>
      </c>
    </row>
    <row r="986" spans="1:15" x14ac:dyDescent="0.35">
      <c r="A986">
        <v>210000108</v>
      </c>
      <c r="B986" t="s">
        <v>270</v>
      </c>
      <c r="C986" t="s">
        <v>170</v>
      </c>
      <c r="D986" t="s">
        <v>271</v>
      </c>
      <c r="E986" t="s">
        <v>172</v>
      </c>
      <c r="F986">
        <v>290001300</v>
      </c>
      <c r="G986" t="s">
        <v>1679</v>
      </c>
      <c r="O986" t="str" cm="1">
        <f t="array" ref="O986">IFERROR(TRANSPOSE(_xlfn._xlws.SORT(_xlfn.UNIQUE(_xlfn._xlws.FILTER(PROV[MINA],PROV[PROVEEDOR]=N986)))),"")</f>
        <v/>
      </c>
    </row>
    <row r="987" spans="1:15" x14ac:dyDescent="0.35">
      <c r="A987">
        <v>210000262</v>
      </c>
      <c r="B987" t="s">
        <v>1285</v>
      </c>
      <c r="C987" t="s">
        <v>177</v>
      </c>
      <c r="D987" t="s">
        <v>1286</v>
      </c>
      <c r="E987" t="s">
        <v>172</v>
      </c>
      <c r="F987">
        <v>290001301</v>
      </c>
      <c r="G987" t="s">
        <v>1680</v>
      </c>
      <c r="O987" t="str" cm="1">
        <f t="array" ref="O987">IFERROR(TRANSPOSE(_xlfn._xlws.SORT(_xlfn.UNIQUE(_xlfn._xlws.FILTER(PROV[MINA],PROV[PROVEEDOR]=N987)))),"")</f>
        <v/>
      </c>
    </row>
    <row r="988" spans="1:15" x14ac:dyDescent="0.35">
      <c r="A988">
        <v>210000378</v>
      </c>
      <c r="B988" t="s">
        <v>1681</v>
      </c>
      <c r="C988" t="s">
        <v>709</v>
      </c>
      <c r="D988" t="s">
        <v>1682</v>
      </c>
      <c r="E988" t="s">
        <v>172</v>
      </c>
      <c r="F988">
        <v>290001302</v>
      </c>
      <c r="G988" t="s">
        <v>1683</v>
      </c>
      <c r="O988" t="str" cm="1">
        <f t="array" ref="O988">IFERROR(TRANSPOSE(_xlfn._xlws.SORT(_xlfn.UNIQUE(_xlfn._xlws.FILTER(PROV[MINA],PROV[PROVEEDOR]=N988)))),"")</f>
        <v/>
      </c>
    </row>
    <row r="989" spans="1:15" x14ac:dyDescent="0.35">
      <c r="A989">
        <v>210000378</v>
      </c>
      <c r="B989" t="s">
        <v>1681</v>
      </c>
      <c r="C989" t="s">
        <v>709</v>
      </c>
      <c r="D989" t="s">
        <v>1682</v>
      </c>
      <c r="E989" t="s">
        <v>172</v>
      </c>
      <c r="F989">
        <v>290001303</v>
      </c>
      <c r="G989" t="s">
        <v>1684</v>
      </c>
      <c r="O989" t="str" cm="1">
        <f t="array" ref="O989">IFERROR(TRANSPOSE(_xlfn._xlws.SORT(_xlfn.UNIQUE(_xlfn._xlws.FILTER(PROV[MINA],PROV[PROVEEDOR]=N989)))),"")</f>
        <v/>
      </c>
    </row>
    <row r="990" spans="1:15" x14ac:dyDescent="0.35">
      <c r="A990">
        <v>210000262</v>
      </c>
      <c r="B990" t="s">
        <v>1285</v>
      </c>
      <c r="C990" t="s">
        <v>177</v>
      </c>
      <c r="D990" t="s">
        <v>1286</v>
      </c>
      <c r="E990" t="s">
        <v>172</v>
      </c>
      <c r="F990">
        <v>290001304</v>
      </c>
      <c r="G990" t="s">
        <v>1685</v>
      </c>
      <c r="O990" t="str" cm="1">
        <f t="array" ref="O990">IFERROR(TRANSPOSE(_xlfn._xlws.SORT(_xlfn.UNIQUE(_xlfn._xlws.FILTER(PROV[MINA],PROV[PROVEEDOR]=N990)))),"")</f>
        <v/>
      </c>
    </row>
    <row r="991" spans="1:15" x14ac:dyDescent="0.35">
      <c r="A991">
        <v>210000044</v>
      </c>
      <c r="B991" t="s">
        <v>543</v>
      </c>
      <c r="C991" t="s">
        <v>202</v>
      </c>
      <c r="D991" t="s">
        <v>544</v>
      </c>
      <c r="E991" t="s">
        <v>172</v>
      </c>
      <c r="F991">
        <v>290001305</v>
      </c>
      <c r="G991" t="s">
        <v>1686</v>
      </c>
      <c r="O991" t="str" cm="1">
        <f t="array" ref="O991">IFERROR(TRANSPOSE(_xlfn._xlws.SORT(_xlfn.UNIQUE(_xlfn._xlws.FILTER(PROV[MINA],PROV[PROVEEDOR]=N991)))),"")</f>
        <v/>
      </c>
    </row>
    <row r="992" spans="1:15" x14ac:dyDescent="0.35">
      <c r="A992">
        <v>210000249</v>
      </c>
      <c r="B992" t="s">
        <v>28</v>
      </c>
      <c r="C992" t="s">
        <v>177</v>
      </c>
      <c r="D992" t="s">
        <v>1140</v>
      </c>
      <c r="E992" t="s">
        <v>172</v>
      </c>
      <c r="F992">
        <v>290001306</v>
      </c>
      <c r="G992" t="s">
        <v>124</v>
      </c>
      <c r="O992" t="str" cm="1">
        <f t="array" ref="O992">IFERROR(TRANSPOSE(_xlfn._xlws.SORT(_xlfn.UNIQUE(_xlfn._xlws.FILTER(PROV[MINA],PROV[PROVEEDOR]=N992)))),"")</f>
        <v/>
      </c>
    </row>
    <row r="993" spans="1:15" x14ac:dyDescent="0.35">
      <c r="A993">
        <v>210000249</v>
      </c>
      <c r="B993" t="s">
        <v>28</v>
      </c>
      <c r="C993" t="s">
        <v>177</v>
      </c>
      <c r="D993" t="s">
        <v>1140</v>
      </c>
      <c r="E993" t="s">
        <v>172</v>
      </c>
      <c r="F993">
        <v>290001307</v>
      </c>
      <c r="G993" t="s">
        <v>1687</v>
      </c>
      <c r="O993" t="str" cm="1">
        <f t="array" ref="O993">IFERROR(TRANSPOSE(_xlfn._xlws.SORT(_xlfn.UNIQUE(_xlfn._xlws.FILTER(PROV[MINA],PROV[PROVEEDOR]=N993)))),"")</f>
        <v/>
      </c>
    </row>
    <row r="994" spans="1:15" x14ac:dyDescent="0.35">
      <c r="A994">
        <v>210000249</v>
      </c>
      <c r="B994" t="s">
        <v>28</v>
      </c>
      <c r="C994" t="s">
        <v>177</v>
      </c>
      <c r="D994" t="s">
        <v>1140</v>
      </c>
      <c r="E994" t="s">
        <v>172</v>
      </c>
      <c r="F994">
        <v>290001308</v>
      </c>
      <c r="G994" t="s">
        <v>1688</v>
      </c>
      <c r="O994" t="str" cm="1">
        <f t="array" ref="O994">IFERROR(TRANSPOSE(_xlfn._xlws.SORT(_xlfn.UNIQUE(_xlfn._xlws.FILTER(PROV[MINA],PROV[PROVEEDOR]=N994)))),"")</f>
        <v/>
      </c>
    </row>
    <row r="995" spans="1:15" x14ac:dyDescent="0.35">
      <c r="A995">
        <v>210000249</v>
      </c>
      <c r="B995" t="s">
        <v>28</v>
      </c>
      <c r="C995" t="s">
        <v>177</v>
      </c>
      <c r="D995" t="s">
        <v>1140</v>
      </c>
      <c r="E995" t="s">
        <v>172</v>
      </c>
      <c r="F995">
        <v>290001309</v>
      </c>
      <c r="G995" t="s">
        <v>1689</v>
      </c>
      <c r="O995" t="str" cm="1">
        <f t="array" ref="O995">IFERROR(TRANSPOSE(_xlfn._xlws.SORT(_xlfn.UNIQUE(_xlfn._xlws.FILTER(PROV[MINA],PROV[PROVEEDOR]=N995)))),"")</f>
        <v/>
      </c>
    </row>
    <row r="996" spans="1:15" x14ac:dyDescent="0.35">
      <c r="A996">
        <v>210000308</v>
      </c>
      <c r="B996" t="s">
        <v>1431</v>
      </c>
      <c r="C996" t="s">
        <v>394</v>
      </c>
      <c r="D996" t="s">
        <v>1432</v>
      </c>
      <c r="E996" t="s">
        <v>179</v>
      </c>
      <c r="F996">
        <v>290001310</v>
      </c>
      <c r="G996" t="s">
        <v>1690</v>
      </c>
      <c r="O996" t="str" cm="1">
        <f t="array" ref="O996">IFERROR(TRANSPOSE(_xlfn._xlws.SORT(_xlfn.UNIQUE(_xlfn._xlws.FILTER(PROV[MINA],PROV[PROVEEDOR]=N996)))),"")</f>
        <v/>
      </c>
    </row>
    <row r="997" spans="1:15" x14ac:dyDescent="0.35">
      <c r="A997">
        <v>210000379</v>
      </c>
      <c r="B997" t="s">
        <v>1691</v>
      </c>
      <c r="C997" t="s">
        <v>177</v>
      </c>
      <c r="D997" t="s">
        <v>1692</v>
      </c>
      <c r="E997" t="s">
        <v>172</v>
      </c>
      <c r="F997">
        <v>290001311</v>
      </c>
      <c r="G997" t="s">
        <v>1693</v>
      </c>
      <c r="O997" t="str" cm="1">
        <f t="array" ref="O997">IFERROR(TRANSPOSE(_xlfn._xlws.SORT(_xlfn.UNIQUE(_xlfn._xlws.FILTER(PROV[MINA],PROV[PROVEEDOR]=N997)))),"")</f>
        <v/>
      </c>
    </row>
    <row r="998" spans="1:15" x14ac:dyDescent="0.35">
      <c r="A998">
        <v>210000379</v>
      </c>
      <c r="B998" t="s">
        <v>1691</v>
      </c>
      <c r="C998" t="s">
        <v>177</v>
      </c>
      <c r="D998" t="s">
        <v>1692</v>
      </c>
      <c r="E998" t="s">
        <v>172</v>
      </c>
      <c r="F998">
        <v>290001312</v>
      </c>
      <c r="G998" t="s">
        <v>1694</v>
      </c>
      <c r="O998" t="str" cm="1">
        <f t="array" ref="O998">IFERROR(TRANSPOSE(_xlfn._xlws.SORT(_xlfn.UNIQUE(_xlfn._xlws.FILTER(PROV[MINA],PROV[PROVEEDOR]=N998)))),"")</f>
        <v/>
      </c>
    </row>
    <row r="999" spans="1:15" x14ac:dyDescent="0.35">
      <c r="A999">
        <v>210000379</v>
      </c>
      <c r="B999" t="s">
        <v>1691</v>
      </c>
      <c r="C999" t="s">
        <v>177</v>
      </c>
      <c r="D999" t="s">
        <v>1692</v>
      </c>
      <c r="E999" t="s">
        <v>172</v>
      </c>
      <c r="F999">
        <v>290001313</v>
      </c>
      <c r="G999" t="s">
        <v>1695</v>
      </c>
      <c r="O999" t="str" cm="1">
        <f t="array" ref="O999">IFERROR(TRANSPOSE(_xlfn._xlws.SORT(_xlfn.UNIQUE(_xlfn._xlws.FILTER(PROV[MINA],PROV[PROVEEDOR]=N999)))),"")</f>
        <v/>
      </c>
    </row>
    <row r="1000" spans="1:15" x14ac:dyDescent="0.35">
      <c r="A1000">
        <v>220001533</v>
      </c>
      <c r="B1000" t="s">
        <v>1553</v>
      </c>
      <c r="C1000" t="s">
        <v>177</v>
      </c>
      <c r="D1000" t="s">
        <v>1554</v>
      </c>
      <c r="E1000" t="s">
        <v>172</v>
      </c>
      <c r="F1000">
        <v>290001314</v>
      </c>
      <c r="G1000" t="s">
        <v>1696</v>
      </c>
      <c r="O1000" s="12" t="str" cm="1">
        <f t="array" ref="O1000">IFERROR(TRANSPOSE(_xlfn._xlws.SORT(_xlfn.UNIQUE(_xlfn._xlws.FILTER(PROV[MINA],PROV[PROVEEDOR]=N1000)))),"")</f>
        <v/>
      </c>
    </row>
    <row r="1001" spans="1:15" x14ac:dyDescent="0.35">
      <c r="A1001">
        <v>210000380</v>
      </c>
      <c r="B1001" t="s">
        <v>1697</v>
      </c>
      <c r="C1001" t="s">
        <v>177</v>
      </c>
      <c r="D1001" t="s">
        <v>1698</v>
      </c>
      <c r="E1001" t="s">
        <v>172</v>
      </c>
      <c r="F1001">
        <v>290001315</v>
      </c>
      <c r="G1001" t="s">
        <v>1699</v>
      </c>
    </row>
    <row r="1002" spans="1:15" x14ac:dyDescent="0.35">
      <c r="A1002">
        <v>210000380</v>
      </c>
      <c r="B1002" t="s">
        <v>1697</v>
      </c>
      <c r="C1002" t="s">
        <v>177</v>
      </c>
      <c r="D1002" t="s">
        <v>1698</v>
      </c>
      <c r="E1002" t="s">
        <v>172</v>
      </c>
      <c r="F1002">
        <v>290001316</v>
      </c>
      <c r="G1002" t="s">
        <v>1700</v>
      </c>
    </row>
    <row r="1003" spans="1:15" x14ac:dyDescent="0.35">
      <c r="A1003">
        <v>210000380</v>
      </c>
      <c r="B1003" t="s">
        <v>1697</v>
      </c>
      <c r="C1003" t="s">
        <v>177</v>
      </c>
      <c r="D1003" t="s">
        <v>1698</v>
      </c>
      <c r="E1003" t="s">
        <v>172</v>
      </c>
      <c r="F1003">
        <v>290001317</v>
      </c>
      <c r="G1003" t="s">
        <v>1701</v>
      </c>
    </row>
    <row r="1004" spans="1:15" x14ac:dyDescent="0.35">
      <c r="A1004">
        <v>210000380</v>
      </c>
      <c r="B1004" t="s">
        <v>1697</v>
      </c>
      <c r="C1004" t="s">
        <v>177</v>
      </c>
      <c r="D1004" t="s">
        <v>1698</v>
      </c>
      <c r="E1004" t="s">
        <v>172</v>
      </c>
      <c r="F1004">
        <v>290001318</v>
      </c>
      <c r="G1004" t="s">
        <v>1702</v>
      </c>
    </row>
    <row r="1005" spans="1:15" x14ac:dyDescent="0.35">
      <c r="A1005">
        <v>210000381</v>
      </c>
      <c r="B1005" t="s">
        <v>1703</v>
      </c>
      <c r="C1005" t="s">
        <v>177</v>
      </c>
      <c r="D1005" t="s">
        <v>1704</v>
      </c>
      <c r="E1005" t="s">
        <v>172</v>
      </c>
      <c r="F1005">
        <v>290001319</v>
      </c>
      <c r="G1005" t="s">
        <v>1705</v>
      </c>
    </row>
    <row r="1006" spans="1:15" x14ac:dyDescent="0.35">
      <c r="A1006">
        <v>210000382</v>
      </c>
      <c r="B1006" t="s">
        <v>1706</v>
      </c>
      <c r="C1006" t="s">
        <v>177</v>
      </c>
      <c r="D1006" t="s">
        <v>1707</v>
      </c>
      <c r="E1006" t="s">
        <v>172</v>
      </c>
      <c r="F1006">
        <v>290001320</v>
      </c>
      <c r="G1006" t="s">
        <v>1708</v>
      </c>
    </row>
    <row r="1007" spans="1:15" x14ac:dyDescent="0.35">
      <c r="A1007">
        <v>210000377</v>
      </c>
      <c r="B1007" t="s">
        <v>20</v>
      </c>
      <c r="C1007" t="s">
        <v>177</v>
      </c>
      <c r="D1007" t="s">
        <v>1669</v>
      </c>
      <c r="E1007" t="s">
        <v>172</v>
      </c>
      <c r="F1007">
        <v>290001321</v>
      </c>
      <c r="G1007" t="s">
        <v>21</v>
      </c>
    </row>
    <row r="1008" spans="1:15" x14ac:dyDescent="0.35">
      <c r="A1008">
        <v>210000383</v>
      </c>
      <c r="B1008" t="s">
        <v>1709</v>
      </c>
      <c r="C1008" t="s">
        <v>284</v>
      </c>
      <c r="D1008" t="s">
        <v>1710</v>
      </c>
      <c r="E1008" t="s">
        <v>172</v>
      </c>
      <c r="F1008">
        <v>290001322</v>
      </c>
      <c r="G1008" t="s">
        <v>1711</v>
      </c>
    </row>
    <row r="1009" spans="1:7" x14ac:dyDescent="0.35">
      <c r="A1009">
        <v>210000249</v>
      </c>
      <c r="B1009" t="s">
        <v>28</v>
      </c>
      <c r="C1009" t="s">
        <v>177</v>
      </c>
      <c r="D1009" t="s">
        <v>1140</v>
      </c>
      <c r="E1009" t="s">
        <v>172</v>
      </c>
      <c r="F1009">
        <v>290001323</v>
      </c>
      <c r="G1009" t="s">
        <v>1712</v>
      </c>
    </row>
    <row r="1010" spans="1:7" x14ac:dyDescent="0.35">
      <c r="A1010">
        <v>210000249</v>
      </c>
      <c r="B1010" t="s">
        <v>28</v>
      </c>
      <c r="C1010" t="s">
        <v>177</v>
      </c>
      <c r="D1010" t="s">
        <v>1140</v>
      </c>
      <c r="E1010" t="s">
        <v>172</v>
      </c>
      <c r="F1010">
        <v>290001324</v>
      </c>
      <c r="G1010" t="s">
        <v>1713</v>
      </c>
    </row>
    <row r="1011" spans="1:7" x14ac:dyDescent="0.35">
      <c r="A1011">
        <v>210000132</v>
      </c>
      <c r="B1011" t="s">
        <v>397</v>
      </c>
      <c r="C1011" t="s">
        <v>202</v>
      </c>
      <c r="D1011" t="s">
        <v>398</v>
      </c>
      <c r="E1011" t="s">
        <v>172</v>
      </c>
      <c r="F1011">
        <v>290001325</v>
      </c>
      <c r="G1011" t="s">
        <v>1714</v>
      </c>
    </row>
    <row r="1012" spans="1:7" x14ac:dyDescent="0.35">
      <c r="A1012">
        <v>210000384</v>
      </c>
      <c r="B1012" t="s">
        <v>97</v>
      </c>
      <c r="C1012" t="s">
        <v>177</v>
      </c>
      <c r="D1012" t="s">
        <v>1715</v>
      </c>
      <c r="E1012" t="s">
        <v>172</v>
      </c>
      <c r="F1012">
        <v>290001326</v>
      </c>
      <c r="G1012" t="s">
        <v>98</v>
      </c>
    </row>
    <row r="1013" spans="1:7" x14ac:dyDescent="0.35">
      <c r="A1013">
        <v>210000385</v>
      </c>
      <c r="B1013" t="s">
        <v>1716</v>
      </c>
      <c r="C1013" t="s">
        <v>244</v>
      </c>
      <c r="D1013" t="s">
        <v>1717</v>
      </c>
      <c r="E1013" t="s">
        <v>172</v>
      </c>
      <c r="F1013">
        <v>290001327</v>
      </c>
      <c r="G1013" t="s">
        <v>1718</v>
      </c>
    </row>
    <row r="1014" spans="1:7" x14ac:dyDescent="0.35">
      <c r="A1014">
        <v>210000193</v>
      </c>
      <c r="B1014" t="s">
        <v>871</v>
      </c>
      <c r="C1014" t="s">
        <v>177</v>
      </c>
      <c r="D1014" t="s">
        <v>872</v>
      </c>
      <c r="E1014" t="s">
        <v>172</v>
      </c>
      <c r="F1014">
        <v>290001328</v>
      </c>
      <c r="G1014" t="s">
        <v>1719</v>
      </c>
    </row>
    <row r="1015" spans="1:7" x14ac:dyDescent="0.35">
      <c r="A1015">
        <v>210000386</v>
      </c>
      <c r="B1015" t="s">
        <v>1720</v>
      </c>
      <c r="C1015" t="s">
        <v>295</v>
      </c>
      <c r="D1015" t="s">
        <v>1721</v>
      </c>
      <c r="E1015" t="s">
        <v>172</v>
      </c>
      <c r="F1015">
        <v>290001329</v>
      </c>
      <c r="G1015" t="s">
        <v>1722</v>
      </c>
    </row>
    <row r="1016" spans="1:7" x14ac:dyDescent="0.35">
      <c r="A1016">
        <v>210000249</v>
      </c>
      <c r="B1016" t="s">
        <v>28</v>
      </c>
      <c r="C1016" t="s">
        <v>177</v>
      </c>
      <c r="D1016" t="s">
        <v>1140</v>
      </c>
      <c r="E1016" t="s">
        <v>172</v>
      </c>
      <c r="F1016">
        <v>290001337</v>
      </c>
      <c r="G1016" t="s">
        <v>1723</v>
      </c>
    </row>
    <row r="1017" spans="1:7" x14ac:dyDescent="0.35">
      <c r="A1017">
        <v>210000249</v>
      </c>
      <c r="B1017" t="s">
        <v>28</v>
      </c>
      <c r="C1017" t="s">
        <v>177</v>
      </c>
      <c r="D1017" t="s">
        <v>1140</v>
      </c>
      <c r="E1017" t="s">
        <v>172</v>
      </c>
      <c r="F1017">
        <v>290001338</v>
      </c>
      <c r="G1017" t="s">
        <v>1724</v>
      </c>
    </row>
    <row r="1018" spans="1:7" x14ac:dyDescent="0.35">
      <c r="A1018">
        <v>220001533</v>
      </c>
      <c r="B1018" t="s">
        <v>1553</v>
      </c>
      <c r="C1018" t="s">
        <v>177</v>
      </c>
      <c r="D1018" t="s">
        <v>1554</v>
      </c>
      <c r="E1018" t="s">
        <v>172</v>
      </c>
      <c r="F1018">
        <v>290001339</v>
      </c>
      <c r="G1018" t="s">
        <v>1725</v>
      </c>
    </row>
    <row r="1019" spans="1:7" x14ac:dyDescent="0.35">
      <c r="A1019">
        <v>210000293</v>
      </c>
      <c r="B1019" t="s">
        <v>1628</v>
      </c>
      <c r="C1019" t="s">
        <v>1629</v>
      </c>
      <c r="D1019" t="s">
        <v>1630</v>
      </c>
      <c r="E1019" t="s">
        <v>172</v>
      </c>
      <c r="F1019">
        <v>290001340</v>
      </c>
      <c r="G1019" t="s">
        <v>1726</v>
      </c>
    </row>
    <row r="1020" spans="1:7" x14ac:dyDescent="0.35">
      <c r="A1020">
        <v>210000249</v>
      </c>
      <c r="B1020" t="s">
        <v>28</v>
      </c>
      <c r="C1020" t="s">
        <v>177</v>
      </c>
      <c r="D1020" t="s">
        <v>1140</v>
      </c>
      <c r="E1020" t="s">
        <v>172</v>
      </c>
      <c r="F1020">
        <v>290001341</v>
      </c>
      <c r="G1020" t="s">
        <v>1727</v>
      </c>
    </row>
    <row r="1021" spans="1:7" x14ac:dyDescent="0.35">
      <c r="A1021">
        <v>210000360</v>
      </c>
      <c r="B1021" t="s">
        <v>1605</v>
      </c>
      <c r="C1021" t="s">
        <v>177</v>
      </c>
      <c r="D1021" t="s">
        <v>1606</v>
      </c>
      <c r="E1021" t="s">
        <v>172</v>
      </c>
      <c r="F1021">
        <v>290001342</v>
      </c>
      <c r="G1021" t="s">
        <v>1728</v>
      </c>
    </row>
    <row r="1022" spans="1:7" x14ac:dyDescent="0.35">
      <c r="A1022">
        <v>210000148</v>
      </c>
      <c r="B1022" t="s">
        <v>577</v>
      </c>
      <c r="C1022" t="s">
        <v>244</v>
      </c>
      <c r="D1022" t="s">
        <v>578</v>
      </c>
      <c r="E1022" t="s">
        <v>172</v>
      </c>
      <c r="F1022">
        <v>290001343</v>
      </c>
      <c r="G1022" t="s">
        <v>1729</v>
      </c>
    </row>
    <row r="1023" spans="1:7" x14ac:dyDescent="0.35">
      <c r="A1023">
        <v>210000148</v>
      </c>
      <c r="B1023" t="s">
        <v>577</v>
      </c>
      <c r="C1023" t="s">
        <v>244</v>
      </c>
      <c r="D1023" t="s">
        <v>578</v>
      </c>
      <c r="E1023" t="s">
        <v>172</v>
      </c>
      <c r="F1023">
        <v>290001344</v>
      </c>
      <c r="G1023" t="s">
        <v>1730</v>
      </c>
    </row>
    <row r="1024" spans="1:7" x14ac:dyDescent="0.35">
      <c r="A1024">
        <v>210000406</v>
      </c>
      <c r="B1024" t="s">
        <v>1731</v>
      </c>
      <c r="C1024" t="s">
        <v>344</v>
      </c>
      <c r="D1024" t="s">
        <v>1732</v>
      </c>
      <c r="E1024" t="s">
        <v>172</v>
      </c>
      <c r="F1024">
        <v>290001347</v>
      </c>
      <c r="G1024" t="s">
        <v>1733</v>
      </c>
    </row>
    <row r="1025" spans="1:7" x14ac:dyDescent="0.35">
      <c r="A1025">
        <v>210000406</v>
      </c>
      <c r="B1025" t="s">
        <v>1731</v>
      </c>
      <c r="C1025" t="s">
        <v>344</v>
      </c>
      <c r="D1025" t="s">
        <v>1732</v>
      </c>
      <c r="E1025" t="s">
        <v>172</v>
      </c>
      <c r="F1025">
        <v>290001348</v>
      </c>
      <c r="G1025" t="s">
        <v>1734</v>
      </c>
    </row>
    <row r="1026" spans="1:7" x14ac:dyDescent="0.35">
      <c r="A1026">
        <v>210000407</v>
      </c>
      <c r="B1026" t="s">
        <v>1735</v>
      </c>
      <c r="C1026" t="s">
        <v>849</v>
      </c>
      <c r="D1026" t="s">
        <v>1736</v>
      </c>
      <c r="E1026" t="s">
        <v>172</v>
      </c>
      <c r="F1026">
        <v>290001349</v>
      </c>
      <c r="G1026" t="s">
        <v>1737</v>
      </c>
    </row>
    <row r="1027" spans="1:7" x14ac:dyDescent="0.35">
      <c r="A1027">
        <v>210000408</v>
      </c>
      <c r="B1027" t="s">
        <v>1738</v>
      </c>
      <c r="C1027" t="s">
        <v>177</v>
      </c>
      <c r="D1027" t="s">
        <v>1739</v>
      </c>
      <c r="E1027" t="s">
        <v>172</v>
      </c>
      <c r="F1027">
        <v>290001350</v>
      </c>
      <c r="G1027" t="s">
        <v>1740</v>
      </c>
    </row>
    <row r="1028" spans="1:7" x14ac:dyDescent="0.35">
      <c r="A1028">
        <v>210000408</v>
      </c>
      <c r="B1028" t="s">
        <v>1738</v>
      </c>
      <c r="C1028" t="s">
        <v>177</v>
      </c>
      <c r="D1028" t="s">
        <v>1739</v>
      </c>
      <c r="E1028" t="s">
        <v>172</v>
      </c>
      <c r="F1028">
        <v>290001351</v>
      </c>
      <c r="G1028" t="s">
        <v>1741</v>
      </c>
    </row>
    <row r="1029" spans="1:7" x14ac:dyDescent="0.35">
      <c r="A1029">
        <v>210000407</v>
      </c>
      <c r="B1029" t="s">
        <v>1735</v>
      </c>
      <c r="C1029" t="s">
        <v>849</v>
      </c>
      <c r="D1029" t="s">
        <v>1736</v>
      </c>
      <c r="E1029" t="s">
        <v>172</v>
      </c>
      <c r="F1029">
        <v>290001352</v>
      </c>
      <c r="G1029" t="s">
        <v>1742</v>
      </c>
    </row>
    <row r="1030" spans="1:7" x14ac:dyDescent="0.35">
      <c r="A1030">
        <v>210000407</v>
      </c>
      <c r="B1030" t="s">
        <v>1735</v>
      </c>
      <c r="C1030" t="s">
        <v>849</v>
      </c>
      <c r="D1030" t="s">
        <v>1736</v>
      </c>
      <c r="E1030" t="s">
        <v>172</v>
      </c>
      <c r="F1030">
        <v>290001353</v>
      </c>
      <c r="G1030" t="s">
        <v>1743</v>
      </c>
    </row>
    <row r="1031" spans="1:7" x14ac:dyDescent="0.35">
      <c r="A1031">
        <v>210000407</v>
      </c>
      <c r="B1031" t="s">
        <v>1735</v>
      </c>
      <c r="C1031" t="s">
        <v>849</v>
      </c>
      <c r="D1031" t="s">
        <v>1736</v>
      </c>
      <c r="E1031" t="s">
        <v>172</v>
      </c>
      <c r="F1031">
        <v>290001354</v>
      </c>
      <c r="G1031" t="s">
        <v>1744</v>
      </c>
    </row>
    <row r="1032" spans="1:7" x14ac:dyDescent="0.35">
      <c r="A1032">
        <v>210000407</v>
      </c>
      <c r="B1032" t="s">
        <v>1735</v>
      </c>
      <c r="C1032" t="s">
        <v>849</v>
      </c>
      <c r="D1032" t="s">
        <v>1736</v>
      </c>
      <c r="E1032" t="s">
        <v>172</v>
      </c>
      <c r="F1032">
        <v>290001355</v>
      </c>
      <c r="G1032" t="s">
        <v>1745</v>
      </c>
    </row>
    <row r="1033" spans="1:7" x14ac:dyDescent="0.35">
      <c r="A1033">
        <v>210000407</v>
      </c>
      <c r="B1033" t="s">
        <v>1735</v>
      </c>
      <c r="C1033" t="s">
        <v>849</v>
      </c>
      <c r="D1033" t="s">
        <v>1736</v>
      </c>
      <c r="E1033" t="s">
        <v>172</v>
      </c>
      <c r="F1033">
        <v>290001356</v>
      </c>
      <c r="G1033" t="s">
        <v>1746</v>
      </c>
    </row>
    <row r="1034" spans="1:7" x14ac:dyDescent="0.35">
      <c r="A1034">
        <v>210000296</v>
      </c>
      <c r="B1034" t="s">
        <v>1664</v>
      </c>
      <c r="C1034" t="s">
        <v>177</v>
      </c>
      <c r="D1034" t="s">
        <v>1665</v>
      </c>
      <c r="E1034" t="s">
        <v>172</v>
      </c>
      <c r="F1034">
        <v>290001357</v>
      </c>
      <c r="G1034" t="s">
        <v>1747</v>
      </c>
    </row>
    <row r="1035" spans="1:7" x14ac:dyDescent="0.35">
      <c r="A1035">
        <v>210000409</v>
      </c>
      <c r="B1035" t="s">
        <v>1748</v>
      </c>
      <c r="C1035" t="s">
        <v>1403</v>
      </c>
      <c r="D1035" t="s">
        <v>1749</v>
      </c>
      <c r="E1035" t="s">
        <v>172</v>
      </c>
      <c r="F1035">
        <v>290001358</v>
      </c>
      <c r="G1035" t="s">
        <v>1750</v>
      </c>
    </row>
    <row r="1036" spans="1:7" x14ac:dyDescent="0.35">
      <c r="A1036">
        <v>210000410</v>
      </c>
      <c r="B1036" t="s">
        <v>1751</v>
      </c>
      <c r="C1036" t="s">
        <v>295</v>
      </c>
      <c r="D1036" t="s">
        <v>1752</v>
      </c>
      <c r="E1036" t="s">
        <v>172</v>
      </c>
      <c r="F1036">
        <v>290001359</v>
      </c>
      <c r="G1036" t="s">
        <v>1753</v>
      </c>
    </row>
    <row r="1037" spans="1:7" x14ac:dyDescent="0.35">
      <c r="A1037">
        <v>210000410</v>
      </c>
      <c r="B1037" t="s">
        <v>1751</v>
      </c>
      <c r="C1037" t="s">
        <v>295</v>
      </c>
      <c r="D1037" t="s">
        <v>1752</v>
      </c>
      <c r="E1037" t="s">
        <v>172</v>
      </c>
      <c r="F1037">
        <v>290001360</v>
      </c>
      <c r="G1037" t="s">
        <v>1754</v>
      </c>
    </row>
    <row r="1038" spans="1:7" x14ac:dyDescent="0.35">
      <c r="A1038">
        <v>210000411</v>
      </c>
      <c r="B1038" t="s">
        <v>1755</v>
      </c>
      <c r="C1038" t="s">
        <v>177</v>
      </c>
      <c r="D1038" t="s">
        <v>1756</v>
      </c>
      <c r="E1038" t="s">
        <v>172</v>
      </c>
      <c r="F1038">
        <v>290001361</v>
      </c>
      <c r="G1038" t="s">
        <v>1757</v>
      </c>
    </row>
    <row r="1039" spans="1:7" x14ac:dyDescent="0.35">
      <c r="A1039">
        <v>210000292</v>
      </c>
      <c r="B1039" t="s">
        <v>33</v>
      </c>
      <c r="C1039" t="s">
        <v>177</v>
      </c>
      <c r="D1039" t="s">
        <v>1758</v>
      </c>
      <c r="E1039" t="s">
        <v>172</v>
      </c>
      <c r="F1039">
        <v>290001362</v>
      </c>
      <c r="G1039" t="s">
        <v>34</v>
      </c>
    </row>
    <row r="1040" spans="1:7" x14ac:dyDescent="0.35">
      <c r="A1040">
        <v>210000292</v>
      </c>
      <c r="B1040" t="s">
        <v>33</v>
      </c>
      <c r="C1040" t="s">
        <v>177</v>
      </c>
      <c r="D1040" t="s">
        <v>1758</v>
      </c>
      <c r="E1040" t="s">
        <v>172</v>
      </c>
      <c r="F1040">
        <v>290001363</v>
      </c>
      <c r="G1040" t="s">
        <v>38</v>
      </c>
    </row>
    <row r="1041" spans="1:7" x14ac:dyDescent="0.35">
      <c r="A1041">
        <v>210000292</v>
      </c>
      <c r="B1041" t="s">
        <v>33</v>
      </c>
      <c r="C1041" t="s">
        <v>177</v>
      </c>
      <c r="D1041" t="s">
        <v>1758</v>
      </c>
      <c r="E1041" t="s">
        <v>172</v>
      </c>
      <c r="F1041">
        <v>290001364</v>
      </c>
      <c r="G1041" t="s">
        <v>865</v>
      </c>
    </row>
    <row r="1042" spans="1:7" x14ac:dyDescent="0.35">
      <c r="A1042">
        <v>210000292</v>
      </c>
      <c r="B1042" t="s">
        <v>33</v>
      </c>
      <c r="C1042" t="s">
        <v>177</v>
      </c>
      <c r="D1042" t="s">
        <v>1758</v>
      </c>
      <c r="E1042" t="s">
        <v>172</v>
      </c>
      <c r="F1042">
        <v>290001365</v>
      </c>
      <c r="G1042" t="s">
        <v>1759</v>
      </c>
    </row>
    <row r="1043" spans="1:7" x14ac:dyDescent="0.35">
      <c r="A1043">
        <v>210000292</v>
      </c>
      <c r="B1043" t="s">
        <v>33</v>
      </c>
      <c r="C1043" t="s">
        <v>177</v>
      </c>
      <c r="D1043" t="s">
        <v>1758</v>
      </c>
      <c r="E1043" t="s">
        <v>172</v>
      </c>
      <c r="F1043">
        <v>290001366</v>
      </c>
      <c r="G1043" t="s">
        <v>1760</v>
      </c>
    </row>
    <row r="1044" spans="1:7" x14ac:dyDescent="0.35">
      <c r="A1044">
        <v>210000412</v>
      </c>
      <c r="B1044" t="s">
        <v>1761</v>
      </c>
      <c r="C1044" t="s">
        <v>177</v>
      </c>
      <c r="D1044" t="s">
        <v>1762</v>
      </c>
      <c r="E1044" t="s">
        <v>172</v>
      </c>
      <c r="F1044">
        <v>290001367</v>
      </c>
      <c r="G1044" t="s">
        <v>1763</v>
      </c>
    </row>
    <row r="1045" spans="1:7" x14ac:dyDescent="0.35">
      <c r="A1045">
        <v>210000412</v>
      </c>
      <c r="B1045" t="s">
        <v>1761</v>
      </c>
      <c r="C1045" t="s">
        <v>177</v>
      </c>
      <c r="D1045" t="s">
        <v>1762</v>
      </c>
      <c r="E1045" t="s">
        <v>172</v>
      </c>
      <c r="F1045">
        <v>290001368</v>
      </c>
      <c r="G1045" t="s">
        <v>1764</v>
      </c>
    </row>
    <row r="1046" spans="1:7" x14ac:dyDescent="0.35">
      <c r="A1046">
        <v>210000412</v>
      </c>
      <c r="B1046" t="s">
        <v>1761</v>
      </c>
      <c r="C1046" t="s">
        <v>177</v>
      </c>
      <c r="D1046" t="s">
        <v>1762</v>
      </c>
      <c r="E1046" t="s">
        <v>172</v>
      </c>
      <c r="F1046">
        <v>290001369</v>
      </c>
      <c r="G1046" t="s">
        <v>1765</v>
      </c>
    </row>
    <row r="1047" spans="1:7" x14ac:dyDescent="0.35">
      <c r="A1047">
        <v>210000413</v>
      </c>
      <c r="B1047" t="s">
        <v>1766</v>
      </c>
      <c r="C1047" t="s">
        <v>244</v>
      </c>
      <c r="D1047" t="s">
        <v>1767</v>
      </c>
      <c r="E1047" t="s">
        <v>172</v>
      </c>
      <c r="F1047">
        <v>290001370</v>
      </c>
      <c r="G1047" t="s">
        <v>1768</v>
      </c>
    </row>
    <row r="1048" spans="1:7" x14ac:dyDescent="0.35">
      <c r="A1048">
        <v>210000413</v>
      </c>
      <c r="B1048" t="s">
        <v>1766</v>
      </c>
      <c r="C1048" t="s">
        <v>244</v>
      </c>
      <c r="D1048" t="s">
        <v>1767</v>
      </c>
      <c r="E1048" t="s">
        <v>172</v>
      </c>
      <c r="F1048">
        <v>290001371</v>
      </c>
      <c r="G1048" t="s">
        <v>1769</v>
      </c>
    </row>
    <row r="1049" spans="1:7" x14ac:dyDescent="0.35">
      <c r="A1049">
        <v>210000414</v>
      </c>
      <c r="B1049" t="s">
        <v>1770</v>
      </c>
      <c r="C1049" t="s">
        <v>588</v>
      </c>
      <c r="D1049" t="s">
        <v>1771</v>
      </c>
      <c r="E1049" t="s">
        <v>179</v>
      </c>
      <c r="F1049">
        <v>290001372</v>
      </c>
      <c r="G1049" t="s">
        <v>1772</v>
      </c>
    </row>
    <row r="1050" spans="1:7" x14ac:dyDescent="0.35">
      <c r="A1050">
        <v>210000414</v>
      </c>
      <c r="B1050" t="s">
        <v>1770</v>
      </c>
      <c r="C1050" t="s">
        <v>588</v>
      </c>
      <c r="D1050" t="s">
        <v>1771</v>
      </c>
      <c r="E1050" t="s">
        <v>179</v>
      </c>
      <c r="F1050">
        <v>290001373</v>
      </c>
      <c r="G1050" t="s">
        <v>1773</v>
      </c>
    </row>
    <row r="1051" spans="1:7" x14ac:dyDescent="0.35">
      <c r="A1051">
        <v>210000007</v>
      </c>
      <c r="B1051" t="s">
        <v>89</v>
      </c>
      <c r="C1051" t="s">
        <v>177</v>
      </c>
      <c r="D1051" t="s">
        <v>453</v>
      </c>
      <c r="E1051" t="s">
        <v>172</v>
      </c>
      <c r="F1051">
        <v>290001374</v>
      </c>
      <c r="G1051" t="s">
        <v>1774</v>
      </c>
    </row>
    <row r="1052" spans="1:7" x14ac:dyDescent="0.35">
      <c r="A1052">
        <v>210000358</v>
      </c>
      <c r="B1052" t="s">
        <v>1592</v>
      </c>
      <c r="C1052" t="s">
        <v>244</v>
      </c>
      <c r="D1052" t="s">
        <v>1593</v>
      </c>
      <c r="E1052" t="s">
        <v>172</v>
      </c>
      <c r="F1052">
        <v>290001375</v>
      </c>
      <c r="G1052" t="s">
        <v>1775</v>
      </c>
    </row>
    <row r="1053" spans="1:7" x14ac:dyDescent="0.35">
      <c r="A1053">
        <v>210000004</v>
      </c>
      <c r="B1053" t="s">
        <v>591</v>
      </c>
      <c r="C1053" t="s">
        <v>232</v>
      </c>
      <c r="D1053" t="s">
        <v>592</v>
      </c>
      <c r="E1053" t="s">
        <v>172</v>
      </c>
      <c r="F1053">
        <v>290001376</v>
      </c>
      <c r="G1053" t="s">
        <v>1776</v>
      </c>
    </row>
    <row r="1054" spans="1:7" x14ac:dyDescent="0.35">
      <c r="A1054">
        <v>220000968</v>
      </c>
      <c r="B1054" t="s">
        <v>946</v>
      </c>
      <c r="C1054" t="s">
        <v>177</v>
      </c>
      <c r="D1054" t="s">
        <v>947</v>
      </c>
      <c r="E1054" t="s">
        <v>172</v>
      </c>
      <c r="F1054">
        <v>290001377</v>
      </c>
      <c r="G1054" t="s">
        <v>1777</v>
      </c>
    </row>
    <row r="1055" spans="1:7" x14ac:dyDescent="0.35">
      <c r="A1055">
        <v>210000030</v>
      </c>
      <c r="B1055" t="s">
        <v>210</v>
      </c>
      <c r="C1055" t="s">
        <v>177</v>
      </c>
      <c r="D1055" t="s">
        <v>211</v>
      </c>
      <c r="E1055" t="s">
        <v>172</v>
      </c>
      <c r="F1055">
        <v>290001378</v>
      </c>
      <c r="G1055" t="s">
        <v>1778</v>
      </c>
    </row>
    <row r="1056" spans="1:7" x14ac:dyDescent="0.35">
      <c r="A1056">
        <v>220001533</v>
      </c>
      <c r="B1056" t="s">
        <v>1553</v>
      </c>
      <c r="C1056" t="s">
        <v>177</v>
      </c>
      <c r="D1056" t="s">
        <v>1554</v>
      </c>
      <c r="E1056" t="s">
        <v>172</v>
      </c>
      <c r="F1056">
        <v>290001379</v>
      </c>
      <c r="G1056" t="s">
        <v>1779</v>
      </c>
    </row>
    <row r="1057" spans="1:7" x14ac:dyDescent="0.35">
      <c r="A1057">
        <v>210000416</v>
      </c>
      <c r="B1057" t="s">
        <v>1780</v>
      </c>
      <c r="C1057" t="s">
        <v>295</v>
      </c>
      <c r="D1057" t="s">
        <v>1781</v>
      </c>
      <c r="E1057" t="s">
        <v>172</v>
      </c>
      <c r="F1057">
        <v>290001380</v>
      </c>
      <c r="G1057" t="s">
        <v>1782</v>
      </c>
    </row>
    <row r="1058" spans="1:7" x14ac:dyDescent="0.35">
      <c r="A1058">
        <v>210000416</v>
      </c>
      <c r="B1058" t="s">
        <v>1780</v>
      </c>
      <c r="C1058" t="s">
        <v>295</v>
      </c>
      <c r="D1058" t="s">
        <v>1781</v>
      </c>
      <c r="E1058" t="s">
        <v>172</v>
      </c>
      <c r="F1058">
        <v>290001381</v>
      </c>
      <c r="G1058" t="s">
        <v>1783</v>
      </c>
    </row>
    <row r="1059" spans="1:7" x14ac:dyDescent="0.35">
      <c r="A1059">
        <v>210000417</v>
      </c>
      <c r="B1059" t="s">
        <v>68</v>
      </c>
      <c r="C1059" t="s">
        <v>177</v>
      </c>
      <c r="D1059" t="s">
        <v>1784</v>
      </c>
      <c r="E1059" t="s">
        <v>172</v>
      </c>
      <c r="F1059">
        <v>290001382</v>
      </c>
      <c r="G1059" t="s">
        <v>69</v>
      </c>
    </row>
    <row r="1060" spans="1:7" x14ac:dyDescent="0.35">
      <c r="A1060">
        <v>210000418</v>
      </c>
      <c r="B1060" t="s">
        <v>48</v>
      </c>
      <c r="C1060" t="s">
        <v>177</v>
      </c>
      <c r="D1060" t="s">
        <v>1785</v>
      </c>
      <c r="E1060" t="s">
        <v>172</v>
      </c>
      <c r="F1060">
        <v>290001383</v>
      </c>
      <c r="G1060" t="s">
        <v>49</v>
      </c>
    </row>
    <row r="1061" spans="1:7" x14ac:dyDescent="0.35">
      <c r="A1061">
        <v>270000004</v>
      </c>
      <c r="B1061" t="s">
        <v>686</v>
      </c>
      <c r="C1061" t="s">
        <v>177</v>
      </c>
      <c r="D1061" t="s">
        <v>687</v>
      </c>
      <c r="E1061" t="s">
        <v>172</v>
      </c>
      <c r="F1061">
        <v>290001384</v>
      </c>
      <c r="G1061" t="s">
        <v>1786</v>
      </c>
    </row>
    <row r="1062" spans="1:7" x14ac:dyDescent="0.35">
      <c r="A1062">
        <v>210000420</v>
      </c>
      <c r="B1062" t="s">
        <v>1787</v>
      </c>
      <c r="C1062" t="s">
        <v>177</v>
      </c>
      <c r="D1062" t="s">
        <v>1788</v>
      </c>
      <c r="E1062" t="s">
        <v>179</v>
      </c>
      <c r="F1062">
        <v>290001387</v>
      </c>
      <c r="G1062" t="s">
        <v>1789</v>
      </c>
    </row>
    <row r="1063" spans="1:7" x14ac:dyDescent="0.35">
      <c r="A1063">
        <v>210000420</v>
      </c>
      <c r="B1063" t="s">
        <v>1787</v>
      </c>
      <c r="C1063" t="s">
        <v>177</v>
      </c>
      <c r="D1063" t="s">
        <v>1788</v>
      </c>
      <c r="E1063" t="s">
        <v>179</v>
      </c>
      <c r="F1063">
        <v>290001388</v>
      </c>
      <c r="G1063" t="s">
        <v>1790</v>
      </c>
    </row>
    <row r="1064" spans="1:7" x14ac:dyDescent="0.35">
      <c r="A1064">
        <v>210000420</v>
      </c>
      <c r="B1064" t="s">
        <v>1787</v>
      </c>
      <c r="C1064" t="s">
        <v>177</v>
      </c>
      <c r="D1064" t="s">
        <v>1788</v>
      </c>
      <c r="E1064" t="s">
        <v>179</v>
      </c>
      <c r="F1064">
        <v>290001389</v>
      </c>
      <c r="G1064" t="s">
        <v>1791</v>
      </c>
    </row>
    <row r="1065" spans="1:7" x14ac:dyDescent="0.35">
      <c r="A1065">
        <v>210000132</v>
      </c>
      <c r="B1065" t="s">
        <v>397</v>
      </c>
      <c r="C1065" t="s">
        <v>202</v>
      </c>
      <c r="D1065" t="s">
        <v>398</v>
      </c>
      <c r="E1065" t="s">
        <v>172</v>
      </c>
      <c r="F1065">
        <v>290001390</v>
      </c>
      <c r="G1065" t="s">
        <v>1792</v>
      </c>
    </row>
    <row r="1066" spans="1:7" x14ac:dyDescent="0.35">
      <c r="A1066">
        <v>210000426</v>
      </c>
      <c r="B1066" t="s">
        <v>1793</v>
      </c>
      <c r="C1066" t="s">
        <v>177</v>
      </c>
      <c r="D1066" t="s">
        <v>1794</v>
      </c>
      <c r="E1066" t="s">
        <v>172</v>
      </c>
      <c r="F1066">
        <v>290001401</v>
      </c>
      <c r="G1066" t="s">
        <v>1795</v>
      </c>
    </row>
    <row r="1067" spans="1:7" x14ac:dyDescent="0.35">
      <c r="A1067">
        <v>210000426</v>
      </c>
      <c r="B1067" t="s">
        <v>1793</v>
      </c>
      <c r="C1067" t="s">
        <v>177</v>
      </c>
      <c r="D1067" t="s">
        <v>1794</v>
      </c>
      <c r="E1067" t="s">
        <v>172</v>
      </c>
      <c r="F1067">
        <v>290001402</v>
      </c>
      <c r="G1067" t="s">
        <v>1796</v>
      </c>
    </row>
    <row r="1068" spans="1:7" x14ac:dyDescent="0.35">
      <c r="A1068">
        <v>210000426</v>
      </c>
      <c r="B1068" t="s">
        <v>1793</v>
      </c>
      <c r="C1068" t="s">
        <v>177</v>
      </c>
      <c r="D1068" t="s">
        <v>1794</v>
      </c>
      <c r="E1068" t="s">
        <v>172</v>
      </c>
      <c r="F1068">
        <v>290001403</v>
      </c>
      <c r="G1068" t="s">
        <v>1797</v>
      </c>
    </row>
    <row r="1069" spans="1:7" x14ac:dyDescent="0.35">
      <c r="A1069">
        <v>210000427</v>
      </c>
      <c r="B1069" t="s">
        <v>1495</v>
      </c>
      <c r="C1069" t="s">
        <v>863</v>
      </c>
      <c r="D1069" t="s">
        <v>1496</v>
      </c>
      <c r="E1069" t="s">
        <v>172</v>
      </c>
      <c r="F1069">
        <v>290001404</v>
      </c>
      <c r="G1069" t="s">
        <v>1798</v>
      </c>
    </row>
    <row r="1070" spans="1:7" x14ac:dyDescent="0.35">
      <c r="A1070">
        <v>210000428</v>
      </c>
      <c r="B1070" t="s">
        <v>1799</v>
      </c>
      <c r="C1070" t="s">
        <v>308</v>
      </c>
      <c r="D1070" t="s">
        <v>1800</v>
      </c>
      <c r="E1070" t="s">
        <v>172</v>
      </c>
      <c r="F1070">
        <v>290001405</v>
      </c>
      <c r="G1070" t="s">
        <v>1801</v>
      </c>
    </row>
    <row r="1071" spans="1:7" x14ac:dyDescent="0.35">
      <c r="A1071">
        <v>210000428</v>
      </c>
      <c r="B1071" t="s">
        <v>1799</v>
      </c>
      <c r="C1071" t="s">
        <v>308</v>
      </c>
      <c r="D1071" t="s">
        <v>1800</v>
      </c>
      <c r="E1071" t="s">
        <v>172</v>
      </c>
      <c r="F1071">
        <v>290001406</v>
      </c>
      <c r="G1071" t="s">
        <v>1802</v>
      </c>
    </row>
    <row r="1072" spans="1:7" x14ac:dyDescent="0.35">
      <c r="A1072">
        <v>210000429</v>
      </c>
      <c r="B1072" t="s">
        <v>1803</v>
      </c>
      <c r="C1072" t="s">
        <v>177</v>
      </c>
      <c r="D1072" t="s">
        <v>1804</v>
      </c>
      <c r="E1072" t="s">
        <v>172</v>
      </c>
      <c r="F1072">
        <v>290001408</v>
      </c>
      <c r="G1072" t="s">
        <v>1805</v>
      </c>
    </row>
    <row r="1073" spans="1:7" x14ac:dyDescent="0.35">
      <c r="A1073">
        <v>210000430</v>
      </c>
      <c r="B1073" t="s">
        <v>1806</v>
      </c>
      <c r="C1073" t="s">
        <v>177</v>
      </c>
      <c r="D1073" t="s">
        <v>1807</v>
      </c>
      <c r="E1073" t="s">
        <v>172</v>
      </c>
      <c r="F1073">
        <v>290001409</v>
      </c>
      <c r="G1073" t="s">
        <v>1808</v>
      </c>
    </row>
    <row r="1074" spans="1:7" x14ac:dyDescent="0.35">
      <c r="A1074">
        <v>210000430</v>
      </c>
      <c r="B1074" t="s">
        <v>1806</v>
      </c>
      <c r="C1074" t="s">
        <v>177</v>
      </c>
      <c r="D1074" t="s">
        <v>1807</v>
      </c>
      <c r="E1074" t="s">
        <v>172</v>
      </c>
      <c r="F1074">
        <v>290001410</v>
      </c>
      <c r="G1074" t="s">
        <v>1809</v>
      </c>
    </row>
    <row r="1075" spans="1:7" x14ac:dyDescent="0.35">
      <c r="A1075">
        <v>210000431</v>
      </c>
      <c r="B1075" t="s">
        <v>1810</v>
      </c>
      <c r="C1075" t="s">
        <v>177</v>
      </c>
      <c r="D1075" t="s">
        <v>1811</v>
      </c>
      <c r="E1075" t="s">
        <v>172</v>
      </c>
      <c r="F1075">
        <v>290001411</v>
      </c>
      <c r="G1075" t="s">
        <v>1812</v>
      </c>
    </row>
    <row r="1076" spans="1:7" x14ac:dyDescent="0.35">
      <c r="A1076">
        <v>210000431</v>
      </c>
      <c r="B1076" t="s">
        <v>1810</v>
      </c>
      <c r="C1076" t="s">
        <v>177</v>
      </c>
      <c r="D1076" t="s">
        <v>1811</v>
      </c>
      <c r="E1076" t="s">
        <v>172</v>
      </c>
      <c r="F1076">
        <v>290001412</v>
      </c>
      <c r="G1076" t="s">
        <v>1813</v>
      </c>
    </row>
    <row r="1077" spans="1:7" x14ac:dyDescent="0.35">
      <c r="A1077">
        <v>210000431</v>
      </c>
      <c r="B1077" t="s">
        <v>1810</v>
      </c>
      <c r="C1077" t="s">
        <v>177</v>
      </c>
      <c r="D1077" t="s">
        <v>1811</v>
      </c>
      <c r="E1077" t="s">
        <v>172</v>
      </c>
      <c r="F1077">
        <v>290001413</v>
      </c>
      <c r="G1077" t="s">
        <v>1814</v>
      </c>
    </row>
    <row r="1078" spans="1:7" x14ac:dyDescent="0.35">
      <c r="A1078">
        <v>210000432</v>
      </c>
      <c r="B1078" t="s">
        <v>1815</v>
      </c>
      <c r="C1078" t="s">
        <v>295</v>
      </c>
      <c r="D1078" t="s">
        <v>1816</v>
      </c>
      <c r="E1078" t="s">
        <v>172</v>
      </c>
      <c r="F1078">
        <v>290001414</v>
      </c>
      <c r="G1078" t="s">
        <v>1817</v>
      </c>
    </row>
    <row r="1079" spans="1:7" x14ac:dyDescent="0.35">
      <c r="A1079">
        <v>260000429</v>
      </c>
      <c r="B1079" t="s">
        <v>30</v>
      </c>
      <c r="C1079" t="s">
        <v>177</v>
      </c>
      <c r="D1079" t="s">
        <v>1366</v>
      </c>
      <c r="E1079" t="s">
        <v>172</v>
      </c>
      <c r="F1079">
        <v>290001415</v>
      </c>
      <c r="G1079" t="s">
        <v>35</v>
      </c>
    </row>
    <row r="1080" spans="1:7" x14ac:dyDescent="0.35">
      <c r="A1080">
        <v>210000026</v>
      </c>
      <c r="B1080" t="s">
        <v>57</v>
      </c>
      <c r="C1080" t="s">
        <v>177</v>
      </c>
      <c r="D1080" t="s">
        <v>247</v>
      </c>
      <c r="E1080" t="s">
        <v>172</v>
      </c>
      <c r="F1080">
        <v>290001416</v>
      </c>
      <c r="G1080" t="s">
        <v>1818</v>
      </c>
    </row>
    <row r="1081" spans="1:7" x14ac:dyDescent="0.35">
      <c r="A1081">
        <v>260000429</v>
      </c>
      <c r="B1081" t="s">
        <v>30</v>
      </c>
      <c r="C1081" t="s">
        <v>177</v>
      </c>
      <c r="D1081" t="s">
        <v>1366</v>
      </c>
      <c r="E1081" t="s">
        <v>172</v>
      </c>
      <c r="F1081">
        <v>290001417</v>
      </c>
      <c r="G1081" t="s">
        <v>1819</v>
      </c>
    </row>
    <row r="1082" spans="1:7" x14ac:dyDescent="0.35">
      <c r="A1082">
        <v>260000429</v>
      </c>
      <c r="B1082" t="s">
        <v>30</v>
      </c>
      <c r="C1082" t="s">
        <v>177</v>
      </c>
      <c r="D1082" t="s">
        <v>1366</v>
      </c>
      <c r="E1082" t="s">
        <v>172</v>
      </c>
      <c r="F1082">
        <v>290001418</v>
      </c>
      <c r="G1082" t="s">
        <v>1820</v>
      </c>
    </row>
    <row r="1083" spans="1:7" x14ac:dyDescent="0.35">
      <c r="A1083">
        <v>260000429</v>
      </c>
      <c r="B1083" t="s">
        <v>30</v>
      </c>
      <c r="C1083" t="s">
        <v>177</v>
      </c>
      <c r="D1083" t="s">
        <v>1366</v>
      </c>
      <c r="E1083" t="s">
        <v>172</v>
      </c>
      <c r="F1083">
        <v>290001419</v>
      </c>
      <c r="G1083" t="s">
        <v>1821</v>
      </c>
    </row>
    <row r="1084" spans="1:7" x14ac:dyDescent="0.35">
      <c r="A1084">
        <v>260000429</v>
      </c>
      <c r="B1084" t="s">
        <v>30</v>
      </c>
      <c r="C1084" t="s">
        <v>177</v>
      </c>
      <c r="D1084" t="s">
        <v>1366</v>
      </c>
      <c r="E1084" t="s">
        <v>172</v>
      </c>
      <c r="F1084">
        <v>290001420</v>
      </c>
      <c r="G1084" t="s">
        <v>1822</v>
      </c>
    </row>
    <row r="1085" spans="1:7" x14ac:dyDescent="0.35">
      <c r="A1085">
        <v>260000429</v>
      </c>
      <c r="B1085" t="s">
        <v>30</v>
      </c>
      <c r="C1085" t="s">
        <v>177</v>
      </c>
      <c r="D1085" t="s">
        <v>1366</v>
      </c>
      <c r="E1085" t="s">
        <v>172</v>
      </c>
      <c r="F1085">
        <v>290001421</v>
      </c>
      <c r="G1085" t="s">
        <v>1823</v>
      </c>
    </row>
    <row r="1086" spans="1:7" x14ac:dyDescent="0.35">
      <c r="A1086">
        <v>260000429</v>
      </c>
      <c r="B1086" t="s">
        <v>30</v>
      </c>
      <c r="C1086" t="s">
        <v>177</v>
      </c>
      <c r="D1086" t="s">
        <v>1366</v>
      </c>
      <c r="E1086" t="s">
        <v>172</v>
      </c>
      <c r="F1086">
        <v>290001422</v>
      </c>
      <c r="G1086" t="s">
        <v>1824</v>
      </c>
    </row>
    <row r="1087" spans="1:7" x14ac:dyDescent="0.35">
      <c r="A1087">
        <v>260000429</v>
      </c>
      <c r="B1087" t="s">
        <v>30</v>
      </c>
      <c r="C1087" t="s">
        <v>177</v>
      </c>
      <c r="D1087" t="s">
        <v>1366</v>
      </c>
      <c r="E1087" t="s">
        <v>172</v>
      </c>
      <c r="F1087">
        <v>290001423</v>
      </c>
      <c r="G1087" t="s">
        <v>1825</v>
      </c>
    </row>
    <row r="1088" spans="1:7" x14ac:dyDescent="0.35">
      <c r="A1088">
        <v>210000323</v>
      </c>
      <c r="B1088" t="s">
        <v>1657</v>
      </c>
      <c r="C1088" t="s">
        <v>232</v>
      </c>
      <c r="D1088" t="s">
        <v>1658</v>
      </c>
      <c r="E1088" t="s">
        <v>172</v>
      </c>
      <c r="F1088">
        <v>290001424</v>
      </c>
      <c r="G1088" t="s">
        <v>1826</v>
      </c>
    </row>
    <row r="1089" spans="1:7" x14ac:dyDescent="0.35">
      <c r="A1089">
        <v>210000323</v>
      </c>
      <c r="B1089" t="s">
        <v>1657</v>
      </c>
      <c r="C1089" t="s">
        <v>232</v>
      </c>
      <c r="D1089" t="s">
        <v>1658</v>
      </c>
      <c r="E1089" t="s">
        <v>172</v>
      </c>
      <c r="F1089">
        <v>290001425</v>
      </c>
      <c r="G1089" t="s">
        <v>1827</v>
      </c>
    </row>
    <row r="1090" spans="1:7" x14ac:dyDescent="0.35">
      <c r="A1090">
        <v>210000331</v>
      </c>
      <c r="B1090" t="s">
        <v>1473</v>
      </c>
      <c r="C1090" t="s">
        <v>177</v>
      </c>
      <c r="D1090" t="s">
        <v>1474</v>
      </c>
      <c r="E1090" t="s">
        <v>172</v>
      </c>
      <c r="F1090">
        <v>290001426</v>
      </c>
      <c r="G1090" t="s">
        <v>1828</v>
      </c>
    </row>
    <row r="1091" spans="1:7" x14ac:dyDescent="0.35">
      <c r="A1091">
        <v>210000431</v>
      </c>
      <c r="B1091" t="s">
        <v>1810</v>
      </c>
      <c r="C1091" t="s">
        <v>177</v>
      </c>
      <c r="D1091" t="s">
        <v>1811</v>
      </c>
      <c r="E1091" t="s">
        <v>172</v>
      </c>
      <c r="F1091">
        <v>290001427</v>
      </c>
      <c r="G1091" t="s">
        <v>1829</v>
      </c>
    </row>
    <row r="1092" spans="1:7" x14ac:dyDescent="0.35">
      <c r="A1092">
        <v>210000434</v>
      </c>
      <c r="B1092" t="s">
        <v>1830</v>
      </c>
      <c r="C1092" t="s">
        <v>177</v>
      </c>
      <c r="D1092" t="s">
        <v>1831</v>
      </c>
      <c r="E1092" t="s">
        <v>172</v>
      </c>
      <c r="F1092">
        <v>290001428</v>
      </c>
      <c r="G1092" t="s">
        <v>1832</v>
      </c>
    </row>
    <row r="1093" spans="1:7" x14ac:dyDescent="0.35">
      <c r="A1093">
        <v>210000431</v>
      </c>
      <c r="B1093" t="s">
        <v>1810</v>
      </c>
      <c r="C1093" t="s">
        <v>177</v>
      </c>
      <c r="D1093" t="s">
        <v>1811</v>
      </c>
      <c r="E1093" t="s">
        <v>172</v>
      </c>
      <c r="F1093">
        <v>290001429</v>
      </c>
      <c r="G1093" t="s">
        <v>1833</v>
      </c>
    </row>
    <row r="1094" spans="1:7" x14ac:dyDescent="0.35">
      <c r="A1094">
        <v>210000073</v>
      </c>
      <c r="B1094" t="s">
        <v>560</v>
      </c>
      <c r="C1094" t="s">
        <v>561</v>
      </c>
      <c r="D1094" t="s">
        <v>562</v>
      </c>
      <c r="E1094" t="s">
        <v>172</v>
      </c>
      <c r="F1094">
        <v>290001437</v>
      </c>
      <c r="G1094" t="s">
        <v>1834</v>
      </c>
    </row>
    <row r="1095" spans="1:7" x14ac:dyDescent="0.35">
      <c r="A1095">
        <v>210000446</v>
      </c>
      <c r="B1095" t="s">
        <v>1835</v>
      </c>
      <c r="C1095" t="s">
        <v>177</v>
      </c>
      <c r="D1095" t="s">
        <v>1836</v>
      </c>
      <c r="E1095" t="s">
        <v>172</v>
      </c>
      <c r="F1095">
        <v>290001438</v>
      </c>
      <c r="G1095" t="s">
        <v>1667</v>
      </c>
    </row>
    <row r="1096" spans="1:7" x14ac:dyDescent="0.35">
      <c r="A1096">
        <v>210000447</v>
      </c>
      <c r="B1096" t="s">
        <v>1837</v>
      </c>
      <c r="C1096" t="s">
        <v>709</v>
      </c>
      <c r="D1096" t="s">
        <v>1838</v>
      </c>
      <c r="E1096" t="s">
        <v>172</v>
      </c>
      <c r="F1096">
        <v>290001439</v>
      </c>
      <c r="G1096" t="s">
        <v>1839</v>
      </c>
    </row>
    <row r="1097" spans="1:7" x14ac:dyDescent="0.35">
      <c r="A1097">
        <v>210000430</v>
      </c>
      <c r="B1097" t="s">
        <v>1806</v>
      </c>
      <c r="C1097" t="s">
        <v>177</v>
      </c>
      <c r="D1097" t="s">
        <v>1807</v>
      </c>
      <c r="E1097" t="s">
        <v>172</v>
      </c>
      <c r="F1097">
        <v>290001440</v>
      </c>
      <c r="G1097" t="s">
        <v>1840</v>
      </c>
    </row>
    <row r="1098" spans="1:7" x14ac:dyDescent="0.35">
      <c r="A1098">
        <v>210000449</v>
      </c>
      <c r="B1098" t="s">
        <v>1841</v>
      </c>
      <c r="C1098" t="s">
        <v>177</v>
      </c>
      <c r="D1098" t="s">
        <v>1842</v>
      </c>
      <c r="E1098" t="s">
        <v>179</v>
      </c>
      <c r="F1098">
        <v>290001441</v>
      </c>
      <c r="G1098" t="s">
        <v>1843</v>
      </c>
    </row>
    <row r="1099" spans="1:7" x14ac:dyDescent="0.35">
      <c r="A1099">
        <v>210000249</v>
      </c>
      <c r="B1099" t="s">
        <v>28</v>
      </c>
      <c r="C1099" t="s">
        <v>177</v>
      </c>
      <c r="D1099" t="s">
        <v>1140</v>
      </c>
      <c r="E1099" t="s">
        <v>172</v>
      </c>
      <c r="F1099">
        <v>290001442</v>
      </c>
      <c r="G1099" t="s">
        <v>1844</v>
      </c>
    </row>
    <row r="1100" spans="1:7" x14ac:dyDescent="0.35">
      <c r="A1100">
        <v>210000450</v>
      </c>
      <c r="B1100" t="s">
        <v>1845</v>
      </c>
      <c r="C1100" t="s">
        <v>232</v>
      </c>
      <c r="D1100" t="s">
        <v>1846</v>
      </c>
      <c r="E1100" t="s">
        <v>172</v>
      </c>
      <c r="F1100">
        <v>290001443</v>
      </c>
      <c r="G1100" t="s">
        <v>1847</v>
      </c>
    </row>
    <row r="1101" spans="1:7" x14ac:dyDescent="0.35">
      <c r="A1101">
        <v>210000429</v>
      </c>
      <c r="B1101" t="s">
        <v>1803</v>
      </c>
      <c r="C1101" t="s">
        <v>177</v>
      </c>
      <c r="D1101" t="s">
        <v>1804</v>
      </c>
      <c r="E1101" t="s">
        <v>172</v>
      </c>
      <c r="F1101">
        <v>290001444</v>
      </c>
      <c r="G1101" t="s">
        <v>1848</v>
      </c>
    </row>
    <row r="1102" spans="1:7" x14ac:dyDescent="0.35">
      <c r="A1102">
        <v>210000451</v>
      </c>
      <c r="B1102" t="s">
        <v>1849</v>
      </c>
      <c r="C1102" t="s">
        <v>177</v>
      </c>
      <c r="D1102" t="s">
        <v>1850</v>
      </c>
      <c r="E1102" t="s">
        <v>172</v>
      </c>
      <c r="F1102">
        <v>290001445</v>
      </c>
      <c r="G1102" t="s">
        <v>834</v>
      </c>
    </row>
    <row r="1103" spans="1:7" x14ac:dyDescent="0.35">
      <c r="A1103">
        <v>210000452</v>
      </c>
      <c r="B1103" t="s">
        <v>1851</v>
      </c>
      <c r="C1103" t="s">
        <v>177</v>
      </c>
      <c r="D1103" t="s">
        <v>1852</v>
      </c>
      <c r="E1103" t="s">
        <v>172</v>
      </c>
      <c r="F1103">
        <v>290001446</v>
      </c>
      <c r="G1103" t="s">
        <v>1200</v>
      </c>
    </row>
    <row r="1104" spans="1:7" x14ac:dyDescent="0.35">
      <c r="A1104">
        <v>210000238</v>
      </c>
      <c r="B1104" t="s">
        <v>39</v>
      </c>
      <c r="C1104" t="s">
        <v>177</v>
      </c>
      <c r="D1104" t="s">
        <v>1064</v>
      </c>
      <c r="E1104" t="s">
        <v>172</v>
      </c>
      <c r="F1104">
        <v>290001447</v>
      </c>
      <c r="G1104" t="s">
        <v>1678</v>
      </c>
    </row>
    <row r="1105" spans="1:7" x14ac:dyDescent="0.35">
      <c r="A1105">
        <v>210000249</v>
      </c>
      <c r="B1105" t="s">
        <v>28</v>
      </c>
      <c r="C1105" t="s">
        <v>177</v>
      </c>
      <c r="D1105" t="s">
        <v>1140</v>
      </c>
      <c r="E1105" t="s">
        <v>172</v>
      </c>
      <c r="F1105">
        <v>290001448</v>
      </c>
      <c r="G1105" t="s">
        <v>1853</v>
      </c>
    </row>
    <row r="1106" spans="1:7" x14ac:dyDescent="0.35">
      <c r="A1106">
        <v>210000249</v>
      </c>
      <c r="B1106" t="s">
        <v>28</v>
      </c>
      <c r="C1106" t="s">
        <v>177</v>
      </c>
      <c r="D1106" t="s">
        <v>1140</v>
      </c>
      <c r="E1106" t="s">
        <v>172</v>
      </c>
      <c r="F1106">
        <v>290001449</v>
      </c>
      <c r="G1106" t="s">
        <v>1854</v>
      </c>
    </row>
    <row r="1107" spans="1:7" x14ac:dyDescent="0.35">
      <c r="A1107">
        <v>210000205</v>
      </c>
      <c r="B1107" t="s">
        <v>74</v>
      </c>
      <c r="C1107" t="s">
        <v>177</v>
      </c>
      <c r="D1107" t="s">
        <v>924</v>
      </c>
      <c r="E1107" t="s">
        <v>172</v>
      </c>
      <c r="F1107">
        <v>290001450</v>
      </c>
      <c r="G1107" t="s">
        <v>138</v>
      </c>
    </row>
    <row r="1108" spans="1:7" x14ac:dyDescent="0.35">
      <c r="A1108">
        <v>210000356</v>
      </c>
      <c r="B1108" t="s">
        <v>66</v>
      </c>
      <c r="C1108" t="s">
        <v>177</v>
      </c>
      <c r="D1108" t="s">
        <v>1576</v>
      </c>
      <c r="E1108" t="s">
        <v>172</v>
      </c>
      <c r="F1108">
        <v>290001451</v>
      </c>
      <c r="G1108" t="s">
        <v>1855</v>
      </c>
    </row>
    <row r="1109" spans="1:7" x14ac:dyDescent="0.35">
      <c r="A1109">
        <v>210000453</v>
      </c>
      <c r="B1109" t="s">
        <v>1856</v>
      </c>
      <c r="C1109" t="s">
        <v>177</v>
      </c>
      <c r="D1109" t="s">
        <v>1857</v>
      </c>
      <c r="E1109" t="s">
        <v>172</v>
      </c>
      <c r="F1109">
        <v>290001452</v>
      </c>
      <c r="G1109" t="s">
        <v>492</v>
      </c>
    </row>
    <row r="1110" spans="1:7" x14ac:dyDescent="0.35">
      <c r="A1110">
        <v>210000356</v>
      </c>
      <c r="B1110" t="s">
        <v>66</v>
      </c>
      <c r="C1110" t="s">
        <v>177</v>
      </c>
      <c r="D1110" t="s">
        <v>1576</v>
      </c>
      <c r="E1110" t="s">
        <v>172</v>
      </c>
      <c r="F1110">
        <v>290001453</v>
      </c>
      <c r="G1110" t="s">
        <v>1858</v>
      </c>
    </row>
    <row r="1111" spans="1:7" x14ac:dyDescent="0.35">
      <c r="A1111">
        <v>210000238</v>
      </c>
      <c r="B1111" t="s">
        <v>39</v>
      </c>
      <c r="C1111" t="s">
        <v>177</v>
      </c>
      <c r="D1111" t="s">
        <v>1064</v>
      </c>
      <c r="E1111" t="s">
        <v>172</v>
      </c>
      <c r="F1111">
        <v>290001455</v>
      </c>
      <c r="G1111" t="s">
        <v>1859</v>
      </c>
    </row>
    <row r="1112" spans="1:7" x14ac:dyDescent="0.35">
      <c r="A1112">
        <v>210000249</v>
      </c>
      <c r="B1112" t="s">
        <v>28</v>
      </c>
      <c r="C1112" t="s">
        <v>177</v>
      </c>
      <c r="D1112" t="s">
        <v>1140</v>
      </c>
      <c r="E1112" t="s">
        <v>172</v>
      </c>
      <c r="F1112">
        <v>290001456</v>
      </c>
      <c r="G1112" t="s">
        <v>1860</v>
      </c>
    </row>
    <row r="1113" spans="1:7" x14ac:dyDescent="0.35">
      <c r="A1113">
        <v>220001533</v>
      </c>
      <c r="B1113" t="s">
        <v>1553</v>
      </c>
      <c r="C1113" t="s">
        <v>177</v>
      </c>
      <c r="D1113" t="s">
        <v>1554</v>
      </c>
      <c r="E1113" t="s">
        <v>172</v>
      </c>
      <c r="F1113">
        <v>290001457</v>
      </c>
      <c r="G1113" t="s">
        <v>1861</v>
      </c>
    </row>
    <row r="1114" spans="1:7" x14ac:dyDescent="0.35">
      <c r="A1114">
        <v>220001533</v>
      </c>
      <c r="B1114" t="s">
        <v>1553</v>
      </c>
      <c r="C1114" t="s">
        <v>177</v>
      </c>
      <c r="D1114" t="s">
        <v>1554</v>
      </c>
      <c r="E1114" t="s">
        <v>172</v>
      </c>
      <c r="F1114">
        <v>290001458</v>
      </c>
      <c r="G1114" t="s">
        <v>1862</v>
      </c>
    </row>
    <row r="1115" spans="1:7" x14ac:dyDescent="0.35">
      <c r="A1115">
        <v>220001533</v>
      </c>
      <c r="B1115" t="s">
        <v>1553</v>
      </c>
      <c r="C1115" t="s">
        <v>177</v>
      </c>
      <c r="D1115" t="s">
        <v>1554</v>
      </c>
      <c r="E1115" t="s">
        <v>172</v>
      </c>
      <c r="F1115">
        <v>290001459</v>
      </c>
      <c r="G1115" t="s">
        <v>1863</v>
      </c>
    </row>
    <row r="1116" spans="1:7" x14ac:dyDescent="0.35">
      <c r="A1116">
        <v>210000361</v>
      </c>
      <c r="B1116" t="s">
        <v>64</v>
      </c>
      <c r="C1116" t="s">
        <v>244</v>
      </c>
      <c r="D1116" t="s">
        <v>1612</v>
      </c>
      <c r="E1116" t="s">
        <v>172</v>
      </c>
      <c r="F1116">
        <v>290001460</v>
      </c>
      <c r="G1116" t="s">
        <v>1864</v>
      </c>
    </row>
    <row r="1117" spans="1:7" x14ac:dyDescent="0.35">
      <c r="A1117">
        <v>210000346</v>
      </c>
      <c r="B1117" t="s">
        <v>36</v>
      </c>
      <c r="C1117" t="s">
        <v>177</v>
      </c>
      <c r="D1117" t="s">
        <v>1535</v>
      </c>
      <c r="E1117" t="s">
        <v>172</v>
      </c>
      <c r="F1117">
        <v>290001461</v>
      </c>
      <c r="G1117" t="s">
        <v>1865</v>
      </c>
    </row>
    <row r="1118" spans="1:7" x14ac:dyDescent="0.35">
      <c r="A1118">
        <v>210000451</v>
      </c>
      <c r="B1118" t="s">
        <v>1849</v>
      </c>
      <c r="C1118" t="s">
        <v>177</v>
      </c>
      <c r="D1118" t="s">
        <v>1850</v>
      </c>
      <c r="E1118" t="s">
        <v>172</v>
      </c>
      <c r="F1118">
        <v>290001462</v>
      </c>
      <c r="G1118" t="s">
        <v>1866</v>
      </c>
    </row>
    <row r="1119" spans="1:7" x14ac:dyDescent="0.35">
      <c r="A1119">
        <v>210000262</v>
      </c>
      <c r="B1119" t="s">
        <v>1285</v>
      </c>
      <c r="C1119" t="s">
        <v>177</v>
      </c>
      <c r="D1119" t="s">
        <v>1286</v>
      </c>
      <c r="E1119" t="s">
        <v>172</v>
      </c>
      <c r="F1119">
        <v>290001463</v>
      </c>
      <c r="G1119" t="s">
        <v>1867</v>
      </c>
    </row>
    <row r="1120" spans="1:7" x14ac:dyDescent="0.35">
      <c r="A1120">
        <v>210000249</v>
      </c>
      <c r="B1120" t="s">
        <v>28</v>
      </c>
      <c r="C1120" t="s">
        <v>177</v>
      </c>
      <c r="D1120" t="s">
        <v>1140</v>
      </c>
      <c r="E1120" t="s">
        <v>172</v>
      </c>
      <c r="F1120">
        <v>290001464</v>
      </c>
      <c r="G1120" t="s">
        <v>1868</v>
      </c>
    </row>
    <row r="1121" spans="1:7" x14ac:dyDescent="0.35">
      <c r="A1121">
        <v>210000417</v>
      </c>
      <c r="B1121" t="s">
        <v>68</v>
      </c>
      <c r="C1121" t="s">
        <v>177</v>
      </c>
      <c r="D1121" t="s">
        <v>1784</v>
      </c>
      <c r="E1121" t="s">
        <v>172</v>
      </c>
      <c r="F1121">
        <v>290001465</v>
      </c>
      <c r="G1121" t="s">
        <v>1869</v>
      </c>
    </row>
    <row r="1122" spans="1:7" x14ac:dyDescent="0.35">
      <c r="A1122">
        <v>210000418</v>
      </c>
      <c r="B1122" t="s">
        <v>48</v>
      </c>
      <c r="C1122" t="s">
        <v>177</v>
      </c>
      <c r="D1122" t="s">
        <v>1785</v>
      </c>
      <c r="E1122" t="s">
        <v>172</v>
      </c>
      <c r="F1122">
        <v>290001466</v>
      </c>
      <c r="G1122" t="s">
        <v>1870</v>
      </c>
    </row>
    <row r="1123" spans="1:7" x14ac:dyDescent="0.35">
      <c r="A1123">
        <v>210000455</v>
      </c>
      <c r="B1123" t="s">
        <v>1871</v>
      </c>
      <c r="C1123" t="s">
        <v>244</v>
      </c>
      <c r="D1123" t="s">
        <v>1872</v>
      </c>
      <c r="E1123" t="s">
        <v>172</v>
      </c>
      <c r="F1123">
        <v>290001467</v>
      </c>
      <c r="G1123" t="s">
        <v>1873</v>
      </c>
    </row>
    <row r="1124" spans="1:7" x14ac:dyDescent="0.35">
      <c r="A1124">
        <v>210000456</v>
      </c>
      <c r="B1124" t="s">
        <v>1874</v>
      </c>
      <c r="C1124" t="s">
        <v>244</v>
      </c>
      <c r="D1124" t="s">
        <v>1875</v>
      </c>
      <c r="E1124" t="s">
        <v>172</v>
      </c>
      <c r="F1124">
        <v>290001468</v>
      </c>
      <c r="G1124" t="s">
        <v>1876</v>
      </c>
    </row>
    <row r="1125" spans="1:7" x14ac:dyDescent="0.35">
      <c r="A1125">
        <v>210000457</v>
      </c>
      <c r="B1125" t="s">
        <v>1877</v>
      </c>
      <c r="C1125" t="s">
        <v>177</v>
      </c>
      <c r="D1125" t="s">
        <v>1878</v>
      </c>
      <c r="E1125" t="s">
        <v>172</v>
      </c>
      <c r="F1125">
        <v>290001469</v>
      </c>
      <c r="G1125" t="s">
        <v>1879</v>
      </c>
    </row>
    <row r="1126" spans="1:7" x14ac:dyDescent="0.35">
      <c r="A1126">
        <v>210000457</v>
      </c>
      <c r="B1126" t="s">
        <v>1877</v>
      </c>
      <c r="C1126" t="s">
        <v>177</v>
      </c>
      <c r="D1126" t="s">
        <v>1878</v>
      </c>
      <c r="E1126" t="s">
        <v>172</v>
      </c>
      <c r="F1126">
        <v>290001470</v>
      </c>
      <c r="G1126" t="s">
        <v>1880</v>
      </c>
    </row>
    <row r="1127" spans="1:7" x14ac:dyDescent="0.35">
      <c r="A1127">
        <v>210000426</v>
      </c>
      <c r="B1127" t="s">
        <v>1793</v>
      </c>
      <c r="C1127" t="s">
        <v>177</v>
      </c>
      <c r="D1127" t="s">
        <v>1794</v>
      </c>
      <c r="E1127" t="s">
        <v>172</v>
      </c>
      <c r="F1127">
        <v>290001471</v>
      </c>
      <c r="G1127" t="s">
        <v>1881</v>
      </c>
    </row>
    <row r="1128" spans="1:7" x14ac:dyDescent="0.35">
      <c r="A1128">
        <v>210000426</v>
      </c>
      <c r="B1128" t="s">
        <v>1793</v>
      </c>
      <c r="C1128" t="s">
        <v>177</v>
      </c>
      <c r="D1128" t="s">
        <v>1794</v>
      </c>
      <c r="E1128" t="s">
        <v>172</v>
      </c>
      <c r="F1128">
        <v>290001472</v>
      </c>
      <c r="G1128" t="s">
        <v>1882</v>
      </c>
    </row>
    <row r="1129" spans="1:7" x14ac:dyDescent="0.35">
      <c r="A1129">
        <v>210000249</v>
      </c>
      <c r="B1129" t="s">
        <v>28</v>
      </c>
      <c r="C1129" t="s">
        <v>177</v>
      </c>
      <c r="D1129" t="s">
        <v>1140</v>
      </c>
      <c r="E1129" t="s">
        <v>172</v>
      </c>
      <c r="F1129">
        <v>290001473</v>
      </c>
      <c r="G1129" t="s">
        <v>1883</v>
      </c>
    </row>
    <row r="1130" spans="1:7" x14ac:dyDescent="0.35">
      <c r="A1130">
        <v>210000431</v>
      </c>
      <c r="B1130" t="s">
        <v>1810</v>
      </c>
      <c r="C1130" t="s">
        <v>177</v>
      </c>
      <c r="D1130" t="s">
        <v>1811</v>
      </c>
      <c r="E1130" t="s">
        <v>172</v>
      </c>
      <c r="F1130">
        <v>290001474</v>
      </c>
      <c r="G1130" t="s">
        <v>1884</v>
      </c>
    </row>
    <row r="1131" spans="1:7" x14ac:dyDescent="0.35">
      <c r="A1131">
        <v>210000458</v>
      </c>
      <c r="B1131" t="s">
        <v>1885</v>
      </c>
      <c r="C1131" t="s">
        <v>232</v>
      </c>
      <c r="D1131" t="s">
        <v>1886</v>
      </c>
      <c r="E1131" t="s">
        <v>172</v>
      </c>
      <c r="F1131">
        <v>290001475</v>
      </c>
      <c r="G1131" t="s">
        <v>1887</v>
      </c>
    </row>
    <row r="1132" spans="1:7" x14ac:dyDescent="0.35">
      <c r="A1132">
        <v>210000459</v>
      </c>
      <c r="B1132" t="s">
        <v>1888</v>
      </c>
      <c r="C1132" t="s">
        <v>232</v>
      </c>
      <c r="D1132" t="s">
        <v>1889</v>
      </c>
      <c r="E1132" t="s">
        <v>172</v>
      </c>
      <c r="F1132">
        <v>290001478</v>
      </c>
      <c r="G1132" t="s">
        <v>1890</v>
      </c>
    </row>
    <row r="1133" spans="1:7" x14ac:dyDescent="0.35">
      <c r="A1133">
        <v>210000249</v>
      </c>
      <c r="B1133" t="s">
        <v>28</v>
      </c>
      <c r="C1133" t="s">
        <v>177</v>
      </c>
      <c r="D1133" t="s">
        <v>1140</v>
      </c>
      <c r="E1133" t="s">
        <v>172</v>
      </c>
      <c r="F1133">
        <v>290001479</v>
      </c>
      <c r="G1133" t="s">
        <v>1891</v>
      </c>
    </row>
    <row r="1134" spans="1:7" x14ac:dyDescent="0.35">
      <c r="A1134">
        <v>220001533</v>
      </c>
      <c r="B1134" t="s">
        <v>1553</v>
      </c>
      <c r="C1134" t="s">
        <v>177</v>
      </c>
      <c r="D1134" t="s">
        <v>1554</v>
      </c>
      <c r="E1134" t="s">
        <v>172</v>
      </c>
      <c r="F1134">
        <v>290001480</v>
      </c>
      <c r="G1134" t="s">
        <v>1892</v>
      </c>
    </row>
    <row r="1135" spans="1:7" x14ac:dyDescent="0.35">
      <c r="A1135">
        <v>210000249</v>
      </c>
      <c r="B1135" t="s">
        <v>28</v>
      </c>
      <c r="C1135" t="s">
        <v>177</v>
      </c>
      <c r="D1135" t="s">
        <v>1140</v>
      </c>
      <c r="E1135" t="s">
        <v>172</v>
      </c>
      <c r="F1135">
        <v>290001481</v>
      </c>
      <c r="G1135" t="s">
        <v>1893</v>
      </c>
    </row>
    <row r="1136" spans="1:7" x14ac:dyDescent="0.35">
      <c r="A1136">
        <v>210000463</v>
      </c>
      <c r="B1136" t="s">
        <v>127</v>
      </c>
      <c r="C1136" t="s">
        <v>177</v>
      </c>
      <c r="D1136" t="s">
        <v>1894</v>
      </c>
      <c r="E1136" t="s">
        <v>172</v>
      </c>
      <c r="F1136">
        <v>290001482</v>
      </c>
      <c r="G1136" t="s">
        <v>1895</v>
      </c>
    </row>
    <row r="1137" spans="1:7" x14ac:dyDescent="0.35">
      <c r="A1137">
        <v>210000431</v>
      </c>
      <c r="B1137" t="s">
        <v>1810</v>
      </c>
      <c r="C1137" t="s">
        <v>177</v>
      </c>
      <c r="D1137" t="s">
        <v>1811</v>
      </c>
      <c r="E1137" t="s">
        <v>172</v>
      </c>
      <c r="F1137">
        <v>290001483</v>
      </c>
      <c r="G1137" t="s">
        <v>1896</v>
      </c>
    </row>
    <row r="1138" spans="1:7" x14ac:dyDescent="0.35">
      <c r="A1138">
        <v>210000030</v>
      </c>
      <c r="B1138" t="s">
        <v>210</v>
      </c>
      <c r="C1138" t="s">
        <v>177</v>
      </c>
      <c r="D1138" t="s">
        <v>211</v>
      </c>
      <c r="E1138" t="s">
        <v>172</v>
      </c>
      <c r="F1138">
        <v>290001484</v>
      </c>
      <c r="G1138" t="s">
        <v>1897</v>
      </c>
    </row>
    <row r="1139" spans="1:7" x14ac:dyDescent="0.35">
      <c r="A1139">
        <v>210000426</v>
      </c>
      <c r="B1139" t="s">
        <v>1793</v>
      </c>
      <c r="C1139" t="s">
        <v>177</v>
      </c>
      <c r="D1139" t="s">
        <v>1794</v>
      </c>
      <c r="E1139" t="s">
        <v>172</v>
      </c>
      <c r="F1139">
        <v>290001485</v>
      </c>
      <c r="G1139" t="s">
        <v>1898</v>
      </c>
    </row>
    <row r="1140" spans="1:7" x14ac:dyDescent="0.35">
      <c r="A1140">
        <v>210000352</v>
      </c>
      <c r="B1140" t="s">
        <v>95</v>
      </c>
      <c r="C1140" t="s">
        <v>177</v>
      </c>
      <c r="D1140" t="s">
        <v>1899</v>
      </c>
      <c r="E1140" t="s">
        <v>172</v>
      </c>
      <c r="F1140">
        <v>290001486</v>
      </c>
      <c r="G1140" t="s">
        <v>96</v>
      </c>
    </row>
    <row r="1141" spans="1:7" x14ac:dyDescent="0.35">
      <c r="A1141">
        <v>210000462</v>
      </c>
      <c r="B1141" t="s">
        <v>1900</v>
      </c>
      <c r="C1141" t="s">
        <v>295</v>
      </c>
      <c r="D1141" t="s">
        <v>1901</v>
      </c>
      <c r="E1141" t="s">
        <v>172</v>
      </c>
      <c r="F1141">
        <v>290001487</v>
      </c>
      <c r="G1141" t="s">
        <v>1902</v>
      </c>
    </row>
    <row r="1142" spans="1:7" x14ac:dyDescent="0.35">
      <c r="A1142">
        <v>210000431</v>
      </c>
      <c r="B1142" t="s">
        <v>1810</v>
      </c>
      <c r="C1142" t="s">
        <v>177</v>
      </c>
      <c r="D1142" t="s">
        <v>1811</v>
      </c>
      <c r="E1142" t="s">
        <v>172</v>
      </c>
      <c r="F1142">
        <v>290001497</v>
      </c>
      <c r="G1142" t="s">
        <v>1903</v>
      </c>
    </row>
    <row r="1143" spans="1:7" x14ac:dyDescent="0.35">
      <c r="A1143">
        <v>210000431</v>
      </c>
      <c r="B1143" t="s">
        <v>1810</v>
      </c>
      <c r="C1143" t="s">
        <v>177</v>
      </c>
      <c r="D1143" t="s">
        <v>1811</v>
      </c>
      <c r="E1143" t="s">
        <v>172</v>
      </c>
      <c r="F1143">
        <v>290001498</v>
      </c>
      <c r="G1143" t="s">
        <v>1904</v>
      </c>
    </row>
    <row r="1144" spans="1:7" x14ac:dyDescent="0.35">
      <c r="A1144">
        <v>210000466</v>
      </c>
      <c r="B1144" t="s">
        <v>1905</v>
      </c>
      <c r="C1144" t="s">
        <v>232</v>
      </c>
      <c r="D1144" t="s">
        <v>1906</v>
      </c>
      <c r="E1144" t="s">
        <v>172</v>
      </c>
      <c r="F1144">
        <v>290001499</v>
      </c>
      <c r="G1144" t="s">
        <v>1907</v>
      </c>
    </row>
    <row r="1145" spans="1:7" x14ac:dyDescent="0.35">
      <c r="A1145">
        <v>220001533</v>
      </c>
      <c r="B1145" t="s">
        <v>1553</v>
      </c>
      <c r="C1145" t="s">
        <v>177</v>
      </c>
      <c r="D1145" t="s">
        <v>1554</v>
      </c>
      <c r="E1145" t="s">
        <v>172</v>
      </c>
      <c r="F1145">
        <v>290001500</v>
      </c>
      <c r="G1145" t="s">
        <v>1908</v>
      </c>
    </row>
    <row r="1146" spans="1:7" x14ac:dyDescent="0.35">
      <c r="A1146">
        <v>210000258</v>
      </c>
      <c r="B1146" t="s">
        <v>1264</v>
      </c>
      <c r="C1146" t="s">
        <v>244</v>
      </c>
      <c r="D1146" t="s">
        <v>1265</v>
      </c>
      <c r="E1146" t="s">
        <v>172</v>
      </c>
      <c r="F1146">
        <v>290001501</v>
      </c>
      <c r="G1146" t="s">
        <v>1909</v>
      </c>
    </row>
    <row r="1147" spans="1:7" x14ac:dyDescent="0.35">
      <c r="A1147">
        <v>210000467</v>
      </c>
      <c r="B1147" t="s">
        <v>1910</v>
      </c>
      <c r="C1147" t="s">
        <v>177</v>
      </c>
      <c r="D1147" t="s">
        <v>1911</v>
      </c>
      <c r="E1147" t="s">
        <v>172</v>
      </c>
      <c r="F1147">
        <v>290001502</v>
      </c>
      <c r="G1147" t="s">
        <v>1912</v>
      </c>
    </row>
    <row r="1148" spans="1:7" x14ac:dyDescent="0.35">
      <c r="A1148">
        <v>210000468</v>
      </c>
      <c r="B1148" t="s">
        <v>1913</v>
      </c>
      <c r="C1148" t="s">
        <v>1629</v>
      </c>
      <c r="D1148" t="s">
        <v>1914</v>
      </c>
      <c r="E1148" t="s">
        <v>172</v>
      </c>
      <c r="F1148">
        <v>290001503</v>
      </c>
      <c r="G1148" t="s">
        <v>1915</v>
      </c>
    </row>
    <row r="1149" spans="1:7" x14ac:dyDescent="0.35">
      <c r="A1149">
        <v>210000469</v>
      </c>
      <c r="B1149" t="s">
        <v>1916</v>
      </c>
      <c r="C1149" t="s">
        <v>177</v>
      </c>
      <c r="D1149" t="s">
        <v>1917</v>
      </c>
      <c r="E1149" t="s">
        <v>172</v>
      </c>
      <c r="F1149">
        <v>290001504</v>
      </c>
      <c r="G1149" t="s">
        <v>1918</v>
      </c>
    </row>
    <row r="1150" spans="1:7" x14ac:dyDescent="0.35">
      <c r="A1150">
        <v>210000469</v>
      </c>
      <c r="B1150" t="s">
        <v>1916</v>
      </c>
      <c r="C1150" t="s">
        <v>177</v>
      </c>
      <c r="D1150" t="s">
        <v>1917</v>
      </c>
      <c r="E1150" t="s">
        <v>172</v>
      </c>
      <c r="F1150">
        <v>290001505</v>
      </c>
      <c r="G1150" t="s">
        <v>1919</v>
      </c>
    </row>
    <row r="1151" spans="1:7" x14ac:dyDescent="0.35">
      <c r="A1151">
        <v>210000469</v>
      </c>
      <c r="B1151" t="s">
        <v>1916</v>
      </c>
      <c r="C1151" t="s">
        <v>177</v>
      </c>
      <c r="D1151" t="s">
        <v>1917</v>
      </c>
      <c r="E1151" t="s">
        <v>172</v>
      </c>
      <c r="F1151">
        <v>290001506</v>
      </c>
      <c r="G1151" t="s">
        <v>1920</v>
      </c>
    </row>
    <row r="1152" spans="1:7" x14ac:dyDescent="0.35">
      <c r="A1152">
        <v>210000259</v>
      </c>
      <c r="B1152" t="s">
        <v>1279</v>
      </c>
      <c r="C1152" t="s">
        <v>1280</v>
      </c>
      <c r="D1152" t="s">
        <v>1281</v>
      </c>
      <c r="E1152" t="s">
        <v>172</v>
      </c>
      <c r="F1152">
        <v>290001507</v>
      </c>
      <c r="G1152" t="s">
        <v>1921</v>
      </c>
    </row>
    <row r="1153" spans="1:7" x14ac:dyDescent="0.35">
      <c r="A1153">
        <v>210000292</v>
      </c>
      <c r="B1153" t="s">
        <v>33</v>
      </c>
      <c r="C1153" t="s">
        <v>177</v>
      </c>
      <c r="D1153" t="s">
        <v>1758</v>
      </c>
      <c r="E1153" t="s">
        <v>172</v>
      </c>
      <c r="F1153">
        <v>290001508</v>
      </c>
      <c r="G1153" t="s">
        <v>1922</v>
      </c>
    </row>
    <row r="1154" spans="1:7" x14ac:dyDescent="0.35">
      <c r="A1154">
        <v>210000282</v>
      </c>
      <c r="B1154" t="s">
        <v>1385</v>
      </c>
      <c r="C1154" t="s">
        <v>177</v>
      </c>
      <c r="D1154" t="s">
        <v>1386</v>
      </c>
      <c r="E1154" t="s">
        <v>172</v>
      </c>
      <c r="F1154">
        <v>290001509</v>
      </c>
      <c r="G1154" t="s">
        <v>1923</v>
      </c>
    </row>
    <row r="1155" spans="1:7" x14ac:dyDescent="0.35">
      <c r="A1155">
        <v>210000463</v>
      </c>
      <c r="B1155" t="s">
        <v>127</v>
      </c>
      <c r="C1155" t="s">
        <v>177</v>
      </c>
      <c r="D1155" t="s">
        <v>1894</v>
      </c>
      <c r="E1155" t="s">
        <v>172</v>
      </c>
      <c r="F1155">
        <v>290001510</v>
      </c>
      <c r="G1155" t="s">
        <v>128</v>
      </c>
    </row>
    <row r="1156" spans="1:7" x14ac:dyDescent="0.35">
      <c r="A1156">
        <v>210000249</v>
      </c>
      <c r="B1156" t="s">
        <v>28</v>
      </c>
      <c r="C1156" t="s">
        <v>177</v>
      </c>
      <c r="D1156" t="s">
        <v>1140</v>
      </c>
      <c r="E1156" t="s">
        <v>172</v>
      </c>
      <c r="F1156">
        <v>290001511</v>
      </c>
      <c r="G1156" t="s">
        <v>1924</v>
      </c>
    </row>
    <row r="1157" spans="1:7" x14ac:dyDescent="0.35">
      <c r="A1157">
        <v>210000193</v>
      </c>
      <c r="B1157" t="s">
        <v>871</v>
      </c>
      <c r="C1157" t="s">
        <v>177</v>
      </c>
      <c r="D1157" t="s">
        <v>872</v>
      </c>
      <c r="E1157" t="s">
        <v>172</v>
      </c>
      <c r="F1157">
        <v>290001512</v>
      </c>
      <c r="G1157" t="s">
        <v>1925</v>
      </c>
    </row>
    <row r="1158" spans="1:7" x14ac:dyDescent="0.35">
      <c r="A1158">
        <v>210000470</v>
      </c>
      <c r="B1158" t="s">
        <v>1926</v>
      </c>
      <c r="C1158" t="s">
        <v>177</v>
      </c>
      <c r="D1158" t="s">
        <v>1927</v>
      </c>
      <c r="E1158" t="s">
        <v>172</v>
      </c>
      <c r="F1158">
        <v>290001513</v>
      </c>
      <c r="G1158" t="s">
        <v>1928</v>
      </c>
    </row>
    <row r="1159" spans="1:7" x14ac:dyDescent="0.35">
      <c r="A1159">
        <v>210000470</v>
      </c>
      <c r="B1159" t="s">
        <v>1926</v>
      </c>
      <c r="C1159" t="s">
        <v>177</v>
      </c>
      <c r="D1159" t="s">
        <v>1927</v>
      </c>
      <c r="E1159" t="s">
        <v>172</v>
      </c>
      <c r="F1159">
        <v>290001514</v>
      </c>
      <c r="G1159" t="s">
        <v>348</v>
      </c>
    </row>
    <row r="1160" spans="1:7" x14ac:dyDescent="0.35">
      <c r="A1160">
        <v>210000470</v>
      </c>
      <c r="B1160" t="s">
        <v>1926</v>
      </c>
      <c r="C1160" t="s">
        <v>177</v>
      </c>
      <c r="D1160" t="s">
        <v>1927</v>
      </c>
      <c r="E1160" t="s">
        <v>172</v>
      </c>
      <c r="F1160">
        <v>290001515</v>
      </c>
      <c r="G1160" t="s">
        <v>1929</v>
      </c>
    </row>
    <row r="1161" spans="1:7" x14ac:dyDescent="0.35">
      <c r="A1161">
        <v>210000470</v>
      </c>
      <c r="B1161" t="s">
        <v>1926</v>
      </c>
      <c r="C1161" t="s">
        <v>177</v>
      </c>
      <c r="D1161" t="s">
        <v>1927</v>
      </c>
      <c r="E1161" t="s">
        <v>172</v>
      </c>
      <c r="F1161">
        <v>290001516</v>
      </c>
      <c r="G1161" t="s">
        <v>1930</v>
      </c>
    </row>
    <row r="1162" spans="1:7" x14ac:dyDescent="0.35">
      <c r="A1162">
        <v>210000434</v>
      </c>
      <c r="B1162" t="s">
        <v>1830</v>
      </c>
      <c r="C1162" t="s">
        <v>177</v>
      </c>
      <c r="D1162" t="s">
        <v>1831</v>
      </c>
      <c r="E1162" t="s">
        <v>172</v>
      </c>
      <c r="F1162">
        <v>290001517</v>
      </c>
      <c r="G1162" t="s">
        <v>1931</v>
      </c>
    </row>
    <row r="1163" spans="1:7" x14ac:dyDescent="0.35">
      <c r="A1163">
        <v>210000249</v>
      </c>
      <c r="B1163" t="s">
        <v>28</v>
      </c>
      <c r="C1163" t="s">
        <v>177</v>
      </c>
      <c r="D1163" t="s">
        <v>1140</v>
      </c>
      <c r="E1163" t="s">
        <v>172</v>
      </c>
      <c r="F1163">
        <v>290001518</v>
      </c>
      <c r="G1163" t="s">
        <v>1932</v>
      </c>
    </row>
    <row r="1164" spans="1:7" x14ac:dyDescent="0.35">
      <c r="A1164">
        <v>210000456</v>
      </c>
      <c r="B1164" t="s">
        <v>1874</v>
      </c>
      <c r="C1164" t="s">
        <v>244</v>
      </c>
      <c r="D1164" t="s">
        <v>1875</v>
      </c>
      <c r="E1164" t="s">
        <v>172</v>
      </c>
      <c r="F1164">
        <v>290001519</v>
      </c>
      <c r="G1164" t="s">
        <v>1933</v>
      </c>
    </row>
    <row r="1165" spans="1:7" x14ac:dyDescent="0.35">
      <c r="A1165">
        <v>210000238</v>
      </c>
      <c r="B1165" t="s">
        <v>39</v>
      </c>
      <c r="C1165" t="s">
        <v>177</v>
      </c>
      <c r="D1165" t="s">
        <v>1064</v>
      </c>
      <c r="E1165" t="s">
        <v>172</v>
      </c>
      <c r="F1165">
        <v>290001520</v>
      </c>
      <c r="G1165" t="s">
        <v>1934</v>
      </c>
    </row>
    <row r="1166" spans="1:7" x14ac:dyDescent="0.35">
      <c r="A1166">
        <v>260000429</v>
      </c>
      <c r="B1166" t="s">
        <v>30</v>
      </c>
      <c r="C1166" t="s">
        <v>177</v>
      </c>
      <c r="D1166" t="s">
        <v>1366</v>
      </c>
      <c r="E1166" t="s">
        <v>172</v>
      </c>
      <c r="F1166">
        <v>290001521</v>
      </c>
      <c r="G1166" t="s">
        <v>1935</v>
      </c>
    </row>
    <row r="1167" spans="1:7" x14ac:dyDescent="0.35">
      <c r="A1167">
        <v>260000429</v>
      </c>
      <c r="B1167" t="s">
        <v>30</v>
      </c>
      <c r="C1167" t="s">
        <v>177</v>
      </c>
      <c r="D1167" t="s">
        <v>1366</v>
      </c>
      <c r="E1167" t="s">
        <v>172</v>
      </c>
      <c r="F1167">
        <v>290001522</v>
      </c>
      <c r="G1167" t="s">
        <v>32</v>
      </c>
    </row>
    <row r="1168" spans="1:7" x14ac:dyDescent="0.35">
      <c r="A1168">
        <v>210000144</v>
      </c>
      <c r="B1168" t="s">
        <v>125</v>
      </c>
      <c r="C1168" t="s">
        <v>216</v>
      </c>
      <c r="D1168" t="s">
        <v>484</v>
      </c>
      <c r="E1168" t="s">
        <v>172</v>
      </c>
      <c r="F1168">
        <v>290001523</v>
      </c>
      <c r="G1168" t="s">
        <v>1936</v>
      </c>
    </row>
    <row r="1169" spans="1:7" x14ac:dyDescent="0.35">
      <c r="A1169">
        <v>220000750</v>
      </c>
      <c r="B1169" t="s">
        <v>1937</v>
      </c>
      <c r="C1169" t="s">
        <v>88</v>
      </c>
      <c r="D1169" t="s">
        <v>1938</v>
      </c>
      <c r="E1169" t="s">
        <v>1939</v>
      </c>
      <c r="F1169">
        <v>290001524</v>
      </c>
      <c r="G1169" t="s">
        <v>1940</v>
      </c>
    </row>
    <row r="1170" spans="1:7" x14ac:dyDescent="0.35">
      <c r="A1170">
        <v>210000258</v>
      </c>
      <c r="B1170" t="s">
        <v>1264</v>
      </c>
      <c r="C1170" t="s">
        <v>244</v>
      </c>
      <c r="D1170" t="s">
        <v>1265</v>
      </c>
      <c r="E1170" t="s">
        <v>172</v>
      </c>
      <c r="F1170">
        <v>290001525</v>
      </c>
      <c r="G1170" t="s">
        <v>1941</v>
      </c>
    </row>
    <row r="1171" spans="1:7" x14ac:dyDescent="0.35">
      <c r="A1171">
        <v>210000030</v>
      </c>
      <c r="B1171" t="s">
        <v>210</v>
      </c>
      <c r="C1171" t="s">
        <v>177</v>
      </c>
      <c r="D1171" t="s">
        <v>211</v>
      </c>
      <c r="E1171" t="s">
        <v>172</v>
      </c>
      <c r="F1171">
        <v>290001527</v>
      </c>
      <c r="G1171" t="s">
        <v>1942</v>
      </c>
    </row>
    <row r="1172" spans="1:7" x14ac:dyDescent="0.35">
      <c r="A1172">
        <v>210000026</v>
      </c>
      <c r="B1172" t="s">
        <v>57</v>
      </c>
      <c r="C1172" t="s">
        <v>177</v>
      </c>
      <c r="D1172" t="s">
        <v>247</v>
      </c>
      <c r="E1172" t="s">
        <v>172</v>
      </c>
      <c r="F1172">
        <v>290001528</v>
      </c>
      <c r="G1172" t="s">
        <v>1943</v>
      </c>
    </row>
    <row r="1173" spans="1:7" x14ac:dyDescent="0.35">
      <c r="A1173">
        <v>260000429</v>
      </c>
      <c r="B1173" t="s">
        <v>30</v>
      </c>
      <c r="C1173" t="s">
        <v>177</v>
      </c>
      <c r="D1173" t="s">
        <v>1366</v>
      </c>
      <c r="E1173" t="s">
        <v>172</v>
      </c>
      <c r="F1173">
        <v>290001529</v>
      </c>
      <c r="G1173" t="s">
        <v>1944</v>
      </c>
    </row>
    <row r="1174" spans="1:7" x14ac:dyDescent="0.35">
      <c r="A1174">
        <v>210000411</v>
      </c>
      <c r="B1174" t="s">
        <v>1755</v>
      </c>
      <c r="C1174" t="s">
        <v>177</v>
      </c>
      <c r="D1174" t="s">
        <v>1756</v>
      </c>
      <c r="E1174" t="s">
        <v>172</v>
      </c>
      <c r="F1174">
        <v>290001530</v>
      </c>
      <c r="G1174" t="s">
        <v>1945</v>
      </c>
    </row>
    <row r="1175" spans="1:7" x14ac:dyDescent="0.35">
      <c r="A1175">
        <v>210000320</v>
      </c>
      <c r="B1175" t="s">
        <v>1946</v>
      </c>
      <c r="C1175" t="s">
        <v>295</v>
      </c>
      <c r="D1175" t="s">
        <v>1947</v>
      </c>
      <c r="E1175" t="s">
        <v>172</v>
      </c>
      <c r="F1175">
        <v>290001531</v>
      </c>
      <c r="G1175" t="s">
        <v>1948</v>
      </c>
    </row>
    <row r="1176" spans="1:7" x14ac:dyDescent="0.35">
      <c r="A1176">
        <v>220001533</v>
      </c>
      <c r="B1176" t="s">
        <v>1553</v>
      </c>
      <c r="C1176" t="s">
        <v>177</v>
      </c>
      <c r="D1176" t="s">
        <v>1554</v>
      </c>
      <c r="E1176" t="s">
        <v>172</v>
      </c>
      <c r="F1176">
        <v>290001532</v>
      </c>
      <c r="G1176" t="s">
        <v>1949</v>
      </c>
    </row>
    <row r="1177" spans="1:7" x14ac:dyDescent="0.35">
      <c r="A1177">
        <v>220001533</v>
      </c>
      <c r="B1177" t="s">
        <v>1553</v>
      </c>
      <c r="C1177" t="s">
        <v>177</v>
      </c>
      <c r="D1177" t="s">
        <v>1554</v>
      </c>
      <c r="E1177" t="s">
        <v>172</v>
      </c>
      <c r="F1177">
        <v>290001533</v>
      </c>
      <c r="G1177" t="s">
        <v>1950</v>
      </c>
    </row>
    <row r="1178" spans="1:7" x14ac:dyDescent="0.35">
      <c r="A1178">
        <v>210000466</v>
      </c>
      <c r="B1178" t="s">
        <v>1905</v>
      </c>
      <c r="C1178" t="s">
        <v>232</v>
      </c>
      <c r="D1178" t="s">
        <v>1906</v>
      </c>
      <c r="E1178" t="s">
        <v>172</v>
      </c>
      <c r="F1178">
        <v>290001534</v>
      </c>
      <c r="G1178" t="s">
        <v>1951</v>
      </c>
    </row>
    <row r="1179" spans="1:7" x14ac:dyDescent="0.35">
      <c r="A1179">
        <v>210000431</v>
      </c>
      <c r="B1179" t="s">
        <v>1810</v>
      </c>
      <c r="C1179" t="s">
        <v>177</v>
      </c>
      <c r="D1179" t="s">
        <v>1811</v>
      </c>
      <c r="E1179" t="s">
        <v>172</v>
      </c>
      <c r="F1179">
        <v>290001535</v>
      </c>
      <c r="G1179" t="s">
        <v>1952</v>
      </c>
    </row>
    <row r="1180" spans="1:7" x14ac:dyDescent="0.35">
      <c r="A1180">
        <v>210000467</v>
      </c>
      <c r="B1180" t="s">
        <v>1910</v>
      </c>
      <c r="C1180" t="s">
        <v>177</v>
      </c>
      <c r="D1180" t="s">
        <v>1911</v>
      </c>
      <c r="E1180" t="s">
        <v>172</v>
      </c>
      <c r="F1180">
        <v>290001536</v>
      </c>
      <c r="G1180" t="s">
        <v>1953</v>
      </c>
    </row>
    <row r="1181" spans="1:7" x14ac:dyDescent="0.35">
      <c r="A1181">
        <v>260000429</v>
      </c>
      <c r="B1181" t="s">
        <v>30</v>
      </c>
      <c r="C1181" t="s">
        <v>177</v>
      </c>
      <c r="D1181" t="s">
        <v>1366</v>
      </c>
      <c r="E1181" t="s">
        <v>172</v>
      </c>
      <c r="F1181">
        <v>290001537</v>
      </c>
      <c r="G1181" t="s">
        <v>31</v>
      </c>
    </row>
    <row r="1182" spans="1:7" x14ac:dyDescent="0.35">
      <c r="A1182">
        <v>210000431</v>
      </c>
      <c r="B1182" t="s">
        <v>1810</v>
      </c>
      <c r="C1182" t="s">
        <v>177</v>
      </c>
      <c r="D1182" t="s">
        <v>1811</v>
      </c>
      <c r="E1182" t="s">
        <v>172</v>
      </c>
      <c r="F1182">
        <v>290001538</v>
      </c>
      <c r="G1182" t="s">
        <v>1954</v>
      </c>
    </row>
    <row r="1183" spans="1:7" x14ac:dyDescent="0.35">
      <c r="A1183">
        <v>210000431</v>
      </c>
      <c r="B1183" t="s">
        <v>1810</v>
      </c>
      <c r="C1183" t="s">
        <v>177</v>
      </c>
      <c r="D1183" t="s">
        <v>1811</v>
      </c>
      <c r="E1183" t="s">
        <v>172</v>
      </c>
      <c r="F1183">
        <v>290001539</v>
      </c>
      <c r="G1183" t="s">
        <v>1955</v>
      </c>
    </row>
    <row r="1184" spans="1:7" x14ac:dyDescent="0.35">
      <c r="A1184">
        <v>260000429</v>
      </c>
      <c r="B1184" t="s">
        <v>30</v>
      </c>
      <c r="C1184" t="s">
        <v>177</v>
      </c>
      <c r="D1184" t="s">
        <v>1366</v>
      </c>
      <c r="E1184" t="s">
        <v>172</v>
      </c>
      <c r="F1184">
        <v>290001540</v>
      </c>
      <c r="G1184" t="s">
        <v>1956</v>
      </c>
    </row>
    <row r="1185" spans="1:7" x14ac:dyDescent="0.35">
      <c r="A1185">
        <v>260000429</v>
      </c>
      <c r="B1185" t="s">
        <v>30</v>
      </c>
      <c r="C1185" t="s">
        <v>177</v>
      </c>
      <c r="D1185" t="s">
        <v>1366</v>
      </c>
      <c r="E1185" t="s">
        <v>172</v>
      </c>
      <c r="F1185">
        <v>290001541</v>
      </c>
      <c r="G1185" t="s">
        <v>1957</v>
      </c>
    </row>
    <row r="1186" spans="1:7" x14ac:dyDescent="0.35">
      <c r="A1186">
        <v>210000467</v>
      </c>
      <c r="B1186" t="s">
        <v>1910</v>
      </c>
      <c r="C1186" t="s">
        <v>177</v>
      </c>
      <c r="D1186" t="s">
        <v>1911</v>
      </c>
      <c r="E1186" t="s">
        <v>172</v>
      </c>
      <c r="F1186">
        <v>290001542</v>
      </c>
      <c r="G1186" t="s">
        <v>1958</v>
      </c>
    </row>
    <row r="1187" spans="1:7" x14ac:dyDescent="0.35">
      <c r="A1187">
        <v>210000463</v>
      </c>
      <c r="B1187" t="s">
        <v>127</v>
      </c>
      <c r="C1187" t="s">
        <v>177</v>
      </c>
      <c r="D1187" t="s">
        <v>1894</v>
      </c>
      <c r="E1187" t="s">
        <v>172</v>
      </c>
      <c r="F1187">
        <v>290001543</v>
      </c>
      <c r="G1187" t="s">
        <v>1959</v>
      </c>
    </row>
    <row r="1188" spans="1:7" x14ac:dyDescent="0.35">
      <c r="A1188">
        <v>210000172</v>
      </c>
      <c r="B1188" t="s">
        <v>400</v>
      </c>
      <c r="C1188" t="s">
        <v>177</v>
      </c>
      <c r="D1188" t="s">
        <v>401</v>
      </c>
      <c r="E1188" t="s">
        <v>172</v>
      </c>
      <c r="F1188">
        <v>290001544</v>
      </c>
      <c r="G1188" t="s">
        <v>1960</v>
      </c>
    </row>
    <row r="1189" spans="1:7" x14ac:dyDescent="0.35">
      <c r="A1189">
        <v>210000172</v>
      </c>
      <c r="B1189" t="s">
        <v>400</v>
      </c>
      <c r="C1189" t="s">
        <v>177</v>
      </c>
      <c r="D1189" t="s">
        <v>401</v>
      </c>
      <c r="E1189" t="s">
        <v>172</v>
      </c>
      <c r="F1189">
        <v>290001545</v>
      </c>
      <c r="G1189" t="s">
        <v>1961</v>
      </c>
    </row>
    <row r="1190" spans="1:7" x14ac:dyDescent="0.35">
      <c r="A1190">
        <v>260000429</v>
      </c>
      <c r="B1190" t="s">
        <v>30</v>
      </c>
      <c r="C1190" t="s">
        <v>177</v>
      </c>
      <c r="D1190" t="s">
        <v>1366</v>
      </c>
      <c r="E1190" t="s">
        <v>172</v>
      </c>
      <c r="F1190">
        <v>290001546</v>
      </c>
      <c r="G1190" t="s">
        <v>1962</v>
      </c>
    </row>
    <row r="1191" spans="1:7" x14ac:dyDescent="0.35">
      <c r="A1191">
        <v>260000429</v>
      </c>
      <c r="B1191" t="s">
        <v>30</v>
      </c>
      <c r="C1191" t="s">
        <v>177</v>
      </c>
      <c r="D1191" t="s">
        <v>1366</v>
      </c>
      <c r="E1191" t="s">
        <v>172</v>
      </c>
      <c r="F1191">
        <v>290001547</v>
      </c>
      <c r="G1191" t="s">
        <v>1963</v>
      </c>
    </row>
    <row r="1192" spans="1:7" x14ac:dyDescent="0.35">
      <c r="A1192">
        <v>210000382</v>
      </c>
      <c r="B1192" t="s">
        <v>1706</v>
      </c>
      <c r="C1192" t="s">
        <v>177</v>
      </c>
      <c r="D1192" t="s">
        <v>1707</v>
      </c>
      <c r="E1192" t="s">
        <v>172</v>
      </c>
      <c r="F1192">
        <v>290001548</v>
      </c>
      <c r="G1192" t="s">
        <v>1964</v>
      </c>
    </row>
    <row r="1193" spans="1:7" x14ac:dyDescent="0.35">
      <c r="A1193">
        <v>210000022</v>
      </c>
      <c r="B1193" t="s">
        <v>393</v>
      </c>
      <c r="C1193" t="s">
        <v>394</v>
      </c>
      <c r="D1193" t="s">
        <v>395</v>
      </c>
      <c r="E1193" t="s">
        <v>172</v>
      </c>
      <c r="F1193">
        <v>290001557</v>
      </c>
      <c r="G1193" t="s">
        <v>1965</v>
      </c>
    </row>
    <row r="1194" spans="1:7" x14ac:dyDescent="0.35">
      <c r="A1194">
        <v>210000022</v>
      </c>
      <c r="B1194" t="s">
        <v>393</v>
      </c>
      <c r="C1194" t="s">
        <v>394</v>
      </c>
      <c r="D1194" t="s">
        <v>395</v>
      </c>
      <c r="E1194" t="s">
        <v>172</v>
      </c>
      <c r="F1194">
        <v>290001558</v>
      </c>
      <c r="G1194" t="s">
        <v>1966</v>
      </c>
    </row>
    <row r="1195" spans="1:7" x14ac:dyDescent="0.35">
      <c r="A1195">
        <v>210000431</v>
      </c>
      <c r="B1195" t="s">
        <v>1810</v>
      </c>
      <c r="C1195" t="s">
        <v>177</v>
      </c>
      <c r="D1195" t="s">
        <v>1811</v>
      </c>
      <c r="E1195" t="s">
        <v>172</v>
      </c>
      <c r="F1195">
        <v>290001559</v>
      </c>
      <c r="G1195" t="s">
        <v>1967</v>
      </c>
    </row>
    <row r="1196" spans="1:7" x14ac:dyDescent="0.35">
      <c r="A1196">
        <v>210000431</v>
      </c>
      <c r="B1196" t="s">
        <v>1810</v>
      </c>
      <c r="C1196" t="s">
        <v>177</v>
      </c>
      <c r="D1196" t="s">
        <v>1811</v>
      </c>
      <c r="E1196" t="s">
        <v>172</v>
      </c>
      <c r="F1196">
        <v>290001560</v>
      </c>
      <c r="G1196" t="s">
        <v>1968</v>
      </c>
    </row>
    <row r="1197" spans="1:7" x14ac:dyDescent="0.35">
      <c r="A1197">
        <v>210000455</v>
      </c>
      <c r="B1197" t="s">
        <v>1871</v>
      </c>
      <c r="C1197" t="s">
        <v>244</v>
      </c>
      <c r="D1197" t="s">
        <v>1872</v>
      </c>
      <c r="E1197" t="s">
        <v>172</v>
      </c>
      <c r="F1197">
        <v>290001561</v>
      </c>
      <c r="G1197" t="s">
        <v>1969</v>
      </c>
    </row>
    <row r="1198" spans="1:7" x14ac:dyDescent="0.35">
      <c r="A1198">
        <v>210000170</v>
      </c>
      <c r="B1198" t="s">
        <v>106</v>
      </c>
      <c r="C1198" t="s">
        <v>177</v>
      </c>
      <c r="D1198" t="s">
        <v>779</v>
      </c>
      <c r="E1198" t="s">
        <v>172</v>
      </c>
      <c r="F1198">
        <v>290001562</v>
      </c>
      <c r="G1198" t="s">
        <v>1970</v>
      </c>
    </row>
    <row r="1199" spans="1:7" x14ac:dyDescent="0.35">
      <c r="A1199">
        <v>210000238</v>
      </c>
      <c r="B1199" t="s">
        <v>39</v>
      </c>
      <c r="C1199" t="s">
        <v>177</v>
      </c>
      <c r="D1199" t="s">
        <v>1064</v>
      </c>
      <c r="E1199" t="s">
        <v>172</v>
      </c>
      <c r="F1199">
        <v>290001565</v>
      </c>
      <c r="G1199" t="s">
        <v>1971</v>
      </c>
    </row>
    <row r="1200" spans="1:7" x14ac:dyDescent="0.35">
      <c r="A1200">
        <v>210000431</v>
      </c>
      <c r="B1200" t="s">
        <v>1810</v>
      </c>
      <c r="C1200" t="s">
        <v>177</v>
      </c>
      <c r="D1200" t="s">
        <v>1811</v>
      </c>
      <c r="E1200" t="s">
        <v>172</v>
      </c>
      <c r="F1200">
        <v>290001566</v>
      </c>
      <c r="G1200" t="s">
        <v>1972</v>
      </c>
    </row>
    <row r="1201" spans="1:7" x14ac:dyDescent="0.35">
      <c r="A1201">
        <v>260000429</v>
      </c>
      <c r="B1201" t="s">
        <v>30</v>
      </c>
      <c r="C1201" t="s">
        <v>177</v>
      </c>
      <c r="D1201" t="s">
        <v>1366</v>
      </c>
      <c r="E1201" t="s">
        <v>172</v>
      </c>
      <c r="F1201">
        <v>290001567</v>
      </c>
      <c r="G1201" t="s">
        <v>1973</v>
      </c>
    </row>
    <row r="1202" spans="1:7" x14ac:dyDescent="0.35">
      <c r="A1202">
        <v>210000431</v>
      </c>
      <c r="B1202" t="s">
        <v>1810</v>
      </c>
      <c r="C1202" t="s">
        <v>177</v>
      </c>
      <c r="D1202" t="s">
        <v>1811</v>
      </c>
      <c r="E1202" t="s">
        <v>172</v>
      </c>
      <c r="F1202">
        <v>290001568</v>
      </c>
      <c r="G1202" t="s">
        <v>1974</v>
      </c>
    </row>
    <row r="1203" spans="1:7" x14ac:dyDescent="0.35">
      <c r="A1203">
        <v>210000431</v>
      </c>
      <c r="B1203" t="s">
        <v>1810</v>
      </c>
      <c r="C1203" t="s">
        <v>177</v>
      </c>
      <c r="D1203" t="s">
        <v>1811</v>
      </c>
      <c r="E1203" t="s">
        <v>172</v>
      </c>
      <c r="F1203">
        <v>290001569</v>
      </c>
      <c r="G1203" t="s">
        <v>1975</v>
      </c>
    </row>
    <row r="1204" spans="1:7" x14ac:dyDescent="0.35">
      <c r="A1204">
        <v>210000486</v>
      </c>
      <c r="B1204" t="s">
        <v>1976</v>
      </c>
      <c r="C1204" t="s">
        <v>232</v>
      </c>
      <c r="D1204" t="s">
        <v>1977</v>
      </c>
      <c r="E1204" t="s">
        <v>172</v>
      </c>
      <c r="F1204">
        <v>290001570</v>
      </c>
      <c r="G1204" t="s">
        <v>1978</v>
      </c>
    </row>
    <row r="1205" spans="1:7" x14ac:dyDescent="0.35">
      <c r="A1205">
        <v>210000486</v>
      </c>
      <c r="B1205" t="s">
        <v>1976</v>
      </c>
      <c r="C1205" t="s">
        <v>232</v>
      </c>
      <c r="D1205" t="s">
        <v>1977</v>
      </c>
      <c r="E1205" t="s">
        <v>172</v>
      </c>
      <c r="F1205">
        <v>290001571</v>
      </c>
      <c r="G1205" t="s">
        <v>1979</v>
      </c>
    </row>
    <row r="1206" spans="1:7" x14ac:dyDescent="0.35">
      <c r="A1206">
        <v>210000470</v>
      </c>
      <c r="B1206" t="s">
        <v>1926</v>
      </c>
      <c r="C1206" t="s">
        <v>177</v>
      </c>
      <c r="D1206" t="s">
        <v>1927</v>
      </c>
      <c r="E1206" t="s">
        <v>172</v>
      </c>
      <c r="F1206">
        <v>290001572</v>
      </c>
      <c r="G1206" t="s">
        <v>737</v>
      </c>
    </row>
    <row r="1207" spans="1:7" x14ac:dyDescent="0.35">
      <c r="A1207">
        <v>210000172</v>
      </c>
      <c r="B1207" t="s">
        <v>400</v>
      </c>
      <c r="C1207" t="s">
        <v>177</v>
      </c>
      <c r="D1207" t="s">
        <v>401</v>
      </c>
      <c r="E1207" t="s">
        <v>172</v>
      </c>
      <c r="F1207">
        <v>290001573</v>
      </c>
      <c r="G1207" t="s">
        <v>1980</v>
      </c>
    </row>
    <row r="1208" spans="1:7" x14ac:dyDescent="0.35">
      <c r="A1208">
        <v>210000487</v>
      </c>
      <c r="B1208" t="s">
        <v>1981</v>
      </c>
      <c r="C1208" t="s">
        <v>344</v>
      </c>
      <c r="D1208" t="s">
        <v>1982</v>
      </c>
      <c r="E1208" t="s">
        <v>172</v>
      </c>
      <c r="F1208">
        <v>290001574</v>
      </c>
      <c r="G1208" t="s">
        <v>1983</v>
      </c>
    </row>
    <row r="1209" spans="1:7" x14ac:dyDescent="0.35">
      <c r="A1209">
        <v>210000368</v>
      </c>
      <c r="B1209" t="s">
        <v>77</v>
      </c>
      <c r="C1209" t="s">
        <v>1629</v>
      </c>
      <c r="D1209" t="s">
        <v>1635</v>
      </c>
      <c r="E1209" t="s">
        <v>172</v>
      </c>
      <c r="F1209">
        <v>290001575</v>
      </c>
      <c r="G1209" t="s">
        <v>1984</v>
      </c>
    </row>
    <row r="1210" spans="1:7" x14ac:dyDescent="0.35">
      <c r="A1210">
        <v>210000368</v>
      </c>
      <c r="B1210" t="s">
        <v>77</v>
      </c>
      <c r="C1210" t="s">
        <v>1629</v>
      </c>
      <c r="D1210" t="s">
        <v>1635</v>
      </c>
      <c r="E1210" t="s">
        <v>172</v>
      </c>
      <c r="F1210">
        <v>290001576</v>
      </c>
      <c r="G1210" t="s">
        <v>1985</v>
      </c>
    </row>
    <row r="1211" spans="1:7" x14ac:dyDescent="0.35">
      <c r="A1211">
        <v>210000144</v>
      </c>
      <c r="B1211" t="s">
        <v>125</v>
      </c>
      <c r="C1211" t="s">
        <v>216</v>
      </c>
      <c r="D1211" t="s">
        <v>484</v>
      </c>
      <c r="E1211" t="s">
        <v>172</v>
      </c>
      <c r="F1211">
        <v>290001577</v>
      </c>
      <c r="G1211" t="s">
        <v>126</v>
      </c>
    </row>
    <row r="1212" spans="1:7" x14ac:dyDescent="0.35">
      <c r="A1212">
        <v>210000552</v>
      </c>
      <c r="B1212" t="s">
        <v>998</v>
      </c>
      <c r="C1212" t="s">
        <v>216</v>
      </c>
      <c r="D1212" t="s">
        <v>999</v>
      </c>
      <c r="E1212" t="s">
        <v>172</v>
      </c>
      <c r="F1212">
        <v>290001577</v>
      </c>
      <c r="G1212" t="s">
        <v>126</v>
      </c>
    </row>
    <row r="1213" spans="1:7" x14ac:dyDescent="0.35">
      <c r="A1213">
        <v>210000431</v>
      </c>
      <c r="B1213" t="s">
        <v>1810</v>
      </c>
      <c r="C1213" t="s">
        <v>177</v>
      </c>
      <c r="D1213" t="s">
        <v>1811</v>
      </c>
      <c r="E1213" t="s">
        <v>172</v>
      </c>
      <c r="F1213">
        <v>290001578</v>
      </c>
      <c r="G1213" t="s">
        <v>1986</v>
      </c>
    </row>
    <row r="1214" spans="1:7" x14ac:dyDescent="0.35">
      <c r="A1214">
        <v>210000249</v>
      </c>
      <c r="B1214" t="s">
        <v>28</v>
      </c>
      <c r="C1214" t="s">
        <v>177</v>
      </c>
      <c r="D1214" t="s">
        <v>1140</v>
      </c>
      <c r="E1214" t="s">
        <v>172</v>
      </c>
      <c r="F1214">
        <v>290001579</v>
      </c>
      <c r="G1214" t="s">
        <v>1987</v>
      </c>
    </row>
    <row r="1215" spans="1:7" x14ac:dyDescent="0.35">
      <c r="A1215">
        <v>210000254</v>
      </c>
      <c r="B1215" t="s">
        <v>1219</v>
      </c>
      <c r="C1215" t="s">
        <v>177</v>
      </c>
      <c r="D1215" t="s">
        <v>1220</v>
      </c>
      <c r="E1215" t="s">
        <v>172</v>
      </c>
      <c r="F1215">
        <v>290001580</v>
      </c>
      <c r="G1215" t="s">
        <v>1988</v>
      </c>
    </row>
    <row r="1216" spans="1:7" x14ac:dyDescent="0.35">
      <c r="A1216">
        <v>210000470</v>
      </c>
      <c r="B1216" t="s">
        <v>1926</v>
      </c>
      <c r="C1216" t="s">
        <v>177</v>
      </c>
      <c r="D1216" t="s">
        <v>1927</v>
      </c>
      <c r="E1216" t="s">
        <v>172</v>
      </c>
      <c r="F1216">
        <v>290001581</v>
      </c>
      <c r="G1216" t="s">
        <v>1989</v>
      </c>
    </row>
    <row r="1217" spans="1:7" x14ac:dyDescent="0.35">
      <c r="A1217">
        <v>260000429</v>
      </c>
      <c r="B1217" t="s">
        <v>30</v>
      </c>
      <c r="C1217" t="s">
        <v>177</v>
      </c>
      <c r="D1217" t="s">
        <v>1366</v>
      </c>
      <c r="E1217" t="s">
        <v>172</v>
      </c>
      <c r="F1217">
        <v>290001582</v>
      </c>
      <c r="G1217" t="s">
        <v>1990</v>
      </c>
    </row>
    <row r="1218" spans="1:7" x14ac:dyDescent="0.35">
      <c r="A1218">
        <v>260000429</v>
      </c>
      <c r="B1218" t="s">
        <v>30</v>
      </c>
      <c r="C1218" t="s">
        <v>177</v>
      </c>
      <c r="D1218" t="s">
        <v>1366</v>
      </c>
      <c r="E1218" t="s">
        <v>172</v>
      </c>
      <c r="F1218">
        <v>290001583</v>
      </c>
      <c r="G1218" t="s">
        <v>53</v>
      </c>
    </row>
    <row r="1219" spans="1:7" x14ac:dyDescent="0.35">
      <c r="A1219">
        <v>260000429</v>
      </c>
      <c r="B1219" t="s">
        <v>30</v>
      </c>
      <c r="C1219" t="s">
        <v>177</v>
      </c>
      <c r="D1219" t="s">
        <v>1366</v>
      </c>
      <c r="E1219" t="s">
        <v>172</v>
      </c>
      <c r="F1219">
        <v>290001584</v>
      </c>
      <c r="G1219" t="s">
        <v>1991</v>
      </c>
    </row>
    <row r="1220" spans="1:7" x14ac:dyDescent="0.35">
      <c r="A1220">
        <v>260000429</v>
      </c>
      <c r="B1220" t="s">
        <v>30</v>
      </c>
      <c r="C1220" t="s">
        <v>177</v>
      </c>
      <c r="D1220" t="s">
        <v>1366</v>
      </c>
      <c r="E1220" t="s">
        <v>172</v>
      </c>
      <c r="F1220">
        <v>290001585</v>
      </c>
      <c r="G1220" t="s">
        <v>1992</v>
      </c>
    </row>
    <row r="1221" spans="1:7" x14ac:dyDescent="0.35">
      <c r="A1221">
        <v>260000429</v>
      </c>
      <c r="B1221" t="s">
        <v>30</v>
      </c>
      <c r="C1221" t="s">
        <v>177</v>
      </c>
      <c r="D1221" t="s">
        <v>1366</v>
      </c>
      <c r="E1221" t="s">
        <v>172</v>
      </c>
      <c r="F1221">
        <v>290001586</v>
      </c>
      <c r="G1221" t="s">
        <v>1993</v>
      </c>
    </row>
    <row r="1222" spans="1:7" x14ac:dyDescent="0.35">
      <c r="A1222">
        <v>260000429</v>
      </c>
      <c r="B1222" t="s">
        <v>30</v>
      </c>
      <c r="C1222" t="s">
        <v>177</v>
      </c>
      <c r="D1222" t="s">
        <v>1366</v>
      </c>
      <c r="E1222" t="s">
        <v>172</v>
      </c>
      <c r="F1222">
        <v>290001587</v>
      </c>
      <c r="G1222" t="s">
        <v>1994</v>
      </c>
    </row>
    <row r="1223" spans="1:7" x14ac:dyDescent="0.35">
      <c r="A1223">
        <v>260000429</v>
      </c>
      <c r="B1223" t="s">
        <v>30</v>
      </c>
      <c r="C1223" t="s">
        <v>177</v>
      </c>
      <c r="D1223" t="s">
        <v>1366</v>
      </c>
      <c r="E1223" t="s">
        <v>172</v>
      </c>
      <c r="F1223">
        <v>290001588</v>
      </c>
      <c r="G1223" t="s">
        <v>1995</v>
      </c>
    </row>
    <row r="1224" spans="1:7" x14ac:dyDescent="0.35">
      <c r="A1224">
        <v>260000429</v>
      </c>
      <c r="B1224" t="s">
        <v>30</v>
      </c>
      <c r="C1224" t="s">
        <v>177</v>
      </c>
      <c r="D1224" t="s">
        <v>1366</v>
      </c>
      <c r="E1224" t="s">
        <v>172</v>
      </c>
      <c r="F1224">
        <v>290001589</v>
      </c>
      <c r="G1224" t="s">
        <v>1996</v>
      </c>
    </row>
    <row r="1225" spans="1:7" x14ac:dyDescent="0.35">
      <c r="A1225">
        <v>260000429</v>
      </c>
      <c r="B1225" t="s">
        <v>30</v>
      </c>
      <c r="C1225" t="s">
        <v>177</v>
      </c>
      <c r="D1225" t="s">
        <v>1366</v>
      </c>
      <c r="E1225" t="s">
        <v>172</v>
      </c>
      <c r="F1225">
        <v>290001590</v>
      </c>
      <c r="G1225" t="s">
        <v>1997</v>
      </c>
    </row>
    <row r="1226" spans="1:7" x14ac:dyDescent="0.35">
      <c r="A1226">
        <v>210000489</v>
      </c>
      <c r="B1226" t="s">
        <v>1998</v>
      </c>
      <c r="C1226" t="s">
        <v>308</v>
      </c>
      <c r="D1226" t="s">
        <v>1999</v>
      </c>
      <c r="E1226" t="s">
        <v>172</v>
      </c>
      <c r="F1226">
        <v>290001591</v>
      </c>
      <c r="G1226" t="s">
        <v>2000</v>
      </c>
    </row>
    <row r="1227" spans="1:7" x14ac:dyDescent="0.35">
      <c r="A1227">
        <v>260000429</v>
      </c>
      <c r="B1227" t="s">
        <v>30</v>
      </c>
      <c r="C1227" t="s">
        <v>177</v>
      </c>
      <c r="D1227" t="s">
        <v>1366</v>
      </c>
      <c r="E1227" t="s">
        <v>172</v>
      </c>
      <c r="F1227">
        <v>290001597</v>
      </c>
      <c r="G1227" t="s">
        <v>2001</v>
      </c>
    </row>
    <row r="1228" spans="1:7" x14ac:dyDescent="0.35">
      <c r="A1228">
        <v>260000429</v>
      </c>
      <c r="B1228" t="s">
        <v>30</v>
      </c>
      <c r="C1228" t="s">
        <v>177</v>
      </c>
      <c r="D1228" t="s">
        <v>1366</v>
      </c>
      <c r="E1228" t="s">
        <v>172</v>
      </c>
      <c r="F1228">
        <v>290001598</v>
      </c>
      <c r="G1228" t="s">
        <v>2002</v>
      </c>
    </row>
    <row r="1229" spans="1:7" x14ac:dyDescent="0.35">
      <c r="A1229">
        <v>260000429</v>
      </c>
      <c r="B1229" t="s">
        <v>30</v>
      </c>
      <c r="C1229" t="s">
        <v>177</v>
      </c>
      <c r="D1229" t="s">
        <v>1366</v>
      </c>
      <c r="E1229" t="s">
        <v>172</v>
      </c>
      <c r="F1229">
        <v>290001599</v>
      </c>
      <c r="G1229" t="s">
        <v>2003</v>
      </c>
    </row>
    <row r="1230" spans="1:7" x14ac:dyDescent="0.35">
      <c r="A1230">
        <v>260000429</v>
      </c>
      <c r="B1230" t="s">
        <v>30</v>
      </c>
      <c r="C1230" t="s">
        <v>177</v>
      </c>
      <c r="D1230" t="s">
        <v>1366</v>
      </c>
      <c r="E1230" t="s">
        <v>172</v>
      </c>
      <c r="F1230">
        <v>290001600</v>
      </c>
      <c r="G1230" t="s">
        <v>2004</v>
      </c>
    </row>
    <row r="1231" spans="1:7" x14ac:dyDescent="0.35">
      <c r="A1231">
        <v>210000368</v>
      </c>
      <c r="B1231" t="s">
        <v>77</v>
      </c>
      <c r="C1231" t="s">
        <v>1629</v>
      </c>
      <c r="D1231" t="s">
        <v>1635</v>
      </c>
      <c r="E1231" t="s">
        <v>172</v>
      </c>
      <c r="F1231">
        <v>290001601</v>
      </c>
      <c r="G1231" t="s">
        <v>2005</v>
      </c>
    </row>
    <row r="1232" spans="1:7" x14ac:dyDescent="0.35">
      <c r="A1232">
        <v>210000363</v>
      </c>
      <c r="B1232" t="s">
        <v>1617</v>
      </c>
      <c r="C1232" t="s">
        <v>177</v>
      </c>
      <c r="D1232" t="s">
        <v>1618</v>
      </c>
      <c r="E1232" t="s">
        <v>172</v>
      </c>
      <c r="F1232">
        <v>290001602</v>
      </c>
      <c r="G1232" t="s">
        <v>2006</v>
      </c>
    </row>
    <row r="1233" spans="1:7" x14ac:dyDescent="0.35">
      <c r="A1233">
        <v>210000107</v>
      </c>
      <c r="B1233" t="s">
        <v>243</v>
      </c>
      <c r="C1233" t="s">
        <v>244</v>
      </c>
      <c r="D1233" t="s">
        <v>245</v>
      </c>
      <c r="E1233" t="s">
        <v>172</v>
      </c>
      <c r="F1233">
        <v>290001603</v>
      </c>
      <c r="G1233" t="s">
        <v>2007</v>
      </c>
    </row>
    <row r="1234" spans="1:7" x14ac:dyDescent="0.35">
      <c r="A1234">
        <v>210000249</v>
      </c>
      <c r="B1234" t="s">
        <v>28</v>
      </c>
      <c r="C1234" t="s">
        <v>177</v>
      </c>
      <c r="D1234" t="s">
        <v>1140</v>
      </c>
      <c r="E1234" t="s">
        <v>172</v>
      </c>
      <c r="F1234">
        <v>290001604</v>
      </c>
      <c r="G1234" t="s">
        <v>2008</v>
      </c>
    </row>
    <row r="1235" spans="1:7" x14ac:dyDescent="0.35">
      <c r="A1235">
        <v>210000382</v>
      </c>
      <c r="B1235" t="s">
        <v>1706</v>
      </c>
      <c r="C1235" t="s">
        <v>177</v>
      </c>
      <c r="D1235" t="s">
        <v>1707</v>
      </c>
      <c r="E1235" t="s">
        <v>172</v>
      </c>
      <c r="F1235">
        <v>290001605</v>
      </c>
      <c r="G1235" t="s">
        <v>2009</v>
      </c>
    </row>
    <row r="1236" spans="1:7" x14ac:dyDescent="0.35">
      <c r="A1236">
        <v>210000101</v>
      </c>
      <c r="B1236" t="s">
        <v>278</v>
      </c>
      <c r="C1236" t="s">
        <v>244</v>
      </c>
      <c r="D1236" t="s">
        <v>279</v>
      </c>
      <c r="E1236" t="s">
        <v>172</v>
      </c>
      <c r="F1236">
        <v>290001606</v>
      </c>
      <c r="G1236" t="s">
        <v>2010</v>
      </c>
    </row>
    <row r="1237" spans="1:7" x14ac:dyDescent="0.35">
      <c r="A1237">
        <v>210000101</v>
      </c>
      <c r="B1237" t="s">
        <v>278</v>
      </c>
      <c r="C1237" t="s">
        <v>244</v>
      </c>
      <c r="D1237" t="s">
        <v>279</v>
      </c>
      <c r="E1237" t="s">
        <v>172</v>
      </c>
      <c r="F1237">
        <v>290001607</v>
      </c>
      <c r="G1237" t="s">
        <v>2011</v>
      </c>
    </row>
    <row r="1238" spans="1:7" x14ac:dyDescent="0.35">
      <c r="A1238">
        <v>260000429</v>
      </c>
      <c r="B1238" t="s">
        <v>30</v>
      </c>
      <c r="C1238" t="s">
        <v>177</v>
      </c>
      <c r="D1238" t="s">
        <v>1366</v>
      </c>
      <c r="E1238" t="s">
        <v>172</v>
      </c>
      <c r="F1238">
        <v>290001608</v>
      </c>
      <c r="G1238" t="s">
        <v>2012</v>
      </c>
    </row>
    <row r="1239" spans="1:7" x14ac:dyDescent="0.35">
      <c r="A1239">
        <v>210000506</v>
      </c>
      <c r="B1239" t="s">
        <v>2013</v>
      </c>
      <c r="C1239" t="s">
        <v>308</v>
      </c>
      <c r="D1239" t="s">
        <v>2014</v>
      </c>
      <c r="E1239" t="s">
        <v>172</v>
      </c>
      <c r="F1239">
        <v>290001609</v>
      </c>
      <c r="G1239" t="s">
        <v>2015</v>
      </c>
    </row>
    <row r="1240" spans="1:7" x14ac:dyDescent="0.35">
      <c r="A1240">
        <v>210000496</v>
      </c>
      <c r="B1240" t="s">
        <v>2016</v>
      </c>
      <c r="C1240" t="s">
        <v>1506</v>
      </c>
      <c r="D1240" t="s">
        <v>2017</v>
      </c>
      <c r="E1240" t="s">
        <v>172</v>
      </c>
      <c r="F1240">
        <v>290001617</v>
      </c>
      <c r="G1240" t="s">
        <v>2018</v>
      </c>
    </row>
    <row r="1241" spans="1:7" x14ac:dyDescent="0.35">
      <c r="A1241">
        <v>210000363</v>
      </c>
      <c r="B1241" t="s">
        <v>1617</v>
      </c>
      <c r="C1241" t="s">
        <v>177</v>
      </c>
      <c r="D1241" t="s">
        <v>1618</v>
      </c>
      <c r="E1241" t="s">
        <v>172</v>
      </c>
      <c r="F1241">
        <v>290001618</v>
      </c>
      <c r="G1241" t="s">
        <v>2019</v>
      </c>
    </row>
    <row r="1242" spans="1:7" x14ac:dyDescent="0.35">
      <c r="A1242">
        <v>210000507</v>
      </c>
      <c r="B1242" t="s">
        <v>139</v>
      </c>
      <c r="C1242" t="s">
        <v>177</v>
      </c>
      <c r="D1242" t="s">
        <v>2020</v>
      </c>
      <c r="E1242" t="s">
        <v>172</v>
      </c>
      <c r="F1242">
        <v>290001619</v>
      </c>
      <c r="G1242" t="s">
        <v>140</v>
      </c>
    </row>
    <row r="1243" spans="1:7" x14ac:dyDescent="0.35">
      <c r="A1243">
        <v>210000507</v>
      </c>
      <c r="B1243" t="s">
        <v>139</v>
      </c>
      <c r="C1243" t="s">
        <v>177</v>
      </c>
      <c r="D1243" t="s">
        <v>2020</v>
      </c>
      <c r="E1243" t="s">
        <v>172</v>
      </c>
      <c r="F1243">
        <v>290001620</v>
      </c>
      <c r="G1243" t="s">
        <v>2021</v>
      </c>
    </row>
    <row r="1244" spans="1:7" x14ac:dyDescent="0.35">
      <c r="A1244">
        <v>210000185</v>
      </c>
      <c r="B1244" t="s">
        <v>59</v>
      </c>
      <c r="C1244" t="s">
        <v>177</v>
      </c>
      <c r="D1244" t="s">
        <v>839</v>
      </c>
      <c r="E1244" t="s">
        <v>172</v>
      </c>
      <c r="F1244">
        <v>290001621</v>
      </c>
      <c r="G1244" t="s">
        <v>2022</v>
      </c>
    </row>
    <row r="1245" spans="1:7" x14ac:dyDescent="0.35">
      <c r="A1245">
        <v>210000022</v>
      </c>
      <c r="B1245" t="s">
        <v>393</v>
      </c>
      <c r="C1245" t="s">
        <v>394</v>
      </c>
      <c r="D1245" t="s">
        <v>395</v>
      </c>
      <c r="E1245" t="s">
        <v>172</v>
      </c>
      <c r="F1245">
        <v>290001622</v>
      </c>
      <c r="G1245" t="s">
        <v>2023</v>
      </c>
    </row>
    <row r="1246" spans="1:7" x14ac:dyDescent="0.35">
      <c r="A1246">
        <v>210000509</v>
      </c>
      <c r="B1246" t="s">
        <v>2024</v>
      </c>
      <c r="C1246" t="s">
        <v>322</v>
      </c>
      <c r="D1246" t="s">
        <v>2025</v>
      </c>
      <c r="E1246" t="s">
        <v>172</v>
      </c>
      <c r="F1246">
        <v>290001623</v>
      </c>
      <c r="G1246" t="s">
        <v>2026</v>
      </c>
    </row>
    <row r="1247" spans="1:7" x14ac:dyDescent="0.35">
      <c r="A1247">
        <v>210000509</v>
      </c>
      <c r="B1247" t="s">
        <v>2024</v>
      </c>
      <c r="C1247" t="s">
        <v>322</v>
      </c>
      <c r="D1247" t="s">
        <v>2025</v>
      </c>
      <c r="E1247" t="s">
        <v>172</v>
      </c>
      <c r="F1247">
        <v>290001624</v>
      </c>
      <c r="G1247" t="s">
        <v>2027</v>
      </c>
    </row>
    <row r="1248" spans="1:7" x14ac:dyDescent="0.35">
      <c r="A1248">
        <v>210000509</v>
      </c>
      <c r="B1248" t="s">
        <v>2024</v>
      </c>
      <c r="C1248" t="s">
        <v>322</v>
      </c>
      <c r="D1248" t="s">
        <v>2025</v>
      </c>
      <c r="E1248" t="s">
        <v>172</v>
      </c>
      <c r="F1248">
        <v>290001625</v>
      </c>
      <c r="G1248" t="s">
        <v>2028</v>
      </c>
    </row>
    <row r="1249" spans="1:7" x14ac:dyDescent="0.35">
      <c r="A1249">
        <v>210000509</v>
      </c>
      <c r="B1249" t="s">
        <v>2024</v>
      </c>
      <c r="C1249" t="s">
        <v>322</v>
      </c>
      <c r="D1249" t="s">
        <v>2025</v>
      </c>
      <c r="E1249" t="s">
        <v>172</v>
      </c>
      <c r="F1249">
        <v>290001626</v>
      </c>
      <c r="G1249" t="s">
        <v>2029</v>
      </c>
    </row>
    <row r="1250" spans="1:7" x14ac:dyDescent="0.35">
      <c r="A1250">
        <v>210000508</v>
      </c>
      <c r="B1250" t="s">
        <v>2030</v>
      </c>
      <c r="C1250" t="s">
        <v>308</v>
      </c>
      <c r="D1250" t="s">
        <v>2031</v>
      </c>
      <c r="E1250" t="s">
        <v>172</v>
      </c>
      <c r="F1250">
        <v>290001627</v>
      </c>
      <c r="G1250" t="s">
        <v>2032</v>
      </c>
    </row>
    <row r="1251" spans="1:7" x14ac:dyDescent="0.35">
      <c r="A1251">
        <v>210000516</v>
      </c>
      <c r="B1251" t="s">
        <v>2033</v>
      </c>
      <c r="C1251" t="s">
        <v>322</v>
      </c>
      <c r="D1251" t="s">
        <v>2034</v>
      </c>
      <c r="E1251" t="s">
        <v>172</v>
      </c>
      <c r="F1251">
        <v>290001637</v>
      </c>
      <c r="G1251" t="s">
        <v>2035</v>
      </c>
    </row>
    <row r="1252" spans="1:7" x14ac:dyDescent="0.35">
      <c r="A1252">
        <v>210000517</v>
      </c>
      <c r="B1252" t="s">
        <v>2036</v>
      </c>
      <c r="C1252" t="s">
        <v>1403</v>
      </c>
      <c r="D1252" t="s">
        <v>2037</v>
      </c>
      <c r="E1252" t="s">
        <v>172</v>
      </c>
      <c r="F1252">
        <v>290001638</v>
      </c>
      <c r="G1252" t="s">
        <v>2038</v>
      </c>
    </row>
    <row r="1253" spans="1:7" x14ac:dyDescent="0.35">
      <c r="A1253">
        <v>210000517</v>
      </c>
      <c r="B1253" t="s">
        <v>2036</v>
      </c>
      <c r="C1253" t="s">
        <v>1403</v>
      </c>
      <c r="D1253" t="s">
        <v>2037</v>
      </c>
      <c r="E1253" t="s">
        <v>172</v>
      </c>
      <c r="F1253">
        <v>290001639</v>
      </c>
      <c r="G1253" t="s">
        <v>2039</v>
      </c>
    </row>
    <row r="1254" spans="1:7" x14ac:dyDescent="0.35">
      <c r="A1254">
        <v>210000205</v>
      </c>
      <c r="B1254" t="s">
        <v>74</v>
      </c>
      <c r="C1254" t="s">
        <v>177</v>
      </c>
      <c r="D1254" t="s">
        <v>924</v>
      </c>
      <c r="E1254" t="s">
        <v>172</v>
      </c>
      <c r="F1254">
        <v>290001640</v>
      </c>
      <c r="G1254" t="s">
        <v>2040</v>
      </c>
    </row>
    <row r="1255" spans="1:7" x14ac:dyDescent="0.35">
      <c r="A1255">
        <v>210000518</v>
      </c>
      <c r="B1255" t="s">
        <v>2041</v>
      </c>
      <c r="C1255" t="s">
        <v>216</v>
      </c>
      <c r="D1255" t="s">
        <v>2042</v>
      </c>
      <c r="E1255" t="s">
        <v>172</v>
      </c>
      <c r="F1255">
        <v>290001641</v>
      </c>
      <c r="G1255" t="s">
        <v>2043</v>
      </c>
    </row>
    <row r="1256" spans="1:7" x14ac:dyDescent="0.35">
      <c r="A1256">
        <v>210000205</v>
      </c>
      <c r="B1256" t="s">
        <v>74</v>
      </c>
      <c r="C1256" t="s">
        <v>177</v>
      </c>
      <c r="D1256" t="s">
        <v>924</v>
      </c>
      <c r="E1256" t="s">
        <v>172</v>
      </c>
      <c r="F1256">
        <v>290001642</v>
      </c>
      <c r="G1256" t="s">
        <v>116</v>
      </c>
    </row>
    <row r="1257" spans="1:7" x14ac:dyDescent="0.35">
      <c r="A1257">
        <v>210000195</v>
      </c>
      <c r="B1257" t="s">
        <v>892</v>
      </c>
      <c r="C1257" t="s">
        <v>893</v>
      </c>
      <c r="D1257" t="s">
        <v>894</v>
      </c>
      <c r="E1257" t="s">
        <v>172</v>
      </c>
      <c r="F1257">
        <v>290001643</v>
      </c>
      <c r="G1257" t="s">
        <v>2044</v>
      </c>
    </row>
    <row r="1258" spans="1:7" x14ac:dyDescent="0.35">
      <c r="A1258">
        <v>210000256</v>
      </c>
      <c r="B1258" t="s">
        <v>1262</v>
      </c>
      <c r="C1258" t="s">
        <v>170</v>
      </c>
      <c r="D1258" t="s">
        <v>1263</v>
      </c>
      <c r="E1258" t="s">
        <v>172</v>
      </c>
      <c r="F1258">
        <v>290001644</v>
      </c>
      <c r="G1258" t="s">
        <v>2045</v>
      </c>
    </row>
    <row r="1259" spans="1:7" x14ac:dyDescent="0.35">
      <c r="A1259">
        <v>210000519</v>
      </c>
      <c r="B1259" t="s">
        <v>2046</v>
      </c>
      <c r="C1259" t="s">
        <v>177</v>
      </c>
      <c r="D1259" t="s">
        <v>2047</v>
      </c>
      <c r="E1259" t="s">
        <v>172</v>
      </c>
      <c r="F1259">
        <v>290001645</v>
      </c>
      <c r="G1259" t="s">
        <v>2048</v>
      </c>
    </row>
    <row r="1260" spans="1:7" x14ac:dyDescent="0.35">
      <c r="A1260">
        <v>210000363</v>
      </c>
      <c r="B1260" t="s">
        <v>1617</v>
      </c>
      <c r="C1260" t="s">
        <v>177</v>
      </c>
      <c r="D1260" t="s">
        <v>1618</v>
      </c>
      <c r="E1260" t="s">
        <v>172</v>
      </c>
      <c r="F1260">
        <v>290001646</v>
      </c>
      <c r="G1260" t="s">
        <v>2049</v>
      </c>
    </row>
    <row r="1261" spans="1:7" x14ac:dyDescent="0.35">
      <c r="A1261">
        <v>210000382</v>
      </c>
      <c r="B1261" t="s">
        <v>1706</v>
      </c>
      <c r="C1261" t="s">
        <v>177</v>
      </c>
      <c r="D1261" t="s">
        <v>1707</v>
      </c>
      <c r="E1261" t="s">
        <v>172</v>
      </c>
      <c r="F1261">
        <v>290001647</v>
      </c>
      <c r="G1261" t="s">
        <v>2050</v>
      </c>
    </row>
    <row r="1262" spans="1:7" x14ac:dyDescent="0.35">
      <c r="A1262">
        <v>210000382</v>
      </c>
      <c r="B1262" t="s">
        <v>1706</v>
      </c>
      <c r="C1262" t="s">
        <v>177</v>
      </c>
      <c r="D1262" t="s">
        <v>1707</v>
      </c>
      <c r="E1262" t="s">
        <v>172</v>
      </c>
      <c r="F1262">
        <v>290001648</v>
      </c>
      <c r="G1262" t="s">
        <v>2051</v>
      </c>
    </row>
    <row r="1263" spans="1:7" x14ac:dyDescent="0.35">
      <c r="A1263">
        <v>210000363</v>
      </c>
      <c r="B1263" t="s">
        <v>1617</v>
      </c>
      <c r="C1263" t="s">
        <v>177</v>
      </c>
      <c r="D1263" t="s">
        <v>1618</v>
      </c>
      <c r="E1263" t="s">
        <v>172</v>
      </c>
      <c r="F1263">
        <v>290001649</v>
      </c>
      <c r="G1263" t="s">
        <v>2052</v>
      </c>
    </row>
    <row r="1264" spans="1:7" x14ac:dyDescent="0.35">
      <c r="A1264">
        <v>210000520</v>
      </c>
      <c r="B1264" t="s">
        <v>2053</v>
      </c>
      <c r="C1264" t="s">
        <v>295</v>
      </c>
      <c r="D1264" t="s">
        <v>2054</v>
      </c>
      <c r="E1264" t="s">
        <v>172</v>
      </c>
      <c r="F1264">
        <v>290001650</v>
      </c>
      <c r="G1264" t="s">
        <v>2055</v>
      </c>
    </row>
    <row r="1265" spans="1:7" x14ac:dyDescent="0.35">
      <c r="A1265">
        <v>210000489</v>
      </c>
      <c r="B1265" t="s">
        <v>1998</v>
      </c>
      <c r="C1265" t="s">
        <v>308</v>
      </c>
      <c r="D1265" t="s">
        <v>1999</v>
      </c>
      <c r="E1265" t="s">
        <v>172</v>
      </c>
      <c r="F1265">
        <v>290001651</v>
      </c>
      <c r="G1265" t="s">
        <v>2056</v>
      </c>
    </row>
    <row r="1266" spans="1:7" x14ac:dyDescent="0.35">
      <c r="A1266">
        <v>210000338</v>
      </c>
      <c r="B1266" t="s">
        <v>1516</v>
      </c>
      <c r="C1266" t="s">
        <v>177</v>
      </c>
      <c r="D1266" t="s">
        <v>1517</v>
      </c>
      <c r="E1266" t="s">
        <v>172</v>
      </c>
      <c r="F1266">
        <v>290001657</v>
      </c>
      <c r="G1266" t="s">
        <v>2057</v>
      </c>
    </row>
    <row r="1267" spans="1:7" x14ac:dyDescent="0.35">
      <c r="A1267">
        <v>210000463</v>
      </c>
      <c r="B1267" t="s">
        <v>127</v>
      </c>
      <c r="C1267" t="s">
        <v>177</v>
      </c>
      <c r="D1267" t="s">
        <v>1894</v>
      </c>
      <c r="E1267" t="s">
        <v>172</v>
      </c>
      <c r="F1267">
        <v>290001658</v>
      </c>
      <c r="G1267" t="s">
        <v>2058</v>
      </c>
    </row>
    <row r="1268" spans="1:7" x14ac:dyDescent="0.35">
      <c r="A1268">
        <v>210000526</v>
      </c>
      <c r="B1268" t="s">
        <v>2059</v>
      </c>
      <c r="C1268" t="s">
        <v>244</v>
      </c>
      <c r="D1268" t="s">
        <v>2060</v>
      </c>
      <c r="E1268" t="s">
        <v>179</v>
      </c>
      <c r="F1268">
        <v>290001659</v>
      </c>
      <c r="G1268" t="s">
        <v>2061</v>
      </c>
    </row>
    <row r="1269" spans="1:7" x14ac:dyDescent="0.35">
      <c r="A1269">
        <v>210000334</v>
      </c>
      <c r="B1269" t="s">
        <v>1486</v>
      </c>
      <c r="C1269" t="s">
        <v>232</v>
      </c>
      <c r="D1269" t="s">
        <v>1487</v>
      </c>
      <c r="E1269" t="s">
        <v>172</v>
      </c>
      <c r="F1269">
        <v>290001660</v>
      </c>
      <c r="G1269" t="s">
        <v>2062</v>
      </c>
    </row>
    <row r="1270" spans="1:7" x14ac:dyDescent="0.35">
      <c r="A1270">
        <v>210000137</v>
      </c>
      <c r="B1270" t="s">
        <v>417</v>
      </c>
      <c r="C1270" t="s">
        <v>177</v>
      </c>
      <c r="D1270" t="s">
        <v>418</v>
      </c>
      <c r="E1270" t="s">
        <v>172</v>
      </c>
      <c r="F1270">
        <v>290001661</v>
      </c>
      <c r="G1270" t="s">
        <v>2063</v>
      </c>
    </row>
    <row r="1271" spans="1:7" x14ac:dyDescent="0.35">
      <c r="A1271">
        <v>210000527</v>
      </c>
      <c r="B1271" t="s">
        <v>51</v>
      </c>
      <c r="C1271" t="s">
        <v>177</v>
      </c>
      <c r="D1271" t="s">
        <v>2064</v>
      </c>
      <c r="E1271" t="s">
        <v>172</v>
      </c>
      <c r="F1271">
        <v>290001662</v>
      </c>
      <c r="G1271" t="s">
        <v>52</v>
      </c>
    </row>
    <row r="1272" spans="1:7" x14ac:dyDescent="0.35">
      <c r="A1272">
        <v>210000527</v>
      </c>
      <c r="B1272" t="s">
        <v>51</v>
      </c>
      <c r="C1272" t="s">
        <v>177</v>
      </c>
      <c r="D1272" t="s">
        <v>2064</v>
      </c>
      <c r="E1272" t="s">
        <v>172</v>
      </c>
      <c r="F1272">
        <v>290001663</v>
      </c>
      <c r="G1272" t="s">
        <v>2065</v>
      </c>
    </row>
    <row r="1273" spans="1:7" x14ac:dyDescent="0.35">
      <c r="A1273">
        <v>210000361</v>
      </c>
      <c r="B1273" t="s">
        <v>64</v>
      </c>
      <c r="C1273" t="s">
        <v>244</v>
      </c>
      <c r="D1273" t="s">
        <v>1612</v>
      </c>
      <c r="E1273" t="s">
        <v>172</v>
      </c>
      <c r="F1273">
        <v>290001664</v>
      </c>
      <c r="G1273" t="s">
        <v>1599</v>
      </c>
    </row>
    <row r="1274" spans="1:7" x14ac:dyDescent="0.35">
      <c r="A1274">
        <v>210000016</v>
      </c>
      <c r="B1274" t="s">
        <v>79</v>
      </c>
      <c r="C1274" t="s">
        <v>177</v>
      </c>
      <c r="D1274" t="s">
        <v>198</v>
      </c>
      <c r="E1274" t="s">
        <v>179</v>
      </c>
      <c r="F1274">
        <v>290001665</v>
      </c>
      <c r="G1274" t="s">
        <v>2066</v>
      </c>
    </row>
    <row r="1275" spans="1:7" x14ac:dyDescent="0.35">
      <c r="A1275">
        <v>210000025</v>
      </c>
      <c r="B1275" t="s">
        <v>131</v>
      </c>
      <c r="C1275" t="s">
        <v>177</v>
      </c>
      <c r="D1275" t="s">
        <v>185</v>
      </c>
      <c r="E1275" t="s">
        <v>172</v>
      </c>
      <c r="F1275">
        <v>290001666</v>
      </c>
      <c r="G1275" t="s">
        <v>2067</v>
      </c>
    </row>
    <row r="1276" spans="1:7" x14ac:dyDescent="0.35">
      <c r="A1276">
        <v>210000303</v>
      </c>
      <c r="B1276" t="s">
        <v>2068</v>
      </c>
      <c r="C1276" t="s">
        <v>216</v>
      </c>
      <c r="D1276" t="s">
        <v>2069</v>
      </c>
      <c r="E1276" t="s">
        <v>172</v>
      </c>
      <c r="F1276">
        <v>290001667</v>
      </c>
      <c r="G1276" t="s">
        <v>2070</v>
      </c>
    </row>
    <row r="1277" spans="1:7" x14ac:dyDescent="0.35">
      <c r="A1277">
        <v>210000303</v>
      </c>
      <c r="B1277" t="s">
        <v>2068</v>
      </c>
      <c r="C1277" t="s">
        <v>216</v>
      </c>
      <c r="D1277" t="s">
        <v>2069</v>
      </c>
      <c r="E1277" t="s">
        <v>172</v>
      </c>
      <c r="F1277">
        <v>290001668</v>
      </c>
      <c r="G1277" t="s">
        <v>2071</v>
      </c>
    </row>
    <row r="1278" spans="1:7" x14ac:dyDescent="0.35">
      <c r="A1278">
        <v>210000303</v>
      </c>
      <c r="B1278" t="s">
        <v>2068</v>
      </c>
      <c r="C1278" t="s">
        <v>216</v>
      </c>
      <c r="D1278" t="s">
        <v>2069</v>
      </c>
      <c r="E1278" t="s">
        <v>172</v>
      </c>
      <c r="F1278">
        <v>290001669</v>
      </c>
      <c r="G1278" t="s">
        <v>2072</v>
      </c>
    </row>
    <row r="1279" spans="1:7" x14ac:dyDescent="0.35">
      <c r="A1279">
        <v>210000303</v>
      </c>
      <c r="B1279" t="s">
        <v>2068</v>
      </c>
      <c r="C1279" t="s">
        <v>216</v>
      </c>
      <c r="D1279" t="s">
        <v>2069</v>
      </c>
      <c r="E1279" t="s">
        <v>172</v>
      </c>
      <c r="F1279">
        <v>290001670</v>
      </c>
      <c r="G1279" t="s">
        <v>2073</v>
      </c>
    </row>
    <row r="1280" spans="1:7" x14ac:dyDescent="0.35">
      <c r="A1280">
        <v>210000237</v>
      </c>
      <c r="B1280" t="s">
        <v>148</v>
      </c>
      <c r="C1280" t="s">
        <v>177</v>
      </c>
      <c r="D1280" t="s">
        <v>1112</v>
      </c>
      <c r="E1280" t="s">
        <v>179</v>
      </c>
      <c r="F1280">
        <v>290001671</v>
      </c>
      <c r="G1280" t="s">
        <v>2074</v>
      </c>
    </row>
    <row r="1281" spans="1:7" x14ac:dyDescent="0.35">
      <c r="A1281">
        <v>210000237</v>
      </c>
      <c r="B1281" t="s">
        <v>148</v>
      </c>
      <c r="C1281" t="s">
        <v>177</v>
      </c>
      <c r="D1281" t="s">
        <v>1112</v>
      </c>
      <c r="E1281" t="s">
        <v>179</v>
      </c>
      <c r="F1281">
        <v>290001672</v>
      </c>
      <c r="G1281" t="s">
        <v>149</v>
      </c>
    </row>
    <row r="1282" spans="1:7" x14ac:dyDescent="0.35">
      <c r="A1282">
        <v>210000203</v>
      </c>
      <c r="B1282" t="s">
        <v>1230</v>
      </c>
      <c r="C1282" t="s">
        <v>1121</v>
      </c>
      <c r="D1282" t="s">
        <v>1231</v>
      </c>
      <c r="E1282" t="s">
        <v>172</v>
      </c>
      <c r="F1282">
        <v>290001673</v>
      </c>
      <c r="G1282" t="s">
        <v>2075</v>
      </c>
    </row>
    <row r="1283" spans="1:7" x14ac:dyDescent="0.35">
      <c r="A1283">
        <v>210000529</v>
      </c>
      <c r="B1283" t="s">
        <v>2076</v>
      </c>
      <c r="C1283" t="s">
        <v>344</v>
      </c>
      <c r="D1283" t="s">
        <v>2077</v>
      </c>
      <c r="E1283" t="s">
        <v>172</v>
      </c>
      <c r="F1283">
        <v>290001674</v>
      </c>
      <c r="G1283" t="s">
        <v>2078</v>
      </c>
    </row>
    <row r="1284" spans="1:7" x14ac:dyDescent="0.35">
      <c r="A1284">
        <v>220001533</v>
      </c>
      <c r="B1284" t="s">
        <v>1553</v>
      </c>
      <c r="C1284" t="s">
        <v>177</v>
      </c>
      <c r="D1284" t="s">
        <v>1554</v>
      </c>
      <c r="E1284" t="s">
        <v>172</v>
      </c>
      <c r="F1284">
        <v>290001677</v>
      </c>
      <c r="G1284" t="s">
        <v>2079</v>
      </c>
    </row>
    <row r="1285" spans="1:7" x14ac:dyDescent="0.35">
      <c r="A1285">
        <v>210000530</v>
      </c>
      <c r="B1285" t="s">
        <v>2080</v>
      </c>
      <c r="C1285" t="s">
        <v>170</v>
      </c>
      <c r="D1285" t="s">
        <v>2081</v>
      </c>
      <c r="E1285" t="s">
        <v>172</v>
      </c>
      <c r="F1285">
        <v>290001678</v>
      </c>
      <c r="G1285" t="s">
        <v>2082</v>
      </c>
    </row>
    <row r="1286" spans="1:7" x14ac:dyDescent="0.35">
      <c r="A1286">
        <v>210000536</v>
      </c>
      <c r="B1286" t="s">
        <v>2083</v>
      </c>
      <c r="C1286" t="s">
        <v>177</v>
      </c>
      <c r="D1286" t="s">
        <v>2084</v>
      </c>
      <c r="E1286" t="s">
        <v>179</v>
      </c>
      <c r="F1286">
        <v>290001679</v>
      </c>
      <c r="G1286" t="s">
        <v>2085</v>
      </c>
    </row>
    <row r="1287" spans="1:7" x14ac:dyDescent="0.35">
      <c r="A1287">
        <v>220000968</v>
      </c>
      <c r="B1287" t="s">
        <v>946</v>
      </c>
      <c r="C1287" t="s">
        <v>177</v>
      </c>
      <c r="D1287" t="s">
        <v>947</v>
      </c>
      <c r="E1287" t="s">
        <v>172</v>
      </c>
      <c r="F1287">
        <v>290001680</v>
      </c>
      <c r="G1287" t="s">
        <v>2086</v>
      </c>
    </row>
    <row r="1288" spans="1:7" x14ac:dyDescent="0.35">
      <c r="A1288">
        <v>210000537</v>
      </c>
      <c r="B1288" t="s">
        <v>44</v>
      </c>
      <c r="C1288" t="s">
        <v>177</v>
      </c>
      <c r="D1288" t="s">
        <v>2087</v>
      </c>
      <c r="E1288" t="s">
        <v>172</v>
      </c>
      <c r="F1288">
        <v>290001681</v>
      </c>
      <c r="G1288" t="s">
        <v>45</v>
      </c>
    </row>
    <row r="1289" spans="1:7" x14ac:dyDescent="0.35">
      <c r="A1289">
        <v>210000168</v>
      </c>
      <c r="B1289" t="s">
        <v>765</v>
      </c>
      <c r="C1289" t="s">
        <v>177</v>
      </c>
      <c r="D1289" t="s">
        <v>766</v>
      </c>
      <c r="E1289" t="s">
        <v>172</v>
      </c>
      <c r="F1289">
        <v>290001682</v>
      </c>
      <c r="G1289" t="s">
        <v>2088</v>
      </c>
    </row>
    <row r="1290" spans="1:7" x14ac:dyDescent="0.35">
      <c r="A1290">
        <v>210000168</v>
      </c>
      <c r="B1290" t="s">
        <v>765</v>
      </c>
      <c r="C1290" t="s">
        <v>177</v>
      </c>
      <c r="D1290" t="s">
        <v>766</v>
      </c>
      <c r="E1290" t="s">
        <v>172</v>
      </c>
      <c r="F1290">
        <v>290001683</v>
      </c>
      <c r="G1290" t="s">
        <v>2089</v>
      </c>
    </row>
    <row r="1291" spans="1:7" x14ac:dyDescent="0.35">
      <c r="A1291">
        <v>210000336</v>
      </c>
      <c r="B1291" t="s">
        <v>84</v>
      </c>
      <c r="C1291" t="s">
        <v>177</v>
      </c>
      <c r="D1291" t="s">
        <v>1492</v>
      </c>
      <c r="E1291" t="s">
        <v>172</v>
      </c>
      <c r="F1291">
        <v>290001684</v>
      </c>
      <c r="G1291" t="s">
        <v>85</v>
      </c>
    </row>
    <row r="1292" spans="1:7" x14ac:dyDescent="0.35">
      <c r="A1292">
        <v>210000352</v>
      </c>
      <c r="B1292" t="s">
        <v>95</v>
      </c>
      <c r="C1292" t="s">
        <v>177</v>
      </c>
      <c r="D1292" t="s">
        <v>1899</v>
      </c>
      <c r="E1292" t="s">
        <v>172</v>
      </c>
      <c r="F1292">
        <v>290001685</v>
      </c>
      <c r="G1292" t="s">
        <v>2090</v>
      </c>
    </row>
    <row r="1293" spans="1:7" x14ac:dyDescent="0.35">
      <c r="A1293">
        <v>210000539</v>
      </c>
      <c r="B1293" t="s">
        <v>2091</v>
      </c>
      <c r="C1293" t="s">
        <v>177</v>
      </c>
      <c r="D1293" t="s">
        <v>2092</v>
      </c>
      <c r="E1293" t="s">
        <v>172</v>
      </c>
      <c r="F1293">
        <v>290001686</v>
      </c>
      <c r="G1293" t="s">
        <v>2093</v>
      </c>
    </row>
    <row r="1294" spans="1:7" x14ac:dyDescent="0.35">
      <c r="A1294">
        <v>210000539</v>
      </c>
      <c r="B1294" t="s">
        <v>2091</v>
      </c>
      <c r="C1294" t="s">
        <v>177</v>
      </c>
      <c r="D1294" t="s">
        <v>2092</v>
      </c>
      <c r="E1294" t="s">
        <v>172</v>
      </c>
      <c r="F1294">
        <v>290001687</v>
      </c>
      <c r="G1294" t="s">
        <v>2094</v>
      </c>
    </row>
    <row r="1295" spans="1:7" x14ac:dyDescent="0.35">
      <c r="A1295">
        <v>210000538</v>
      </c>
      <c r="B1295" t="s">
        <v>2095</v>
      </c>
      <c r="C1295" t="s">
        <v>1368</v>
      </c>
      <c r="D1295" t="s">
        <v>2096</v>
      </c>
      <c r="E1295" t="s">
        <v>172</v>
      </c>
      <c r="F1295">
        <v>290001688</v>
      </c>
      <c r="G1295" t="s">
        <v>2097</v>
      </c>
    </row>
    <row r="1296" spans="1:7" x14ac:dyDescent="0.35">
      <c r="A1296">
        <v>210000538</v>
      </c>
      <c r="B1296" t="s">
        <v>2095</v>
      </c>
      <c r="C1296" t="s">
        <v>1368</v>
      </c>
      <c r="D1296" t="s">
        <v>2096</v>
      </c>
      <c r="E1296" t="s">
        <v>172</v>
      </c>
      <c r="F1296">
        <v>290001689</v>
      </c>
      <c r="G1296" t="s">
        <v>2098</v>
      </c>
    </row>
    <row r="1297" spans="1:7" x14ac:dyDescent="0.35">
      <c r="A1297">
        <v>210000538</v>
      </c>
      <c r="B1297" t="s">
        <v>2095</v>
      </c>
      <c r="C1297" t="s">
        <v>1368</v>
      </c>
      <c r="D1297" t="s">
        <v>2096</v>
      </c>
      <c r="E1297" t="s">
        <v>172</v>
      </c>
      <c r="F1297">
        <v>290001690</v>
      </c>
      <c r="G1297" t="s">
        <v>2099</v>
      </c>
    </row>
    <row r="1298" spans="1:7" x14ac:dyDescent="0.35">
      <c r="A1298">
        <v>210000540</v>
      </c>
      <c r="B1298" t="s">
        <v>2100</v>
      </c>
      <c r="C1298" t="s">
        <v>2101</v>
      </c>
      <c r="D1298" t="s">
        <v>2102</v>
      </c>
      <c r="E1298" t="s">
        <v>179</v>
      </c>
      <c r="F1298">
        <v>290001691</v>
      </c>
      <c r="G1298" t="s">
        <v>2103</v>
      </c>
    </row>
    <row r="1299" spans="1:7" x14ac:dyDescent="0.35">
      <c r="A1299">
        <v>210000542</v>
      </c>
      <c r="B1299" t="s">
        <v>2104</v>
      </c>
      <c r="C1299" t="s">
        <v>2101</v>
      </c>
      <c r="D1299" t="s">
        <v>2105</v>
      </c>
      <c r="E1299" t="s">
        <v>172</v>
      </c>
      <c r="F1299">
        <v>290001692</v>
      </c>
      <c r="G1299" t="s">
        <v>2106</v>
      </c>
    </row>
    <row r="1300" spans="1:7" x14ac:dyDescent="0.35">
      <c r="A1300">
        <v>210000542</v>
      </c>
      <c r="B1300" t="s">
        <v>2104</v>
      </c>
      <c r="C1300" t="s">
        <v>2101</v>
      </c>
      <c r="D1300" t="s">
        <v>2105</v>
      </c>
      <c r="E1300" t="s">
        <v>172</v>
      </c>
      <c r="F1300">
        <v>290001693</v>
      </c>
      <c r="G1300" t="s">
        <v>2107</v>
      </c>
    </row>
    <row r="1301" spans="1:7" x14ac:dyDescent="0.35">
      <c r="A1301">
        <v>210000541</v>
      </c>
      <c r="B1301" t="s">
        <v>2108</v>
      </c>
      <c r="C1301" t="s">
        <v>344</v>
      </c>
      <c r="D1301" t="s">
        <v>2109</v>
      </c>
      <c r="E1301" t="s">
        <v>172</v>
      </c>
      <c r="F1301">
        <v>290001694</v>
      </c>
      <c r="G1301" t="s">
        <v>2110</v>
      </c>
    </row>
    <row r="1302" spans="1:7" x14ac:dyDescent="0.35">
      <c r="A1302">
        <v>210000541</v>
      </c>
      <c r="B1302" t="s">
        <v>2108</v>
      </c>
      <c r="C1302" t="s">
        <v>344</v>
      </c>
      <c r="D1302" t="s">
        <v>2109</v>
      </c>
      <c r="E1302" t="s">
        <v>172</v>
      </c>
      <c r="F1302">
        <v>290001695</v>
      </c>
      <c r="G1302" t="s">
        <v>2111</v>
      </c>
    </row>
    <row r="1303" spans="1:7" x14ac:dyDescent="0.35">
      <c r="A1303">
        <v>210000157</v>
      </c>
      <c r="B1303" t="s">
        <v>718</v>
      </c>
      <c r="C1303" t="s">
        <v>394</v>
      </c>
      <c r="D1303" t="s">
        <v>719</v>
      </c>
      <c r="E1303" t="s">
        <v>172</v>
      </c>
      <c r="F1303">
        <v>290001696</v>
      </c>
      <c r="G1303" t="s">
        <v>2112</v>
      </c>
    </row>
    <row r="1304" spans="1:7" x14ac:dyDescent="0.35">
      <c r="A1304">
        <v>210000544</v>
      </c>
      <c r="B1304" t="s">
        <v>42</v>
      </c>
      <c r="C1304" t="s">
        <v>202</v>
      </c>
      <c r="D1304" t="s">
        <v>2113</v>
      </c>
      <c r="E1304" t="s">
        <v>179</v>
      </c>
      <c r="F1304">
        <v>290001697</v>
      </c>
      <c r="G1304" t="s">
        <v>43</v>
      </c>
    </row>
    <row r="1305" spans="1:7" x14ac:dyDescent="0.35">
      <c r="A1305">
        <v>210000170</v>
      </c>
      <c r="B1305" t="s">
        <v>106</v>
      </c>
      <c r="C1305" t="s">
        <v>177</v>
      </c>
      <c r="D1305" t="s">
        <v>779</v>
      </c>
      <c r="E1305" t="s">
        <v>172</v>
      </c>
      <c r="F1305">
        <v>290001698</v>
      </c>
      <c r="G1305" t="s">
        <v>2114</v>
      </c>
    </row>
    <row r="1306" spans="1:7" x14ac:dyDescent="0.35">
      <c r="A1306">
        <v>210000325</v>
      </c>
      <c r="B1306" t="s">
        <v>1460</v>
      </c>
      <c r="C1306" t="s">
        <v>177</v>
      </c>
      <c r="D1306" t="s">
        <v>1461</v>
      </c>
      <c r="E1306" t="s">
        <v>172</v>
      </c>
      <c r="F1306">
        <v>290001699</v>
      </c>
      <c r="G1306" t="s">
        <v>2115</v>
      </c>
    </row>
    <row r="1307" spans="1:7" x14ac:dyDescent="0.35">
      <c r="A1307">
        <v>210000543</v>
      </c>
      <c r="B1307" t="s">
        <v>2116</v>
      </c>
      <c r="C1307" t="s">
        <v>2101</v>
      </c>
      <c r="D1307" t="s">
        <v>2117</v>
      </c>
      <c r="E1307" t="s">
        <v>172</v>
      </c>
      <c r="F1307">
        <v>290001700</v>
      </c>
      <c r="G1307" t="s">
        <v>2118</v>
      </c>
    </row>
    <row r="1308" spans="1:7" x14ac:dyDescent="0.35">
      <c r="A1308">
        <v>210000546</v>
      </c>
      <c r="B1308" t="s">
        <v>62</v>
      </c>
      <c r="C1308" t="s">
        <v>177</v>
      </c>
      <c r="D1308" t="s">
        <v>2119</v>
      </c>
      <c r="E1308" t="s">
        <v>172</v>
      </c>
      <c r="F1308">
        <v>290001701</v>
      </c>
      <c r="G1308" t="s">
        <v>63</v>
      </c>
    </row>
    <row r="1309" spans="1:7" x14ac:dyDescent="0.35">
      <c r="A1309">
        <v>210000238</v>
      </c>
      <c r="B1309" t="s">
        <v>39</v>
      </c>
      <c r="C1309" t="s">
        <v>177</v>
      </c>
      <c r="D1309" t="s">
        <v>1064</v>
      </c>
      <c r="E1309" t="s">
        <v>172</v>
      </c>
      <c r="F1309">
        <v>290001702</v>
      </c>
      <c r="G1309" t="s">
        <v>2120</v>
      </c>
    </row>
    <row r="1310" spans="1:7" x14ac:dyDescent="0.35">
      <c r="A1310">
        <v>210000336</v>
      </c>
      <c r="B1310" t="s">
        <v>84</v>
      </c>
      <c r="C1310" t="s">
        <v>177</v>
      </c>
      <c r="D1310" t="s">
        <v>1492</v>
      </c>
      <c r="E1310" t="s">
        <v>172</v>
      </c>
      <c r="F1310">
        <v>290001703</v>
      </c>
      <c r="G1310" t="s">
        <v>2121</v>
      </c>
    </row>
    <row r="1311" spans="1:7" x14ac:dyDescent="0.35">
      <c r="A1311">
        <v>210000431</v>
      </c>
      <c r="B1311" t="s">
        <v>1810</v>
      </c>
      <c r="C1311" t="s">
        <v>177</v>
      </c>
      <c r="D1311" t="s">
        <v>1811</v>
      </c>
      <c r="E1311" t="s">
        <v>172</v>
      </c>
      <c r="F1311">
        <v>290001705</v>
      </c>
      <c r="G1311" t="s">
        <v>2122</v>
      </c>
    </row>
    <row r="1312" spans="1:7" x14ac:dyDescent="0.35">
      <c r="A1312">
        <v>210000544</v>
      </c>
      <c r="B1312" t="s">
        <v>42</v>
      </c>
      <c r="C1312" t="s">
        <v>202</v>
      </c>
      <c r="D1312" t="s">
        <v>2113</v>
      </c>
      <c r="E1312" t="s">
        <v>179</v>
      </c>
      <c r="F1312">
        <v>290001706</v>
      </c>
      <c r="G1312" t="s">
        <v>2123</v>
      </c>
    </row>
    <row r="1313" spans="1:7" x14ac:dyDescent="0.35">
      <c r="A1313">
        <v>210000238</v>
      </c>
      <c r="B1313" t="s">
        <v>39</v>
      </c>
      <c r="C1313" t="s">
        <v>177</v>
      </c>
      <c r="D1313" t="s">
        <v>1064</v>
      </c>
      <c r="E1313" t="s">
        <v>172</v>
      </c>
      <c r="F1313">
        <v>290001707</v>
      </c>
      <c r="G1313" t="s">
        <v>2124</v>
      </c>
    </row>
    <row r="1314" spans="1:7" x14ac:dyDescent="0.35">
      <c r="A1314">
        <v>210000548</v>
      </c>
      <c r="B1314" t="s">
        <v>2125</v>
      </c>
      <c r="C1314" t="s">
        <v>170</v>
      </c>
      <c r="D1314" t="s">
        <v>2126</v>
      </c>
      <c r="E1314" t="s">
        <v>172</v>
      </c>
      <c r="F1314">
        <v>290001708</v>
      </c>
      <c r="G1314" t="s">
        <v>2127</v>
      </c>
    </row>
    <row r="1315" spans="1:7" x14ac:dyDescent="0.35">
      <c r="A1315">
        <v>210000237</v>
      </c>
      <c r="B1315" t="s">
        <v>148</v>
      </c>
      <c r="C1315" t="s">
        <v>177</v>
      </c>
      <c r="D1315" t="s">
        <v>1112</v>
      </c>
      <c r="E1315" t="s">
        <v>179</v>
      </c>
      <c r="F1315">
        <v>290001709</v>
      </c>
      <c r="G1315" t="s">
        <v>2128</v>
      </c>
    </row>
    <row r="1316" spans="1:7" x14ac:dyDescent="0.35">
      <c r="A1316">
        <v>210000237</v>
      </c>
      <c r="B1316" t="s">
        <v>148</v>
      </c>
      <c r="C1316" t="s">
        <v>177</v>
      </c>
      <c r="D1316" t="s">
        <v>1112</v>
      </c>
      <c r="E1316" t="s">
        <v>179</v>
      </c>
      <c r="F1316">
        <v>290001710</v>
      </c>
      <c r="G1316" t="s">
        <v>2129</v>
      </c>
    </row>
    <row r="1317" spans="1:7" x14ac:dyDescent="0.35">
      <c r="A1317">
        <v>210000547</v>
      </c>
      <c r="B1317" t="s">
        <v>2130</v>
      </c>
      <c r="C1317" t="s">
        <v>2101</v>
      </c>
      <c r="D1317" t="s">
        <v>2131</v>
      </c>
      <c r="E1317" t="s">
        <v>172</v>
      </c>
      <c r="F1317">
        <v>290001711</v>
      </c>
      <c r="G1317" t="s">
        <v>2132</v>
      </c>
    </row>
    <row r="1318" spans="1:7" x14ac:dyDescent="0.35">
      <c r="A1318">
        <v>210000431</v>
      </c>
      <c r="B1318" t="s">
        <v>1810</v>
      </c>
      <c r="C1318" t="s">
        <v>177</v>
      </c>
      <c r="D1318" t="s">
        <v>1811</v>
      </c>
      <c r="E1318" t="s">
        <v>172</v>
      </c>
      <c r="F1318">
        <v>290001713</v>
      </c>
      <c r="G1318" t="s">
        <v>2133</v>
      </c>
    </row>
    <row r="1319" spans="1:7" x14ac:dyDescent="0.35">
      <c r="A1319">
        <v>210000253</v>
      </c>
      <c r="B1319" t="s">
        <v>1206</v>
      </c>
      <c r="C1319" t="s">
        <v>177</v>
      </c>
      <c r="D1319" t="s">
        <v>1207</v>
      </c>
      <c r="E1319" t="s">
        <v>172</v>
      </c>
      <c r="F1319">
        <v>290001714</v>
      </c>
      <c r="G1319" t="s">
        <v>2134</v>
      </c>
    </row>
    <row r="1320" spans="1:7" x14ac:dyDescent="0.35">
      <c r="A1320">
        <v>210000253</v>
      </c>
      <c r="B1320" t="s">
        <v>1206</v>
      </c>
      <c r="C1320" t="s">
        <v>177</v>
      </c>
      <c r="D1320" t="s">
        <v>1207</v>
      </c>
      <c r="E1320" t="s">
        <v>172</v>
      </c>
      <c r="F1320">
        <v>290001715</v>
      </c>
      <c r="G1320" t="s">
        <v>2135</v>
      </c>
    </row>
    <row r="1321" spans="1:7" x14ac:dyDescent="0.35">
      <c r="A1321">
        <v>210000253</v>
      </c>
      <c r="B1321" t="s">
        <v>1206</v>
      </c>
      <c r="C1321" t="s">
        <v>177</v>
      </c>
      <c r="D1321" t="s">
        <v>1207</v>
      </c>
      <c r="E1321" t="s">
        <v>172</v>
      </c>
      <c r="F1321">
        <v>290001716</v>
      </c>
      <c r="G1321" t="s">
        <v>2136</v>
      </c>
    </row>
    <row r="1322" spans="1:7" x14ac:dyDescent="0.35">
      <c r="A1322">
        <v>210000550</v>
      </c>
      <c r="B1322" t="s">
        <v>2137</v>
      </c>
      <c r="C1322" t="s">
        <v>177</v>
      </c>
      <c r="D1322" t="s">
        <v>2138</v>
      </c>
      <c r="E1322" t="s">
        <v>179</v>
      </c>
      <c r="F1322">
        <v>290001717</v>
      </c>
      <c r="G1322" t="s">
        <v>63</v>
      </c>
    </row>
    <row r="1323" spans="1:7" x14ac:dyDescent="0.35">
      <c r="A1323">
        <v>210000250</v>
      </c>
      <c r="B1323" t="s">
        <v>108</v>
      </c>
      <c r="C1323" t="s">
        <v>177</v>
      </c>
      <c r="D1323" t="s">
        <v>1193</v>
      </c>
      <c r="E1323" t="s">
        <v>172</v>
      </c>
      <c r="F1323">
        <v>290001718</v>
      </c>
      <c r="G1323" t="s">
        <v>109</v>
      </c>
    </row>
    <row r="1324" spans="1:7" x14ac:dyDescent="0.35">
      <c r="A1324">
        <v>210000250</v>
      </c>
      <c r="B1324" t="s">
        <v>108</v>
      </c>
      <c r="C1324" t="s">
        <v>177</v>
      </c>
      <c r="D1324" t="s">
        <v>1193</v>
      </c>
      <c r="E1324" t="s">
        <v>172</v>
      </c>
      <c r="F1324">
        <v>290001719</v>
      </c>
      <c r="G1324" t="s">
        <v>2139</v>
      </c>
    </row>
    <row r="1325" spans="1:7" x14ac:dyDescent="0.35">
      <c r="A1325">
        <v>210000250</v>
      </c>
      <c r="B1325" t="s">
        <v>108</v>
      </c>
      <c r="C1325" t="s">
        <v>177</v>
      </c>
      <c r="D1325" t="s">
        <v>1193</v>
      </c>
      <c r="E1325" t="s">
        <v>172</v>
      </c>
      <c r="F1325">
        <v>290001720</v>
      </c>
      <c r="G1325" t="s">
        <v>2140</v>
      </c>
    </row>
    <row r="1326" spans="1:7" x14ac:dyDescent="0.35">
      <c r="A1326">
        <v>210000170</v>
      </c>
      <c r="B1326" t="s">
        <v>106</v>
      </c>
      <c r="C1326" t="s">
        <v>177</v>
      </c>
      <c r="D1326" t="s">
        <v>779</v>
      </c>
      <c r="E1326" t="s">
        <v>172</v>
      </c>
      <c r="F1326">
        <v>290001721</v>
      </c>
      <c r="G1326" t="s">
        <v>2141</v>
      </c>
    </row>
    <row r="1327" spans="1:7" x14ac:dyDescent="0.35">
      <c r="A1327">
        <v>210000368</v>
      </c>
      <c r="B1327" t="s">
        <v>77</v>
      </c>
      <c r="C1327" t="s">
        <v>1629</v>
      </c>
      <c r="D1327" t="s">
        <v>1635</v>
      </c>
      <c r="E1327" t="s">
        <v>172</v>
      </c>
      <c r="F1327">
        <v>290001722</v>
      </c>
      <c r="G1327" t="s">
        <v>2142</v>
      </c>
    </row>
    <row r="1328" spans="1:7" x14ac:dyDescent="0.35">
      <c r="A1328">
        <v>210000368</v>
      </c>
      <c r="B1328" t="s">
        <v>77</v>
      </c>
      <c r="C1328" t="s">
        <v>1629</v>
      </c>
      <c r="D1328" t="s">
        <v>1635</v>
      </c>
      <c r="E1328" t="s">
        <v>172</v>
      </c>
      <c r="F1328">
        <v>290001723</v>
      </c>
      <c r="G1328" t="s">
        <v>2143</v>
      </c>
    </row>
    <row r="1329" spans="1:7" x14ac:dyDescent="0.35">
      <c r="A1329">
        <v>260000429</v>
      </c>
      <c r="B1329" t="s">
        <v>30</v>
      </c>
      <c r="C1329" t="s">
        <v>177</v>
      </c>
      <c r="D1329" t="s">
        <v>1366</v>
      </c>
      <c r="E1329" t="s">
        <v>172</v>
      </c>
      <c r="F1329">
        <v>290001724</v>
      </c>
      <c r="G1329" t="s">
        <v>2144</v>
      </c>
    </row>
    <row r="1330" spans="1:7" x14ac:dyDescent="0.35">
      <c r="A1330">
        <v>260000429</v>
      </c>
      <c r="B1330" t="s">
        <v>30</v>
      </c>
      <c r="C1330" t="s">
        <v>177</v>
      </c>
      <c r="D1330" t="s">
        <v>1366</v>
      </c>
      <c r="E1330" t="s">
        <v>172</v>
      </c>
      <c r="F1330">
        <v>290001725</v>
      </c>
      <c r="G1330" t="s">
        <v>2145</v>
      </c>
    </row>
    <row r="1331" spans="1:7" x14ac:dyDescent="0.35">
      <c r="A1331">
        <v>210000260</v>
      </c>
      <c r="B1331" t="s">
        <v>81</v>
      </c>
      <c r="C1331" t="s">
        <v>177</v>
      </c>
      <c r="D1331" t="s">
        <v>1284</v>
      </c>
      <c r="E1331" t="s">
        <v>172</v>
      </c>
      <c r="F1331">
        <v>290001726</v>
      </c>
      <c r="G1331" t="s">
        <v>2146</v>
      </c>
    </row>
    <row r="1332" spans="1:7" x14ac:dyDescent="0.35">
      <c r="A1332">
        <v>210000204</v>
      </c>
      <c r="B1332" t="s">
        <v>26</v>
      </c>
      <c r="C1332" t="s">
        <v>244</v>
      </c>
      <c r="D1332" t="s">
        <v>920</v>
      </c>
      <c r="E1332" t="s">
        <v>172</v>
      </c>
      <c r="F1332">
        <v>290001727</v>
      </c>
      <c r="G1332" t="s">
        <v>2147</v>
      </c>
    </row>
    <row r="1333" spans="1:7" x14ac:dyDescent="0.35">
      <c r="A1333">
        <v>210000204</v>
      </c>
      <c r="B1333" t="s">
        <v>26</v>
      </c>
      <c r="C1333" t="s">
        <v>244</v>
      </c>
      <c r="D1333" t="s">
        <v>920</v>
      </c>
      <c r="E1333" t="s">
        <v>172</v>
      </c>
      <c r="F1333">
        <v>290001728</v>
      </c>
      <c r="G1333" t="s">
        <v>2148</v>
      </c>
    </row>
    <row r="1334" spans="1:7" x14ac:dyDescent="0.35">
      <c r="A1334">
        <v>210000554</v>
      </c>
      <c r="B1334" t="s">
        <v>2149</v>
      </c>
      <c r="C1334" t="s">
        <v>295</v>
      </c>
      <c r="D1334" t="s">
        <v>2150</v>
      </c>
      <c r="E1334" t="s">
        <v>172</v>
      </c>
      <c r="F1334">
        <v>290001729</v>
      </c>
      <c r="G1334" t="s">
        <v>2151</v>
      </c>
    </row>
    <row r="1335" spans="1:7" x14ac:dyDescent="0.35">
      <c r="A1335">
        <v>210000463</v>
      </c>
      <c r="B1335" t="s">
        <v>127</v>
      </c>
      <c r="C1335" t="s">
        <v>177</v>
      </c>
      <c r="D1335" t="s">
        <v>1894</v>
      </c>
      <c r="E1335" t="s">
        <v>172</v>
      </c>
      <c r="F1335">
        <v>290001730</v>
      </c>
      <c r="G1335" t="s">
        <v>2152</v>
      </c>
    </row>
    <row r="1336" spans="1:7" x14ac:dyDescent="0.35">
      <c r="A1336">
        <v>210000368</v>
      </c>
      <c r="B1336" t="s">
        <v>77</v>
      </c>
      <c r="C1336" t="s">
        <v>1629</v>
      </c>
      <c r="D1336" t="s">
        <v>1635</v>
      </c>
      <c r="E1336" t="s">
        <v>172</v>
      </c>
      <c r="F1336">
        <v>290001731</v>
      </c>
      <c r="G1336" t="s">
        <v>2153</v>
      </c>
    </row>
    <row r="1337" spans="1:7" x14ac:dyDescent="0.35">
      <c r="A1337">
        <v>210000368</v>
      </c>
      <c r="B1337" t="s">
        <v>77</v>
      </c>
      <c r="C1337" t="s">
        <v>1629</v>
      </c>
      <c r="D1337" t="s">
        <v>1635</v>
      </c>
      <c r="E1337" t="s">
        <v>172</v>
      </c>
      <c r="F1337">
        <v>290001732</v>
      </c>
      <c r="G1337" t="s">
        <v>2154</v>
      </c>
    </row>
    <row r="1338" spans="1:7" x14ac:dyDescent="0.35">
      <c r="A1338">
        <v>210000556</v>
      </c>
      <c r="B1338" t="s">
        <v>2155</v>
      </c>
      <c r="C1338" t="s">
        <v>322</v>
      </c>
      <c r="D1338" t="s">
        <v>2156</v>
      </c>
      <c r="E1338" t="s">
        <v>172</v>
      </c>
      <c r="F1338">
        <v>290001733</v>
      </c>
      <c r="G1338" t="s">
        <v>2157</v>
      </c>
    </row>
    <row r="1339" spans="1:7" x14ac:dyDescent="0.35">
      <c r="A1339">
        <v>210000204</v>
      </c>
      <c r="B1339" t="s">
        <v>26</v>
      </c>
      <c r="C1339" t="s">
        <v>244</v>
      </c>
      <c r="D1339" t="s">
        <v>920</v>
      </c>
      <c r="E1339" t="s">
        <v>172</v>
      </c>
      <c r="F1339">
        <v>290001734</v>
      </c>
      <c r="G1339" t="s">
        <v>27</v>
      </c>
    </row>
    <row r="1340" spans="1:7" x14ac:dyDescent="0.35">
      <c r="A1340">
        <v>210000204</v>
      </c>
      <c r="B1340" t="s">
        <v>26</v>
      </c>
      <c r="C1340" t="s">
        <v>244</v>
      </c>
      <c r="D1340" t="s">
        <v>920</v>
      </c>
      <c r="E1340" t="s">
        <v>172</v>
      </c>
      <c r="F1340">
        <v>290001735</v>
      </c>
      <c r="G1340" t="s">
        <v>2158</v>
      </c>
    </row>
    <row r="1341" spans="1:7" x14ac:dyDescent="0.35">
      <c r="A1341">
        <v>210000204</v>
      </c>
      <c r="B1341" t="s">
        <v>26</v>
      </c>
      <c r="C1341" t="s">
        <v>244</v>
      </c>
      <c r="D1341" t="s">
        <v>920</v>
      </c>
      <c r="E1341" t="s">
        <v>172</v>
      </c>
      <c r="F1341">
        <v>290001736</v>
      </c>
      <c r="G1341" t="s">
        <v>56</v>
      </c>
    </row>
    <row r="1342" spans="1:7" x14ac:dyDescent="0.35">
      <c r="A1342">
        <v>210000368</v>
      </c>
      <c r="B1342" t="s">
        <v>77</v>
      </c>
      <c r="C1342" t="s">
        <v>1629</v>
      </c>
      <c r="D1342" t="s">
        <v>1635</v>
      </c>
      <c r="E1342" t="s">
        <v>172</v>
      </c>
      <c r="F1342">
        <v>290001737</v>
      </c>
      <c r="G1342" t="s">
        <v>78</v>
      </c>
    </row>
    <row r="1343" spans="1:7" x14ac:dyDescent="0.35">
      <c r="A1343">
        <v>210000204</v>
      </c>
      <c r="B1343" t="s">
        <v>26</v>
      </c>
      <c r="C1343" t="s">
        <v>244</v>
      </c>
      <c r="D1343" t="s">
        <v>920</v>
      </c>
      <c r="E1343" t="s">
        <v>172</v>
      </c>
      <c r="F1343">
        <v>290001738</v>
      </c>
      <c r="G1343" t="s">
        <v>2159</v>
      </c>
    </row>
    <row r="1344" spans="1:7" x14ac:dyDescent="0.35">
      <c r="A1344">
        <v>210000204</v>
      </c>
      <c r="B1344" t="s">
        <v>26</v>
      </c>
      <c r="C1344" t="s">
        <v>244</v>
      </c>
      <c r="D1344" t="s">
        <v>920</v>
      </c>
      <c r="E1344" t="s">
        <v>172</v>
      </c>
      <c r="F1344">
        <v>290001739</v>
      </c>
      <c r="G1344" t="s">
        <v>2160</v>
      </c>
    </row>
    <row r="1345" spans="1:7" x14ac:dyDescent="0.35">
      <c r="A1345">
        <v>210000258</v>
      </c>
      <c r="B1345" t="s">
        <v>1264</v>
      </c>
      <c r="C1345" t="s">
        <v>244</v>
      </c>
      <c r="D1345" t="s">
        <v>1265</v>
      </c>
      <c r="E1345" t="s">
        <v>172</v>
      </c>
      <c r="F1345">
        <v>290001740</v>
      </c>
      <c r="G1345" t="s">
        <v>2161</v>
      </c>
    </row>
    <row r="1346" spans="1:7" x14ac:dyDescent="0.35">
      <c r="A1346">
        <v>210000258</v>
      </c>
      <c r="B1346" t="s">
        <v>1264</v>
      </c>
      <c r="C1346" t="s">
        <v>244</v>
      </c>
      <c r="D1346" t="s">
        <v>1265</v>
      </c>
      <c r="E1346" t="s">
        <v>172</v>
      </c>
      <c r="F1346">
        <v>290001741</v>
      </c>
      <c r="G1346" t="s">
        <v>2162</v>
      </c>
    </row>
    <row r="1347" spans="1:7" x14ac:dyDescent="0.35">
      <c r="A1347">
        <v>260000429</v>
      </c>
      <c r="B1347" t="s">
        <v>30</v>
      </c>
      <c r="C1347" t="s">
        <v>177</v>
      </c>
      <c r="D1347" t="s">
        <v>1366</v>
      </c>
      <c r="E1347" t="s">
        <v>172</v>
      </c>
      <c r="F1347">
        <v>290001742</v>
      </c>
      <c r="G1347" t="s">
        <v>2163</v>
      </c>
    </row>
    <row r="1348" spans="1:7" x14ac:dyDescent="0.35">
      <c r="A1348">
        <v>210000557</v>
      </c>
      <c r="B1348" t="s">
        <v>2164</v>
      </c>
      <c r="C1348" t="s">
        <v>2165</v>
      </c>
      <c r="D1348" t="s">
        <v>2166</v>
      </c>
      <c r="E1348" t="s">
        <v>172</v>
      </c>
      <c r="F1348">
        <v>290001743</v>
      </c>
      <c r="G1348" t="s">
        <v>2167</v>
      </c>
    </row>
    <row r="1349" spans="1:7" x14ac:dyDescent="0.35">
      <c r="A1349">
        <v>210000431</v>
      </c>
      <c r="B1349" t="s">
        <v>1810</v>
      </c>
      <c r="C1349" t="s">
        <v>177</v>
      </c>
      <c r="D1349" t="s">
        <v>1811</v>
      </c>
      <c r="E1349" t="s">
        <v>172</v>
      </c>
      <c r="F1349">
        <v>290001744</v>
      </c>
      <c r="G1349" t="s">
        <v>134</v>
      </c>
    </row>
    <row r="1350" spans="1:7" x14ac:dyDescent="0.35">
      <c r="A1350">
        <v>210000431</v>
      </c>
      <c r="B1350" t="s">
        <v>1810</v>
      </c>
      <c r="C1350" t="s">
        <v>177</v>
      </c>
      <c r="D1350" t="s">
        <v>1811</v>
      </c>
      <c r="E1350" t="s">
        <v>172</v>
      </c>
      <c r="F1350">
        <v>290001745</v>
      </c>
      <c r="G1350" t="s">
        <v>2168</v>
      </c>
    </row>
    <row r="1351" spans="1:7" x14ac:dyDescent="0.35">
      <c r="A1351">
        <v>210000431</v>
      </c>
      <c r="B1351" t="s">
        <v>1810</v>
      </c>
      <c r="C1351" t="s">
        <v>177</v>
      </c>
      <c r="D1351" t="s">
        <v>1811</v>
      </c>
      <c r="E1351" t="s">
        <v>172</v>
      </c>
      <c r="F1351">
        <v>290001746</v>
      </c>
      <c r="G1351" t="s">
        <v>2169</v>
      </c>
    </row>
    <row r="1352" spans="1:7" x14ac:dyDescent="0.35">
      <c r="A1352">
        <v>210000431</v>
      </c>
      <c r="B1352" t="s">
        <v>1810</v>
      </c>
      <c r="C1352" t="s">
        <v>177</v>
      </c>
      <c r="D1352" t="s">
        <v>1811</v>
      </c>
      <c r="E1352" t="s">
        <v>172</v>
      </c>
      <c r="F1352">
        <v>290001747</v>
      </c>
      <c r="G1352" t="s">
        <v>774</v>
      </c>
    </row>
    <row r="1353" spans="1:7" x14ac:dyDescent="0.35">
      <c r="A1353">
        <v>210000431</v>
      </c>
      <c r="B1353" t="s">
        <v>1810</v>
      </c>
      <c r="C1353" t="s">
        <v>177</v>
      </c>
      <c r="D1353" t="s">
        <v>1811</v>
      </c>
      <c r="E1353" t="s">
        <v>172</v>
      </c>
      <c r="F1353">
        <v>290001748</v>
      </c>
      <c r="G1353" t="s">
        <v>2170</v>
      </c>
    </row>
    <row r="1354" spans="1:7" x14ac:dyDescent="0.35">
      <c r="A1354">
        <v>220002325</v>
      </c>
      <c r="B1354" t="s">
        <v>2171</v>
      </c>
      <c r="C1354" t="s">
        <v>1629</v>
      </c>
      <c r="D1354" t="s">
        <v>2172</v>
      </c>
      <c r="E1354" t="s">
        <v>172</v>
      </c>
      <c r="F1354">
        <v>290001749</v>
      </c>
      <c r="G1354" t="s">
        <v>2173</v>
      </c>
    </row>
    <row r="1355" spans="1:7" x14ac:dyDescent="0.35">
      <c r="A1355">
        <v>220002325</v>
      </c>
      <c r="B1355" t="s">
        <v>2171</v>
      </c>
      <c r="C1355" t="s">
        <v>1629</v>
      </c>
      <c r="D1355" t="s">
        <v>2172</v>
      </c>
      <c r="E1355" t="s">
        <v>172</v>
      </c>
      <c r="F1355">
        <v>290001750</v>
      </c>
      <c r="G1355" t="s">
        <v>2174</v>
      </c>
    </row>
    <row r="1356" spans="1:7" x14ac:dyDescent="0.35">
      <c r="A1356">
        <v>220002325</v>
      </c>
      <c r="B1356" t="s">
        <v>2171</v>
      </c>
      <c r="C1356" t="s">
        <v>1629</v>
      </c>
      <c r="D1356" t="s">
        <v>2172</v>
      </c>
      <c r="E1356" t="s">
        <v>172</v>
      </c>
      <c r="F1356">
        <v>290001751</v>
      </c>
      <c r="G1356" t="s">
        <v>2175</v>
      </c>
    </row>
    <row r="1357" spans="1:7" x14ac:dyDescent="0.35">
      <c r="A1357">
        <v>220002325</v>
      </c>
      <c r="B1357" t="s">
        <v>2171</v>
      </c>
      <c r="C1357" t="s">
        <v>1629</v>
      </c>
      <c r="D1357" t="s">
        <v>2172</v>
      </c>
      <c r="E1357" t="s">
        <v>172</v>
      </c>
      <c r="F1357">
        <v>290001752</v>
      </c>
      <c r="G1357" t="s">
        <v>2176</v>
      </c>
    </row>
    <row r="1358" spans="1:7" x14ac:dyDescent="0.35">
      <c r="A1358">
        <v>260000429</v>
      </c>
      <c r="B1358" t="s">
        <v>30</v>
      </c>
      <c r="C1358" t="s">
        <v>177</v>
      </c>
      <c r="D1358" t="s">
        <v>1366</v>
      </c>
      <c r="E1358" t="s">
        <v>172</v>
      </c>
      <c r="F1358">
        <v>290001753</v>
      </c>
      <c r="G1358" t="s">
        <v>2177</v>
      </c>
    </row>
    <row r="1359" spans="1:7" x14ac:dyDescent="0.35">
      <c r="A1359">
        <v>210000412</v>
      </c>
      <c r="B1359" t="s">
        <v>1761</v>
      </c>
      <c r="C1359" t="s">
        <v>177</v>
      </c>
      <c r="D1359" t="s">
        <v>1762</v>
      </c>
      <c r="E1359" t="s">
        <v>172</v>
      </c>
      <c r="F1359">
        <v>290001754</v>
      </c>
      <c r="G1359" t="s">
        <v>2178</v>
      </c>
    </row>
    <row r="1360" spans="1:7" x14ac:dyDescent="0.35">
      <c r="A1360">
        <v>210000363</v>
      </c>
      <c r="B1360" t="s">
        <v>1617</v>
      </c>
      <c r="C1360" t="s">
        <v>177</v>
      </c>
      <c r="D1360" t="s">
        <v>1618</v>
      </c>
      <c r="E1360" t="s">
        <v>172</v>
      </c>
      <c r="F1360">
        <v>290001755</v>
      </c>
      <c r="G1360" t="s">
        <v>2179</v>
      </c>
    </row>
    <row r="1361" spans="1:7" x14ac:dyDescent="0.35">
      <c r="A1361">
        <v>210000463</v>
      </c>
      <c r="B1361" t="s">
        <v>127</v>
      </c>
      <c r="C1361" t="s">
        <v>177</v>
      </c>
      <c r="D1361" t="s">
        <v>1894</v>
      </c>
      <c r="E1361" t="s">
        <v>172</v>
      </c>
      <c r="F1361">
        <v>290001756</v>
      </c>
      <c r="G1361" t="s">
        <v>2180</v>
      </c>
    </row>
    <row r="1362" spans="1:7" x14ac:dyDescent="0.35">
      <c r="A1362">
        <v>210000559</v>
      </c>
      <c r="B1362" t="s">
        <v>146</v>
      </c>
      <c r="C1362" t="s">
        <v>177</v>
      </c>
      <c r="D1362" t="s">
        <v>2181</v>
      </c>
      <c r="E1362" t="s">
        <v>172</v>
      </c>
      <c r="F1362">
        <v>290001757</v>
      </c>
      <c r="G1362" t="s">
        <v>2182</v>
      </c>
    </row>
    <row r="1363" spans="1:7" x14ac:dyDescent="0.35">
      <c r="A1363">
        <v>210000561</v>
      </c>
      <c r="B1363" t="s">
        <v>2183</v>
      </c>
      <c r="C1363" t="s">
        <v>2184</v>
      </c>
      <c r="D1363" t="s">
        <v>2185</v>
      </c>
      <c r="E1363" t="s">
        <v>172</v>
      </c>
      <c r="F1363">
        <v>290001758</v>
      </c>
      <c r="G1363" t="s">
        <v>2186</v>
      </c>
    </row>
    <row r="1364" spans="1:7" x14ac:dyDescent="0.35">
      <c r="A1364">
        <v>210000558</v>
      </c>
      <c r="B1364" t="s">
        <v>2187</v>
      </c>
      <c r="C1364" t="s">
        <v>1403</v>
      </c>
      <c r="D1364" t="s">
        <v>2188</v>
      </c>
      <c r="E1364" t="s">
        <v>172</v>
      </c>
      <c r="F1364">
        <v>290001759</v>
      </c>
      <c r="G1364" t="s">
        <v>2189</v>
      </c>
    </row>
    <row r="1365" spans="1:7" x14ac:dyDescent="0.35">
      <c r="A1365">
        <v>210000560</v>
      </c>
      <c r="B1365" t="s">
        <v>2190</v>
      </c>
      <c r="C1365" t="s">
        <v>177</v>
      </c>
      <c r="D1365" t="s">
        <v>2191</v>
      </c>
      <c r="E1365" t="s">
        <v>179</v>
      </c>
      <c r="F1365">
        <v>290001760</v>
      </c>
      <c r="G1365" t="s">
        <v>2192</v>
      </c>
    </row>
    <row r="1366" spans="1:7" x14ac:dyDescent="0.35">
      <c r="A1366">
        <v>210000560</v>
      </c>
      <c r="B1366" t="s">
        <v>2190</v>
      </c>
      <c r="C1366" t="s">
        <v>177</v>
      </c>
      <c r="D1366" t="s">
        <v>2191</v>
      </c>
      <c r="E1366" t="s">
        <v>179</v>
      </c>
      <c r="F1366">
        <v>290001761</v>
      </c>
      <c r="G1366" t="s">
        <v>2193</v>
      </c>
    </row>
    <row r="1367" spans="1:7" x14ac:dyDescent="0.35">
      <c r="A1367">
        <v>260000429</v>
      </c>
      <c r="B1367" t="s">
        <v>30</v>
      </c>
      <c r="C1367" t="s">
        <v>177</v>
      </c>
      <c r="D1367" t="s">
        <v>1366</v>
      </c>
      <c r="E1367" t="s">
        <v>172</v>
      </c>
      <c r="F1367">
        <v>290001762</v>
      </c>
      <c r="G1367" t="s">
        <v>123</v>
      </c>
    </row>
    <row r="1368" spans="1:7" x14ac:dyDescent="0.35">
      <c r="A1368">
        <v>260000429</v>
      </c>
      <c r="B1368" t="s">
        <v>30</v>
      </c>
      <c r="C1368" t="s">
        <v>177</v>
      </c>
      <c r="D1368" t="s">
        <v>1366</v>
      </c>
      <c r="E1368" t="s">
        <v>172</v>
      </c>
      <c r="F1368">
        <v>290001763</v>
      </c>
      <c r="G1368" t="s">
        <v>92</v>
      </c>
    </row>
    <row r="1369" spans="1:7" x14ac:dyDescent="0.35">
      <c r="A1369">
        <v>260000429</v>
      </c>
      <c r="B1369" t="s">
        <v>30</v>
      </c>
      <c r="C1369" t="s">
        <v>177</v>
      </c>
      <c r="D1369" t="s">
        <v>1366</v>
      </c>
      <c r="E1369" t="s">
        <v>172</v>
      </c>
      <c r="F1369">
        <v>290001764</v>
      </c>
      <c r="G1369" t="s">
        <v>2194</v>
      </c>
    </row>
    <row r="1370" spans="1:7" x14ac:dyDescent="0.35">
      <c r="A1370">
        <v>260000429</v>
      </c>
      <c r="B1370" t="s">
        <v>30</v>
      </c>
      <c r="C1370" t="s">
        <v>177</v>
      </c>
      <c r="D1370" t="s">
        <v>1366</v>
      </c>
      <c r="E1370" t="s">
        <v>172</v>
      </c>
      <c r="F1370">
        <v>290001765</v>
      </c>
      <c r="G1370" t="s">
        <v>113</v>
      </c>
    </row>
    <row r="1371" spans="1:7" x14ac:dyDescent="0.35">
      <c r="A1371">
        <v>260000429</v>
      </c>
      <c r="B1371" t="s">
        <v>30</v>
      </c>
      <c r="C1371" t="s">
        <v>177</v>
      </c>
      <c r="D1371" t="s">
        <v>1366</v>
      </c>
      <c r="E1371" t="s">
        <v>172</v>
      </c>
      <c r="F1371">
        <v>290001766</v>
      </c>
      <c r="G1371" t="s">
        <v>2195</v>
      </c>
    </row>
    <row r="1372" spans="1:7" x14ac:dyDescent="0.35">
      <c r="A1372">
        <v>260000429</v>
      </c>
      <c r="B1372" t="s">
        <v>30</v>
      </c>
      <c r="C1372" t="s">
        <v>177</v>
      </c>
      <c r="D1372" t="s">
        <v>1366</v>
      </c>
      <c r="E1372" t="s">
        <v>172</v>
      </c>
      <c r="F1372">
        <v>290001767</v>
      </c>
      <c r="G1372" t="s">
        <v>2196</v>
      </c>
    </row>
    <row r="1373" spans="1:7" x14ac:dyDescent="0.35">
      <c r="A1373">
        <v>260000429</v>
      </c>
      <c r="B1373" t="s">
        <v>30</v>
      </c>
      <c r="C1373" t="s">
        <v>177</v>
      </c>
      <c r="D1373" t="s">
        <v>1366</v>
      </c>
      <c r="E1373" t="s">
        <v>172</v>
      </c>
      <c r="F1373">
        <v>290001768</v>
      </c>
      <c r="G1373" t="s">
        <v>2197</v>
      </c>
    </row>
    <row r="1374" spans="1:7" x14ac:dyDescent="0.35">
      <c r="A1374">
        <v>260000429</v>
      </c>
      <c r="B1374" t="s">
        <v>30</v>
      </c>
      <c r="C1374" t="s">
        <v>177</v>
      </c>
      <c r="D1374" t="s">
        <v>1366</v>
      </c>
      <c r="E1374" t="s">
        <v>172</v>
      </c>
      <c r="F1374">
        <v>290001769</v>
      </c>
      <c r="G1374" t="s">
        <v>86</v>
      </c>
    </row>
    <row r="1375" spans="1:7" x14ac:dyDescent="0.35">
      <c r="A1375">
        <v>210000106</v>
      </c>
      <c r="B1375" t="s">
        <v>143</v>
      </c>
      <c r="C1375" t="s">
        <v>177</v>
      </c>
      <c r="D1375" t="s">
        <v>227</v>
      </c>
      <c r="E1375" t="s">
        <v>172</v>
      </c>
      <c r="F1375">
        <v>290001770</v>
      </c>
      <c r="G1375" t="s">
        <v>145</v>
      </c>
    </row>
    <row r="1376" spans="1:7" x14ac:dyDescent="0.35">
      <c r="A1376">
        <v>210000157</v>
      </c>
      <c r="B1376" t="s">
        <v>718</v>
      </c>
      <c r="C1376" t="s">
        <v>394</v>
      </c>
      <c r="D1376" t="s">
        <v>719</v>
      </c>
      <c r="E1376" t="s">
        <v>172</v>
      </c>
      <c r="F1376">
        <v>290001771</v>
      </c>
      <c r="G1376" t="s">
        <v>2198</v>
      </c>
    </row>
    <row r="1377" spans="1:7" x14ac:dyDescent="0.35">
      <c r="A1377">
        <v>210000157</v>
      </c>
      <c r="B1377" t="s">
        <v>718</v>
      </c>
      <c r="C1377" t="s">
        <v>394</v>
      </c>
      <c r="D1377" t="s">
        <v>719</v>
      </c>
      <c r="E1377" t="s">
        <v>172</v>
      </c>
      <c r="F1377">
        <v>290001772</v>
      </c>
      <c r="G1377" t="s">
        <v>2199</v>
      </c>
    </row>
    <row r="1378" spans="1:7" x14ac:dyDescent="0.35">
      <c r="A1378">
        <v>210000157</v>
      </c>
      <c r="B1378" t="s">
        <v>718</v>
      </c>
      <c r="C1378" t="s">
        <v>394</v>
      </c>
      <c r="D1378" t="s">
        <v>719</v>
      </c>
      <c r="E1378" t="s">
        <v>172</v>
      </c>
      <c r="F1378">
        <v>290001773</v>
      </c>
      <c r="G1378" t="s">
        <v>2200</v>
      </c>
    </row>
    <row r="1379" spans="1:7" x14ac:dyDescent="0.35">
      <c r="A1379">
        <v>210000157</v>
      </c>
      <c r="B1379" t="s">
        <v>718</v>
      </c>
      <c r="C1379" t="s">
        <v>394</v>
      </c>
      <c r="D1379" t="s">
        <v>719</v>
      </c>
      <c r="E1379" t="s">
        <v>172</v>
      </c>
      <c r="F1379">
        <v>290001774</v>
      </c>
      <c r="G1379" t="s">
        <v>2201</v>
      </c>
    </row>
    <row r="1380" spans="1:7" x14ac:dyDescent="0.35">
      <c r="A1380">
        <v>210000433</v>
      </c>
      <c r="B1380" t="s">
        <v>2202</v>
      </c>
      <c r="C1380" t="s">
        <v>177</v>
      </c>
      <c r="D1380" t="s">
        <v>2203</v>
      </c>
      <c r="E1380" t="s">
        <v>172</v>
      </c>
      <c r="F1380">
        <v>290001775</v>
      </c>
      <c r="G1380" t="s">
        <v>2204</v>
      </c>
    </row>
    <row r="1381" spans="1:7" x14ac:dyDescent="0.35">
      <c r="A1381">
        <v>210000187</v>
      </c>
      <c r="B1381" t="s">
        <v>100</v>
      </c>
      <c r="C1381" t="s">
        <v>849</v>
      </c>
      <c r="D1381" t="s">
        <v>850</v>
      </c>
      <c r="E1381" t="s">
        <v>172</v>
      </c>
      <c r="F1381">
        <v>290001776</v>
      </c>
      <c r="G1381" t="s">
        <v>2205</v>
      </c>
    </row>
    <row r="1382" spans="1:7" x14ac:dyDescent="0.35">
      <c r="A1382">
        <v>210000251</v>
      </c>
      <c r="B1382" t="s">
        <v>1189</v>
      </c>
      <c r="C1382" t="s">
        <v>177</v>
      </c>
      <c r="D1382" t="s">
        <v>1190</v>
      </c>
      <c r="E1382" t="s">
        <v>172</v>
      </c>
      <c r="F1382">
        <v>290001777</v>
      </c>
      <c r="G1382" t="s">
        <v>2206</v>
      </c>
    </row>
    <row r="1383" spans="1:7" x14ac:dyDescent="0.35">
      <c r="A1383">
        <v>210000157</v>
      </c>
      <c r="B1383" t="s">
        <v>718</v>
      </c>
      <c r="C1383" t="s">
        <v>394</v>
      </c>
      <c r="D1383" t="s">
        <v>719</v>
      </c>
      <c r="E1383" t="s">
        <v>172</v>
      </c>
      <c r="F1383">
        <v>290001778</v>
      </c>
      <c r="G1383" t="s">
        <v>2207</v>
      </c>
    </row>
    <row r="1384" spans="1:7" x14ac:dyDescent="0.35">
      <c r="A1384">
        <v>210000527</v>
      </c>
      <c r="B1384" t="s">
        <v>51</v>
      </c>
      <c r="C1384" t="s">
        <v>177</v>
      </c>
      <c r="D1384" t="s">
        <v>2064</v>
      </c>
      <c r="E1384" t="s">
        <v>172</v>
      </c>
      <c r="F1384">
        <v>290001779</v>
      </c>
      <c r="G1384" t="s">
        <v>2208</v>
      </c>
    </row>
    <row r="1385" spans="1:7" x14ac:dyDescent="0.35">
      <c r="A1385">
        <v>210000527</v>
      </c>
      <c r="B1385" t="s">
        <v>51</v>
      </c>
      <c r="C1385" t="s">
        <v>177</v>
      </c>
      <c r="D1385" t="s">
        <v>2064</v>
      </c>
      <c r="E1385" t="s">
        <v>172</v>
      </c>
      <c r="F1385">
        <v>290001780</v>
      </c>
      <c r="G1385" t="s">
        <v>2209</v>
      </c>
    </row>
    <row r="1386" spans="1:7" x14ac:dyDescent="0.35">
      <c r="A1386">
        <v>210000527</v>
      </c>
      <c r="B1386" t="s">
        <v>51</v>
      </c>
      <c r="C1386" t="s">
        <v>177</v>
      </c>
      <c r="D1386" t="s">
        <v>2064</v>
      </c>
      <c r="E1386" t="s">
        <v>172</v>
      </c>
      <c r="F1386">
        <v>290001781</v>
      </c>
      <c r="G1386" t="s">
        <v>2210</v>
      </c>
    </row>
    <row r="1387" spans="1:7" x14ac:dyDescent="0.35">
      <c r="A1387">
        <v>210000527</v>
      </c>
      <c r="B1387" t="s">
        <v>51</v>
      </c>
      <c r="C1387" t="s">
        <v>177</v>
      </c>
      <c r="D1387" t="s">
        <v>2064</v>
      </c>
      <c r="E1387" t="s">
        <v>172</v>
      </c>
      <c r="F1387">
        <v>290001782</v>
      </c>
      <c r="G1387" t="s">
        <v>2211</v>
      </c>
    </row>
    <row r="1388" spans="1:7" x14ac:dyDescent="0.35">
      <c r="A1388">
        <v>210000563</v>
      </c>
      <c r="B1388" t="s">
        <v>104</v>
      </c>
      <c r="C1388" t="s">
        <v>177</v>
      </c>
      <c r="D1388" t="s">
        <v>2212</v>
      </c>
      <c r="E1388" t="s">
        <v>172</v>
      </c>
      <c r="F1388">
        <v>290001783</v>
      </c>
      <c r="G1388" t="s">
        <v>105</v>
      </c>
    </row>
    <row r="1389" spans="1:7" x14ac:dyDescent="0.35">
      <c r="A1389">
        <v>210000292</v>
      </c>
      <c r="B1389" t="s">
        <v>33</v>
      </c>
      <c r="C1389" t="s">
        <v>177</v>
      </c>
      <c r="D1389" t="s">
        <v>1758</v>
      </c>
      <c r="E1389" t="s">
        <v>172</v>
      </c>
      <c r="F1389">
        <v>290001784</v>
      </c>
      <c r="G1389" t="s">
        <v>2213</v>
      </c>
    </row>
    <row r="1390" spans="1:7" x14ac:dyDescent="0.35">
      <c r="A1390">
        <v>210000292</v>
      </c>
      <c r="B1390" t="s">
        <v>33</v>
      </c>
      <c r="C1390" t="s">
        <v>177</v>
      </c>
      <c r="D1390" t="s">
        <v>1758</v>
      </c>
      <c r="E1390" t="s">
        <v>172</v>
      </c>
      <c r="F1390">
        <v>290001785</v>
      </c>
      <c r="G1390" t="s">
        <v>2214</v>
      </c>
    </row>
    <row r="1391" spans="1:7" x14ac:dyDescent="0.35">
      <c r="A1391">
        <v>210000266</v>
      </c>
      <c r="B1391" t="s">
        <v>2215</v>
      </c>
      <c r="C1391" t="s">
        <v>177</v>
      </c>
      <c r="D1391" t="s">
        <v>2216</v>
      </c>
      <c r="E1391" t="s">
        <v>179</v>
      </c>
      <c r="F1391">
        <v>290001786</v>
      </c>
      <c r="G1391" t="s">
        <v>2217</v>
      </c>
    </row>
    <row r="1392" spans="1:7" x14ac:dyDescent="0.35">
      <c r="A1392">
        <v>210000559</v>
      </c>
      <c r="B1392" t="s">
        <v>146</v>
      </c>
      <c r="C1392" t="s">
        <v>177</v>
      </c>
      <c r="D1392" t="s">
        <v>2181</v>
      </c>
      <c r="E1392" t="s">
        <v>172</v>
      </c>
      <c r="F1392">
        <v>290001787</v>
      </c>
      <c r="G1392" t="s">
        <v>147</v>
      </c>
    </row>
    <row r="1393" spans="1:7" x14ac:dyDescent="0.35">
      <c r="A1393">
        <v>210000527</v>
      </c>
      <c r="B1393" t="s">
        <v>51</v>
      </c>
      <c r="C1393" t="s">
        <v>177</v>
      </c>
      <c r="D1393" t="s">
        <v>2064</v>
      </c>
      <c r="E1393" t="s">
        <v>172</v>
      </c>
      <c r="F1393">
        <v>290001788</v>
      </c>
      <c r="G1393" t="s">
        <v>2218</v>
      </c>
    </row>
    <row r="1394" spans="1:7" x14ac:dyDescent="0.35">
      <c r="A1394">
        <v>210000527</v>
      </c>
      <c r="B1394" t="s">
        <v>51</v>
      </c>
      <c r="C1394" t="s">
        <v>177</v>
      </c>
      <c r="D1394" t="s">
        <v>2064</v>
      </c>
      <c r="E1394" t="s">
        <v>172</v>
      </c>
      <c r="F1394">
        <v>290001789</v>
      </c>
      <c r="G1394" t="s">
        <v>2219</v>
      </c>
    </row>
    <row r="1395" spans="1:7" x14ac:dyDescent="0.35">
      <c r="A1395">
        <v>210000527</v>
      </c>
      <c r="B1395" t="s">
        <v>51</v>
      </c>
      <c r="C1395" t="s">
        <v>177</v>
      </c>
      <c r="D1395" t="s">
        <v>2064</v>
      </c>
      <c r="E1395" t="s">
        <v>172</v>
      </c>
      <c r="F1395">
        <v>290001790</v>
      </c>
      <c r="G1395" t="s">
        <v>2220</v>
      </c>
    </row>
    <row r="1396" spans="1:7" x14ac:dyDescent="0.35">
      <c r="A1396">
        <v>210000539</v>
      </c>
      <c r="B1396" t="s">
        <v>2091</v>
      </c>
      <c r="C1396" t="s">
        <v>177</v>
      </c>
      <c r="D1396" t="s">
        <v>2092</v>
      </c>
      <c r="E1396" t="s">
        <v>172</v>
      </c>
      <c r="F1396">
        <v>290001794</v>
      </c>
      <c r="G1396" t="s">
        <v>2221</v>
      </c>
    </row>
    <row r="1397" spans="1:7" x14ac:dyDescent="0.35">
      <c r="A1397">
        <v>210000539</v>
      </c>
      <c r="B1397" t="s">
        <v>2091</v>
      </c>
      <c r="C1397" t="s">
        <v>177</v>
      </c>
      <c r="D1397" t="s">
        <v>2092</v>
      </c>
      <c r="E1397" t="s">
        <v>172</v>
      </c>
      <c r="F1397">
        <v>290001795</v>
      </c>
      <c r="G1397" t="s">
        <v>2222</v>
      </c>
    </row>
    <row r="1398" spans="1:7" x14ac:dyDescent="0.35">
      <c r="A1398">
        <v>210000238</v>
      </c>
      <c r="B1398" t="s">
        <v>39</v>
      </c>
      <c r="C1398" t="s">
        <v>177</v>
      </c>
      <c r="D1398" t="s">
        <v>1064</v>
      </c>
      <c r="E1398" t="s">
        <v>172</v>
      </c>
      <c r="F1398">
        <v>290001796</v>
      </c>
      <c r="G1398" t="s">
        <v>99</v>
      </c>
    </row>
    <row r="1399" spans="1:7" x14ac:dyDescent="0.35">
      <c r="A1399">
        <v>210000569</v>
      </c>
      <c r="B1399" t="s">
        <v>24</v>
      </c>
      <c r="C1399" t="s">
        <v>1629</v>
      </c>
      <c r="D1399" t="s">
        <v>2223</v>
      </c>
      <c r="E1399" t="s">
        <v>172</v>
      </c>
      <c r="F1399">
        <v>290001797</v>
      </c>
      <c r="G1399" t="s">
        <v>2224</v>
      </c>
    </row>
    <row r="1400" spans="1:7" x14ac:dyDescent="0.35">
      <c r="A1400">
        <v>210000569</v>
      </c>
      <c r="B1400" t="s">
        <v>24</v>
      </c>
      <c r="C1400" t="s">
        <v>1629</v>
      </c>
      <c r="D1400" t="s">
        <v>2223</v>
      </c>
      <c r="E1400" t="s">
        <v>172</v>
      </c>
      <c r="F1400">
        <v>290001798</v>
      </c>
      <c r="G1400" t="s">
        <v>25</v>
      </c>
    </row>
    <row r="1401" spans="1:7" x14ac:dyDescent="0.35">
      <c r="A1401">
        <v>210000569</v>
      </c>
      <c r="B1401" t="s">
        <v>24</v>
      </c>
      <c r="C1401" t="s">
        <v>1629</v>
      </c>
      <c r="D1401" t="s">
        <v>2223</v>
      </c>
      <c r="E1401" t="s">
        <v>172</v>
      </c>
      <c r="F1401">
        <v>290001799</v>
      </c>
      <c r="G1401" t="s">
        <v>2225</v>
      </c>
    </row>
    <row r="1402" spans="1:7" x14ac:dyDescent="0.35">
      <c r="A1402">
        <v>210000569</v>
      </c>
      <c r="B1402" t="s">
        <v>24</v>
      </c>
      <c r="C1402" t="s">
        <v>1629</v>
      </c>
      <c r="D1402" t="s">
        <v>2223</v>
      </c>
      <c r="E1402" t="s">
        <v>172</v>
      </c>
      <c r="F1402">
        <v>290001800</v>
      </c>
      <c r="G1402" t="s">
        <v>2226</v>
      </c>
    </row>
    <row r="1403" spans="1:7" x14ac:dyDescent="0.35">
      <c r="A1403">
        <v>210000569</v>
      </c>
      <c r="B1403" t="s">
        <v>24</v>
      </c>
      <c r="C1403" t="s">
        <v>1629</v>
      </c>
      <c r="D1403" t="s">
        <v>2223</v>
      </c>
      <c r="E1403" t="s">
        <v>172</v>
      </c>
      <c r="F1403">
        <v>290001801</v>
      </c>
      <c r="G1403" t="s">
        <v>2227</v>
      </c>
    </row>
    <row r="1404" spans="1:7" x14ac:dyDescent="0.35">
      <c r="A1404">
        <v>210000292</v>
      </c>
      <c r="B1404" t="s">
        <v>33</v>
      </c>
      <c r="C1404" t="s">
        <v>177</v>
      </c>
      <c r="D1404" t="s">
        <v>1758</v>
      </c>
      <c r="E1404" t="s">
        <v>172</v>
      </c>
      <c r="F1404">
        <v>290001802</v>
      </c>
      <c r="G1404" t="s">
        <v>2228</v>
      </c>
    </row>
    <row r="1405" spans="1:7" x14ac:dyDescent="0.35">
      <c r="A1405">
        <v>210000562</v>
      </c>
      <c r="B1405" t="s">
        <v>46</v>
      </c>
      <c r="C1405" t="s">
        <v>202</v>
      </c>
      <c r="D1405" t="s">
        <v>2229</v>
      </c>
      <c r="E1405" t="s">
        <v>179</v>
      </c>
      <c r="F1405">
        <v>290001803</v>
      </c>
      <c r="G1405" t="s">
        <v>47</v>
      </c>
    </row>
    <row r="1406" spans="1:7" x14ac:dyDescent="0.35">
      <c r="A1406">
        <v>210000562</v>
      </c>
      <c r="B1406" t="s">
        <v>46</v>
      </c>
      <c r="C1406" t="s">
        <v>202</v>
      </c>
      <c r="D1406" t="s">
        <v>2229</v>
      </c>
      <c r="E1406" t="s">
        <v>179</v>
      </c>
      <c r="F1406">
        <v>290001804</v>
      </c>
      <c r="G1406" t="s">
        <v>2230</v>
      </c>
    </row>
    <row r="1407" spans="1:7" x14ac:dyDescent="0.35">
      <c r="A1407">
        <v>210000562</v>
      </c>
      <c r="B1407" t="s">
        <v>46</v>
      </c>
      <c r="C1407" t="s">
        <v>202</v>
      </c>
      <c r="D1407" t="s">
        <v>2229</v>
      </c>
      <c r="E1407" t="s">
        <v>179</v>
      </c>
      <c r="F1407">
        <v>290001805</v>
      </c>
      <c r="G1407" t="s">
        <v>2231</v>
      </c>
    </row>
    <row r="1408" spans="1:7" x14ac:dyDescent="0.35">
      <c r="A1408">
        <v>210000562</v>
      </c>
      <c r="B1408" t="s">
        <v>46</v>
      </c>
      <c r="C1408" t="s">
        <v>202</v>
      </c>
      <c r="D1408" t="s">
        <v>2229</v>
      </c>
      <c r="E1408" t="s">
        <v>179</v>
      </c>
      <c r="F1408">
        <v>290001806</v>
      </c>
      <c r="G1408" t="s">
        <v>2232</v>
      </c>
    </row>
    <row r="1409" spans="1:7" x14ac:dyDescent="0.35">
      <c r="A1409">
        <v>210000562</v>
      </c>
      <c r="B1409" t="s">
        <v>46</v>
      </c>
      <c r="C1409" t="s">
        <v>202</v>
      </c>
      <c r="D1409" t="s">
        <v>2229</v>
      </c>
      <c r="E1409" t="s">
        <v>179</v>
      </c>
      <c r="F1409">
        <v>290001807</v>
      </c>
      <c r="G1409" t="s">
        <v>2233</v>
      </c>
    </row>
    <row r="1410" spans="1:7" x14ac:dyDescent="0.35">
      <c r="A1410">
        <v>210000562</v>
      </c>
      <c r="B1410" t="s">
        <v>46</v>
      </c>
      <c r="C1410" t="s">
        <v>202</v>
      </c>
      <c r="D1410" t="s">
        <v>2229</v>
      </c>
      <c r="E1410" t="s">
        <v>179</v>
      </c>
      <c r="F1410">
        <v>290001808</v>
      </c>
      <c r="G1410" t="s">
        <v>2234</v>
      </c>
    </row>
    <row r="1411" spans="1:7" x14ac:dyDescent="0.35">
      <c r="A1411">
        <v>220000968</v>
      </c>
      <c r="B1411" t="s">
        <v>946</v>
      </c>
      <c r="C1411" t="s">
        <v>177</v>
      </c>
      <c r="D1411" t="s">
        <v>947</v>
      </c>
      <c r="E1411" t="s">
        <v>172</v>
      </c>
      <c r="F1411">
        <v>290001809</v>
      </c>
      <c r="G1411" t="s">
        <v>2235</v>
      </c>
    </row>
    <row r="1412" spans="1:7" x14ac:dyDescent="0.35">
      <c r="A1412">
        <v>220000968</v>
      </c>
      <c r="B1412" t="s">
        <v>946</v>
      </c>
      <c r="C1412" t="s">
        <v>177</v>
      </c>
      <c r="D1412" t="s">
        <v>947</v>
      </c>
      <c r="E1412" t="s">
        <v>172</v>
      </c>
      <c r="F1412">
        <v>290001810</v>
      </c>
      <c r="G1412" t="s">
        <v>2236</v>
      </c>
    </row>
    <row r="1413" spans="1:7" x14ac:dyDescent="0.35">
      <c r="A1413">
        <v>210000570</v>
      </c>
      <c r="B1413" t="s">
        <v>2237</v>
      </c>
      <c r="C1413" t="s">
        <v>177</v>
      </c>
      <c r="D1413" t="s">
        <v>2238</v>
      </c>
      <c r="E1413" t="s">
        <v>172</v>
      </c>
      <c r="F1413">
        <v>290001811</v>
      </c>
      <c r="G1413" t="s">
        <v>2239</v>
      </c>
    </row>
    <row r="1414" spans="1:7" x14ac:dyDescent="0.35">
      <c r="A1414">
        <v>210000564</v>
      </c>
      <c r="B1414" t="s">
        <v>2240</v>
      </c>
      <c r="C1414" t="s">
        <v>1403</v>
      </c>
      <c r="D1414" t="s">
        <v>2241</v>
      </c>
      <c r="E1414" t="s">
        <v>172</v>
      </c>
      <c r="F1414">
        <v>290001812</v>
      </c>
      <c r="G1414" t="s">
        <v>2242</v>
      </c>
    </row>
    <row r="1415" spans="1:7" x14ac:dyDescent="0.35">
      <c r="A1415">
        <v>210000315</v>
      </c>
      <c r="B1415" t="s">
        <v>2243</v>
      </c>
      <c r="C1415" t="s">
        <v>295</v>
      </c>
      <c r="D1415" t="s">
        <v>2244</v>
      </c>
      <c r="E1415" t="s">
        <v>172</v>
      </c>
      <c r="F1415">
        <v>290001813</v>
      </c>
      <c r="G1415" t="s">
        <v>2245</v>
      </c>
    </row>
    <row r="1416" spans="1:7" x14ac:dyDescent="0.35">
      <c r="A1416">
        <v>210000571</v>
      </c>
      <c r="B1416" t="s">
        <v>2246</v>
      </c>
      <c r="C1416" t="s">
        <v>177</v>
      </c>
      <c r="D1416" t="s">
        <v>2247</v>
      </c>
      <c r="E1416" t="s">
        <v>172</v>
      </c>
      <c r="F1416">
        <v>290001814</v>
      </c>
      <c r="G1416" t="s">
        <v>2248</v>
      </c>
    </row>
    <row r="1417" spans="1:7" x14ac:dyDescent="0.35">
      <c r="A1417">
        <v>210000571</v>
      </c>
      <c r="B1417" t="s">
        <v>2246</v>
      </c>
      <c r="C1417" t="s">
        <v>177</v>
      </c>
      <c r="D1417" t="s">
        <v>2247</v>
      </c>
      <c r="E1417" t="s">
        <v>172</v>
      </c>
      <c r="F1417">
        <v>290001815</v>
      </c>
      <c r="G1417" t="s">
        <v>2249</v>
      </c>
    </row>
    <row r="1418" spans="1:7" x14ac:dyDescent="0.35">
      <c r="A1418">
        <v>210000571</v>
      </c>
      <c r="B1418" t="s">
        <v>2246</v>
      </c>
      <c r="C1418" t="s">
        <v>177</v>
      </c>
      <c r="D1418" t="s">
        <v>2247</v>
      </c>
      <c r="E1418" t="s">
        <v>172</v>
      </c>
      <c r="F1418">
        <v>290001816</v>
      </c>
      <c r="G1418" t="s">
        <v>2250</v>
      </c>
    </row>
    <row r="1419" spans="1:7" x14ac:dyDescent="0.35">
      <c r="A1419">
        <v>210000571</v>
      </c>
      <c r="B1419" t="s">
        <v>2246</v>
      </c>
      <c r="C1419" t="s">
        <v>177</v>
      </c>
      <c r="D1419" t="s">
        <v>2247</v>
      </c>
      <c r="E1419" t="s">
        <v>172</v>
      </c>
      <c r="F1419">
        <v>290001817</v>
      </c>
      <c r="G1419" t="s">
        <v>2251</v>
      </c>
    </row>
    <row r="1420" spans="1:7" x14ac:dyDescent="0.35">
      <c r="A1420">
        <v>210000249</v>
      </c>
      <c r="B1420" t="s">
        <v>28</v>
      </c>
      <c r="C1420" t="s">
        <v>177</v>
      </c>
      <c r="D1420" t="s">
        <v>1140</v>
      </c>
      <c r="E1420" t="s">
        <v>172</v>
      </c>
      <c r="F1420">
        <v>290001818</v>
      </c>
      <c r="G1420" t="s">
        <v>2252</v>
      </c>
    </row>
    <row r="1421" spans="1:7" x14ac:dyDescent="0.35">
      <c r="A1421">
        <v>210000027</v>
      </c>
      <c r="B1421" t="s">
        <v>1408</v>
      </c>
      <c r="C1421" t="s">
        <v>177</v>
      </c>
      <c r="D1421" t="s">
        <v>1409</v>
      </c>
      <c r="E1421" t="s">
        <v>172</v>
      </c>
      <c r="F1421">
        <v>290001819</v>
      </c>
      <c r="G1421" t="s">
        <v>2253</v>
      </c>
    </row>
    <row r="1422" spans="1:7" x14ac:dyDescent="0.35">
      <c r="A1422">
        <v>210000518</v>
      </c>
      <c r="B1422" t="s">
        <v>2041</v>
      </c>
      <c r="C1422" t="s">
        <v>216</v>
      </c>
      <c r="D1422" t="s">
        <v>2042</v>
      </c>
      <c r="E1422" t="s">
        <v>172</v>
      </c>
      <c r="F1422">
        <v>290001820</v>
      </c>
      <c r="G1422" t="s">
        <v>2254</v>
      </c>
    </row>
    <row r="1423" spans="1:7" x14ac:dyDescent="0.35">
      <c r="A1423">
        <v>210000518</v>
      </c>
      <c r="B1423" t="s">
        <v>2041</v>
      </c>
      <c r="C1423" t="s">
        <v>216</v>
      </c>
      <c r="D1423" t="s">
        <v>2042</v>
      </c>
      <c r="E1423" t="s">
        <v>172</v>
      </c>
      <c r="F1423">
        <v>290001821</v>
      </c>
      <c r="G1423" t="s">
        <v>2255</v>
      </c>
    </row>
    <row r="1424" spans="1:7" x14ac:dyDescent="0.35">
      <c r="A1424">
        <v>210000470</v>
      </c>
      <c r="B1424" t="s">
        <v>1926</v>
      </c>
      <c r="C1424" t="s">
        <v>177</v>
      </c>
      <c r="D1424" t="s">
        <v>1927</v>
      </c>
      <c r="E1424" t="s">
        <v>172</v>
      </c>
      <c r="F1424">
        <v>290001822</v>
      </c>
      <c r="G1424" t="s">
        <v>47</v>
      </c>
    </row>
    <row r="1425" spans="1:7" x14ac:dyDescent="0.35">
      <c r="A1425">
        <v>210000470</v>
      </c>
      <c r="B1425" t="s">
        <v>1926</v>
      </c>
      <c r="C1425" t="s">
        <v>177</v>
      </c>
      <c r="D1425" t="s">
        <v>1927</v>
      </c>
      <c r="E1425" t="s">
        <v>172</v>
      </c>
      <c r="F1425">
        <v>290001823</v>
      </c>
      <c r="G1425" t="s">
        <v>2230</v>
      </c>
    </row>
    <row r="1426" spans="1:7" x14ac:dyDescent="0.35">
      <c r="A1426">
        <v>210000470</v>
      </c>
      <c r="B1426" t="s">
        <v>1926</v>
      </c>
      <c r="C1426" t="s">
        <v>177</v>
      </c>
      <c r="D1426" t="s">
        <v>1927</v>
      </c>
      <c r="E1426" t="s">
        <v>172</v>
      </c>
      <c r="F1426">
        <v>290001824</v>
      </c>
      <c r="G1426" t="s">
        <v>2231</v>
      </c>
    </row>
    <row r="1427" spans="1:7" x14ac:dyDescent="0.35">
      <c r="A1427">
        <v>210000470</v>
      </c>
      <c r="B1427" t="s">
        <v>1926</v>
      </c>
      <c r="C1427" t="s">
        <v>177</v>
      </c>
      <c r="D1427" t="s">
        <v>1927</v>
      </c>
      <c r="E1427" t="s">
        <v>172</v>
      </c>
      <c r="F1427">
        <v>290001825</v>
      </c>
      <c r="G1427" t="s">
        <v>2232</v>
      </c>
    </row>
    <row r="1428" spans="1:7" x14ac:dyDescent="0.35">
      <c r="A1428">
        <v>210000470</v>
      </c>
      <c r="B1428" t="s">
        <v>1926</v>
      </c>
      <c r="C1428" t="s">
        <v>177</v>
      </c>
      <c r="D1428" t="s">
        <v>1927</v>
      </c>
      <c r="E1428" t="s">
        <v>172</v>
      </c>
      <c r="F1428">
        <v>290001826</v>
      </c>
      <c r="G1428" t="s">
        <v>2233</v>
      </c>
    </row>
    <row r="1429" spans="1:7" x14ac:dyDescent="0.35">
      <c r="A1429">
        <v>210000470</v>
      </c>
      <c r="B1429" t="s">
        <v>1926</v>
      </c>
      <c r="C1429" t="s">
        <v>177</v>
      </c>
      <c r="D1429" t="s">
        <v>1927</v>
      </c>
      <c r="E1429" t="s">
        <v>172</v>
      </c>
      <c r="F1429">
        <v>290001827</v>
      </c>
      <c r="G1429" t="s">
        <v>2234</v>
      </c>
    </row>
    <row r="1430" spans="1:7" x14ac:dyDescent="0.35">
      <c r="A1430">
        <v>210000275</v>
      </c>
      <c r="B1430" t="s">
        <v>1362</v>
      </c>
      <c r="C1430" t="s">
        <v>177</v>
      </c>
      <c r="D1430" t="s">
        <v>1363</v>
      </c>
      <c r="E1430" t="s">
        <v>172</v>
      </c>
      <c r="F1430">
        <v>290001828</v>
      </c>
      <c r="G1430" t="s">
        <v>2256</v>
      </c>
    </row>
    <row r="1431" spans="1:7" x14ac:dyDescent="0.35">
      <c r="A1431">
        <v>210000569</v>
      </c>
      <c r="B1431" t="s">
        <v>24</v>
      </c>
      <c r="C1431" t="s">
        <v>1629</v>
      </c>
      <c r="D1431" t="s">
        <v>2223</v>
      </c>
      <c r="E1431" t="s">
        <v>172</v>
      </c>
      <c r="F1431">
        <v>290001829</v>
      </c>
      <c r="G1431" t="s">
        <v>2257</v>
      </c>
    </row>
    <row r="1432" spans="1:7" x14ac:dyDescent="0.35">
      <c r="A1432">
        <v>210000573</v>
      </c>
      <c r="B1432" t="s">
        <v>2258</v>
      </c>
      <c r="C1432" t="s">
        <v>177</v>
      </c>
      <c r="D1432" t="s">
        <v>2259</v>
      </c>
      <c r="E1432" t="s">
        <v>172</v>
      </c>
      <c r="F1432">
        <v>290001830</v>
      </c>
      <c r="G1432" t="s">
        <v>2260</v>
      </c>
    </row>
    <row r="1433" spans="1:7" x14ac:dyDescent="0.35">
      <c r="A1433">
        <v>210000573</v>
      </c>
      <c r="B1433" t="s">
        <v>2258</v>
      </c>
      <c r="C1433" t="s">
        <v>177</v>
      </c>
      <c r="D1433" t="s">
        <v>2259</v>
      </c>
      <c r="E1433" t="s">
        <v>172</v>
      </c>
      <c r="F1433">
        <v>290001831</v>
      </c>
      <c r="G1433" t="s">
        <v>2261</v>
      </c>
    </row>
    <row r="1434" spans="1:7" x14ac:dyDescent="0.35">
      <c r="A1434">
        <v>210000572</v>
      </c>
      <c r="B1434" t="s">
        <v>2262</v>
      </c>
      <c r="C1434" t="s">
        <v>709</v>
      </c>
      <c r="D1434" t="s">
        <v>2263</v>
      </c>
      <c r="E1434" t="s">
        <v>172</v>
      </c>
      <c r="F1434">
        <v>290001832</v>
      </c>
      <c r="G1434" t="s">
        <v>2264</v>
      </c>
    </row>
    <row r="1435" spans="1:7" x14ac:dyDescent="0.35">
      <c r="A1435">
        <v>210000253</v>
      </c>
      <c r="B1435" t="s">
        <v>1206</v>
      </c>
      <c r="C1435" t="s">
        <v>177</v>
      </c>
      <c r="D1435" t="s">
        <v>1207</v>
      </c>
      <c r="E1435" t="s">
        <v>172</v>
      </c>
      <c r="F1435">
        <v>290001833</v>
      </c>
      <c r="G1435" t="s">
        <v>2265</v>
      </c>
    </row>
    <row r="1436" spans="1:7" x14ac:dyDescent="0.35">
      <c r="A1436">
        <v>260000429</v>
      </c>
      <c r="B1436" t="s">
        <v>30</v>
      </c>
      <c r="C1436" t="s">
        <v>177</v>
      </c>
      <c r="D1436" t="s">
        <v>1366</v>
      </c>
      <c r="E1436" t="s">
        <v>172</v>
      </c>
      <c r="F1436">
        <v>290001834</v>
      </c>
      <c r="G1436" t="s">
        <v>2266</v>
      </c>
    </row>
    <row r="1437" spans="1:7" x14ac:dyDescent="0.35">
      <c r="A1437">
        <v>210000016</v>
      </c>
      <c r="B1437" t="s">
        <v>79</v>
      </c>
      <c r="C1437" t="s">
        <v>177</v>
      </c>
      <c r="D1437" t="s">
        <v>198</v>
      </c>
      <c r="E1437" t="s">
        <v>179</v>
      </c>
      <c r="F1437">
        <v>290001835</v>
      </c>
      <c r="G1437" t="s">
        <v>2267</v>
      </c>
    </row>
    <row r="1438" spans="1:7" x14ac:dyDescent="0.35">
      <c r="A1438">
        <v>210000149</v>
      </c>
      <c r="B1438" t="s">
        <v>580</v>
      </c>
      <c r="C1438" t="s">
        <v>561</v>
      </c>
      <c r="D1438" t="s">
        <v>581</v>
      </c>
      <c r="E1438" t="s">
        <v>179</v>
      </c>
      <c r="F1438">
        <v>290001836</v>
      </c>
      <c r="G1438" t="s">
        <v>2268</v>
      </c>
    </row>
    <row r="1439" spans="1:7" x14ac:dyDescent="0.35">
      <c r="A1439">
        <v>210000106</v>
      </c>
      <c r="B1439" t="s">
        <v>143</v>
      </c>
      <c r="C1439" t="s">
        <v>177</v>
      </c>
      <c r="D1439" t="s">
        <v>227</v>
      </c>
      <c r="E1439" t="s">
        <v>172</v>
      </c>
      <c r="F1439">
        <v>290001837</v>
      </c>
      <c r="G1439" t="s">
        <v>2269</v>
      </c>
    </row>
    <row r="1440" spans="1:7" x14ac:dyDescent="0.35">
      <c r="A1440">
        <v>210000470</v>
      </c>
      <c r="B1440" t="s">
        <v>1926</v>
      </c>
      <c r="C1440" t="s">
        <v>177</v>
      </c>
      <c r="D1440" t="s">
        <v>1927</v>
      </c>
      <c r="E1440" t="s">
        <v>172</v>
      </c>
      <c r="F1440">
        <v>290001838</v>
      </c>
      <c r="G1440" t="s">
        <v>2270</v>
      </c>
    </row>
    <row r="1441" spans="1:7" x14ac:dyDescent="0.35">
      <c r="A1441">
        <v>210000562</v>
      </c>
      <c r="B1441" t="s">
        <v>46</v>
      </c>
      <c r="C1441" t="s">
        <v>202</v>
      </c>
      <c r="D1441" t="s">
        <v>2229</v>
      </c>
      <c r="E1441" t="s">
        <v>179</v>
      </c>
      <c r="F1441">
        <v>290001839</v>
      </c>
      <c r="G1441" t="s">
        <v>2271</v>
      </c>
    </row>
    <row r="1442" spans="1:7" x14ac:dyDescent="0.35">
      <c r="A1442">
        <v>210000562</v>
      </c>
      <c r="B1442" t="s">
        <v>46</v>
      </c>
      <c r="C1442" t="s">
        <v>202</v>
      </c>
      <c r="D1442" t="s">
        <v>2229</v>
      </c>
      <c r="E1442" t="s">
        <v>179</v>
      </c>
      <c r="F1442">
        <v>290001840</v>
      </c>
      <c r="G1442" t="s">
        <v>2272</v>
      </c>
    </row>
    <row r="1443" spans="1:7" x14ac:dyDescent="0.35">
      <c r="A1443">
        <v>210000205</v>
      </c>
      <c r="B1443" t="s">
        <v>74</v>
      </c>
      <c r="C1443" t="s">
        <v>177</v>
      </c>
      <c r="D1443" t="s">
        <v>924</v>
      </c>
      <c r="E1443" t="s">
        <v>172</v>
      </c>
      <c r="F1443">
        <v>290001841</v>
      </c>
      <c r="G1443" t="s">
        <v>2273</v>
      </c>
    </row>
    <row r="1444" spans="1:7" x14ac:dyDescent="0.35">
      <c r="A1444">
        <v>210000463</v>
      </c>
      <c r="B1444" t="s">
        <v>127</v>
      </c>
      <c r="C1444" t="s">
        <v>177</v>
      </c>
      <c r="D1444" t="s">
        <v>1894</v>
      </c>
      <c r="E1444" t="s">
        <v>172</v>
      </c>
      <c r="F1444">
        <v>290001842</v>
      </c>
      <c r="G1444" t="s">
        <v>2274</v>
      </c>
    </row>
    <row r="1445" spans="1:7" x14ac:dyDescent="0.35">
      <c r="A1445">
        <v>210000026</v>
      </c>
      <c r="B1445" t="s">
        <v>57</v>
      </c>
      <c r="C1445" t="s">
        <v>177</v>
      </c>
      <c r="D1445" t="s">
        <v>247</v>
      </c>
      <c r="E1445" t="s">
        <v>172</v>
      </c>
      <c r="F1445">
        <v>290001843</v>
      </c>
      <c r="G1445" t="s">
        <v>76</v>
      </c>
    </row>
    <row r="1446" spans="1:7" x14ac:dyDescent="0.35">
      <c r="A1446">
        <v>210000026</v>
      </c>
      <c r="B1446" t="s">
        <v>57</v>
      </c>
      <c r="C1446" t="s">
        <v>177</v>
      </c>
      <c r="D1446" t="s">
        <v>247</v>
      </c>
      <c r="E1446" t="s">
        <v>172</v>
      </c>
      <c r="F1446">
        <v>290001844</v>
      </c>
      <c r="G1446" t="s">
        <v>2275</v>
      </c>
    </row>
    <row r="1447" spans="1:7" x14ac:dyDescent="0.35">
      <c r="A1447">
        <v>210000026</v>
      </c>
      <c r="B1447" t="s">
        <v>57</v>
      </c>
      <c r="C1447" t="s">
        <v>177</v>
      </c>
      <c r="D1447" t="s">
        <v>247</v>
      </c>
      <c r="E1447" t="s">
        <v>172</v>
      </c>
      <c r="F1447">
        <v>290001845</v>
      </c>
      <c r="G1447" t="s">
        <v>2276</v>
      </c>
    </row>
    <row r="1448" spans="1:7" x14ac:dyDescent="0.35">
      <c r="A1448">
        <v>210000026</v>
      </c>
      <c r="B1448" t="s">
        <v>57</v>
      </c>
      <c r="C1448" t="s">
        <v>177</v>
      </c>
      <c r="D1448" t="s">
        <v>247</v>
      </c>
      <c r="E1448" t="s">
        <v>172</v>
      </c>
      <c r="F1448">
        <v>290001846</v>
      </c>
      <c r="G1448" t="s">
        <v>2277</v>
      </c>
    </row>
    <row r="1449" spans="1:7" x14ac:dyDescent="0.35">
      <c r="A1449">
        <v>210000026</v>
      </c>
      <c r="B1449" t="s">
        <v>57</v>
      </c>
      <c r="C1449" t="s">
        <v>177</v>
      </c>
      <c r="D1449" t="s">
        <v>247</v>
      </c>
      <c r="E1449" t="s">
        <v>172</v>
      </c>
      <c r="F1449">
        <v>290001847</v>
      </c>
      <c r="G1449" t="s">
        <v>2278</v>
      </c>
    </row>
    <row r="1450" spans="1:7" x14ac:dyDescent="0.35">
      <c r="A1450">
        <v>210000250</v>
      </c>
      <c r="B1450" t="s">
        <v>108</v>
      </c>
      <c r="C1450" t="s">
        <v>177</v>
      </c>
      <c r="D1450" t="s">
        <v>1193</v>
      </c>
      <c r="E1450" t="s">
        <v>172</v>
      </c>
      <c r="F1450">
        <v>290001848</v>
      </c>
      <c r="G1450" t="s">
        <v>2279</v>
      </c>
    </row>
    <row r="1451" spans="1:7" x14ac:dyDescent="0.35">
      <c r="A1451">
        <v>210000576</v>
      </c>
      <c r="B1451" t="s">
        <v>2280</v>
      </c>
      <c r="C1451" t="s">
        <v>295</v>
      </c>
      <c r="D1451" t="s">
        <v>2281</v>
      </c>
      <c r="E1451" t="s">
        <v>172</v>
      </c>
      <c r="F1451">
        <v>290001849</v>
      </c>
      <c r="G1451" t="s">
        <v>2282</v>
      </c>
    </row>
    <row r="1452" spans="1:7" x14ac:dyDescent="0.35">
      <c r="A1452">
        <v>210000577</v>
      </c>
      <c r="B1452" t="s">
        <v>2283</v>
      </c>
      <c r="C1452" t="s">
        <v>1629</v>
      </c>
      <c r="D1452" t="s">
        <v>2284</v>
      </c>
      <c r="E1452" t="s">
        <v>172</v>
      </c>
      <c r="F1452">
        <v>290001850</v>
      </c>
      <c r="G1452" t="s">
        <v>2285</v>
      </c>
    </row>
    <row r="1453" spans="1:7" x14ac:dyDescent="0.35">
      <c r="A1453">
        <v>210000577</v>
      </c>
      <c r="B1453" t="s">
        <v>2283</v>
      </c>
      <c r="C1453" t="s">
        <v>1629</v>
      </c>
      <c r="D1453" t="s">
        <v>2284</v>
      </c>
      <c r="E1453" t="s">
        <v>172</v>
      </c>
      <c r="F1453">
        <v>290001851</v>
      </c>
      <c r="G1453" t="s">
        <v>2286</v>
      </c>
    </row>
    <row r="1454" spans="1:7" x14ac:dyDescent="0.35">
      <c r="A1454">
        <v>210000577</v>
      </c>
      <c r="B1454" t="s">
        <v>2283</v>
      </c>
      <c r="C1454" t="s">
        <v>1629</v>
      </c>
      <c r="D1454" t="s">
        <v>2284</v>
      </c>
      <c r="E1454" t="s">
        <v>172</v>
      </c>
      <c r="F1454">
        <v>290001852</v>
      </c>
      <c r="G1454" t="s">
        <v>2287</v>
      </c>
    </row>
    <row r="1455" spans="1:7" x14ac:dyDescent="0.35">
      <c r="A1455">
        <v>210000577</v>
      </c>
      <c r="B1455" t="s">
        <v>2283</v>
      </c>
      <c r="C1455" t="s">
        <v>1629</v>
      </c>
      <c r="D1455" t="s">
        <v>2284</v>
      </c>
      <c r="E1455" t="s">
        <v>172</v>
      </c>
      <c r="F1455">
        <v>290001853</v>
      </c>
      <c r="G1455" t="s">
        <v>2288</v>
      </c>
    </row>
    <row r="1456" spans="1:7" x14ac:dyDescent="0.35">
      <c r="A1456">
        <v>210000577</v>
      </c>
      <c r="B1456" t="s">
        <v>2283</v>
      </c>
      <c r="C1456" t="s">
        <v>1629</v>
      </c>
      <c r="D1456" t="s">
        <v>2284</v>
      </c>
      <c r="E1456" t="s">
        <v>172</v>
      </c>
      <c r="F1456">
        <v>290001854</v>
      </c>
      <c r="G1456" t="s">
        <v>2289</v>
      </c>
    </row>
    <row r="1457" spans="1:7" x14ac:dyDescent="0.35">
      <c r="A1457">
        <v>210000577</v>
      </c>
      <c r="B1457" t="s">
        <v>2283</v>
      </c>
      <c r="C1457" t="s">
        <v>1629</v>
      </c>
      <c r="D1457" t="s">
        <v>2284</v>
      </c>
      <c r="E1457" t="s">
        <v>172</v>
      </c>
      <c r="F1457">
        <v>290001855</v>
      </c>
      <c r="G1457" t="s">
        <v>2290</v>
      </c>
    </row>
    <row r="1458" spans="1:7" x14ac:dyDescent="0.35">
      <c r="A1458">
        <v>210000207</v>
      </c>
      <c r="B1458" t="s">
        <v>840</v>
      </c>
      <c r="C1458" t="s">
        <v>177</v>
      </c>
      <c r="D1458" t="s">
        <v>841</v>
      </c>
      <c r="E1458" t="s">
        <v>172</v>
      </c>
      <c r="F1458">
        <v>290001856</v>
      </c>
      <c r="G1458" t="s">
        <v>2291</v>
      </c>
    </row>
    <row r="1459" spans="1:7" x14ac:dyDescent="0.35">
      <c r="A1459">
        <v>210000559</v>
      </c>
      <c r="B1459" t="s">
        <v>146</v>
      </c>
      <c r="C1459" t="s">
        <v>177</v>
      </c>
      <c r="D1459" t="s">
        <v>2181</v>
      </c>
      <c r="E1459" t="s">
        <v>172</v>
      </c>
      <c r="F1459">
        <v>290001860</v>
      </c>
      <c r="G1459" t="s">
        <v>2292</v>
      </c>
    </row>
    <row r="1460" spans="1:7" x14ac:dyDescent="0.35">
      <c r="A1460">
        <v>210000569</v>
      </c>
      <c r="B1460" t="s">
        <v>24</v>
      </c>
      <c r="C1460" t="s">
        <v>1629</v>
      </c>
      <c r="D1460" t="s">
        <v>2223</v>
      </c>
      <c r="E1460" t="s">
        <v>172</v>
      </c>
      <c r="F1460">
        <v>290001861</v>
      </c>
      <c r="G1460" t="s">
        <v>2293</v>
      </c>
    </row>
    <row r="1461" spans="1:7" x14ac:dyDescent="0.35">
      <c r="A1461">
        <v>210000569</v>
      </c>
      <c r="B1461" t="s">
        <v>24</v>
      </c>
      <c r="C1461" t="s">
        <v>1629</v>
      </c>
      <c r="D1461" t="s">
        <v>2223</v>
      </c>
      <c r="E1461" t="s">
        <v>172</v>
      </c>
      <c r="F1461">
        <v>290001862</v>
      </c>
      <c r="G1461" t="s">
        <v>2294</v>
      </c>
    </row>
    <row r="1462" spans="1:7" x14ac:dyDescent="0.35">
      <c r="A1462">
        <v>210000569</v>
      </c>
      <c r="B1462" t="s">
        <v>24</v>
      </c>
      <c r="C1462" t="s">
        <v>1629</v>
      </c>
      <c r="D1462" t="s">
        <v>2223</v>
      </c>
      <c r="E1462" t="s">
        <v>172</v>
      </c>
      <c r="F1462">
        <v>290001863</v>
      </c>
      <c r="G1462" t="s">
        <v>2295</v>
      </c>
    </row>
    <row r="1463" spans="1:7" x14ac:dyDescent="0.35">
      <c r="A1463">
        <v>210000583</v>
      </c>
      <c r="B1463" t="s">
        <v>2296</v>
      </c>
      <c r="C1463" t="s">
        <v>177</v>
      </c>
      <c r="D1463" t="s">
        <v>2297</v>
      </c>
      <c r="E1463" t="s">
        <v>172</v>
      </c>
      <c r="F1463">
        <v>290001864</v>
      </c>
      <c r="G1463" t="s">
        <v>2298</v>
      </c>
    </row>
    <row r="1464" spans="1:7" x14ac:dyDescent="0.35">
      <c r="A1464">
        <v>280000241</v>
      </c>
      <c r="B1464" t="s">
        <v>141</v>
      </c>
      <c r="C1464" t="s">
        <v>177</v>
      </c>
      <c r="D1464" t="s">
        <v>2299</v>
      </c>
      <c r="E1464" t="s">
        <v>172</v>
      </c>
      <c r="F1464">
        <v>290001865</v>
      </c>
      <c r="G1464" t="s">
        <v>142</v>
      </c>
    </row>
    <row r="1465" spans="1:7" x14ac:dyDescent="0.35">
      <c r="A1465">
        <v>210000584</v>
      </c>
      <c r="B1465" t="s">
        <v>2300</v>
      </c>
      <c r="C1465" t="s">
        <v>177</v>
      </c>
      <c r="D1465" t="s">
        <v>2301</v>
      </c>
      <c r="E1465" t="s">
        <v>179</v>
      </c>
      <c r="F1465">
        <v>290001866</v>
      </c>
      <c r="G1465" t="s">
        <v>2302</v>
      </c>
    </row>
    <row r="1466" spans="1:7" x14ac:dyDescent="0.35">
      <c r="A1466">
        <v>210000564</v>
      </c>
      <c r="B1466" t="s">
        <v>2240</v>
      </c>
      <c r="C1466" t="s">
        <v>1403</v>
      </c>
      <c r="D1466" t="s">
        <v>2241</v>
      </c>
      <c r="E1466" t="s">
        <v>172</v>
      </c>
      <c r="F1466">
        <v>290001867</v>
      </c>
      <c r="G1466" t="s">
        <v>2303</v>
      </c>
    </row>
    <row r="1467" spans="1:7" x14ac:dyDescent="0.35">
      <c r="A1467">
        <v>210000584</v>
      </c>
      <c r="B1467" t="s">
        <v>2300</v>
      </c>
      <c r="C1467" t="s">
        <v>177</v>
      </c>
      <c r="D1467" t="s">
        <v>2301</v>
      </c>
      <c r="E1467" t="s">
        <v>179</v>
      </c>
      <c r="F1467">
        <v>290001868</v>
      </c>
      <c r="G1467" t="s">
        <v>2304</v>
      </c>
    </row>
    <row r="1468" spans="1:7" x14ac:dyDescent="0.35">
      <c r="A1468">
        <v>210000412</v>
      </c>
      <c r="B1468" t="s">
        <v>1761</v>
      </c>
      <c r="C1468" t="s">
        <v>177</v>
      </c>
      <c r="D1468" t="s">
        <v>1762</v>
      </c>
      <c r="E1468" t="s">
        <v>172</v>
      </c>
      <c r="F1468">
        <v>290001871</v>
      </c>
      <c r="G1468" t="s">
        <v>2305</v>
      </c>
    </row>
    <row r="1469" spans="1:7" x14ac:dyDescent="0.35">
      <c r="A1469">
        <v>210000205</v>
      </c>
      <c r="B1469" t="s">
        <v>74</v>
      </c>
      <c r="C1469" t="s">
        <v>177</v>
      </c>
      <c r="D1469" t="s">
        <v>924</v>
      </c>
      <c r="E1469" t="s">
        <v>172</v>
      </c>
      <c r="F1469">
        <v>290001872</v>
      </c>
      <c r="G1469" t="s">
        <v>2306</v>
      </c>
    </row>
    <row r="1470" spans="1:7" x14ac:dyDescent="0.35">
      <c r="A1470">
        <v>210000022</v>
      </c>
      <c r="B1470" t="s">
        <v>393</v>
      </c>
      <c r="C1470" t="s">
        <v>394</v>
      </c>
      <c r="D1470" t="s">
        <v>395</v>
      </c>
      <c r="E1470" t="s">
        <v>172</v>
      </c>
      <c r="F1470">
        <v>290001873</v>
      </c>
      <c r="G1470" t="s">
        <v>2307</v>
      </c>
    </row>
    <row r="1471" spans="1:7" x14ac:dyDescent="0.35">
      <c r="A1471">
        <v>210000569</v>
      </c>
      <c r="B1471" t="s">
        <v>24</v>
      </c>
      <c r="C1471" t="s">
        <v>1629</v>
      </c>
      <c r="D1471" t="s">
        <v>2223</v>
      </c>
      <c r="E1471" t="s">
        <v>172</v>
      </c>
      <c r="F1471">
        <v>290001874</v>
      </c>
      <c r="G1471" t="s">
        <v>2308</v>
      </c>
    </row>
    <row r="1472" spans="1:7" x14ac:dyDescent="0.35">
      <c r="A1472">
        <v>210000569</v>
      </c>
      <c r="B1472" t="s">
        <v>24</v>
      </c>
      <c r="C1472" t="s">
        <v>1629</v>
      </c>
      <c r="D1472" t="s">
        <v>2223</v>
      </c>
      <c r="E1472" t="s">
        <v>172</v>
      </c>
      <c r="F1472">
        <v>290001875</v>
      </c>
      <c r="G1472" t="s">
        <v>2309</v>
      </c>
    </row>
    <row r="1473" spans="1:7" x14ac:dyDescent="0.35">
      <c r="A1473">
        <v>210000586</v>
      </c>
      <c r="B1473" t="s">
        <v>2310</v>
      </c>
      <c r="C1473" t="s">
        <v>308</v>
      </c>
      <c r="D1473" t="s">
        <v>2311</v>
      </c>
      <c r="E1473" t="s">
        <v>172</v>
      </c>
      <c r="F1473">
        <v>290001879</v>
      </c>
      <c r="G1473" t="s">
        <v>2312</v>
      </c>
    </row>
    <row r="1474" spans="1:7" x14ac:dyDescent="0.35">
      <c r="A1474">
        <v>210000584</v>
      </c>
      <c r="B1474" t="s">
        <v>2300</v>
      </c>
      <c r="C1474" t="s">
        <v>177</v>
      </c>
      <c r="D1474" t="s">
        <v>2301</v>
      </c>
      <c r="E1474" t="s">
        <v>179</v>
      </c>
      <c r="F1474">
        <v>290001880</v>
      </c>
      <c r="G1474" t="s">
        <v>2313</v>
      </c>
    </row>
    <row r="1475" spans="1:7" x14ac:dyDescent="0.35">
      <c r="A1475">
        <v>210000583</v>
      </c>
      <c r="B1475" t="s">
        <v>2296</v>
      </c>
      <c r="C1475" t="s">
        <v>177</v>
      </c>
      <c r="D1475" t="s">
        <v>2297</v>
      </c>
      <c r="E1475" t="s">
        <v>172</v>
      </c>
      <c r="F1475">
        <v>290001881</v>
      </c>
      <c r="G1475" t="s">
        <v>2314</v>
      </c>
    </row>
  </sheetData>
  <dataValidations count="1">
    <dataValidation type="list" allowBlank="1" showInputMessage="1" showErrorMessage="1" sqref="L2" xr:uid="{800B9DBD-2BA6-4693-9833-EAE99151C273}">
      <formula1>INDIRECT("PERIODO[PERIODO]")</formula1>
    </dataValidation>
  </dataValidations>
  <pageMargins left="0.7" right="0.7" top="0.75" bottom="0.75" header="0.3" footer="0.3"/>
  <pageSetup paperSize="9" orientation="portrait" horizontalDpi="360" verticalDpi="360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7654B-FB30-485E-86D1-F73C7CEA9297}">
  <dimension ref="A1:BJ1002"/>
  <sheetViews>
    <sheetView showGridLines="0" workbookViewId="0">
      <pane ySplit="2" topLeftCell="A3" activePane="bottomLeft" state="frozen"/>
      <selection pane="bottomLeft" activeCell="A2" sqref="A2"/>
    </sheetView>
  </sheetViews>
  <sheetFormatPr baseColWidth="10" defaultColWidth="11.453125" defaultRowHeight="14.5" x14ac:dyDescent="0.35"/>
  <cols>
    <col min="1" max="1" width="41" customWidth="1"/>
    <col min="2" max="2" width="28.26953125" bestFit="1" customWidth="1"/>
    <col min="3" max="3" width="13.54296875" customWidth="1"/>
    <col min="4" max="4" width="28.54296875" bestFit="1" customWidth="1"/>
    <col min="5" max="9" width="11.453125" customWidth="1"/>
    <col min="10" max="10" width="12.26953125" customWidth="1"/>
    <col min="11" max="11" width="11.453125" customWidth="1"/>
    <col min="12" max="12" width="22.7265625" customWidth="1"/>
    <col min="13" max="13" width="11.453125" style="9" hidden="1" customWidth="1"/>
  </cols>
  <sheetData>
    <row r="1" spans="1:62" s="9" customFormat="1" x14ac:dyDescent="0.3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18"/>
      <c r="L1"/>
    </row>
    <row r="2" spans="1:62" s="9" customFormat="1" x14ac:dyDescent="0.35">
      <c r="A2" s="20" t="s">
        <v>4</v>
      </c>
      <c r="B2" s="20" t="s">
        <v>5</v>
      </c>
      <c r="C2" s="20" t="s">
        <v>6</v>
      </c>
      <c r="D2" s="20" t="s">
        <v>8</v>
      </c>
      <c r="E2" s="20" t="s">
        <v>11</v>
      </c>
      <c r="F2" s="20" t="s">
        <v>12</v>
      </c>
      <c r="G2" s="20" t="s">
        <v>13</v>
      </c>
      <c r="H2" s="20" t="s">
        <v>14</v>
      </c>
      <c r="I2" s="20" t="s">
        <v>15</v>
      </c>
      <c r="J2" s="20" t="s">
        <v>2331</v>
      </c>
      <c r="K2" s="19"/>
      <c r="L2"/>
      <c r="M2" s="6" t="s">
        <v>19</v>
      </c>
    </row>
    <row r="3" spans="1:62" s="9" customFormat="1" x14ac:dyDescent="0.35">
      <c r="A3" s="21" t="s">
        <v>20</v>
      </c>
      <c r="B3" s="21" t="s">
        <v>21</v>
      </c>
      <c r="C3" s="30">
        <f>_xlfn.XLOOKUP(B3,PROV[MINA],PROV[COD_MINA],"")</f>
        <v>290001321</v>
      </c>
      <c r="D3" s="21" t="s">
        <v>23</v>
      </c>
      <c r="E3" s="23">
        <v>8.14E-2</v>
      </c>
      <c r="F3" s="23">
        <v>3.6499999999999998E-2</v>
      </c>
      <c r="G3" s="23">
        <v>0.45299999999999996</v>
      </c>
      <c r="H3" s="23">
        <v>4.5000000000000005E-3</v>
      </c>
      <c r="I3" s="25">
        <v>4</v>
      </c>
      <c r="J3" s="31" t="str">
        <f>_xlfn.XLOOKUP(D3,TIPO_CARBON[TIPO CARBON],TIPO_CARBON[TIPO DATA CALIDAD],"")</f>
        <v>4SD</v>
      </c>
      <c r="K3"/>
      <c r="L3"/>
      <c r="M3" s="9" t="str" cm="1">
        <f t="array" aca="1" ref="M3:N3" ca="1">IFERROR(_xlfn.ANCHORARRAY(INDIRECT("'DATOS MAESTROS'!o" &amp; (MATCH(A3, 'DATOS MAESTROS'!N:N, 0)))),"")</f>
        <v>EL PORVENIR</v>
      </c>
      <c r="N3" s="9" t="str">
        <f ca="1"/>
        <v>SANTA MONICA 5</v>
      </c>
    </row>
    <row r="4" spans="1:62" s="9" customFormat="1" x14ac:dyDescent="0.35">
      <c r="A4" s="21" t="s">
        <v>24</v>
      </c>
      <c r="B4" s="21" t="s">
        <v>25</v>
      </c>
      <c r="C4" s="30">
        <f>_xlfn.XLOOKUP(B4,PROV[MINA],PROV[COD_MINA],"")</f>
        <v>290001798</v>
      </c>
      <c r="D4" s="21" t="s">
        <v>23</v>
      </c>
      <c r="E4" s="23">
        <v>7.4999999999999997E-2</v>
      </c>
      <c r="F4" s="23">
        <v>4.3999999999999997E-2</v>
      </c>
      <c r="G4" s="23">
        <v>0.44369999999999998</v>
      </c>
      <c r="H4" s="23">
        <v>5.3E-3</v>
      </c>
      <c r="I4" s="25">
        <v>4</v>
      </c>
      <c r="J4" s="31" t="str">
        <f>_xlfn.XLOOKUP(D4,TIPO_CARBON[TIPO CARBON],TIPO_CARBON[TIPO DATA CALIDAD],"")</f>
        <v>4SD</v>
      </c>
      <c r="K4"/>
      <c r="L4"/>
      <c r="M4" s="9" t="str" cm="1">
        <f t="array" aca="1" ref="M4:W4" ca="1">IFERROR(_xlfn.ANCHORARRAY(INDIRECT("'DATOS MAESTROS'!o" &amp; (MATCH(A4, 'DATOS MAESTROS'!N:N, 0)))),"")</f>
        <v>BONITA RHJ</v>
      </c>
      <c r="N4" s="9" t="str">
        <f ca="1"/>
        <v>CIMICOAL</v>
      </c>
      <c r="O4" s="9" t="str">
        <f ca="1"/>
        <v>LA PROSPERIDAD RHJ</v>
      </c>
      <c r="P4" s="9" t="str">
        <f ca="1"/>
        <v>LOS ANGELES RHJ</v>
      </c>
      <c r="Q4" s="9" t="str">
        <f ca="1"/>
        <v>MI TESORO 4 RHJ</v>
      </c>
      <c r="R4" s="9" t="str">
        <f ca="1"/>
        <v>MI TESORO TER RHJ</v>
      </c>
      <c r="S4" s="9" t="str">
        <f ca="1"/>
        <v>ORIENTE RHJ</v>
      </c>
      <c r="T4" s="9" t="str">
        <f ca="1"/>
        <v>SAN ANTONIO 1 RHJ</v>
      </c>
      <c r="U4" s="9" t="str">
        <f ca="1"/>
        <v>SAN ANTONIO 4 RHJ</v>
      </c>
      <c r="V4" s="9" t="str">
        <f ca="1"/>
        <v>SAN ANTONIO 4 TER</v>
      </c>
      <c r="W4" s="9" t="str">
        <f ca="1"/>
        <v>VILLANUEVA RHJ</v>
      </c>
    </row>
    <row r="5" spans="1:62" s="9" customFormat="1" x14ac:dyDescent="0.35">
      <c r="A5" s="21" t="s">
        <v>26</v>
      </c>
      <c r="B5" s="21" t="s">
        <v>27</v>
      </c>
      <c r="C5" s="30">
        <f>_xlfn.XLOOKUP(B5,PROV[MINA],PROV[COD_MINA],"")</f>
        <v>290001734</v>
      </c>
      <c r="D5" s="21" t="s">
        <v>23</v>
      </c>
      <c r="E5" s="23">
        <v>9.6718698247983223E-2</v>
      </c>
      <c r="F5" s="23">
        <v>3.5178561782579339E-2</v>
      </c>
      <c r="G5" s="23">
        <v>0.44256185720885605</v>
      </c>
      <c r="H5" s="23">
        <v>5.7669622232488721E-3</v>
      </c>
      <c r="I5" s="25">
        <v>3.9452716869824802</v>
      </c>
      <c r="J5" s="31" t="str">
        <f>_xlfn.XLOOKUP(D5,TIPO_CARBON[TIPO CARBON],TIPO_CARBON[TIPO DATA CALIDAD],"")</f>
        <v>4SD</v>
      </c>
      <c r="K5"/>
      <c r="L5"/>
      <c r="M5" s="9" t="str" cm="1">
        <f t="array" aca="1" ref="M5:AC5" ca="1">IFERROR(_xlfn.ANCHORARRAY(INDIRECT("'DATOS MAESTROS'!o" &amp; (MATCH(A5, 'DATOS MAESTROS'!N:N, 0)))),"")</f>
        <v>BERACA 2</v>
      </c>
      <c r="N5" s="9" t="str">
        <f ca="1"/>
        <v>BERACA 2 TER</v>
      </c>
      <c r="O5" s="9" t="str">
        <f ca="1"/>
        <v>BERACA 3</v>
      </c>
      <c r="P5" s="9" t="str">
        <f ca="1"/>
        <v>BERACA 4</v>
      </c>
      <c r="Q5" s="9" t="str">
        <f ca="1"/>
        <v>BERACA 4 TER</v>
      </c>
      <c r="R5" s="9" t="str">
        <f ca="1"/>
        <v>BERACA 5</v>
      </c>
      <c r="S5" s="9" t="str">
        <f ca="1"/>
        <v>BERACA 5 TER</v>
      </c>
      <c r="T5" s="9" t="str">
        <f ca="1"/>
        <v>BERACA TER</v>
      </c>
      <c r="U5" s="9" t="str">
        <f ca="1"/>
        <v>LOS NARANJOS TER</v>
      </c>
      <c r="V5" s="9" t="str">
        <f ca="1"/>
        <v>LOS NARANJOS TER A</v>
      </c>
      <c r="W5" s="9" t="str">
        <f ca="1"/>
        <v>LOS NARANJOS TER B</v>
      </c>
      <c r="X5" s="9" t="str">
        <f ca="1"/>
        <v>PATIO LAS MERCEDES TER</v>
      </c>
      <c r="Y5" s="9" t="str">
        <f ca="1"/>
        <v>PATIO LAS MERCEDES TER A</v>
      </c>
      <c r="Z5" s="9" t="str">
        <f ca="1"/>
        <v>PATIO LAS MERCEDES TER B</v>
      </c>
      <c r="AA5" s="9" t="str">
        <f ca="1"/>
        <v>SANTA MONICA 5 TER</v>
      </c>
      <c r="AB5" s="9" t="str">
        <f ca="1"/>
        <v>SANTA MONICA 5 TER A</v>
      </c>
      <c r="AC5" s="9" t="str">
        <f ca="1"/>
        <v>SANTA MONICA 5 TER B</v>
      </c>
    </row>
    <row r="6" spans="1:62" s="9" customFormat="1" x14ac:dyDescent="0.35">
      <c r="A6" s="21" t="s">
        <v>28</v>
      </c>
      <c r="B6" s="21" t="s">
        <v>29</v>
      </c>
      <c r="C6" s="30">
        <f>_xlfn.XLOOKUP(B6,PROV[MINA],PROV[COD_MINA],"")</f>
        <v>290001229</v>
      </c>
      <c r="D6" s="21" t="s">
        <v>23</v>
      </c>
      <c r="E6" s="23">
        <v>5.1299999999999998E-2</v>
      </c>
      <c r="F6" s="23">
        <v>6.0400000000000002E-2</v>
      </c>
      <c r="G6" s="23">
        <v>0.43559999999999999</v>
      </c>
      <c r="H6" s="23">
        <v>8.9999999999999993E-3</v>
      </c>
      <c r="I6" s="25">
        <v>4.5</v>
      </c>
      <c r="J6" s="31" t="str">
        <f>_xlfn.XLOOKUP(D6,TIPO_CARBON[TIPO CARBON],TIPO_CARBON[TIPO DATA CALIDAD],"")</f>
        <v>4SD</v>
      </c>
      <c r="K6"/>
      <c r="L6"/>
      <c r="M6" s="9" t="str" cm="1">
        <f t="array" aca="1" ref="M6:BJ6" ca="1">IFERROR(_xlfn.ANCHORARRAY(INDIRECT("'DATOS MAESTROS'!o" &amp; (MATCH(A6, 'DATOS MAESTROS'!N:N, 0)))),"")</f>
        <v>20 DE JULIO</v>
      </c>
      <c r="N6" s="9" t="str">
        <f ca="1"/>
        <v>CANDELARIA</v>
      </c>
      <c r="O6" s="9" t="str">
        <f ca="1"/>
        <v>CARIÑOSA E&amp;E</v>
      </c>
      <c r="P6" s="9" t="str">
        <f ca="1"/>
        <v>CARIÑOSA E&amp;E TER A</v>
      </c>
      <c r="Q6" s="9" t="str">
        <f ca="1"/>
        <v>CARIÑOSA E&amp;E TER B</v>
      </c>
      <c r="R6" s="9" t="str">
        <f ca="1"/>
        <v>COSTOSA</v>
      </c>
      <c r="S6" s="9" t="str">
        <f ca="1"/>
        <v>DANUBIO</v>
      </c>
      <c r="T6" s="9" t="str">
        <f ca="1"/>
        <v>DIAMANTE</v>
      </c>
      <c r="U6" s="9" t="str">
        <f ca="1"/>
        <v>EL PALMAR</v>
      </c>
      <c r="V6" s="9" t="str">
        <f ca="1"/>
        <v>EL TIGRE</v>
      </c>
      <c r="W6" s="9" t="str">
        <f ca="1"/>
        <v>EL TREBOL TER</v>
      </c>
      <c r="X6" s="9" t="str">
        <f ca="1"/>
        <v>EMPALME</v>
      </c>
      <c r="Y6" s="9" t="str">
        <f ca="1"/>
        <v>FATIBAR 20</v>
      </c>
      <c r="Z6" s="9" t="str">
        <f ca="1"/>
        <v>FORTALEZA M&amp;M</v>
      </c>
      <c r="AA6" s="9" t="str">
        <f ca="1"/>
        <v>GUADALUPE E&amp;E</v>
      </c>
      <c r="AB6" s="9" t="str">
        <f ca="1"/>
        <v>GUADALUPE TER</v>
      </c>
      <c r="AC6" s="9" t="str">
        <f ca="1"/>
        <v>LA ILUSIÓN</v>
      </c>
      <c r="AD6" s="9" t="str">
        <f ca="1"/>
        <v>LA PALESTINA</v>
      </c>
      <c r="AE6" s="9" t="str">
        <f ca="1"/>
        <v>LA PALESTINA TER</v>
      </c>
      <c r="AF6" s="9" t="str">
        <f ca="1"/>
        <v>LA PALMA</v>
      </c>
      <c r="AG6" s="9" t="str">
        <f ca="1"/>
        <v>LA ZOTANA E&amp;E</v>
      </c>
      <c r="AH6" s="9" t="str">
        <f ca="1"/>
        <v>LIMONCITO</v>
      </c>
      <c r="AI6" s="9" t="str">
        <f ca="1"/>
        <v>LUISCA</v>
      </c>
      <c r="AJ6" s="9" t="str">
        <f ca="1"/>
        <v>MANTO 30</v>
      </c>
      <c r="AK6" s="9" t="str">
        <f ca="1"/>
        <v>MANTO 30 TER</v>
      </c>
      <c r="AL6" s="9" t="str">
        <f ca="1"/>
        <v>NOKAR</v>
      </c>
      <c r="AM6" s="9" t="str">
        <f ca="1"/>
        <v>OCAREÑA</v>
      </c>
      <c r="AN6" s="9" t="str">
        <f ca="1"/>
        <v>ORIENTE 2 E&amp;E</v>
      </c>
      <c r="AO6" s="9" t="str">
        <f ca="1"/>
        <v>ORIENTE 2 TER A EYE</v>
      </c>
      <c r="AP6" s="9" t="str">
        <f ca="1"/>
        <v>ORIENTE E&amp;E</v>
      </c>
      <c r="AQ6" s="9" t="str">
        <f ca="1"/>
        <v>ORIENTE TER</v>
      </c>
      <c r="AR6" s="9" t="str">
        <f ca="1"/>
        <v>PRIMAVERA E&amp;E</v>
      </c>
      <c r="AS6" s="9" t="str">
        <f ca="1"/>
        <v>PRIMAVERA E&amp;E TER</v>
      </c>
      <c r="AT6" s="9" t="str">
        <f ca="1"/>
        <v>REGINA E&amp;E</v>
      </c>
      <c r="AU6" s="9" t="str">
        <f ca="1"/>
        <v>REGINA E&amp;E TER A</v>
      </c>
      <c r="AV6" s="9" t="str">
        <f ca="1"/>
        <v>REGINA E&amp;E TER B</v>
      </c>
      <c r="AW6" s="9" t="str">
        <f ca="1"/>
        <v>REGINA EYE TER</v>
      </c>
      <c r="AX6" s="9" t="str">
        <f ca="1"/>
        <v>SAN PABLO E&amp;E</v>
      </c>
      <c r="AY6" s="9" t="str">
        <f ca="1"/>
        <v>SANTA MARIA MYM</v>
      </c>
      <c r="AZ6" s="9" t="str">
        <f ca="1"/>
        <v>SONADA TER</v>
      </c>
      <c r="BA6" s="9" t="str">
        <f ca="1"/>
        <v>SOÑADA E&amp;E</v>
      </c>
      <c r="BB6" s="9" t="str">
        <f ca="1"/>
        <v>TESORO</v>
      </c>
      <c r="BC6" s="9" t="str">
        <f ca="1"/>
        <v>TOSCANA</v>
      </c>
      <c r="BD6" s="9" t="str">
        <f ca="1"/>
        <v>VALERIA</v>
      </c>
      <c r="BE6" s="9" t="str">
        <f ca="1"/>
        <v>VERDE</v>
      </c>
      <c r="BF6" s="9" t="str">
        <f ca="1"/>
        <v>VILLA FLORES</v>
      </c>
      <c r="BG6" s="9" t="str">
        <f ca="1"/>
        <v>VILLA LUZ</v>
      </c>
      <c r="BH6" s="9" t="str">
        <f ca="1"/>
        <v>VILLANUEVA M&amp;M</v>
      </c>
      <c r="BI6" s="9" t="str">
        <f ca="1"/>
        <v>VILLANUEVA TER</v>
      </c>
      <c r="BJ6" s="9" t="str">
        <f ca="1"/>
        <v>ZOTANA TER</v>
      </c>
    </row>
    <row r="7" spans="1:62" s="9" customFormat="1" x14ac:dyDescent="0.35">
      <c r="A7" s="21" t="s">
        <v>30</v>
      </c>
      <c r="B7" s="21" t="s">
        <v>31</v>
      </c>
      <c r="C7" s="30">
        <f>_xlfn.XLOOKUP(B7,PROV[MINA],PROV[COD_MINA],"")</f>
        <v>290001537</v>
      </c>
      <c r="D7" s="21" t="s">
        <v>23</v>
      </c>
      <c r="E7" s="23">
        <v>6.5046077552463444E-2</v>
      </c>
      <c r="F7" s="23">
        <v>7.0995186115811001E-2</v>
      </c>
      <c r="G7" s="23">
        <v>0.43455164208692143</v>
      </c>
      <c r="H7" s="23">
        <v>1.0381235005934493E-2</v>
      </c>
      <c r="I7" s="25">
        <v>4.7275120583853134</v>
      </c>
      <c r="J7" s="31" t="str">
        <f>_xlfn.XLOOKUP(D7,TIPO_CARBON[TIPO CARBON],TIPO_CARBON[TIPO DATA CALIDAD],"")</f>
        <v>4SD</v>
      </c>
      <c r="K7"/>
      <c r="L7"/>
      <c r="M7" s="9" t="str" cm="1">
        <f t="array" aca="1" ref="M7:BE7" ca="1">IFERROR(_xlfn.ANCHORARRAY(INDIRECT("'DATOS MAESTROS'!o" &amp; (MATCH(A7, 'DATOS MAESTROS'!N:N, 0)))),"")</f>
        <v>CHICHIRA</v>
      </c>
      <c r="N7" s="9" t="str">
        <f ca="1"/>
        <v>COLMET 106</v>
      </c>
      <c r="O7" s="9" t="str">
        <f ca="1"/>
        <v>COLMET 106 TER</v>
      </c>
      <c r="P7" s="9" t="str">
        <f ca="1"/>
        <v>COLMET 107</v>
      </c>
      <c r="Q7" s="9" t="str">
        <f ca="1"/>
        <v>COLMET 107 TER</v>
      </c>
      <c r="R7" s="9" t="str">
        <f ca="1"/>
        <v>COLMET 108</v>
      </c>
      <c r="S7" s="9" t="str">
        <f ca="1"/>
        <v>COLMET 109</v>
      </c>
      <c r="T7" s="9" t="str">
        <f ca="1"/>
        <v>COLMET 109 TER</v>
      </c>
      <c r="U7" s="9" t="str">
        <f ca="1"/>
        <v>COLMET 110</v>
      </c>
      <c r="V7" s="9" t="str">
        <f ca="1"/>
        <v>COLMET 110 TER</v>
      </c>
      <c r="W7" s="9" t="str">
        <f ca="1"/>
        <v>COLMET 145</v>
      </c>
      <c r="X7" s="9" t="str">
        <f ca="1"/>
        <v>COLMET 145 TER</v>
      </c>
      <c r="Y7" s="9" t="str">
        <f ca="1"/>
        <v>COLMET 146</v>
      </c>
      <c r="Z7" s="9" t="str">
        <f ca="1"/>
        <v>COLMET 147 TER</v>
      </c>
      <c r="AA7" s="9" t="str">
        <f ca="1"/>
        <v>COLMET 150</v>
      </c>
      <c r="AB7" s="9" t="str">
        <f ca="1"/>
        <v>COLMET 150 TER</v>
      </c>
      <c r="AC7" s="9" t="str">
        <f ca="1"/>
        <v>COLMET 151</v>
      </c>
      <c r="AD7" s="9" t="str">
        <f ca="1"/>
        <v>COLMET 151 TER</v>
      </c>
      <c r="AE7" s="9" t="str">
        <f ca="1"/>
        <v>COLMET 152</v>
      </c>
      <c r="AF7" s="9" t="str">
        <f ca="1"/>
        <v>COLMET 152 TER</v>
      </c>
      <c r="AG7" s="9" t="str">
        <f ca="1"/>
        <v>COLMET 153</v>
      </c>
      <c r="AH7" s="9" t="str">
        <f ca="1"/>
        <v>COLMET 153 TER</v>
      </c>
      <c r="AI7" s="9" t="str">
        <f ca="1"/>
        <v>COLMET 182</v>
      </c>
      <c r="AJ7" s="9" t="str">
        <f ca="1"/>
        <v>COLMET 183</v>
      </c>
      <c r="AK7" s="9" t="str">
        <f ca="1"/>
        <v>COLMET 183 TER</v>
      </c>
      <c r="AL7" s="9" t="str">
        <f ca="1"/>
        <v>COLMET 184</v>
      </c>
      <c r="AM7" s="9" t="str">
        <f ca="1"/>
        <v>COLMET 185</v>
      </c>
      <c r="AN7" s="9" t="str">
        <f ca="1"/>
        <v>COLMET 2</v>
      </c>
      <c r="AO7" s="9" t="str">
        <f ca="1"/>
        <v>COLMET 200 COQ F</v>
      </c>
      <c r="AP7" s="9" t="str">
        <f ca="1"/>
        <v>COLMET 202 TER</v>
      </c>
      <c r="AQ7" s="9" t="str">
        <f ca="1"/>
        <v>COLMET 247</v>
      </c>
      <c r="AR7" s="9" t="str">
        <f ca="1"/>
        <v>COLMET 248</v>
      </c>
      <c r="AS7" s="9" t="str">
        <f ca="1"/>
        <v>COLMET 250</v>
      </c>
      <c r="AT7" s="9" t="str">
        <f ca="1"/>
        <v>COLMET 251</v>
      </c>
      <c r="AU7" s="9" t="str">
        <f ca="1"/>
        <v>COLMET 252</v>
      </c>
      <c r="AV7" s="9" t="str">
        <f ca="1"/>
        <v>COLMET 253</v>
      </c>
      <c r="AW7" s="9" t="str">
        <f ca="1"/>
        <v>COLMET 254</v>
      </c>
      <c r="AX7" s="9" t="str">
        <f ca="1"/>
        <v>COLMET 300</v>
      </c>
      <c r="AY7" s="9" t="str">
        <f ca="1"/>
        <v>COLMET 301</v>
      </c>
      <c r="AZ7" s="9" t="str">
        <f ca="1"/>
        <v>EL CHORRO</v>
      </c>
      <c r="BA7" s="9" t="str">
        <f ca="1"/>
        <v>EL CHORRO 2</v>
      </c>
      <c r="BB7" s="9" t="str">
        <f ca="1"/>
        <v>MATEGUADUA 1</v>
      </c>
      <c r="BC7" s="9" t="str">
        <f ca="1"/>
        <v>PARADAS TER</v>
      </c>
      <c r="BD7" s="9" t="str">
        <f ca="1"/>
        <v>SILENCIO 1</v>
      </c>
      <c r="BE7" s="9" t="str">
        <f ca="1"/>
        <v>SILENCIO 2</v>
      </c>
    </row>
    <row r="8" spans="1:62" s="9" customFormat="1" x14ac:dyDescent="0.35">
      <c r="A8" s="21" t="s">
        <v>30</v>
      </c>
      <c r="B8" s="21" t="s">
        <v>32</v>
      </c>
      <c r="C8" s="30">
        <f>_xlfn.XLOOKUP(B8,PROV[MINA],PROV[COD_MINA],"")</f>
        <v>290001522</v>
      </c>
      <c r="D8" s="21" t="s">
        <v>23</v>
      </c>
      <c r="E8" s="23">
        <v>8.9002504144733527E-2</v>
      </c>
      <c r="F8" s="23">
        <v>3.7773788537648699E-2</v>
      </c>
      <c r="G8" s="23">
        <v>0.43425414222157704</v>
      </c>
      <c r="H8" s="23">
        <v>5.6081984783106229E-3</v>
      </c>
      <c r="I8" s="25">
        <v>3.8833166799707488</v>
      </c>
      <c r="J8" s="31" t="str">
        <f>_xlfn.XLOOKUP(D8,TIPO_CARBON[TIPO CARBON],TIPO_CARBON[TIPO DATA CALIDAD],"")</f>
        <v>4SD</v>
      </c>
      <c r="K8"/>
      <c r="L8"/>
      <c r="M8" s="9" t="str" cm="1">
        <f t="array" aca="1" ref="M8:BE8" ca="1">IFERROR(_xlfn.ANCHORARRAY(INDIRECT("'DATOS MAESTROS'!o" &amp; (MATCH(A8, 'DATOS MAESTROS'!N:N, 0)))),"")</f>
        <v>CHICHIRA</v>
      </c>
      <c r="N8" s="9" t="str">
        <f ca="1"/>
        <v>COLMET 106</v>
      </c>
      <c r="O8" s="9" t="str">
        <f ca="1"/>
        <v>COLMET 106 TER</v>
      </c>
      <c r="P8" s="9" t="str">
        <f ca="1"/>
        <v>COLMET 107</v>
      </c>
      <c r="Q8" s="9" t="str">
        <f ca="1"/>
        <v>COLMET 107 TER</v>
      </c>
      <c r="R8" s="9" t="str">
        <f ca="1"/>
        <v>COLMET 108</v>
      </c>
      <c r="S8" s="9" t="str">
        <f ca="1"/>
        <v>COLMET 109</v>
      </c>
      <c r="T8" s="9" t="str">
        <f ca="1"/>
        <v>COLMET 109 TER</v>
      </c>
      <c r="U8" s="9" t="str">
        <f ca="1"/>
        <v>COLMET 110</v>
      </c>
      <c r="V8" s="9" t="str">
        <f ca="1"/>
        <v>COLMET 110 TER</v>
      </c>
      <c r="W8" s="9" t="str">
        <f ca="1"/>
        <v>COLMET 145</v>
      </c>
      <c r="X8" s="9" t="str">
        <f ca="1"/>
        <v>COLMET 145 TER</v>
      </c>
      <c r="Y8" s="9" t="str">
        <f ca="1"/>
        <v>COLMET 146</v>
      </c>
      <c r="Z8" s="9" t="str">
        <f ca="1"/>
        <v>COLMET 147 TER</v>
      </c>
      <c r="AA8" s="9" t="str">
        <f ca="1"/>
        <v>COLMET 150</v>
      </c>
      <c r="AB8" s="9" t="str">
        <f ca="1"/>
        <v>COLMET 150 TER</v>
      </c>
      <c r="AC8" s="9" t="str">
        <f ca="1"/>
        <v>COLMET 151</v>
      </c>
      <c r="AD8" s="9" t="str">
        <f ca="1"/>
        <v>COLMET 151 TER</v>
      </c>
      <c r="AE8" s="9" t="str">
        <f ca="1"/>
        <v>COLMET 152</v>
      </c>
      <c r="AF8" s="9" t="str">
        <f ca="1"/>
        <v>COLMET 152 TER</v>
      </c>
      <c r="AG8" s="9" t="str">
        <f ca="1"/>
        <v>COLMET 153</v>
      </c>
      <c r="AH8" s="9" t="str">
        <f ca="1"/>
        <v>COLMET 153 TER</v>
      </c>
      <c r="AI8" s="9" t="str">
        <f ca="1"/>
        <v>COLMET 182</v>
      </c>
      <c r="AJ8" s="9" t="str">
        <f ca="1"/>
        <v>COLMET 183</v>
      </c>
      <c r="AK8" s="9" t="str">
        <f ca="1"/>
        <v>COLMET 183 TER</v>
      </c>
      <c r="AL8" s="9" t="str">
        <f ca="1"/>
        <v>COLMET 184</v>
      </c>
      <c r="AM8" s="9" t="str">
        <f ca="1"/>
        <v>COLMET 185</v>
      </c>
      <c r="AN8" s="9" t="str">
        <f ca="1"/>
        <v>COLMET 2</v>
      </c>
      <c r="AO8" s="9" t="str">
        <f ca="1"/>
        <v>COLMET 200 COQ F</v>
      </c>
      <c r="AP8" s="9" t="str">
        <f ca="1"/>
        <v>COLMET 202 TER</v>
      </c>
      <c r="AQ8" s="9" t="str">
        <f ca="1"/>
        <v>COLMET 247</v>
      </c>
      <c r="AR8" s="9" t="str">
        <f ca="1"/>
        <v>COLMET 248</v>
      </c>
      <c r="AS8" s="9" t="str">
        <f ca="1"/>
        <v>COLMET 250</v>
      </c>
      <c r="AT8" s="9" t="str">
        <f ca="1"/>
        <v>COLMET 251</v>
      </c>
      <c r="AU8" s="9" t="str">
        <f ca="1"/>
        <v>COLMET 252</v>
      </c>
      <c r="AV8" s="9" t="str">
        <f ca="1"/>
        <v>COLMET 253</v>
      </c>
      <c r="AW8" s="9" t="str">
        <f ca="1"/>
        <v>COLMET 254</v>
      </c>
      <c r="AX8" s="9" t="str">
        <f ca="1"/>
        <v>COLMET 300</v>
      </c>
      <c r="AY8" s="9" t="str">
        <f ca="1"/>
        <v>COLMET 301</v>
      </c>
      <c r="AZ8" s="9" t="str">
        <f ca="1"/>
        <v>EL CHORRO</v>
      </c>
      <c r="BA8" s="9" t="str">
        <f ca="1"/>
        <v>EL CHORRO 2</v>
      </c>
      <c r="BB8" s="9" t="str">
        <f ca="1"/>
        <v>MATEGUADUA 1</v>
      </c>
      <c r="BC8" s="9" t="str">
        <f ca="1"/>
        <v>PARADAS TER</v>
      </c>
      <c r="BD8" s="9" t="str">
        <f ca="1"/>
        <v>SILENCIO 1</v>
      </c>
      <c r="BE8" s="9" t="str">
        <f ca="1"/>
        <v>SILENCIO 2</v>
      </c>
    </row>
    <row r="9" spans="1:62" s="9" customFormat="1" x14ac:dyDescent="0.35">
      <c r="A9" s="21" t="s">
        <v>33</v>
      </c>
      <c r="B9" s="21" t="s">
        <v>34</v>
      </c>
      <c r="C9" s="30">
        <f>_xlfn.XLOOKUP(B9,PROV[MINA],PROV[COD_MINA],"")</f>
        <v>290001362</v>
      </c>
      <c r="D9" s="21" t="s">
        <v>23</v>
      </c>
      <c r="E9" s="23">
        <v>9.5600000000000004E-2</v>
      </c>
      <c r="F9" s="23">
        <v>4.58E-2</v>
      </c>
      <c r="G9" s="23">
        <v>0.43309999999999998</v>
      </c>
      <c r="H9" s="23">
        <v>5.5999999999999999E-3</v>
      </c>
      <c r="I9" s="25">
        <v>3.5</v>
      </c>
      <c r="J9" s="31" t="str">
        <f>_xlfn.XLOOKUP(D9,TIPO_CARBON[TIPO CARBON],TIPO_CARBON[TIPO DATA CALIDAD],"")</f>
        <v>4SD</v>
      </c>
      <c r="K9"/>
      <c r="L9"/>
      <c r="M9" s="9" t="str" cm="1">
        <f t="array" aca="1" ref="M9:U9" ca="1">IFERROR(_xlfn.ANCHORARRAY(INDIRECT("'DATOS MAESTROS'!o" &amp; (MATCH(A9, 'DATOS MAESTROS'!N:N, 0)))),"")</f>
        <v>EL CHAPARRO</v>
      </c>
      <c r="N9" s="9" t="str">
        <f ca="1"/>
        <v>F&amp;R</v>
      </c>
      <c r="O9" s="9" t="str">
        <f ca="1"/>
        <v>LA CALIFORNIA 2</v>
      </c>
      <c r="P9" s="9" t="str">
        <f ca="1"/>
        <v>LA CALIFORNIA 2 TER</v>
      </c>
      <c r="Q9" s="9" t="str">
        <f ca="1"/>
        <v>LA MARINILLA 2</v>
      </c>
      <c r="R9" s="9" t="str">
        <f ca="1"/>
        <v>LOS ANGELES</v>
      </c>
      <c r="S9" s="9" t="str">
        <f ca="1"/>
        <v>LOS ANGELES TER</v>
      </c>
      <c r="T9" s="9" t="str">
        <f ca="1"/>
        <v>MARINILLA 2 TER</v>
      </c>
      <c r="U9" s="9" t="str">
        <f ca="1"/>
        <v>SAN PEDRO FATIBAR</v>
      </c>
    </row>
    <row r="10" spans="1:62" s="9" customFormat="1" x14ac:dyDescent="0.35">
      <c r="A10" s="21" t="s">
        <v>30</v>
      </c>
      <c r="B10" s="21" t="s">
        <v>35</v>
      </c>
      <c r="C10" s="30">
        <f>_xlfn.XLOOKUP(B10,PROV[MINA],PROV[COD_MINA],"")</f>
        <v>290001415</v>
      </c>
      <c r="D10" s="21" t="s">
        <v>23</v>
      </c>
      <c r="E10" s="23">
        <v>5.8287851804957276E-2</v>
      </c>
      <c r="F10" s="23">
        <v>7.2443920397462183E-2</v>
      </c>
      <c r="G10" s="23">
        <v>0.43196252184803419</v>
      </c>
      <c r="H10" s="23">
        <v>9.4110802218521656E-3</v>
      </c>
      <c r="I10" s="25">
        <v>4.4585885137831855</v>
      </c>
      <c r="J10" s="31" t="str">
        <f>_xlfn.XLOOKUP(D10,TIPO_CARBON[TIPO CARBON],TIPO_CARBON[TIPO DATA CALIDAD],"")</f>
        <v>4SD</v>
      </c>
      <c r="K10"/>
      <c r="L10"/>
      <c r="M10" s="9" t="str" cm="1">
        <f t="array" aca="1" ref="M10:BE10" ca="1">IFERROR(_xlfn.ANCHORARRAY(INDIRECT("'DATOS MAESTROS'!o" &amp; (MATCH(A10, 'DATOS MAESTROS'!N:N, 0)))),"")</f>
        <v>CHICHIRA</v>
      </c>
      <c r="N10" s="9" t="str">
        <f ca="1"/>
        <v>COLMET 106</v>
      </c>
      <c r="O10" s="9" t="str">
        <f ca="1"/>
        <v>COLMET 106 TER</v>
      </c>
      <c r="P10" s="9" t="str">
        <f ca="1"/>
        <v>COLMET 107</v>
      </c>
      <c r="Q10" s="9" t="str">
        <f ca="1"/>
        <v>COLMET 107 TER</v>
      </c>
      <c r="R10" s="9" t="str">
        <f ca="1"/>
        <v>COLMET 108</v>
      </c>
      <c r="S10" s="9" t="str">
        <f ca="1"/>
        <v>COLMET 109</v>
      </c>
      <c r="T10" s="9" t="str">
        <f ca="1"/>
        <v>COLMET 109 TER</v>
      </c>
      <c r="U10" s="9" t="str">
        <f ca="1"/>
        <v>COLMET 110</v>
      </c>
      <c r="V10" s="9" t="str">
        <f ca="1"/>
        <v>COLMET 110 TER</v>
      </c>
      <c r="W10" s="9" t="str">
        <f ca="1"/>
        <v>COLMET 145</v>
      </c>
      <c r="X10" s="9" t="str">
        <f ca="1"/>
        <v>COLMET 145 TER</v>
      </c>
      <c r="Y10" s="9" t="str">
        <f ca="1"/>
        <v>COLMET 146</v>
      </c>
      <c r="Z10" s="9" t="str">
        <f ca="1"/>
        <v>COLMET 147 TER</v>
      </c>
      <c r="AA10" s="9" t="str">
        <f ca="1"/>
        <v>COLMET 150</v>
      </c>
      <c r="AB10" s="9" t="str">
        <f ca="1"/>
        <v>COLMET 150 TER</v>
      </c>
      <c r="AC10" s="9" t="str">
        <f ca="1"/>
        <v>COLMET 151</v>
      </c>
      <c r="AD10" s="9" t="str">
        <f ca="1"/>
        <v>COLMET 151 TER</v>
      </c>
      <c r="AE10" s="9" t="str">
        <f ca="1"/>
        <v>COLMET 152</v>
      </c>
      <c r="AF10" s="9" t="str">
        <f ca="1"/>
        <v>COLMET 152 TER</v>
      </c>
      <c r="AG10" s="9" t="str">
        <f ca="1"/>
        <v>COLMET 153</v>
      </c>
      <c r="AH10" s="9" t="str">
        <f ca="1"/>
        <v>COLMET 153 TER</v>
      </c>
      <c r="AI10" s="9" t="str">
        <f ca="1"/>
        <v>COLMET 182</v>
      </c>
      <c r="AJ10" s="9" t="str">
        <f ca="1"/>
        <v>COLMET 183</v>
      </c>
      <c r="AK10" s="9" t="str">
        <f ca="1"/>
        <v>COLMET 183 TER</v>
      </c>
      <c r="AL10" s="9" t="str">
        <f ca="1"/>
        <v>COLMET 184</v>
      </c>
      <c r="AM10" s="9" t="str">
        <f ca="1"/>
        <v>COLMET 185</v>
      </c>
      <c r="AN10" s="9" t="str">
        <f ca="1"/>
        <v>COLMET 2</v>
      </c>
      <c r="AO10" s="9" t="str">
        <f ca="1"/>
        <v>COLMET 200 COQ F</v>
      </c>
      <c r="AP10" s="9" t="str">
        <f ca="1"/>
        <v>COLMET 202 TER</v>
      </c>
      <c r="AQ10" s="9" t="str">
        <f ca="1"/>
        <v>COLMET 247</v>
      </c>
      <c r="AR10" s="9" t="str">
        <f ca="1"/>
        <v>COLMET 248</v>
      </c>
      <c r="AS10" s="9" t="str">
        <f ca="1"/>
        <v>COLMET 250</v>
      </c>
      <c r="AT10" s="9" t="str">
        <f ca="1"/>
        <v>COLMET 251</v>
      </c>
      <c r="AU10" s="9" t="str">
        <f ca="1"/>
        <v>COLMET 252</v>
      </c>
      <c r="AV10" s="9" t="str">
        <f ca="1"/>
        <v>COLMET 253</v>
      </c>
      <c r="AW10" s="9" t="str">
        <f ca="1"/>
        <v>COLMET 254</v>
      </c>
      <c r="AX10" s="9" t="str">
        <f ca="1"/>
        <v>COLMET 300</v>
      </c>
      <c r="AY10" s="9" t="str">
        <f ca="1"/>
        <v>COLMET 301</v>
      </c>
      <c r="AZ10" s="9" t="str">
        <f ca="1"/>
        <v>EL CHORRO</v>
      </c>
      <c r="BA10" s="9" t="str">
        <f ca="1"/>
        <v>EL CHORRO 2</v>
      </c>
      <c r="BB10" s="9" t="str">
        <f ca="1"/>
        <v>MATEGUADUA 1</v>
      </c>
      <c r="BC10" s="9" t="str">
        <f ca="1"/>
        <v>PARADAS TER</v>
      </c>
      <c r="BD10" s="9" t="str">
        <f ca="1"/>
        <v>SILENCIO 1</v>
      </c>
      <c r="BE10" s="9" t="str">
        <f ca="1"/>
        <v>SILENCIO 2</v>
      </c>
    </row>
    <row r="11" spans="1:62" s="9" customFormat="1" x14ac:dyDescent="0.35">
      <c r="A11" s="21" t="s">
        <v>36</v>
      </c>
      <c r="B11" s="21" t="s">
        <v>37</v>
      </c>
      <c r="C11" s="30">
        <f>_xlfn.XLOOKUP(B11,PROV[MINA],PROV[COD_MINA],"")</f>
        <v>290001198</v>
      </c>
      <c r="D11" s="21" t="s">
        <v>23</v>
      </c>
      <c r="E11" s="23">
        <v>5.363762457640759E-2</v>
      </c>
      <c r="F11" s="23">
        <v>6.5663312438282745E-2</v>
      </c>
      <c r="G11" s="23">
        <v>0.43156120959287275</v>
      </c>
      <c r="H11" s="23">
        <v>5.9968131060253406E-3</v>
      </c>
      <c r="I11" s="25">
        <v>4.2826878488248159</v>
      </c>
      <c r="J11" s="31" t="str">
        <f>_xlfn.XLOOKUP(D11,TIPO_CARBON[TIPO CARBON],TIPO_CARBON[TIPO DATA CALIDAD],"")</f>
        <v>4SD</v>
      </c>
      <c r="K11"/>
      <c r="L11"/>
      <c r="M11" s="9" t="str" cm="1">
        <f t="array" aca="1" ref="M11:N11" ca="1">IFERROR(_xlfn.ANCHORARRAY(INDIRECT("'DATOS MAESTROS'!o" &amp; (MATCH(A11, 'DATOS MAESTROS'!N:N, 0)))),"")</f>
        <v>FATIBAR 6-1</v>
      </c>
      <c r="N11" s="9" t="str">
        <f ca="1"/>
        <v>FATIBAR 6-1 TER</v>
      </c>
    </row>
    <row r="12" spans="1:62" s="9" customFormat="1" x14ac:dyDescent="0.35">
      <c r="A12" s="21" t="s">
        <v>33</v>
      </c>
      <c r="B12" s="21" t="s">
        <v>38</v>
      </c>
      <c r="C12" s="30">
        <f>_xlfn.XLOOKUP(B12,PROV[MINA],PROV[COD_MINA],"")</f>
        <v>290001363</v>
      </c>
      <c r="D12" s="21" t="s">
        <v>23</v>
      </c>
      <c r="E12" s="23">
        <v>9.7199999999999995E-2</v>
      </c>
      <c r="F12" s="23">
        <v>2.9499999999999998E-2</v>
      </c>
      <c r="G12" s="23">
        <v>0.43070000000000003</v>
      </c>
      <c r="H12" s="23">
        <v>4.7999999999999996E-3</v>
      </c>
      <c r="I12" s="25">
        <v>2</v>
      </c>
      <c r="J12" s="31" t="str">
        <f>_xlfn.XLOOKUP(D12,TIPO_CARBON[TIPO CARBON],TIPO_CARBON[TIPO DATA CALIDAD],"")</f>
        <v>4SD</v>
      </c>
      <c r="K12"/>
      <c r="L12"/>
      <c r="M12" s="9" t="str" cm="1">
        <f t="array" aca="1" ref="M12:U12" ca="1">IFERROR(_xlfn.ANCHORARRAY(INDIRECT("'DATOS MAESTROS'!o" &amp; (MATCH(A12, 'DATOS MAESTROS'!N:N, 0)))),"")</f>
        <v>EL CHAPARRO</v>
      </c>
      <c r="N12" s="9" t="str">
        <f ca="1"/>
        <v>F&amp;R</v>
      </c>
      <c r="O12" s="9" t="str">
        <f ca="1"/>
        <v>LA CALIFORNIA 2</v>
      </c>
      <c r="P12" s="9" t="str">
        <f ca="1"/>
        <v>LA CALIFORNIA 2 TER</v>
      </c>
      <c r="Q12" s="9" t="str">
        <f ca="1"/>
        <v>LA MARINILLA 2</v>
      </c>
      <c r="R12" s="9" t="str">
        <f ca="1"/>
        <v>LOS ANGELES</v>
      </c>
      <c r="S12" s="9" t="str">
        <f ca="1"/>
        <v>LOS ANGELES TER</v>
      </c>
      <c r="T12" s="9" t="str">
        <f ca="1"/>
        <v>MARINILLA 2 TER</v>
      </c>
      <c r="U12" s="9" t="str">
        <f ca="1"/>
        <v>SAN PEDRO FATIBAR</v>
      </c>
    </row>
    <row r="13" spans="1:62" s="9" customFormat="1" x14ac:dyDescent="0.35">
      <c r="A13" s="21" t="s">
        <v>39</v>
      </c>
      <c r="B13" s="21" t="s">
        <v>40</v>
      </c>
      <c r="C13" s="30">
        <f>_xlfn.XLOOKUP(B13,PROV[MINA],PROV[COD_MINA],"")</f>
        <v>290000753</v>
      </c>
      <c r="D13" s="21" t="s">
        <v>23</v>
      </c>
      <c r="E13" s="23">
        <v>7.2792258350263733E-2</v>
      </c>
      <c r="F13" s="23">
        <v>7.9128439594727373E-2</v>
      </c>
      <c r="G13" s="23">
        <v>0.43003049592567938</v>
      </c>
      <c r="H13" s="23">
        <v>6.9921149006870577E-3</v>
      </c>
      <c r="I13" s="25">
        <v>4.182120365432838</v>
      </c>
      <c r="J13" s="31" t="str">
        <f>_xlfn.XLOOKUP(D13,TIPO_CARBON[TIPO CARBON],TIPO_CARBON[TIPO DATA CALIDAD],"")</f>
        <v>4SD</v>
      </c>
      <c r="K13"/>
      <c r="L13"/>
      <c r="M13" s="9" t="str" cm="1">
        <f t="array" aca="1" ref="M13:V13" ca="1">IFERROR(_xlfn.ANCHORARRAY(INDIRECT("'DATOS MAESTROS'!o" &amp; (MATCH(A13, 'DATOS MAESTROS'!N:N, 0)))),"")</f>
        <v>BENDICION</v>
      </c>
      <c r="N13" s="9" t="str">
        <f ca="1"/>
        <v>EL CARMEN M&amp;P</v>
      </c>
      <c r="O13" s="9" t="str">
        <f ca="1"/>
        <v>JULIETH 3 MOLINA</v>
      </c>
      <c r="P13" s="9" t="str">
        <f ca="1"/>
        <v>JULIETH 3 MOLINA TER</v>
      </c>
      <c r="Q13" s="9" t="str">
        <f ca="1"/>
        <v>JULIETH MOLINA</v>
      </c>
      <c r="R13" s="9" t="str">
        <f ca="1"/>
        <v>LA SOFIA</v>
      </c>
      <c r="S13" s="9" t="str">
        <f ca="1"/>
        <v>LOS ALMENDROS</v>
      </c>
      <c r="T13" s="9" t="str">
        <f ca="1"/>
        <v>PLANADAS MOLINA</v>
      </c>
      <c r="U13" s="9" t="str">
        <f ca="1"/>
        <v>PLANADAS MOLINA TER</v>
      </c>
      <c r="V13" s="9" t="str">
        <f ca="1"/>
        <v>VILLA ANDREA</v>
      </c>
    </row>
    <row r="14" spans="1:62" s="9" customFormat="1" x14ac:dyDescent="0.35">
      <c r="A14" s="21" t="s">
        <v>28</v>
      </c>
      <c r="B14" s="21" t="s">
        <v>41</v>
      </c>
      <c r="C14" s="30">
        <f>_xlfn.XLOOKUP(B14,PROV[MINA],PROV[COD_MINA],"")</f>
        <v>290000868</v>
      </c>
      <c r="D14" s="21" t="s">
        <v>23</v>
      </c>
      <c r="E14" s="23">
        <v>5.2335655574417973E-2</v>
      </c>
      <c r="F14" s="23">
        <v>0.08</v>
      </c>
      <c r="G14" s="23">
        <v>0.43</v>
      </c>
      <c r="H14" s="23">
        <v>8.9999999999999993E-3</v>
      </c>
      <c r="I14" s="25">
        <v>4</v>
      </c>
      <c r="J14" s="31" t="str">
        <f>_xlfn.XLOOKUP(D14,TIPO_CARBON[TIPO CARBON],TIPO_CARBON[TIPO DATA CALIDAD],"")</f>
        <v>4SD</v>
      </c>
      <c r="K14"/>
      <c r="L14"/>
      <c r="M14" s="9" t="str" cm="1">
        <f t="array" aca="1" ref="M14:BJ14" ca="1">IFERROR(_xlfn.ANCHORARRAY(INDIRECT("'DATOS MAESTROS'!o" &amp; (MATCH(A14, 'DATOS MAESTROS'!N:N, 0)))),"")</f>
        <v>20 DE JULIO</v>
      </c>
      <c r="N14" s="9" t="str">
        <f ca="1"/>
        <v>CANDELARIA</v>
      </c>
      <c r="O14" s="9" t="str">
        <f ca="1"/>
        <v>CARIÑOSA E&amp;E</v>
      </c>
      <c r="P14" s="9" t="str">
        <f ca="1"/>
        <v>CARIÑOSA E&amp;E TER A</v>
      </c>
      <c r="Q14" s="9" t="str">
        <f ca="1"/>
        <v>CARIÑOSA E&amp;E TER B</v>
      </c>
      <c r="R14" s="9" t="str">
        <f ca="1"/>
        <v>COSTOSA</v>
      </c>
      <c r="S14" s="9" t="str">
        <f ca="1"/>
        <v>DANUBIO</v>
      </c>
      <c r="T14" s="9" t="str">
        <f ca="1"/>
        <v>DIAMANTE</v>
      </c>
      <c r="U14" s="9" t="str">
        <f ca="1"/>
        <v>EL PALMAR</v>
      </c>
      <c r="V14" s="9" t="str">
        <f ca="1"/>
        <v>EL TIGRE</v>
      </c>
      <c r="W14" s="9" t="str">
        <f ca="1"/>
        <v>EL TREBOL TER</v>
      </c>
      <c r="X14" s="9" t="str">
        <f ca="1"/>
        <v>EMPALME</v>
      </c>
      <c r="Y14" s="9" t="str">
        <f ca="1"/>
        <v>FATIBAR 20</v>
      </c>
      <c r="Z14" s="9" t="str">
        <f ca="1"/>
        <v>FORTALEZA M&amp;M</v>
      </c>
      <c r="AA14" s="9" t="str">
        <f ca="1"/>
        <v>GUADALUPE E&amp;E</v>
      </c>
      <c r="AB14" s="9" t="str">
        <f ca="1"/>
        <v>GUADALUPE TER</v>
      </c>
      <c r="AC14" s="9" t="str">
        <f ca="1"/>
        <v>LA ILUSIÓN</v>
      </c>
      <c r="AD14" s="9" t="str">
        <f ca="1"/>
        <v>LA PALESTINA</v>
      </c>
      <c r="AE14" s="9" t="str">
        <f ca="1"/>
        <v>LA PALESTINA TER</v>
      </c>
      <c r="AF14" s="9" t="str">
        <f ca="1"/>
        <v>LA PALMA</v>
      </c>
      <c r="AG14" s="9" t="str">
        <f ca="1"/>
        <v>LA ZOTANA E&amp;E</v>
      </c>
      <c r="AH14" s="9" t="str">
        <f ca="1"/>
        <v>LIMONCITO</v>
      </c>
      <c r="AI14" s="9" t="str">
        <f ca="1"/>
        <v>LUISCA</v>
      </c>
      <c r="AJ14" s="9" t="str">
        <f ca="1"/>
        <v>MANTO 30</v>
      </c>
      <c r="AK14" s="9" t="str">
        <f ca="1"/>
        <v>MANTO 30 TER</v>
      </c>
      <c r="AL14" s="9" t="str">
        <f ca="1"/>
        <v>NOKAR</v>
      </c>
      <c r="AM14" s="9" t="str">
        <f ca="1"/>
        <v>OCAREÑA</v>
      </c>
      <c r="AN14" s="9" t="str">
        <f ca="1"/>
        <v>ORIENTE 2 E&amp;E</v>
      </c>
      <c r="AO14" s="9" t="str">
        <f ca="1"/>
        <v>ORIENTE 2 TER A EYE</v>
      </c>
      <c r="AP14" s="9" t="str">
        <f ca="1"/>
        <v>ORIENTE E&amp;E</v>
      </c>
      <c r="AQ14" s="9" t="str">
        <f ca="1"/>
        <v>ORIENTE TER</v>
      </c>
      <c r="AR14" s="9" t="str">
        <f ca="1"/>
        <v>PRIMAVERA E&amp;E</v>
      </c>
      <c r="AS14" s="9" t="str">
        <f ca="1"/>
        <v>PRIMAVERA E&amp;E TER</v>
      </c>
      <c r="AT14" s="9" t="str">
        <f ca="1"/>
        <v>REGINA E&amp;E</v>
      </c>
      <c r="AU14" s="9" t="str">
        <f ca="1"/>
        <v>REGINA E&amp;E TER A</v>
      </c>
      <c r="AV14" s="9" t="str">
        <f ca="1"/>
        <v>REGINA E&amp;E TER B</v>
      </c>
      <c r="AW14" s="9" t="str">
        <f ca="1"/>
        <v>REGINA EYE TER</v>
      </c>
      <c r="AX14" s="9" t="str">
        <f ca="1"/>
        <v>SAN PABLO E&amp;E</v>
      </c>
      <c r="AY14" s="9" t="str">
        <f ca="1"/>
        <v>SANTA MARIA MYM</v>
      </c>
      <c r="AZ14" s="9" t="str">
        <f ca="1"/>
        <v>SONADA TER</v>
      </c>
      <c r="BA14" s="9" t="str">
        <f ca="1"/>
        <v>SOÑADA E&amp;E</v>
      </c>
      <c r="BB14" s="9" t="str">
        <f ca="1"/>
        <v>TESORO</v>
      </c>
      <c r="BC14" s="9" t="str">
        <f ca="1"/>
        <v>TOSCANA</v>
      </c>
      <c r="BD14" s="9" t="str">
        <f ca="1"/>
        <v>VALERIA</v>
      </c>
      <c r="BE14" s="9" t="str">
        <f ca="1"/>
        <v>VERDE</v>
      </c>
      <c r="BF14" s="9" t="str">
        <f ca="1"/>
        <v>VILLA FLORES</v>
      </c>
      <c r="BG14" s="9" t="str">
        <f ca="1"/>
        <v>VILLA LUZ</v>
      </c>
      <c r="BH14" s="9" t="str">
        <f ca="1"/>
        <v>VILLANUEVA M&amp;M</v>
      </c>
      <c r="BI14" s="9" t="str">
        <f ca="1"/>
        <v>VILLANUEVA TER</v>
      </c>
      <c r="BJ14" s="9" t="str">
        <f ca="1"/>
        <v>ZOTANA TER</v>
      </c>
    </row>
    <row r="15" spans="1:62" s="9" customFormat="1" x14ac:dyDescent="0.35">
      <c r="A15" s="21" t="s">
        <v>42</v>
      </c>
      <c r="B15" s="21" t="s">
        <v>43</v>
      </c>
      <c r="C15" s="30">
        <f>_xlfn.XLOOKUP(B15,PROV[MINA],PROV[COD_MINA],"")</f>
        <v>290001697</v>
      </c>
      <c r="D15" s="21" t="s">
        <v>23</v>
      </c>
      <c r="E15" s="23">
        <v>5.2999999999999999E-2</v>
      </c>
      <c r="F15" s="23">
        <v>6.4000000000000001E-2</v>
      </c>
      <c r="G15" s="23">
        <v>0.43</v>
      </c>
      <c r="H15" s="23">
        <v>5.0949832775919737E-3</v>
      </c>
      <c r="I15" s="25">
        <v>4.5</v>
      </c>
      <c r="J15" s="31" t="str">
        <f>_xlfn.XLOOKUP(D15,TIPO_CARBON[TIPO CARBON],TIPO_CARBON[TIPO DATA CALIDAD],"")</f>
        <v>4SD</v>
      </c>
      <c r="K15"/>
      <c r="L15"/>
      <c r="M15" s="9" t="str" cm="1">
        <f t="array" aca="1" ref="M15:N15" ca="1">IFERROR(_xlfn.ANCHORARRAY(INDIRECT("'DATOS MAESTROS'!o" &amp; (MATCH(A15, 'DATOS MAESTROS'!N:N, 0)))),"")</f>
        <v>RENACER UNO</v>
      </c>
      <c r="N15" s="9" t="str">
        <f ca="1"/>
        <v>RENACER UNO TER</v>
      </c>
    </row>
    <row r="16" spans="1:62" s="9" customFormat="1" x14ac:dyDescent="0.35">
      <c r="A16" s="21" t="s">
        <v>44</v>
      </c>
      <c r="B16" s="21" t="s">
        <v>45</v>
      </c>
      <c r="C16" s="30">
        <f>_xlfn.XLOOKUP(B16,PROV[MINA],PROV[COD_MINA],"")</f>
        <v>290001681</v>
      </c>
      <c r="D16" s="21" t="s">
        <v>23</v>
      </c>
      <c r="E16" s="23">
        <v>4.1091090911133839E-2</v>
      </c>
      <c r="F16" s="23">
        <v>6.9189271789570669E-2</v>
      </c>
      <c r="G16" s="23">
        <v>0.42782919246283668</v>
      </c>
      <c r="H16" s="23">
        <v>4.9207283227901445E-3</v>
      </c>
      <c r="I16" s="25">
        <v>4.3859650108428188</v>
      </c>
      <c r="J16" s="31" t="str">
        <f>_xlfn.XLOOKUP(D16,TIPO_CARBON[TIPO CARBON],TIPO_CARBON[TIPO DATA CALIDAD],"")</f>
        <v>4SD</v>
      </c>
      <c r="K16"/>
      <c r="L16"/>
      <c r="M16" s="9" t="str" cm="1">
        <f t="array" aca="1" ref="M16" ca="1">IFERROR(_xlfn.ANCHORARRAY(INDIRECT("'DATOS MAESTROS'!o" &amp; (MATCH(A16, 'DATOS MAESTROS'!N:N, 0)))),"")</f>
        <v>FATIBAR 15-1</v>
      </c>
    </row>
    <row r="17" spans="1:62" s="9" customFormat="1" x14ac:dyDescent="0.35">
      <c r="A17" s="21" t="s">
        <v>46</v>
      </c>
      <c r="B17" s="21" t="s">
        <v>47</v>
      </c>
      <c r="C17" s="30">
        <f>_xlfn.XLOOKUP(B17,PROV[MINA],PROV[COD_MINA],"")</f>
        <v>290001803</v>
      </c>
      <c r="D17" s="21" t="s">
        <v>23</v>
      </c>
      <c r="E17" s="23">
        <v>5.1685003987379061E-2</v>
      </c>
      <c r="F17" s="23">
        <v>5.8999999999999997E-2</v>
      </c>
      <c r="G17" s="23">
        <v>0.42770666759127624</v>
      </c>
      <c r="H17" s="23">
        <v>5.8999999999999999E-3</v>
      </c>
      <c r="I17" s="25">
        <v>4.2</v>
      </c>
      <c r="J17" s="31" t="str">
        <f>_xlfn.XLOOKUP(D17,TIPO_CARBON[TIPO CARBON],TIPO_CARBON[TIPO DATA CALIDAD],"")</f>
        <v>4SD</v>
      </c>
      <c r="K17"/>
      <c r="L17"/>
      <c r="M17" s="9" t="str" cm="1">
        <f t="array" aca="1" ref="M17:T17" ca="1">IFERROR(_xlfn.ANCHORARRAY(INDIRECT("'DATOS MAESTROS'!o" &amp; (MATCH(A17, 'DATOS MAESTROS'!N:N, 0)))),"")</f>
        <v>CHUCARIMA MANTO 4</v>
      </c>
      <c r="N17" s="9" t="str">
        <f ca="1"/>
        <v>TIGRE 1</v>
      </c>
      <c r="O17" s="9" t="str">
        <f ca="1"/>
        <v>TIGRE 2</v>
      </c>
      <c r="P17" s="9" t="str">
        <f ca="1"/>
        <v>TIGRE 3</v>
      </c>
      <c r="Q17" s="9" t="str">
        <f ca="1"/>
        <v>TIGRE 4</v>
      </c>
      <c r="R17" s="9" t="str">
        <f ca="1"/>
        <v>TIGRE 5</v>
      </c>
      <c r="S17" s="9" t="str">
        <f ca="1"/>
        <v>TIGRE 6</v>
      </c>
      <c r="T17" s="9" t="str">
        <f ca="1"/>
        <v>VALEGRA MANTO 4</v>
      </c>
    </row>
    <row r="18" spans="1:62" s="9" customFormat="1" x14ac:dyDescent="0.35">
      <c r="A18" s="21" t="s">
        <v>48</v>
      </c>
      <c r="B18" s="21" t="s">
        <v>49</v>
      </c>
      <c r="C18" s="30">
        <f>_xlfn.XLOOKUP(B18,PROV[MINA],PROV[COD_MINA],"")</f>
        <v>290001383</v>
      </c>
      <c r="D18" s="21" t="s">
        <v>23</v>
      </c>
      <c r="E18" s="23">
        <v>9.0489670444804257E-2</v>
      </c>
      <c r="F18" s="23">
        <v>4.3527350223830842E-2</v>
      </c>
      <c r="G18" s="23">
        <v>0.42698230307648355</v>
      </c>
      <c r="H18" s="23">
        <v>5.2014144204209928E-3</v>
      </c>
      <c r="I18" s="25">
        <v>4.0171206781598245</v>
      </c>
      <c r="J18" s="31" t="str">
        <f>_xlfn.XLOOKUP(D18,TIPO_CARBON[TIPO CARBON],TIPO_CARBON[TIPO DATA CALIDAD],"")</f>
        <v>4SD</v>
      </c>
      <c r="K18"/>
      <c r="L18"/>
      <c r="M18" s="9" t="str" cm="1">
        <f t="array" aca="1" ref="M18:N18" ca="1">IFERROR(_xlfn.ANCHORARRAY(INDIRECT("'DATOS MAESTROS'!o" &amp; (MATCH(A18, 'DATOS MAESTROS'!N:N, 0)))),"")</f>
        <v>SANTA MONICA 4</v>
      </c>
      <c r="N18" s="9" t="str">
        <f ca="1"/>
        <v>SANTA MONICA 4 TER</v>
      </c>
    </row>
    <row r="19" spans="1:62" s="9" customFormat="1" x14ac:dyDescent="0.35">
      <c r="A19" s="21" t="s">
        <v>51</v>
      </c>
      <c r="B19" s="21" t="s">
        <v>52</v>
      </c>
      <c r="C19" s="30">
        <f>_xlfn.XLOOKUP(B19,PROV[MINA],PROV[COD_MINA],"")</f>
        <v>290001662</v>
      </c>
      <c r="D19" s="21" t="s">
        <v>23</v>
      </c>
      <c r="E19" s="23">
        <v>6.2104098275603661E-2</v>
      </c>
      <c r="F19" s="23">
        <v>8.7118519102099487E-2</v>
      </c>
      <c r="G19" s="23">
        <v>0.42648227180667697</v>
      </c>
      <c r="H19" s="23">
        <v>8.6893492488672487E-3</v>
      </c>
      <c r="I19" s="25">
        <v>4.1151314146045275</v>
      </c>
      <c r="J19" s="31" t="str">
        <f>_xlfn.XLOOKUP(D19,TIPO_CARBON[TIPO CARBON],TIPO_CARBON[TIPO DATA CALIDAD],"")</f>
        <v>4SD</v>
      </c>
      <c r="K19"/>
      <c r="L19"/>
      <c r="M19" s="9" t="str" cm="1">
        <f t="array" aca="1" ref="M19:U19" ca="1">IFERROR(_xlfn.ANCHORARRAY(INDIRECT("'DATOS MAESTROS'!o" &amp; (MATCH(A19, 'DATOS MAESTROS'!N:N, 0)))),"")</f>
        <v>BELLA LUZ 15</v>
      </c>
      <c r="N19" s="9" t="str">
        <f ca="1"/>
        <v>BELLA LUZ 16</v>
      </c>
      <c r="O19" s="9" t="str">
        <f ca="1"/>
        <v>BELLA LUZ TER</v>
      </c>
      <c r="P19" s="9" t="str">
        <f ca="1"/>
        <v>FATIBAR 10 A TER</v>
      </c>
      <c r="Q19" s="9" t="str">
        <f ca="1"/>
        <v>FATIBAR 10A</v>
      </c>
      <c r="R19" s="9" t="str">
        <f ca="1"/>
        <v>FATIBAR 15</v>
      </c>
      <c r="S19" s="9" t="str">
        <f ca="1"/>
        <v>FATIBAR 15 TER</v>
      </c>
      <c r="T19" s="9" t="str">
        <f ca="1"/>
        <v>FATIBAR 6</v>
      </c>
      <c r="U19" s="9" t="str">
        <f ca="1"/>
        <v>FATIBAR 6 TER</v>
      </c>
    </row>
    <row r="20" spans="1:62" s="9" customFormat="1" x14ac:dyDescent="0.35">
      <c r="A20" s="21" t="s">
        <v>30</v>
      </c>
      <c r="B20" s="21" t="s">
        <v>53</v>
      </c>
      <c r="C20" s="30">
        <f>_xlfn.XLOOKUP(B20,PROV[MINA],PROV[COD_MINA],"")</f>
        <v>290001583</v>
      </c>
      <c r="D20" s="21" t="s">
        <v>23</v>
      </c>
      <c r="E20" s="23">
        <v>7.3305122464459596E-2</v>
      </c>
      <c r="F20" s="23">
        <v>7.8681264528126432E-2</v>
      </c>
      <c r="G20" s="23">
        <v>0.42618501431402767</v>
      </c>
      <c r="H20" s="23">
        <v>6.8028004110695121E-3</v>
      </c>
      <c r="I20" s="25">
        <v>4.621081993687147</v>
      </c>
      <c r="J20" s="31" t="str">
        <f>_xlfn.XLOOKUP(D20,TIPO_CARBON[TIPO CARBON],TIPO_CARBON[TIPO DATA CALIDAD],"")</f>
        <v>4SD</v>
      </c>
      <c r="K20"/>
      <c r="L20"/>
      <c r="M20" s="9" t="str" cm="1">
        <f t="array" aca="1" ref="M20:BE20" ca="1">IFERROR(_xlfn.ANCHORARRAY(INDIRECT("'DATOS MAESTROS'!o" &amp; (MATCH(A20, 'DATOS MAESTROS'!N:N, 0)))),"")</f>
        <v>CHICHIRA</v>
      </c>
      <c r="N20" s="9" t="str">
        <f ca="1"/>
        <v>COLMET 106</v>
      </c>
      <c r="O20" s="9" t="str">
        <f ca="1"/>
        <v>COLMET 106 TER</v>
      </c>
      <c r="P20" s="9" t="str">
        <f ca="1"/>
        <v>COLMET 107</v>
      </c>
      <c r="Q20" s="9" t="str">
        <f ca="1"/>
        <v>COLMET 107 TER</v>
      </c>
      <c r="R20" s="9" t="str">
        <f ca="1"/>
        <v>COLMET 108</v>
      </c>
      <c r="S20" s="9" t="str">
        <f ca="1"/>
        <v>COLMET 109</v>
      </c>
      <c r="T20" s="9" t="str">
        <f ca="1"/>
        <v>COLMET 109 TER</v>
      </c>
      <c r="U20" s="9" t="str">
        <f ca="1"/>
        <v>COLMET 110</v>
      </c>
      <c r="V20" s="9" t="str">
        <f ca="1"/>
        <v>COLMET 110 TER</v>
      </c>
      <c r="W20" s="9" t="str">
        <f ca="1"/>
        <v>COLMET 145</v>
      </c>
      <c r="X20" s="9" t="str">
        <f ca="1"/>
        <v>COLMET 145 TER</v>
      </c>
      <c r="Y20" s="9" t="str">
        <f ca="1"/>
        <v>COLMET 146</v>
      </c>
      <c r="Z20" s="9" t="str">
        <f ca="1"/>
        <v>COLMET 147 TER</v>
      </c>
      <c r="AA20" s="9" t="str">
        <f ca="1"/>
        <v>COLMET 150</v>
      </c>
      <c r="AB20" s="9" t="str">
        <f ca="1"/>
        <v>COLMET 150 TER</v>
      </c>
      <c r="AC20" s="9" t="str">
        <f ca="1"/>
        <v>COLMET 151</v>
      </c>
      <c r="AD20" s="9" t="str">
        <f ca="1"/>
        <v>COLMET 151 TER</v>
      </c>
      <c r="AE20" s="9" t="str">
        <f ca="1"/>
        <v>COLMET 152</v>
      </c>
      <c r="AF20" s="9" t="str">
        <f ca="1"/>
        <v>COLMET 152 TER</v>
      </c>
      <c r="AG20" s="9" t="str">
        <f ca="1"/>
        <v>COLMET 153</v>
      </c>
      <c r="AH20" s="9" t="str">
        <f ca="1"/>
        <v>COLMET 153 TER</v>
      </c>
      <c r="AI20" s="9" t="str">
        <f ca="1"/>
        <v>COLMET 182</v>
      </c>
      <c r="AJ20" s="9" t="str">
        <f ca="1"/>
        <v>COLMET 183</v>
      </c>
      <c r="AK20" s="9" t="str">
        <f ca="1"/>
        <v>COLMET 183 TER</v>
      </c>
      <c r="AL20" s="9" t="str">
        <f ca="1"/>
        <v>COLMET 184</v>
      </c>
      <c r="AM20" s="9" t="str">
        <f ca="1"/>
        <v>COLMET 185</v>
      </c>
      <c r="AN20" s="9" t="str">
        <f ca="1"/>
        <v>COLMET 2</v>
      </c>
      <c r="AO20" s="9" t="str">
        <f ca="1"/>
        <v>COLMET 200 COQ F</v>
      </c>
      <c r="AP20" s="9" t="str">
        <f ca="1"/>
        <v>COLMET 202 TER</v>
      </c>
      <c r="AQ20" s="9" t="str">
        <f ca="1"/>
        <v>COLMET 247</v>
      </c>
      <c r="AR20" s="9" t="str">
        <f ca="1"/>
        <v>COLMET 248</v>
      </c>
      <c r="AS20" s="9" t="str">
        <f ca="1"/>
        <v>COLMET 250</v>
      </c>
      <c r="AT20" s="9" t="str">
        <f ca="1"/>
        <v>COLMET 251</v>
      </c>
      <c r="AU20" s="9" t="str">
        <f ca="1"/>
        <v>COLMET 252</v>
      </c>
      <c r="AV20" s="9" t="str">
        <f ca="1"/>
        <v>COLMET 253</v>
      </c>
      <c r="AW20" s="9" t="str">
        <f ca="1"/>
        <v>COLMET 254</v>
      </c>
      <c r="AX20" s="9" t="str">
        <f ca="1"/>
        <v>COLMET 300</v>
      </c>
      <c r="AY20" s="9" t="str">
        <f ca="1"/>
        <v>COLMET 301</v>
      </c>
      <c r="AZ20" s="9" t="str">
        <f ca="1"/>
        <v>EL CHORRO</v>
      </c>
      <c r="BA20" s="9" t="str">
        <f ca="1"/>
        <v>EL CHORRO 2</v>
      </c>
      <c r="BB20" s="9" t="str">
        <f ca="1"/>
        <v>MATEGUADUA 1</v>
      </c>
      <c r="BC20" s="9" t="str">
        <f ca="1"/>
        <v>PARADAS TER</v>
      </c>
      <c r="BD20" s="9" t="str">
        <f ca="1"/>
        <v>SILENCIO 1</v>
      </c>
      <c r="BE20" s="9" t="str">
        <f ca="1"/>
        <v>SILENCIO 2</v>
      </c>
    </row>
    <row r="21" spans="1:62" s="9" customFormat="1" x14ac:dyDescent="0.35">
      <c r="A21" s="21" t="s">
        <v>28</v>
      </c>
      <c r="B21" s="21" t="s">
        <v>54</v>
      </c>
      <c r="C21" s="30">
        <f>_xlfn.XLOOKUP(B21,PROV[MINA],PROV[COD_MINA],"")</f>
        <v>290000807</v>
      </c>
      <c r="D21" s="21" t="s">
        <v>23</v>
      </c>
      <c r="E21" s="23">
        <v>7.0000000000000007E-2</v>
      </c>
      <c r="F21" s="23">
        <v>6.8000000000000005E-2</v>
      </c>
      <c r="G21" s="23">
        <v>0.42599999999999999</v>
      </c>
      <c r="H21" s="23">
        <v>6.7999999999999996E-3</v>
      </c>
      <c r="I21" s="25">
        <v>4</v>
      </c>
      <c r="J21" s="31" t="str">
        <f>_xlfn.XLOOKUP(D21,TIPO_CARBON[TIPO CARBON],TIPO_CARBON[TIPO DATA CALIDAD],"")</f>
        <v>4SD</v>
      </c>
      <c r="K21"/>
      <c r="L21"/>
      <c r="M21" s="9" t="str" cm="1">
        <f t="array" aca="1" ref="M21:BJ21" ca="1">IFERROR(_xlfn.ANCHORARRAY(INDIRECT("'DATOS MAESTROS'!o" &amp; (MATCH(A21, 'DATOS MAESTROS'!N:N, 0)))),"")</f>
        <v>20 DE JULIO</v>
      </c>
      <c r="N21" s="9" t="str">
        <f ca="1"/>
        <v>CANDELARIA</v>
      </c>
      <c r="O21" s="9" t="str">
        <f ca="1"/>
        <v>CARIÑOSA E&amp;E</v>
      </c>
      <c r="P21" s="9" t="str">
        <f ca="1"/>
        <v>CARIÑOSA E&amp;E TER A</v>
      </c>
      <c r="Q21" s="9" t="str">
        <f ca="1"/>
        <v>CARIÑOSA E&amp;E TER B</v>
      </c>
      <c r="R21" s="9" t="str">
        <f ca="1"/>
        <v>COSTOSA</v>
      </c>
      <c r="S21" s="9" t="str">
        <f ca="1"/>
        <v>DANUBIO</v>
      </c>
      <c r="T21" s="9" t="str">
        <f ca="1"/>
        <v>DIAMANTE</v>
      </c>
      <c r="U21" s="9" t="str">
        <f ca="1"/>
        <v>EL PALMAR</v>
      </c>
      <c r="V21" s="9" t="str">
        <f ca="1"/>
        <v>EL TIGRE</v>
      </c>
      <c r="W21" s="9" t="str">
        <f ca="1"/>
        <v>EL TREBOL TER</v>
      </c>
      <c r="X21" s="9" t="str">
        <f ca="1"/>
        <v>EMPALME</v>
      </c>
      <c r="Y21" s="9" t="str">
        <f ca="1"/>
        <v>FATIBAR 20</v>
      </c>
      <c r="Z21" s="9" t="str">
        <f ca="1"/>
        <v>FORTALEZA M&amp;M</v>
      </c>
      <c r="AA21" s="9" t="str">
        <f ca="1"/>
        <v>GUADALUPE E&amp;E</v>
      </c>
      <c r="AB21" s="9" t="str">
        <f ca="1"/>
        <v>GUADALUPE TER</v>
      </c>
      <c r="AC21" s="9" t="str">
        <f ca="1"/>
        <v>LA ILUSIÓN</v>
      </c>
      <c r="AD21" s="9" t="str">
        <f ca="1"/>
        <v>LA PALESTINA</v>
      </c>
      <c r="AE21" s="9" t="str">
        <f ca="1"/>
        <v>LA PALESTINA TER</v>
      </c>
      <c r="AF21" s="9" t="str">
        <f ca="1"/>
        <v>LA PALMA</v>
      </c>
      <c r="AG21" s="9" t="str">
        <f ca="1"/>
        <v>LA ZOTANA E&amp;E</v>
      </c>
      <c r="AH21" s="9" t="str">
        <f ca="1"/>
        <v>LIMONCITO</v>
      </c>
      <c r="AI21" s="9" t="str">
        <f ca="1"/>
        <v>LUISCA</v>
      </c>
      <c r="AJ21" s="9" t="str">
        <f ca="1"/>
        <v>MANTO 30</v>
      </c>
      <c r="AK21" s="9" t="str">
        <f ca="1"/>
        <v>MANTO 30 TER</v>
      </c>
      <c r="AL21" s="9" t="str">
        <f ca="1"/>
        <v>NOKAR</v>
      </c>
      <c r="AM21" s="9" t="str">
        <f ca="1"/>
        <v>OCAREÑA</v>
      </c>
      <c r="AN21" s="9" t="str">
        <f ca="1"/>
        <v>ORIENTE 2 E&amp;E</v>
      </c>
      <c r="AO21" s="9" t="str">
        <f ca="1"/>
        <v>ORIENTE 2 TER A EYE</v>
      </c>
      <c r="AP21" s="9" t="str">
        <f ca="1"/>
        <v>ORIENTE E&amp;E</v>
      </c>
      <c r="AQ21" s="9" t="str">
        <f ca="1"/>
        <v>ORIENTE TER</v>
      </c>
      <c r="AR21" s="9" t="str">
        <f ca="1"/>
        <v>PRIMAVERA E&amp;E</v>
      </c>
      <c r="AS21" s="9" t="str">
        <f ca="1"/>
        <v>PRIMAVERA E&amp;E TER</v>
      </c>
      <c r="AT21" s="9" t="str">
        <f ca="1"/>
        <v>REGINA E&amp;E</v>
      </c>
      <c r="AU21" s="9" t="str">
        <f ca="1"/>
        <v>REGINA E&amp;E TER A</v>
      </c>
      <c r="AV21" s="9" t="str">
        <f ca="1"/>
        <v>REGINA E&amp;E TER B</v>
      </c>
      <c r="AW21" s="9" t="str">
        <f ca="1"/>
        <v>REGINA EYE TER</v>
      </c>
      <c r="AX21" s="9" t="str">
        <f ca="1"/>
        <v>SAN PABLO E&amp;E</v>
      </c>
      <c r="AY21" s="9" t="str">
        <f ca="1"/>
        <v>SANTA MARIA MYM</v>
      </c>
      <c r="AZ21" s="9" t="str">
        <f ca="1"/>
        <v>SONADA TER</v>
      </c>
      <c r="BA21" s="9" t="str">
        <f ca="1"/>
        <v>SOÑADA E&amp;E</v>
      </c>
      <c r="BB21" s="9" t="str">
        <f ca="1"/>
        <v>TESORO</v>
      </c>
      <c r="BC21" s="9" t="str">
        <f ca="1"/>
        <v>TOSCANA</v>
      </c>
      <c r="BD21" s="9" t="str">
        <f ca="1"/>
        <v>VALERIA</v>
      </c>
      <c r="BE21" s="9" t="str">
        <f ca="1"/>
        <v>VERDE</v>
      </c>
      <c r="BF21" s="9" t="str">
        <f ca="1"/>
        <v>VILLA FLORES</v>
      </c>
      <c r="BG21" s="9" t="str">
        <f ca="1"/>
        <v>VILLA LUZ</v>
      </c>
      <c r="BH21" s="9" t="str">
        <f ca="1"/>
        <v>VILLANUEVA M&amp;M</v>
      </c>
      <c r="BI21" s="9" t="str">
        <f ca="1"/>
        <v>VILLANUEVA TER</v>
      </c>
      <c r="BJ21" s="9" t="str">
        <f ca="1"/>
        <v>ZOTANA TER</v>
      </c>
    </row>
    <row r="22" spans="1:62" s="9" customFormat="1" x14ac:dyDescent="0.35">
      <c r="A22" s="21" t="s">
        <v>28</v>
      </c>
      <c r="B22" s="21" t="s">
        <v>55</v>
      </c>
      <c r="C22" s="30">
        <f>_xlfn.XLOOKUP(B22,PROV[MINA],PROV[COD_MINA],"")</f>
        <v>290000867</v>
      </c>
      <c r="D22" s="21" t="s">
        <v>23</v>
      </c>
      <c r="E22" s="23">
        <v>7.4200000000000002E-2</v>
      </c>
      <c r="F22" s="23">
        <v>7.0000000000000007E-2</v>
      </c>
      <c r="G22" s="23">
        <v>0.42599999999999999</v>
      </c>
      <c r="H22" s="23">
        <v>6.7999999999999996E-3</v>
      </c>
      <c r="I22" s="25">
        <v>4.5</v>
      </c>
      <c r="J22" s="31" t="str">
        <f>_xlfn.XLOOKUP(D22,TIPO_CARBON[TIPO CARBON],TIPO_CARBON[TIPO DATA CALIDAD],"")</f>
        <v>4SD</v>
      </c>
      <c r="K22"/>
      <c r="L22"/>
      <c r="M22" s="9" t="str" cm="1">
        <f t="array" aca="1" ref="M22:BJ22" ca="1">IFERROR(_xlfn.ANCHORARRAY(INDIRECT("'DATOS MAESTROS'!o" &amp; (MATCH(A22, 'DATOS MAESTROS'!N:N, 0)))),"")</f>
        <v>20 DE JULIO</v>
      </c>
      <c r="N22" s="9" t="str">
        <f ca="1"/>
        <v>CANDELARIA</v>
      </c>
      <c r="O22" s="9" t="str">
        <f ca="1"/>
        <v>CARIÑOSA E&amp;E</v>
      </c>
      <c r="P22" s="9" t="str">
        <f ca="1"/>
        <v>CARIÑOSA E&amp;E TER A</v>
      </c>
      <c r="Q22" s="9" t="str">
        <f ca="1"/>
        <v>CARIÑOSA E&amp;E TER B</v>
      </c>
      <c r="R22" s="9" t="str">
        <f ca="1"/>
        <v>COSTOSA</v>
      </c>
      <c r="S22" s="9" t="str">
        <f ca="1"/>
        <v>DANUBIO</v>
      </c>
      <c r="T22" s="9" t="str">
        <f ca="1"/>
        <v>DIAMANTE</v>
      </c>
      <c r="U22" s="9" t="str">
        <f ca="1"/>
        <v>EL PALMAR</v>
      </c>
      <c r="V22" s="9" t="str">
        <f ca="1"/>
        <v>EL TIGRE</v>
      </c>
      <c r="W22" s="9" t="str">
        <f ca="1"/>
        <v>EL TREBOL TER</v>
      </c>
      <c r="X22" s="9" t="str">
        <f ca="1"/>
        <v>EMPALME</v>
      </c>
      <c r="Y22" s="9" t="str">
        <f ca="1"/>
        <v>FATIBAR 20</v>
      </c>
      <c r="Z22" s="9" t="str">
        <f ca="1"/>
        <v>FORTALEZA M&amp;M</v>
      </c>
      <c r="AA22" s="9" t="str">
        <f ca="1"/>
        <v>GUADALUPE E&amp;E</v>
      </c>
      <c r="AB22" s="9" t="str">
        <f ca="1"/>
        <v>GUADALUPE TER</v>
      </c>
      <c r="AC22" s="9" t="str">
        <f ca="1"/>
        <v>LA ILUSIÓN</v>
      </c>
      <c r="AD22" s="9" t="str">
        <f ca="1"/>
        <v>LA PALESTINA</v>
      </c>
      <c r="AE22" s="9" t="str">
        <f ca="1"/>
        <v>LA PALESTINA TER</v>
      </c>
      <c r="AF22" s="9" t="str">
        <f ca="1"/>
        <v>LA PALMA</v>
      </c>
      <c r="AG22" s="9" t="str">
        <f ca="1"/>
        <v>LA ZOTANA E&amp;E</v>
      </c>
      <c r="AH22" s="9" t="str">
        <f ca="1"/>
        <v>LIMONCITO</v>
      </c>
      <c r="AI22" s="9" t="str">
        <f ca="1"/>
        <v>LUISCA</v>
      </c>
      <c r="AJ22" s="9" t="str">
        <f ca="1"/>
        <v>MANTO 30</v>
      </c>
      <c r="AK22" s="9" t="str">
        <f ca="1"/>
        <v>MANTO 30 TER</v>
      </c>
      <c r="AL22" s="9" t="str">
        <f ca="1"/>
        <v>NOKAR</v>
      </c>
      <c r="AM22" s="9" t="str">
        <f ca="1"/>
        <v>OCAREÑA</v>
      </c>
      <c r="AN22" s="9" t="str">
        <f ca="1"/>
        <v>ORIENTE 2 E&amp;E</v>
      </c>
      <c r="AO22" s="9" t="str">
        <f ca="1"/>
        <v>ORIENTE 2 TER A EYE</v>
      </c>
      <c r="AP22" s="9" t="str">
        <f ca="1"/>
        <v>ORIENTE E&amp;E</v>
      </c>
      <c r="AQ22" s="9" t="str">
        <f ca="1"/>
        <v>ORIENTE TER</v>
      </c>
      <c r="AR22" s="9" t="str">
        <f ca="1"/>
        <v>PRIMAVERA E&amp;E</v>
      </c>
      <c r="AS22" s="9" t="str">
        <f ca="1"/>
        <v>PRIMAVERA E&amp;E TER</v>
      </c>
      <c r="AT22" s="9" t="str">
        <f ca="1"/>
        <v>REGINA E&amp;E</v>
      </c>
      <c r="AU22" s="9" t="str">
        <f ca="1"/>
        <v>REGINA E&amp;E TER A</v>
      </c>
      <c r="AV22" s="9" t="str">
        <f ca="1"/>
        <v>REGINA E&amp;E TER B</v>
      </c>
      <c r="AW22" s="9" t="str">
        <f ca="1"/>
        <v>REGINA EYE TER</v>
      </c>
      <c r="AX22" s="9" t="str">
        <f ca="1"/>
        <v>SAN PABLO E&amp;E</v>
      </c>
      <c r="AY22" s="9" t="str">
        <f ca="1"/>
        <v>SANTA MARIA MYM</v>
      </c>
      <c r="AZ22" s="9" t="str">
        <f ca="1"/>
        <v>SONADA TER</v>
      </c>
      <c r="BA22" s="9" t="str">
        <f ca="1"/>
        <v>SOÑADA E&amp;E</v>
      </c>
      <c r="BB22" s="9" t="str">
        <f ca="1"/>
        <v>TESORO</v>
      </c>
      <c r="BC22" s="9" t="str">
        <f ca="1"/>
        <v>TOSCANA</v>
      </c>
      <c r="BD22" s="9" t="str">
        <f ca="1"/>
        <v>VALERIA</v>
      </c>
      <c r="BE22" s="9" t="str">
        <f ca="1"/>
        <v>VERDE</v>
      </c>
      <c r="BF22" s="9" t="str">
        <f ca="1"/>
        <v>VILLA FLORES</v>
      </c>
      <c r="BG22" s="9" t="str">
        <f ca="1"/>
        <v>VILLA LUZ</v>
      </c>
      <c r="BH22" s="9" t="str">
        <f ca="1"/>
        <v>VILLANUEVA M&amp;M</v>
      </c>
      <c r="BI22" s="9" t="str">
        <f ca="1"/>
        <v>VILLANUEVA TER</v>
      </c>
      <c r="BJ22" s="9" t="str">
        <f ca="1"/>
        <v>ZOTANA TER</v>
      </c>
    </row>
    <row r="23" spans="1:62" s="9" customFormat="1" x14ac:dyDescent="0.35">
      <c r="A23" s="21" t="s">
        <v>26</v>
      </c>
      <c r="B23" s="21" t="s">
        <v>56</v>
      </c>
      <c r="C23" s="30">
        <f>_xlfn.XLOOKUP(B23,PROV[MINA],PROV[COD_MINA],"")</f>
        <v>290001736</v>
      </c>
      <c r="D23" s="21" t="s">
        <v>23</v>
      </c>
      <c r="E23" s="23">
        <v>8.2738570514788973E-2</v>
      </c>
      <c r="F23" s="23">
        <v>6.3637891420102857E-2</v>
      </c>
      <c r="G23" s="23">
        <v>0.42530287720098903</v>
      </c>
      <c r="H23" s="23">
        <v>6.1393786313966303E-3</v>
      </c>
      <c r="I23" s="25">
        <v>3.5</v>
      </c>
      <c r="J23" s="31" t="str">
        <f>_xlfn.XLOOKUP(D23,TIPO_CARBON[TIPO CARBON],TIPO_CARBON[TIPO DATA CALIDAD],"")</f>
        <v>4SD</v>
      </c>
      <c r="K23"/>
      <c r="L23"/>
      <c r="M23" s="9" t="str" cm="1">
        <f t="array" aca="1" ref="M23:AC23" ca="1">IFERROR(_xlfn.ANCHORARRAY(INDIRECT("'DATOS MAESTROS'!o" &amp; (MATCH(A23, 'DATOS MAESTROS'!N:N, 0)))),"")</f>
        <v>BERACA 2</v>
      </c>
      <c r="N23" s="9" t="str">
        <f ca="1"/>
        <v>BERACA 2 TER</v>
      </c>
      <c r="O23" s="9" t="str">
        <f ca="1"/>
        <v>BERACA 3</v>
      </c>
      <c r="P23" s="9" t="str">
        <f ca="1"/>
        <v>BERACA 4</v>
      </c>
      <c r="Q23" s="9" t="str">
        <f ca="1"/>
        <v>BERACA 4 TER</v>
      </c>
      <c r="R23" s="9" t="str">
        <f ca="1"/>
        <v>BERACA 5</v>
      </c>
      <c r="S23" s="9" t="str">
        <f ca="1"/>
        <v>BERACA 5 TER</v>
      </c>
      <c r="T23" s="9" t="str">
        <f ca="1"/>
        <v>BERACA TER</v>
      </c>
      <c r="U23" s="9" t="str">
        <f ca="1"/>
        <v>LOS NARANJOS TER</v>
      </c>
      <c r="V23" s="9" t="str">
        <f ca="1"/>
        <v>LOS NARANJOS TER A</v>
      </c>
      <c r="W23" s="9" t="str">
        <f ca="1"/>
        <v>LOS NARANJOS TER B</v>
      </c>
      <c r="X23" s="9" t="str">
        <f ca="1"/>
        <v>PATIO LAS MERCEDES TER</v>
      </c>
      <c r="Y23" s="9" t="str">
        <f ca="1"/>
        <v>PATIO LAS MERCEDES TER A</v>
      </c>
      <c r="Z23" s="9" t="str">
        <f ca="1"/>
        <v>PATIO LAS MERCEDES TER B</v>
      </c>
      <c r="AA23" s="9" t="str">
        <f ca="1"/>
        <v>SANTA MONICA 5 TER</v>
      </c>
      <c r="AB23" s="9" t="str">
        <f ca="1"/>
        <v>SANTA MONICA 5 TER A</v>
      </c>
      <c r="AC23" s="9" t="str">
        <f ca="1"/>
        <v>SANTA MONICA 5 TER B</v>
      </c>
    </row>
    <row r="24" spans="1:62" s="9" customFormat="1" x14ac:dyDescent="0.35">
      <c r="A24" s="21" t="s">
        <v>57</v>
      </c>
      <c r="B24" s="21" t="s">
        <v>58</v>
      </c>
      <c r="C24" s="30">
        <f>_xlfn.XLOOKUP(B24,PROV[MINA],PROV[COD_MINA],"")</f>
        <v>290000106</v>
      </c>
      <c r="D24" s="21" t="s">
        <v>23</v>
      </c>
      <c r="E24" s="23">
        <v>7.0000000000000007E-2</v>
      </c>
      <c r="F24" s="23">
        <v>7.0000000000000007E-2</v>
      </c>
      <c r="G24" s="23">
        <v>0.42499999999999999</v>
      </c>
      <c r="H24" s="23">
        <v>7.0000000000000001E-3</v>
      </c>
      <c r="I24" s="25">
        <v>4.5</v>
      </c>
      <c r="J24" s="31" t="str">
        <f>_xlfn.XLOOKUP(D24,TIPO_CARBON[TIPO CARBON],TIPO_CARBON[TIPO DATA CALIDAD],"")</f>
        <v>4SD</v>
      </c>
      <c r="K24"/>
      <c r="L24"/>
      <c r="M24" s="9" t="str" cm="1">
        <f t="array" aca="1" ref="M24:AQ24" ca="1">IFERROR(_xlfn.ANCHORARRAY(INDIRECT("'DATOS MAESTROS'!o" &amp; (MATCH(A24, 'DATOS MAESTROS'!N:N, 0)))),"")</f>
        <v>ALTO VIENTO C</v>
      </c>
      <c r="N24" s="9" t="str">
        <f ca="1"/>
        <v>COOPROCARCAT 002 M1</v>
      </c>
      <c r="O24" s="9" t="str">
        <f ca="1"/>
        <v>COOPROCARCAT 002 M2</v>
      </c>
      <c r="P24" s="9" t="str">
        <f ca="1"/>
        <v>COOPROCARCAT 003 M2</v>
      </c>
      <c r="Q24" s="9" t="str">
        <f ca="1"/>
        <v>COOPROCARCAT 003 M2 TER</v>
      </c>
      <c r="R24" s="9" t="str">
        <f ca="1"/>
        <v>COOPROCARCAT 004</v>
      </c>
      <c r="S24" s="9" t="str">
        <f ca="1"/>
        <v>COOPROCARCAT 005 M2</v>
      </c>
      <c r="T24" s="9" t="str">
        <f ca="1"/>
        <v>COOPROCARCAT 005 M2 TER</v>
      </c>
      <c r="U24" s="9" t="str">
        <f ca="1"/>
        <v>COOPROCARCAT 007</v>
      </c>
      <c r="V24" s="9" t="str">
        <f ca="1"/>
        <v>COOPROCARCAT 009</v>
      </c>
      <c r="W24" s="9" t="str">
        <f ca="1"/>
        <v>COOPROCARCAT 010</v>
      </c>
      <c r="X24" s="9" t="str">
        <f ca="1"/>
        <v>COOPROCARCAT 010 M2</v>
      </c>
      <c r="Y24" s="9" t="str">
        <f ca="1"/>
        <v>COOPROCARCAT 012</v>
      </c>
      <c r="Z24" s="9" t="str">
        <f ca="1"/>
        <v>COOPROCARCAT 012 TER</v>
      </c>
      <c r="AA24" s="9" t="str">
        <f ca="1"/>
        <v>COOPROCARCAT 015M</v>
      </c>
      <c r="AB24" s="9" t="str">
        <f ca="1"/>
        <v>COOPROCARCAT 016</v>
      </c>
      <c r="AC24" s="9" t="str">
        <f ca="1"/>
        <v>COOPROCARCAT 017</v>
      </c>
      <c r="AD24" s="9" t="str">
        <f ca="1"/>
        <v>COOPROCARCAT 018</v>
      </c>
      <c r="AE24" s="9" t="str">
        <f ca="1"/>
        <v>COOPROCARCAT 020</v>
      </c>
      <c r="AF24" s="9" t="str">
        <f ca="1"/>
        <v>COOPROCARCAT 021</v>
      </c>
      <c r="AG24" s="9" t="str">
        <f ca="1"/>
        <v>COOPROCARCAT 022 M2</v>
      </c>
      <c r="AH24" s="9" t="str">
        <f ca="1"/>
        <v>COOPROCARCAT 024 M2</v>
      </c>
      <c r="AI24" s="9" t="str">
        <f ca="1"/>
        <v>COOPROCARCAT 024 M2 TER A</v>
      </c>
      <c r="AJ24" s="9" t="str">
        <f ca="1"/>
        <v>COOPROCARCAT 024 M2 TER B</v>
      </c>
      <c r="AK24" s="9" t="str">
        <f ca="1"/>
        <v>COOPROCARCAT 024 TER</v>
      </c>
      <c r="AL24" s="9" t="str">
        <f ca="1"/>
        <v>COOPROCARCAT 027</v>
      </c>
      <c r="AM24" s="9" t="str">
        <f ca="1"/>
        <v>COOPROCARCAT 027 TER</v>
      </c>
      <c r="AN24" s="9" t="str">
        <f ca="1"/>
        <v>COOPROCARCAT 053</v>
      </c>
      <c r="AO24" s="9" t="str">
        <f ca="1"/>
        <v>COOPROCARCAT 37</v>
      </c>
      <c r="AP24" s="9" t="str">
        <f ca="1"/>
        <v>COOPROCARCAT 38</v>
      </c>
      <c r="AQ24" s="9" t="str">
        <f ca="1"/>
        <v>JASAN</v>
      </c>
    </row>
    <row r="25" spans="1:62" s="9" customFormat="1" x14ac:dyDescent="0.35">
      <c r="A25" s="21" t="s">
        <v>59</v>
      </c>
      <c r="B25" s="21" t="s">
        <v>60</v>
      </c>
      <c r="C25" s="30">
        <f>_xlfn.XLOOKUP(B25,PROV[MINA],PROV[COD_MINA],"")</f>
        <v>290000557</v>
      </c>
      <c r="D25" s="21" t="s">
        <v>23</v>
      </c>
      <c r="E25" s="23">
        <v>7.0000000000000007E-2</v>
      </c>
      <c r="F25" s="23">
        <v>8.5000000000000006E-2</v>
      </c>
      <c r="G25" s="23">
        <v>0.42499999999999999</v>
      </c>
      <c r="H25" s="23">
        <v>7.1000000000000004E-3</v>
      </c>
      <c r="I25" s="25">
        <v>4.5</v>
      </c>
      <c r="J25" s="31" t="str">
        <f>_xlfn.XLOOKUP(D25,TIPO_CARBON[TIPO CARBON],TIPO_CARBON[TIPO DATA CALIDAD],"")</f>
        <v>4SD</v>
      </c>
      <c r="K25"/>
      <c r="L25"/>
      <c r="M25" s="9" t="str" cm="1">
        <f t="array" aca="1" ref="M25:N25" ca="1">IFERROR(_xlfn.ANCHORARRAY(INDIRECT("'DATOS MAESTROS'!o" &amp; (MATCH(A25, 'DATOS MAESTROS'!N:N, 0)))),"")</f>
        <v>LA ESTRELLA MQ</v>
      </c>
      <c r="N25" s="9" t="str">
        <f ca="1"/>
        <v>LA ESTRELLA MQ TER</v>
      </c>
    </row>
    <row r="26" spans="1:62" s="9" customFormat="1" x14ac:dyDescent="0.35">
      <c r="A26" s="21" t="s">
        <v>57</v>
      </c>
      <c r="B26" s="21" t="s">
        <v>61</v>
      </c>
      <c r="C26" s="30">
        <f>_xlfn.XLOOKUP(B26,PROV[MINA],PROV[COD_MINA],"")</f>
        <v>290000111</v>
      </c>
      <c r="D26" s="21" t="s">
        <v>23</v>
      </c>
      <c r="E26" s="23">
        <v>7.3652730681579417E-2</v>
      </c>
      <c r="F26" s="23">
        <v>5.6000000000000001E-2</v>
      </c>
      <c r="G26" s="23">
        <v>0.42420421198946207</v>
      </c>
      <c r="H26" s="23">
        <v>6.0000000000000001E-3</v>
      </c>
      <c r="I26" s="25">
        <v>4.5</v>
      </c>
      <c r="J26" s="31" t="str">
        <f>_xlfn.XLOOKUP(D26,TIPO_CARBON[TIPO CARBON],TIPO_CARBON[TIPO DATA CALIDAD],"")</f>
        <v>4SD</v>
      </c>
      <c r="K26"/>
      <c r="L26"/>
      <c r="M26" s="9" t="str" cm="1">
        <f t="array" aca="1" ref="M26:AQ26" ca="1">IFERROR(_xlfn.ANCHORARRAY(INDIRECT("'DATOS MAESTROS'!o" &amp; (MATCH(A26, 'DATOS MAESTROS'!N:N, 0)))),"")</f>
        <v>ALTO VIENTO C</v>
      </c>
      <c r="N26" s="9" t="str">
        <f ca="1"/>
        <v>COOPROCARCAT 002 M1</v>
      </c>
      <c r="O26" s="9" t="str">
        <f ca="1"/>
        <v>COOPROCARCAT 002 M2</v>
      </c>
      <c r="P26" s="9" t="str">
        <f ca="1"/>
        <v>COOPROCARCAT 003 M2</v>
      </c>
      <c r="Q26" s="9" t="str">
        <f ca="1"/>
        <v>COOPROCARCAT 003 M2 TER</v>
      </c>
      <c r="R26" s="9" t="str">
        <f ca="1"/>
        <v>COOPROCARCAT 004</v>
      </c>
      <c r="S26" s="9" t="str">
        <f ca="1"/>
        <v>COOPROCARCAT 005 M2</v>
      </c>
      <c r="T26" s="9" t="str">
        <f ca="1"/>
        <v>COOPROCARCAT 005 M2 TER</v>
      </c>
      <c r="U26" s="9" t="str">
        <f ca="1"/>
        <v>COOPROCARCAT 007</v>
      </c>
      <c r="V26" s="9" t="str">
        <f ca="1"/>
        <v>COOPROCARCAT 009</v>
      </c>
      <c r="W26" s="9" t="str">
        <f ca="1"/>
        <v>COOPROCARCAT 010</v>
      </c>
      <c r="X26" s="9" t="str">
        <f ca="1"/>
        <v>COOPROCARCAT 010 M2</v>
      </c>
      <c r="Y26" s="9" t="str">
        <f ca="1"/>
        <v>COOPROCARCAT 012</v>
      </c>
      <c r="Z26" s="9" t="str">
        <f ca="1"/>
        <v>COOPROCARCAT 012 TER</v>
      </c>
      <c r="AA26" s="9" t="str">
        <f ca="1"/>
        <v>COOPROCARCAT 015M</v>
      </c>
      <c r="AB26" s="9" t="str">
        <f ca="1"/>
        <v>COOPROCARCAT 016</v>
      </c>
      <c r="AC26" s="9" t="str">
        <f ca="1"/>
        <v>COOPROCARCAT 017</v>
      </c>
      <c r="AD26" s="9" t="str">
        <f ca="1"/>
        <v>COOPROCARCAT 018</v>
      </c>
      <c r="AE26" s="9" t="str">
        <f ca="1"/>
        <v>COOPROCARCAT 020</v>
      </c>
      <c r="AF26" s="9" t="str">
        <f ca="1"/>
        <v>COOPROCARCAT 021</v>
      </c>
      <c r="AG26" s="9" t="str">
        <f ca="1"/>
        <v>COOPROCARCAT 022 M2</v>
      </c>
      <c r="AH26" s="9" t="str">
        <f ca="1"/>
        <v>COOPROCARCAT 024 M2</v>
      </c>
      <c r="AI26" s="9" t="str">
        <f ca="1"/>
        <v>COOPROCARCAT 024 M2 TER A</v>
      </c>
      <c r="AJ26" s="9" t="str">
        <f ca="1"/>
        <v>COOPROCARCAT 024 M2 TER B</v>
      </c>
      <c r="AK26" s="9" t="str">
        <f ca="1"/>
        <v>COOPROCARCAT 024 TER</v>
      </c>
      <c r="AL26" s="9" t="str">
        <f ca="1"/>
        <v>COOPROCARCAT 027</v>
      </c>
      <c r="AM26" s="9" t="str">
        <f ca="1"/>
        <v>COOPROCARCAT 027 TER</v>
      </c>
      <c r="AN26" s="9" t="str">
        <f ca="1"/>
        <v>COOPROCARCAT 053</v>
      </c>
      <c r="AO26" s="9" t="str">
        <f ca="1"/>
        <v>COOPROCARCAT 37</v>
      </c>
      <c r="AP26" s="9" t="str">
        <f ca="1"/>
        <v>COOPROCARCAT 38</v>
      </c>
      <c r="AQ26" s="9" t="str">
        <f ca="1"/>
        <v>JASAN</v>
      </c>
    </row>
    <row r="27" spans="1:62" s="9" customFormat="1" x14ac:dyDescent="0.35">
      <c r="A27" s="21" t="s">
        <v>62</v>
      </c>
      <c r="B27" s="21" t="s">
        <v>63</v>
      </c>
      <c r="C27" s="30">
        <f>_xlfn.XLOOKUP(B27,PROV[MINA],PROV[COD_MINA],"")</f>
        <v>290001701</v>
      </c>
      <c r="D27" s="21" t="s">
        <v>23</v>
      </c>
      <c r="E27" s="23">
        <v>4.5579934621934541E-2</v>
      </c>
      <c r="F27" s="23">
        <v>8.0377687165271494E-2</v>
      </c>
      <c r="G27" s="23">
        <v>0.42240786250047108</v>
      </c>
      <c r="H27" s="23">
        <v>5.9312368721324265E-3</v>
      </c>
      <c r="I27" s="25">
        <v>4.6757806476814423</v>
      </c>
      <c r="J27" s="31" t="str">
        <f>_xlfn.XLOOKUP(D27,TIPO_CARBON[TIPO CARBON],TIPO_CARBON[TIPO DATA CALIDAD],"")</f>
        <v>4SD</v>
      </c>
      <c r="K27"/>
      <c r="L27"/>
      <c r="M27" s="9" t="str" cm="1">
        <f t="array" aca="1" ref="M27" ca="1">IFERROR(_xlfn.ANCHORARRAY(INDIRECT("'DATOS MAESTROS'!o" &amp; (MATCH(A27, 'DATOS MAESTROS'!N:N, 0)))),"")</f>
        <v>FATIBAR 18</v>
      </c>
    </row>
    <row r="28" spans="1:62" s="9" customFormat="1" x14ac:dyDescent="0.35">
      <c r="A28" s="21" t="s">
        <v>64</v>
      </c>
      <c r="B28" s="21" t="s">
        <v>65</v>
      </c>
      <c r="C28" s="30">
        <f>_xlfn.XLOOKUP(B28,PROV[MINA],PROV[COD_MINA],"")</f>
        <v>290001250</v>
      </c>
      <c r="D28" s="21" t="s">
        <v>23</v>
      </c>
      <c r="E28" s="23">
        <v>6.5520791556728228E-2</v>
      </c>
      <c r="F28" s="23">
        <v>6.3893343727512583E-2</v>
      </c>
      <c r="G28" s="23">
        <v>0.42222082513792275</v>
      </c>
      <c r="H28" s="23">
        <v>5.502628927800431E-3</v>
      </c>
      <c r="I28" s="25">
        <v>5.0940633245382587</v>
      </c>
      <c r="J28" s="31" t="str">
        <f>_xlfn.XLOOKUP(D28,TIPO_CARBON[TIPO CARBON],TIPO_CARBON[TIPO DATA CALIDAD],"")</f>
        <v>4SD</v>
      </c>
      <c r="K28"/>
      <c r="L28"/>
      <c r="M28" s="9" t="str" cm="1">
        <f t="array" aca="1" ref="M28:O28" ca="1">IFERROR(_xlfn.ANCHORARRAY(INDIRECT("'DATOS MAESTROS'!o" &amp; (MATCH(A28, 'DATOS MAESTROS'!N:N, 0)))),"")</f>
        <v>COAL FATIBAR</v>
      </c>
      <c r="N28" s="9" t="str">
        <f ca="1"/>
        <v>COAL FATIBAR TER</v>
      </c>
      <c r="O28" s="9" t="str">
        <f ca="1"/>
        <v>FATIBAR 20</v>
      </c>
    </row>
    <row r="29" spans="1:62" s="9" customFormat="1" x14ac:dyDescent="0.35">
      <c r="A29" s="21" t="s">
        <v>66</v>
      </c>
      <c r="B29" s="21" t="s">
        <v>67</v>
      </c>
      <c r="C29" s="30">
        <f>_xlfn.XLOOKUP(B29,PROV[MINA],PROV[COD_MINA],"")</f>
        <v>290001223</v>
      </c>
      <c r="D29" s="21" t="s">
        <v>23</v>
      </c>
      <c r="E29" s="23">
        <v>7.0000000000000007E-2</v>
      </c>
      <c r="F29" s="23">
        <v>0.06</v>
      </c>
      <c r="G29" s="23">
        <v>0.42209999999999998</v>
      </c>
      <c r="H29" s="23">
        <v>6.4999999999999997E-3</v>
      </c>
      <c r="I29" s="25">
        <v>4.5252105351050895</v>
      </c>
      <c r="J29" s="31" t="str">
        <f>_xlfn.XLOOKUP(D29,TIPO_CARBON[TIPO CARBON],TIPO_CARBON[TIPO DATA CALIDAD],"")</f>
        <v>4SD</v>
      </c>
      <c r="K29"/>
      <c r="L29"/>
      <c r="M29" s="9" t="str" cm="1">
        <f t="array" aca="1" ref="M29:O29" ca="1">IFERROR(_xlfn.ANCHORARRAY(INDIRECT("'DATOS MAESTROS'!o" &amp; (MATCH(A29, 'DATOS MAESTROS'!N:N, 0)))),"")</f>
        <v>CHOPEMIN</v>
      </c>
      <c r="N29" s="9" t="str">
        <f ca="1"/>
        <v>CHOPEMIN 2</v>
      </c>
      <c r="O29" s="9" t="str">
        <f ca="1"/>
        <v>CHOPEMIN 2 TER</v>
      </c>
    </row>
    <row r="30" spans="1:62" s="9" customFormat="1" x14ac:dyDescent="0.35">
      <c r="A30" s="21" t="s">
        <v>68</v>
      </c>
      <c r="B30" s="21" t="s">
        <v>69</v>
      </c>
      <c r="C30" s="30">
        <f>_xlfn.XLOOKUP(B30,PROV[MINA],PROV[COD_MINA],"")</f>
        <v>290001382</v>
      </c>
      <c r="D30" s="21" t="s">
        <v>23</v>
      </c>
      <c r="E30" s="23">
        <v>8.795518708990957E-2</v>
      </c>
      <c r="F30" s="23">
        <v>6.4000000000000001E-2</v>
      </c>
      <c r="G30" s="23">
        <v>0.42199999999999999</v>
      </c>
      <c r="H30" s="23">
        <v>4.8999999999999998E-3</v>
      </c>
      <c r="I30" s="25">
        <v>3.5</v>
      </c>
      <c r="J30" s="31" t="str">
        <f>_xlfn.XLOOKUP(D30,TIPO_CARBON[TIPO CARBON],TIPO_CARBON[TIPO DATA CALIDAD],"")</f>
        <v>4SD</v>
      </c>
      <c r="K30"/>
      <c r="L30"/>
      <c r="M30" s="9" t="str" cm="1">
        <f t="array" aca="1" ref="M30:N30" ca="1">IFERROR(_xlfn.ANCHORARRAY(INDIRECT("'DATOS MAESTROS'!o" &amp; (MATCH(A30, 'DATOS MAESTROS'!N:N, 0)))),"")</f>
        <v>SANTA MONICA 2</v>
      </c>
      <c r="N30" s="9" t="str">
        <f ca="1"/>
        <v>SANTA MONICA 2 TER</v>
      </c>
    </row>
    <row r="31" spans="1:62" s="9" customFormat="1" x14ac:dyDescent="0.35">
      <c r="A31" s="21" t="s">
        <v>28</v>
      </c>
      <c r="B31" s="21" t="s">
        <v>70</v>
      </c>
      <c r="C31" s="30">
        <f>_xlfn.XLOOKUP(B31,PROV[MINA],PROV[COD_MINA],"")</f>
        <v>290000806</v>
      </c>
      <c r="D31" s="21" t="s">
        <v>23</v>
      </c>
      <c r="E31" s="23">
        <v>7.7100000000000002E-2</v>
      </c>
      <c r="F31" s="23">
        <v>7.1499999999999994E-2</v>
      </c>
      <c r="G31" s="23">
        <v>0.42</v>
      </c>
      <c r="H31" s="23">
        <v>7.0000000000000001E-3</v>
      </c>
      <c r="I31" s="25">
        <v>4.5</v>
      </c>
      <c r="J31" s="31" t="str">
        <f>_xlfn.XLOOKUP(D31,TIPO_CARBON[TIPO CARBON],TIPO_CARBON[TIPO DATA CALIDAD],"")</f>
        <v>4SD</v>
      </c>
      <c r="K31"/>
      <c r="L31"/>
      <c r="M31" s="9" t="str" cm="1">
        <f t="array" aca="1" ref="M31:BJ31" ca="1">IFERROR(_xlfn.ANCHORARRAY(INDIRECT("'DATOS MAESTROS'!o" &amp; (MATCH(A31, 'DATOS MAESTROS'!N:N, 0)))),"")</f>
        <v>20 DE JULIO</v>
      </c>
      <c r="N31" s="9" t="str">
        <f ca="1"/>
        <v>CANDELARIA</v>
      </c>
      <c r="O31" s="9" t="str">
        <f ca="1"/>
        <v>CARIÑOSA E&amp;E</v>
      </c>
      <c r="P31" s="9" t="str">
        <f ca="1"/>
        <v>CARIÑOSA E&amp;E TER A</v>
      </c>
      <c r="Q31" s="9" t="str">
        <f ca="1"/>
        <v>CARIÑOSA E&amp;E TER B</v>
      </c>
      <c r="R31" s="9" t="str">
        <f ca="1"/>
        <v>COSTOSA</v>
      </c>
      <c r="S31" s="9" t="str">
        <f ca="1"/>
        <v>DANUBIO</v>
      </c>
      <c r="T31" s="9" t="str">
        <f ca="1"/>
        <v>DIAMANTE</v>
      </c>
      <c r="U31" s="9" t="str">
        <f ca="1"/>
        <v>EL PALMAR</v>
      </c>
      <c r="V31" s="9" t="str">
        <f ca="1"/>
        <v>EL TIGRE</v>
      </c>
      <c r="W31" s="9" t="str">
        <f ca="1"/>
        <v>EL TREBOL TER</v>
      </c>
      <c r="X31" s="9" t="str">
        <f ca="1"/>
        <v>EMPALME</v>
      </c>
      <c r="Y31" s="9" t="str">
        <f ca="1"/>
        <v>FATIBAR 20</v>
      </c>
      <c r="Z31" s="9" t="str">
        <f ca="1"/>
        <v>FORTALEZA M&amp;M</v>
      </c>
      <c r="AA31" s="9" t="str">
        <f ca="1"/>
        <v>GUADALUPE E&amp;E</v>
      </c>
      <c r="AB31" s="9" t="str">
        <f ca="1"/>
        <v>GUADALUPE TER</v>
      </c>
      <c r="AC31" s="9" t="str">
        <f ca="1"/>
        <v>LA ILUSIÓN</v>
      </c>
      <c r="AD31" s="9" t="str">
        <f ca="1"/>
        <v>LA PALESTINA</v>
      </c>
      <c r="AE31" s="9" t="str">
        <f ca="1"/>
        <v>LA PALESTINA TER</v>
      </c>
      <c r="AF31" s="9" t="str">
        <f ca="1"/>
        <v>LA PALMA</v>
      </c>
      <c r="AG31" s="9" t="str">
        <f ca="1"/>
        <v>LA ZOTANA E&amp;E</v>
      </c>
      <c r="AH31" s="9" t="str">
        <f ca="1"/>
        <v>LIMONCITO</v>
      </c>
      <c r="AI31" s="9" t="str">
        <f ca="1"/>
        <v>LUISCA</v>
      </c>
      <c r="AJ31" s="9" t="str">
        <f ca="1"/>
        <v>MANTO 30</v>
      </c>
      <c r="AK31" s="9" t="str">
        <f ca="1"/>
        <v>MANTO 30 TER</v>
      </c>
      <c r="AL31" s="9" t="str">
        <f ca="1"/>
        <v>NOKAR</v>
      </c>
      <c r="AM31" s="9" t="str">
        <f ca="1"/>
        <v>OCAREÑA</v>
      </c>
      <c r="AN31" s="9" t="str">
        <f ca="1"/>
        <v>ORIENTE 2 E&amp;E</v>
      </c>
      <c r="AO31" s="9" t="str">
        <f ca="1"/>
        <v>ORIENTE 2 TER A EYE</v>
      </c>
      <c r="AP31" s="9" t="str">
        <f ca="1"/>
        <v>ORIENTE E&amp;E</v>
      </c>
      <c r="AQ31" s="9" t="str">
        <f ca="1"/>
        <v>ORIENTE TER</v>
      </c>
      <c r="AR31" s="9" t="str">
        <f ca="1"/>
        <v>PRIMAVERA E&amp;E</v>
      </c>
      <c r="AS31" s="9" t="str">
        <f ca="1"/>
        <v>PRIMAVERA E&amp;E TER</v>
      </c>
      <c r="AT31" s="9" t="str">
        <f ca="1"/>
        <v>REGINA E&amp;E</v>
      </c>
      <c r="AU31" s="9" t="str">
        <f ca="1"/>
        <v>REGINA E&amp;E TER A</v>
      </c>
      <c r="AV31" s="9" t="str">
        <f ca="1"/>
        <v>REGINA E&amp;E TER B</v>
      </c>
      <c r="AW31" s="9" t="str">
        <f ca="1"/>
        <v>REGINA EYE TER</v>
      </c>
      <c r="AX31" s="9" t="str">
        <f ca="1"/>
        <v>SAN PABLO E&amp;E</v>
      </c>
      <c r="AY31" s="9" t="str">
        <f ca="1"/>
        <v>SANTA MARIA MYM</v>
      </c>
      <c r="AZ31" s="9" t="str">
        <f ca="1"/>
        <v>SONADA TER</v>
      </c>
      <c r="BA31" s="9" t="str">
        <f ca="1"/>
        <v>SOÑADA E&amp;E</v>
      </c>
      <c r="BB31" s="9" t="str">
        <f ca="1"/>
        <v>TESORO</v>
      </c>
      <c r="BC31" s="9" t="str">
        <f ca="1"/>
        <v>TOSCANA</v>
      </c>
      <c r="BD31" s="9" t="str">
        <f ca="1"/>
        <v>VALERIA</v>
      </c>
      <c r="BE31" s="9" t="str">
        <f ca="1"/>
        <v>VERDE</v>
      </c>
      <c r="BF31" s="9" t="str">
        <f ca="1"/>
        <v>VILLA FLORES</v>
      </c>
      <c r="BG31" s="9" t="str">
        <f ca="1"/>
        <v>VILLA LUZ</v>
      </c>
      <c r="BH31" s="9" t="str">
        <f ca="1"/>
        <v>VILLANUEVA M&amp;M</v>
      </c>
      <c r="BI31" s="9" t="str">
        <f ca="1"/>
        <v>VILLANUEVA TER</v>
      </c>
      <c r="BJ31" s="9" t="str">
        <f ca="1"/>
        <v>ZOTANA TER</v>
      </c>
    </row>
    <row r="32" spans="1:62" s="9" customFormat="1" x14ac:dyDescent="0.35">
      <c r="A32" s="21" t="s">
        <v>28</v>
      </c>
      <c r="B32" s="21" t="s">
        <v>71</v>
      </c>
      <c r="C32" s="30">
        <f>_xlfn.XLOOKUP(B32,PROV[MINA],PROV[COD_MINA],"")</f>
        <v>290000897</v>
      </c>
      <c r="D32" s="21" t="s">
        <v>23</v>
      </c>
      <c r="E32" s="23">
        <v>8.2000000000000003E-2</v>
      </c>
      <c r="F32" s="23">
        <v>6.8000000000000005E-2</v>
      </c>
      <c r="G32" s="23">
        <v>0.41949999999999998</v>
      </c>
      <c r="H32" s="23">
        <v>6.4999999999999997E-3</v>
      </c>
      <c r="I32" s="25">
        <v>4</v>
      </c>
      <c r="J32" s="31" t="str">
        <f>_xlfn.XLOOKUP(D32,TIPO_CARBON[TIPO CARBON],TIPO_CARBON[TIPO DATA CALIDAD],"")</f>
        <v>4SD</v>
      </c>
      <c r="K32"/>
      <c r="L32"/>
      <c r="M32" s="9" t="str" cm="1">
        <f t="array" aca="1" ref="M32:BJ32" ca="1">IFERROR(_xlfn.ANCHORARRAY(INDIRECT("'DATOS MAESTROS'!o" &amp; (MATCH(A32, 'DATOS MAESTROS'!N:N, 0)))),"")</f>
        <v>20 DE JULIO</v>
      </c>
      <c r="N32" s="9" t="str">
        <f ca="1"/>
        <v>CANDELARIA</v>
      </c>
      <c r="O32" s="9" t="str">
        <f ca="1"/>
        <v>CARIÑOSA E&amp;E</v>
      </c>
      <c r="P32" s="9" t="str">
        <f ca="1"/>
        <v>CARIÑOSA E&amp;E TER A</v>
      </c>
      <c r="Q32" s="9" t="str">
        <f ca="1"/>
        <v>CARIÑOSA E&amp;E TER B</v>
      </c>
      <c r="R32" s="9" t="str">
        <f ca="1"/>
        <v>COSTOSA</v>
      </c>
      <c r="S32" s="9" t="str">
        <f ca="1"/>
        <v>DANUBIO</v>
      </c>
      <c r="T32" s="9" t="str">
        <f ca="1"/>
        <v>DIAMANTE</v>
      </c>
      <c r="U32" s="9" t="str">
        <f ca="1"/>
        <v>EL PALMAR</v>
      </c>
      <c r="V32" s="9" t="str">
        <f ca="1"/>
        <v>EL TIGRE</v>
      </c>
      <c r="W32" s="9" t="str">
        <f ca="1"/>
        <v>EL TREBOL TER</v>
      </c>
      <c r="X32" s="9" t="str">
        <f ca="1"/>
        <v>EMPALME</v>
      </c>
      <c r="Y32" s="9" t="str">
        <f ca="1"/>
        <v>FATIBAR 20</v>
      </c>
      <c r="Z32" s="9" t="str">
        <f ca="1"/>
        <v>FORTALEZA M&amp;M</v>
      </c>
      <c r="AA32" s="9" t="str">
        <f ca="1"/>
        <v>GUADALUPE E&amp;E</v>
      </c>
      <c r="AB32" s="9" t="str">
        <f ca="1"/>
        <v>GUADALUPE TER</v>
      </c>
      <c r="AC32" s="9" t="str">
        <f ca="1"/>
        <v>LA ILUSIÓN</v>
      </c>
      <c r="AD32" s="9" t="str">
        <f ca="1"/>
        <v>LA PALESTINA</v>
      </c>
      <c r="AE32" s="9" t="str">
        <f ca="1"/>
        <v>LA PALESTINA TER</v>
      </c>
      <c r="AF32" s="9" t="str">
        <f ca="1"/>
        <v>LA PALMA</v>
      </c>
      <c r="AG32" s="9" t="str">
        <f ca="1"/>
        <v>LA ZOTANA E&amp;E</v>
      </c>
      <c r="AH32" s="9" t="str">
        <f ca="1"/>
        <v>LIMONCITO</v>
      </c>
      <c r="AI32" s="9" t="str">
        <f ca="1"/>
        <v>LUISCA</v>
      </c>
      <c r="AJ32" s="9" t="str">
        <f ca="1"/>
        <v>MANTO 30</v>
      </c>
      <c r="AK32" s="9" t="str">
        <f ca="1"/>
        <v>MANTO 30 TER</v>
      </c>
      <c r="AL32" s="9" t="str">
        <f ca="1"/>
        <v>NOKAR</v>
      </c>
      <c r="AM32" s="9" t="str">
        <f ca="1"/>
        <v>OCAREÑA</v>
      </c>
      <c r="AN32" s="9" t="str">
        <f ca="1"/>
        <v>ORIENTE 2 E&amp;E</v>
      </c>
      <c r="AO32" s="9" t="str">
        <f ca="1"/>
        <v>ORIENTE 2 TER A EYE</v>
      </c>
      <c r="AP32" s="9" t="str">
        <f ca="1"/>
        <v>ORIENTE E&amp;E</v>
      </c>
      <c r="AQ32" s="9" t="str">
        <f ca="1"/>
        <v>ORIENTE TER</v>
      </c>
      <c r="AR32" s="9" t="str">
        <f ca="1"/>
        <v>PRIMAVERA E&amp;E</v>
      </c>
      <c r="AS32" s="9" t="str">
        <f ca="1"/>
        <v>PRIMAVERA E&amp;E TER</v>
      </c>
      <c r="AT32" s="9" t="str">
        <f ca="1"/>
        <v>REGINA E&amp;E</v>
      </c>
      <c r="AU32" s="9" t="str">
        <f ca="1"/>
        <v>REGINA E&amp;E TER A</v>
      </c>
      <c r="AV32" s="9" t="str">
        <f ca="1"/>
        <v>REGINA E&amp;E TER B</v>
      </c>
      <c r="AW32" s="9" t="str">
        <f ca="1"/>
        <v>REGINA EYE TER</v>
      </c>
      <c r="AX32" s="9" t="str">
        <f ca="1"/>
        <v>SAN PABLO E&amp;E</v>
      </c>
      <c r="AY32" s="9" t="str">
        <f ca="1"/>
        <v>SANTA MARIA MYM</v>
      </c>
      <c r="AZ32" s="9" t="str">
        <f ca="1"/>
        <v>SONADA TER</v>
      </c>
      <c r="BA32" s="9" t="str">
        <f ca="1"/>
        <v>SOÑADA E&amp;E</v>
      </c>
      <c r="BB32" s="9" t="str">
        <f ca="1"/>
        <v>TESORO</v>
      </c>
      <c r="BC32" s="9" t="str">
        <f ca="1"/>
        <v>TOSCANA</v>
      </c>
      <c r="BD32" s="9" t="str">
        <f ca="1"/>
        <v>VALERIA</v>
      </c>
      <c r="BE32" s="9" t="str">
        <f ca="1"/>
        <v>VERDE</v>
      </c>
      <c r="BF32" s="9" t="str">
        <f ca="1"/>
        <v>VILLA FLORES</v>
      </c>
      <c r="BG32" s="9" t="str">
        <f ca="1"/>
        <v>VILLA LUZ</v>
      </c>
      <c r="BH32" s="9" t="str">
        <f ca="1"/>
        <v>VILLANUEVA M&amp;M</v>
      </c>
      <c r="BI32" s="9" t="str">
        <f ca="1"/>
        <v>VILLANUEVA TER</v>
      </c>
      <c r="BJ32" s="9" t="str">
        <f ca="1"/>
        <v>ZOTANA TER</v>
      </c>
    </row>
    <row r="33" spans="1:57" s="9" customFormat="1" x14ac:dyDescent="0.35">
      <c r="A33" s="21" t="s">
        <v>72</v>
      </c>
      <c r="B33" s="21" t="s">
        <v>73</v>
      </c>
      <c r="C33" s="30">
        <f>_xlfn.XLOOKUP(B33,PROV[MINA],PROV[COD_MINA],"")</f>
        <v>290000574</v>
      </c>
      <c r="D33" s="21" t="s">
        <v>23</v>
      </c>
      <c r="E33" s="23">
        <v>5.7285219330855015E-2</v>
      </c>
      <c r="F33" s="23">
        <v>8.5049903345724917E-2</v>
      </c>
      <c r="G33" s="23">
        <v>0.41924153159851307</v>
      </c>
      <c r="H33" s="23">
        <v>7.0172936802973982E-3</v>
      </c>
      <c r="I33" s="25">
        <v>4.1291449814126393</v>
      </c>
      <c r="J33" s="31" t="str">
        <f>_xlfn.XLOOKUP(D33,TIPO_CARBON[TIPO CARBON],TIPO_CARBON[TIPO DATA CALIDAD],"")</f>
        <v>4SD</v>
      </c>
      <c r="K33"/>
      <c r="L33"/>
      <c r="M33" s="9" t="str" cm="1">
        <f t="array" aca="1" ref="M33:Q33" ca="1">IFERROR(_xlfn.ANCHORARRAY(INDIRECT("'DATOS MAESTROS'!o" &amp; (MATCH(A33, 'DATOS MAESTROS'!N:N, 0)))),"")</f>
        <v>FATIBAR ROA 1</v>
      </c>
      <c r="N33" s="9" t="str">
        <f ca="1"/>
        <v>FATIBAR ROA 1 TER A</v>
      </c>
      <c r="O33" s="9" t="str">
        <f ca="1"/>
        <v>FATIBAR ROA 1 TER B</v>
      </c>
      <c r="P33" s="9" t="str">
        <f ca="1"/>
        <v>FATIBAR ROA 2</v>
      </c>
      <c r="Q33" s="9" t="str">
        <f ca="1"/>
        <v>FATIBAR ROA 3</v>
      </c>
    </row>
    <row r="34" spans="1:57" s="9" customFormat="1" x14ac:dyDescent="0.35">
      <c r="A34" s="21" t="s">
        <v>74</v>
      </c>
      <c r="B34" s="21" t="s">
        <v>75</v>
      </c>
      <c r="C34" s="30">
        <f>_xlfn.XLOOKUP(B34,PROV[MINA],PROV[COD_MINA],"")</f>
        <v>290000616</v>
      </c>
      <c r="D34" s="21" t="s">
        <v>23</v>
      </c>
      <c r="E34" s="23">
        <v>6.477632462980748E-2</v>
      </c>
      <c r="F34" s="23">
        <v>6.2968237128642954E-2</v>
      </c>
      <c r="G34" s="23">
        <v>0.41914659750063449</v>
      </c>
      <c r="H34" s="23">
        <v>6.4630906926072765E-3</v>
      </c>
      <c r="I34" s="25">
        <v>4.1697612195097067</v>
      </c>
      <c r="J34" s="31" t="str">
        <f>_xlfn.XLOOKUP(D34,TIPO_CARBON[TIPO CARBON],TIPO_CARBON[TIPO DATA CALIDAD],"")</f>
        <v>4SD</v>
      </c>
      <c r="K34"/>
      <c r="L34"/>
      <c r="M34" s="9" t="str" cm="1">
        <f t="array" aca="1" ref="M34:V34" ca="1">IFERROR(_xlfn.ANCHORARRAY(INDIRECT("'DATOS MAESTROS'!o" &amp; (MATCH(A34, 'DATOS MAESTROS'!N:N, 0)))),"")</f>
        <v>CARBOINDUSTRIA 1</v>
      </c>
      <c r="N34" s="9" t="str">
        <f ca="1"/>
        <v>CARBOINDUSTRIA 2</v>
      </c>
      <c r="O34" s="9" t="str">
        <f ca="1"/>
        <v>CARBOINDUSTRIA 2 TER</v>
      </c>
      <c r="P34" s="9" t="str">
        <f ca="1"/>
        <v>CARBOINDUSTRIA 3</v>
      </c>
      <c r="Q34" s="9" t="str">
        <f ca="1"/>
        <v>CARBOINDUSTRIA 4</v>
      </c>
      <c r="R34" s="9" t="str">
        <f ca="1"/>
        <v>CARBOINDUSTRIA COQ 2</v>
      </c>
      <c r="S34" s="9" t="str">
        <f ca="1"/>
        <v>CARBOINDUSTRIA COQ RC</v>
      </c>
      <c r="T34" s="9" t="str">
        <f ca="1"/>
        <v>CARBOINDUSTRIA TER</v>
      </c>
      <c r="U34" s="9" t="str">
        <f ca="1"/>
        <v>CARBOINDUSTRIA TER A</v>
      </c>
      <c r="V34" s="9" t="str">
        <f ca="1"/>
        <v>CARBOINDUSTRIA TER B</v>
      </c>
    </row>
    <row r="35" spans="1:57" s="9" customFormat="1" x14ac:dyDescent="0.35">
      <c r="A35" s="21" t="s">
        <v>57</v>
      </c>
      <c r="B35" s="21" t="s">
        <v>76</v>
      </c>
      <c r="C35" s="30">
        <f>_xlfn.XLOOKUP(B35,PROV[MINA],PROV[COD_MINA],"")</f>
        <v>290000099</v>
      </c>
      <c r="D35" s="21" t="s">
        <v>23</v>
      </c>
      <c r="E35" s="23">
        <v>7.0000000000000007E-2</v>
      </c>
      <c r="F35" s="23">
        <v>6.3796847483211711E-2</v>
      </c>
      <c r="G35" s="23">
        <v>0.41663944419716287</v>
      </c>
      <c r="H35" s="23">
        <v>7.6962398157645147E-3</v>
      </c>
      <c r="I35" s="25">
        <v>4.4726936698082156</v>
      </c>
      <c r="J35" s="31" t="str">
        <f>_xlfn.XLOOKUP(D35,TIPO_CARBON[TIPO CARBON],TIPO_CARBON[TIPO DATA CALIDAD],"")</f>
        <v>4SD</v>
      </c>
      <c r="K35"/>
      <c r="L35"/>
      <c r="M35" s="9" t="str" cm="1">
        <f t="array" aca="1" ref="M35:AQ35" ca="1">IFERROR(_xlfn.ANCHORARRAY(INDIRECT("'DATOS MAESTROS'!o" &amp; (MATCH(A35, 'DATOS MAESTROS'!N:N, 0)))),"")</f>
        <v>ALTO VIENTO C</v>
      </c>
      <c r="N35" s="9" t="str">
        <f ca="1"/>
        <v>COOPROCARCAT 002 M1</v>
      </c>
      <c r="O35" s="9" t="str">
        <f ca="1"/>
        <v>COOPROCARCAT 002 M2</v>
      </c>
      <c r="P35" s="9" t="str">
        <f ca="1"/>
        <v>COOPROCARCAT 003 M2</v>
      </c>
      <c r="Q35" s="9" t="str">
        <f ca="1"/>
        <v>COOPROCARCAT 003 M2 TER</v>
      </c>
      <c r="R35" s="9" t="str">
        <f ca="1"/>
        <v>COOPROCARCAT 004</v>
      </c>
      <c r="S35" s="9" t="str">
        <f ca="1"/>
        <v>COOPROCARCAT 005 M2</v>
      </c>
      <c r="T35" s="9" t="str">
        <f ca="1"/>
        <v>COOPROCARCAT 005 M2 TER</v>
      </c>
      <c r="U35" s="9" t="str">
        <f ca="1"/>
        <v>COOPROCARCAT 007</v>
      </c>
      <c r="V35" s="9" t="str">
        <f ca="1"/>
        <v>COOPROCARCAT 009</v>
      </c>
      <c r="W35" s="9" t="str">
        <f ca="1"/>
        <v>COOPROCARCAT 010</v>
      </c>
      <c r="X35" s="9" t="str">
        <f ca="1"/>
        <v>COOPROCARCAT 010 M2</v>
      </c>
      <c r="Y35" s="9" t="str">
        <f ca="1"/>
        <v>COOPROCARCAT 012</v>
      </c>
      <c r="Z35" s="9" t="str">
        <f ca="1"/>
        <v>COOPROCARCAT 012 TER</v>
      </c>
      <c r="AA35" s="9" t="str">
        <f ca="1"/>
        <v>COOPROCARCAT 015M</v>
      </c>
      <c r="AB35" s="9" t="str">
        <f ca="1"/>
        <v>COOPROCARCAT 016</v>
      </c>
      <c r="AC35" s="9" t="str">
        <f ca="1"/>
        <v>COOPROCARCAT 017</v>
      </c>
      <c r="AD35" s="9" t="str">
        <f ca="1"/>
        <v>COOPROCARCAT 018</v>
      </c>
      <c r="AE35" s="9" t="str">
        <f ca="1"/>
        <v>COOPROCARCAT 020</v>
      </c>
      <c r="AF35" s="9" t="str">
        <f ca="1"/>
        <v>COOPROCARCAT 021</v>
      </c>
      <c r="AG35" s="9" t="str">
        <f ca="1"/>
        <v>COOPROCARCAT 022 M2</v>
      </c>
      <c r="AH35" s="9" t="str">
        <f ca="1"/>
        <v>COOPROCARCAT 024 M2</v>
      </c>
      <c r="AI35" s="9" t="str">
        <f ca="1"/>
        <v>COOPROCARCAT 024 M2 TER A</v>
      </c>
      <c r="AJ35" s="9" t="str">
        <f ca="1"/>
        <v>COOPROCARCAT 024 M2 TER B</v>
      </c>
      <c r="AK35" s="9" t="str">
        <f ca="1"/>
        <v>COOPROCARCAT 024 TER</v>
      </c>
      <c r="AL35" s="9" t="str">
        <f ca="1"/>
        <v>COOPROCARCAT 027</v>
      </c>
      <c r="AM35" s="9" t="str">
        <f ca="1"/>
        <v>COOPROCARCAT 027 TER</v>
      </c>
      <c r="AN35" s="9" t="str">
        <f ca="1"/>
        <v>COOPROCARCAT 053</v>
      </c>
      <c r="AO35" s="9" t="str">
        <f ca="1"/>
        <v>COOPROCARCAT 37</v>
      </c>
      <c r="AP35" s="9" t="str">
        <f ca="1"/>
        <v>COOPROCARCAT 38</v>
      </c>
      <c r="AQ35" s="9" t="str">
        <f ca="1"/>
        <v>JASAN</v>
      </c>
    </row>
    <row r="36" spans="1:57" s="9" customFormat="1" x14ac:dyDescent="0.35">
      <c r="A36" s="21" t="s">
        <v>77</v>
      </c>
      <c r="B36" s="21" t="s">
        <v>78</v>
      </c>
      <c r="C36" s="30">
        <f>_xlfn.XLOOKUP(B36,PROV[MINA],PROV[COD_MINA],"")</f>
        <v>290001737</v>
      </c>
      <c r="D36" s="21" t="s">
        <v>23</v>
      </c>
      <c r="E36" s="23">
        <v>6.5000000000000002E-2</v>
      </c>
      <c r="F36" s="23">
        <v>7.2099999999999997E-2</v>
      </c>
      <c r="G36" s="23">
        <v>0.41360000000000002</v>
      </c>
      <c r="H36" s="23">
        <v>7.3000000000000001E-3</v>
      </c>
      <c r="I36" s="25">
        <v>4.5</v>
      </c>
      <c r="J36" s="31" t="str">
        <f>_xlfn.XLOOKUP(D36,TIPO_CARBON[TIPO CARBON],TIPO_CARBON[TIPO DATA CALIDAD],"")</f>
        <v>4SD</v>
      </c>
      <c r="K36"/>
      <c r="L36"/>
      <c r="M36" s="9" t="str" cm="1">
        <f t="array" aca="1" ref="M36:W36" ca="1">IFERROR(_xlfn.ANCHORARRAY(INDIRECT("'DATOS MAESTROS'!o" &amp; (MATCH(A36, 'DATOS MAESTROS'!N:N, 0)))),"")</f>
        <v>ISABELLAS 1</v>
      </c>
      <c r="N36" s="9" t="str">
        <f ca="1"/>
        <v>ISABELLAS 1 TER</v>
      </c>
      <c r="O36" s="9" t="str">
        <f ca="1"/>
        <v>LA BONITA CLI</v>
      </c>
      <c r="P36" s="9" t="str">
        <f ca="1"/>
        <v>LA BONITA CLI TER</v>
      </c>
      <c r="Q36" s="9" t="str">
        <f ca="1"/>
        <v>PATIO LOMITAS</v>
      </c>
      <c r="R36" s="9" t="str">
        <f ca="1"/>
        <v>PATIO LOMITAS TER</v>
      </c>
      <c r="S36" s="9" t="str">
        <f ca="1"/>
        <v>PICO DE AGUILA 4</v>
      </c>
      <c r="T36" s="9" t="str">
        <f ca="1"/>
        <v>PICO DE AGUILA CI M10 TER</v>
      </c>
      <c r="U36" s="9" t="str">
        <f ca="1"/>
        <v>PICO DE AGUILA CI M20</v>
      </c>
      <c r="V36" s="9" t="str">
        <f ca="1"/>
        <v>PICO DE AGUILA CI M20 TER</v>
      </c>
      <c r="W36" s="9" t="str">
        <f ca="1"/>
        <v>ROCA NEGRA</v>
      </c>
    </row>
    <row r="37" spans="1:57" s="9" customFormat="1" x14ac:dyDescent="0.35">
      <c r="A37" s="21" t="s">
        <v>79</v>
      </c>
      <c r="B37" s="21" t="s">
        <v>80</v>
      </c>
      <c r="C37" s="30">
        <f>_xlfn.XLOOKUP(B37,PROV[MINA],PROV[COD_MINA],"")</f>
        <v>290000079</v>
      </c>
      <c r="D37" s="21" t="s">
        <v>23</v>
      </c>
      <c r="E37" s="23">
        <v>5.0606195976073937E-2</v>
      </c>
      <c r="F37" s="23">
        <v>7.23952487221316E-2</v>
      </c>
      <c r="G37" s="23">
        <v>0.40896724611201718</v>
      </c>
      <c r="H37" s="23">
        <v>8.3980937466014149E-3</v>
      </c>
      <c r="I37" s="25">
        <v>4.5730440456769976</v>
      </c>
      <c r="J37" s="31" t="str">
        <f>_xlfn.XLOOKUP(D37,TIPO_CARBON[TIPO CARBON],TIPO_CARBON[TIPO DATA CALIDAD],"")</f>
        <v>4SD</v>
      </c>
      <c r="K37"/>
      <c r="L37"/>
      <c r="M37" s="9" t="str" cm="1">
        <f t="array" aca="1" ref="M37:O37" ca="1">IFERROR(_xlfn.ANCHORARRAY(INDIRECT("'DATOS MAESTROS'!o" &amp; (MATCH(A37, 'DATOS MAESTROS'!N:N, 0)))),"")</f>
        <v>LA VICTORIA M10</v>
      </c>
      <c r="N37" s="9" t="str">
        <f ca="1"/>
        <v>LA VICTORIA M20</v>
      </c>
      <c r="O37" s="9" t="str">
        <f ca="1"/>
        <v>VICTORIA M20 TER</v>
      </c>
    </row>
    <row r="38" spans="1:57" s="9" customFormat="1" x14ac:dyDescent="0.35">
      <c r="A38" s="21" t="s">
        <v>81</v>
      </c>
      <c r="B38" s="21" t="s">
        <v>82</v>
      </c>
      <c r="C38" s="30">
        <f>_xlfn.XLOOKUP(B38,PROV[MINA],PROV[COD_MINA],"")</f>
        <v>290000933</v>
      </c>
      <c r="D38" s="21" t="s">
        <v>83</v>
      </c>
      <c r="E38" s="23">
        <v>1.5736115287509567E-2</v>
      </c>
      <c r="F38" s="23">
        <v>9.8870474596465335E-2</v>
      </c>
      <c r="G38" s="23">
        <v>0.40562351422654669</v>
      </c>
      <c r="H38" s="23">
        <v>9.2694618592380363E-3</v>
      </c>
      <c r="I38" s="25">
        <v>6.1724206405492028</v>
      </c>
      <c r="J38" s="31">
        <f>_xlfn.XLOOKUP(D38,TIPO_CARBON[TIPO CARBON],TIPO_CARBON[TIPO DATA CALIDAD],"")</f>
        <v>1</v>
      </c>
      <c r="K38"/>
      <c r="L38"/>
      <c r="M38" s="9" t="str" cm="1">
        <f t="array" aca="1" ref="M38:N38" ca="1">IFERROR(_xlfn.ANCHORARRAY(INDIRECT("'DATOS MAESTROS'!o" &amp; (MATCH(A38, 'DATOS MAESTROS'!N:N, 0)))),"")</f>
        <v>LA PERSEGUIDA</v>
      </c>
      <c r="N38" s="9" t="str">
        <f ca="1"/>
        <v>LA PERSEGUIDA TER</v>
      </c>
    </row>
    <row r="39" spans="1:57" s="9" customFormat="1" x14ac:dyDescent="0.35">
      <c r="A39" s="21" t="s">
        <v>81</v>
      </c>
      <c r="B39" s="21" t="s">
        <v>82</v>
      </c>
      <c r="C39" s="30">
        <f>_xlfn.XLOOKUP(B39,PROV[MINA],PROV[COD_MINA],"")</f>
        <v>290000933</v>
      </c>
      <c r="D39" s="21" t="s">
        <v>23</v>
      </c>
      <c r="E39" s="23">
        <v>1.4451977127212062E-2</v>
      </c>
      <c r="F39" s="23">
        <v>0.11171526516177792</v>
      </c>
      <c r="G39" s="23">
        <v>0.40108371811142646</v>
      </c>
      <c r="H39" s="23">
        <v>9.079860823933722E-3</v>
      </c>
      <c r="I39" s="25">
        <v>4.8428137521924501</v>
      </c>
      <c r="J39" s="31" t="str">
        <f>_xlfn.XLOOKUP(D39,TIPO_CARBON[TIPO CARBON],TIPO_CARBON[TIPO DATA CALIDAD],"")</f>
        <v>4SD</v>
      </c>
      <c r="K39"/>
      <c r="L39"/>
      <c r="M39" s="9" t="str" cm="1">
        <f t="array" aca="1" ref="M39:N39" ca="1">IFERROR(_xlfn.ANCHORARRAY(INDIRECT("'DATOS MAESTROS'!o" &amp; (MATCH(A39, 'DATOS MAESTROS'!N:N, 0)))),"")</f>
        <v>LA PERSEGUIDA</v>
      </c>
      <c r="N39" s="9" t="str">
        <f ca="1"/>
        <v>LA PERSEGUIDA TER</v>
      </c>
    </row>
    <row r="40" spans="1:57" s="9" customFormat="1" x14ac:dyDescent="0.35">
      <c r="A40" s="21" t="s">
        <v>84</v>
      </c>
      <c r="B40" s="21" t="s">
        <v>85</v>
      </c>
      <c r="C40" s="30">
        <f>_xlfn.XLOOKUP(B40,PROV[MINA],PROV[COD_MINA],"")</f>
        <v>290001684</v>
      </c>
      <c r="D40" s="21" t="s">
        <v>83</v>
      </c>
      <c r="E40" s="23">
        <v>7.5803939676038004E-2</v>
      </c>
      <c r="F40" s="23">
        <v>6.748327871904676E-2</v>
      </c>
      <c r="G40" s="23">
        <v>0.39358827592627077</v>
      </c>
      <c r="H40" s="23">
        <v>1.3390599515918825E-2</v>
      </c>
      <c r="I40" s="25">
        <v>7.5218208899646255</v>
      </c>
      <c r="J40" s="31">
        <f>_xlfn.XLOOKUP(D40,TIPO_CARBON[TIPO CARBON],TIPO_CARBON[TIPO DATA CALIDAD],"")</f>
        <v>1</v>
      </c>
      <c r="K40"/>
      <c r="L40"/>
      <c r="M40" s="9" t="str" cm="1">
        <f t="array" aca="1" ref="M40:R40" ca="1">IFERROR(_xlfn.ANCHORARRAY(INDIRECT("'DATOS MAESTROS'!o" &amp; (MATCH(A40, 'DATOS MAESTROS'!N:N, 0)))),"")</f>
        <v>ALACRAN CISCOSA</v>
      </c>
      <c r="N40" s="9" t="str">
        <f ca="1"/>
        <v>ALACRAN PARIDA</v>
      </c>
      <c r="O40" s="9" t="str">
        <f ca="1"/>
        <v>AMARILLA CISCOSA  CT</v>
      </c>
      <c r="P40" s="9" t="str">
        <f ca="1"/>
        <v>AMARILLA PARIDA  CT</v>
      </c>
      <c r="Q40" s="9" t="str">
        <f ca="1"/>
        <v>CARMETAL CISCOSA CT</v>
      </c>
      <c r="R40" s="9" t="str">
        <f ca="1"/>
        <v>CARMETAL PARIDA  CT</v>
      </c>
    </row>
    <row r="41" spans="1:57" s="9" customFormat="1" x14ac:dyDescent="0.35">
      <c r="A41" s="21" t="s">
        <v>30</v>
      </c>
      <c r="B41" s="21" t="s">
        <v>86</v>
      </c>
      <c r="C41" s="30">
        <f>_xlfn.XLOOKUP(B41,PROV[MINA],PROV[COD_MINA],"")</f>
        <v>290001769</v>
      </c>
      <c r="D41" s="21" t="s">
        <v>83</v>
      </c>
      <c r="E41" s="23">
        <v>2.3188515246508973E-2</v>
      </c>
      <c r="F41" s="23">
        <v>5.390122542034767E-2</v>
      </c>
      <c r="G41" s="23">
        <v>0.39027190082644625</v>
      </c>
      <c r="H41" s="23">
        <v>7.1984895981761186E-3</v>
      </c>
      <c r="I41" s="25">
        <v>7.2462239954402961</v>
      </c>
      <c r="J41" s="31">
        <f>_xlfn.XLOOKUP(D41,TIPO_CARBON[TIPO CARBON],TIPO_CARBON[TIPO DATA CALIDAD],"")</f>
        <v>1</v>
      </c>
      <c r="K41"/>
      <c r="L41"/>
      <c r="M41" s="9" t="str" cm="1">
        <f t="array" aca="1" ref="M41:BE41" ca="1">IFERROR(_xlfn.ANCHORARRAY(INDIRECT("'DATOS MAESTROS'!o" &amp; (MATCH(A41, 'DATOS MAESTROS'!N:N, 0)))),"")</f>
        <v>CHICHIRA</v>
      </c>
      <c r="N41" s="9" t="str">
        <f ca="1"/>
        <v>COLMET 106</v>
      </c>
      <c r="O41" s="9" t="str">
        <f ca="1"/>
        <v>COLMET 106 TER</v>
      </c>
      <c r="P41" s="9" t="str">
        <f ca="1"/>
        <v>COLMET 107</v>
      </c>
      <c r="Q41" s="9" t="str">
        <f ca="1"/>
        <v>COLMET 107 TER</v>
      </c>
      <c r="R41" s="9" t="str">
        <f ca="1"/>
        <v>COLMET 108</v>
      </c>
      <c r="S41" s="9" t="str">
        <f ca="1"/>
        <v>COLMET 109</v>
      </c>
      <c r="T41" s="9" t="str">
        <f ca="1"/>
        <v>COLMET 109 TER</v>
      </c>
      <c r="U41" s="9" t="str">
        <f ca="1"/>
        <v>COLMET 110</v>
      </c>
      <c r="V41" s="9" t="str">
        <f ca="1"/>
        <v>COLMET 110 TER</v>
      </c>
      <c r="W41" s="9" t="str">
        <f ca="1"/>
        <v>COLMET 145</v>
      </c>
      <c r="X41" s="9" t="str">
        <f ca="1"/>
        <v>COLMET 145 TER</v>
      </c>
      <c r="Y41" s="9" t="str">
        <f ca="1"/>
        <v>COLMET 146</v>
      </c>
      <c r="Z41" s="9" t="str">
        <f ca="1"/>
        <v>COLMET 147 TER</v>
      </c>
      <c r="AA41" s="9" t="str">
        <f ca="1"/>
        <v>COLMET 150</v>
      </c>
      <c r="AB41" s="9" t="str">
        <f ca="1"/>
        <v>COLMET 150 TER</v>
      </c>
      <c r="AC41" s="9" t="str">
        <f ca="1"/>
        <v>COLMET 151</v>
      </c>
      <c r="AD41" s="9" t="str">
        <f ca="1"/>
        <v>COLMET 151 TER</v>
      </c>
      <c r="AE41" s="9" t="str">
        <f ca="1"/>
        <v>COLMET 152</v>
      </c>
      <c r="AF41" s="9" t="str">
        <f ca="1"/>
        <v>COLMET 152 TER</v>
      </c>
      <c r="AG41" s="9" t="str">
        <f ca="1"/>
        <v>COLMET 153</v>
      </c>
      <c r="AH41" s="9" t="str">
        <f ca="1"/>
        <v>COLMET 153 TER</v>
      </c>
      <c r="AI41" s="9" t="str">
        <f ca="1"/>
        <v>COLMET 182</v>
      </c>
      <c r="AJ41" s="9" t="str">
        <f ca="1"/>
        <v>COLMET 183</v>
      </c>
      <c r="AK41" s="9" t="str">
        <f ca="1"/>
        <v>COLMET 183 TER</v>
      </c>
      <c r="AL41" s="9" t="str">
        <f ca="1"/>
        <v>COLMET 184</v>
      </c>
      <c r="AM41" s="9" t="str">
        <f ca="1"/>
        <v>COLMET 185</v>
      </c>
      <c r="AN41" s="9" t="str">
        <f ca="1"/>
        <v>COLMET 2</v>
      </c>
      <c r="AO41" s="9" t="str">
        <f ca="1"/>
        <v>COLMET 200 COQ F</v>
      </c>
      <c r="AP41" s="9" t="str">
        <f ca="1"/>
        <v>COLMET 202 TER</v>
      </c>
      <c r="AQ41" s="9" t="str">
        <f ca="1"/>
        <v>COLMET 247</v>
      </c>
      <c r="AR41" s="9" t="str">
        <f ca="1"/>
        <v>COLMET 248</v>
      </c>
      <c r="AS41" s="9" t="str">
        <f ca="1"/>
        <v>COLMET 250</v>
      </c>
      <c r="AT41" s="9" t="str">
        <f ca="1"/>
        <v>COLMET 251</v>
      </c>
      <c r="AU41" s="9" t="str">
        <f ca="1"/>
        <v>COLMET 252</v>
      </c>
      <c r="AV41" s="9" t="str">
        <f ca="1"/>
        <v>COLMET 253</v>
      </c>
      <c r="AW41" s="9" t="str">
        <f ca="1"/>
        <v>COLMET 254</v>
      </c>
      <c r="AX41" s="9" t="str">
        <f ca="1"/>
        <v>COLMET 300</v>
      </c>
      <c r="AY41" s="9" t="str">
        <f ca="1"/>
        <v>COLMET 301</v>
      </c>
      <c r="AZ41" s="9" t="str">
        <f ca="1"/>
        <v>EL CHORRO</v>
      </c>
      <c r="BA41" s="9" t="str">
        <f ca="1"/>
        <v>EL CHORRO 2</v>
      </c>
      <c r="BB41" s="9" t="str">
        <f ca="1"/>
        <v>MATEGUADUA 1</v>
      </c>
      <c r="BC41" s="9" t="str">
        <f ca="1"/>
        <v>PARADAS TER</v>
      </c>
      <c r="BD41" s="9" t="str">
        <f ca="1"/>
        <v>SILENCIO 1</v>
      </c>
      <c r="BE41" s="9" t="str">
        <f ca="1"/>
        <v>SILENCIO 2</v>
      </c>
    </row>
    <row r="42" spans="1:57" s="9" customFormat="1" x14ac:dyDescent="0.35">
      <c r="A42" s="21" t="s">
        <v>87</v>
      </c>
      <c r="B42" s="21" t="s">
        <v>88</v>
      </c>
      <c r="C42" s="30">
        <f>_xlfn.XLOOKUP(B42,PROV[MINA],PROV[COD_MINA],"")</f>
        <v>290000126</v>
      </c>
      <c r="D42" s="21" t="s">
        <v>83</v>
      </c>
      <c r="E42" s="23">
        <v>4.8000000000000001E-2</v>
      </c>
      <c r="F42" s="23">
        <v>5.0999999999999997E-2</v>
      </c>
      <c r="G42" s="23">
        <v>0.38842827753571224</v>
      </c>
      <c r="H42" s="23">
        <v>7.111472064420055E-3</v>
      </c>
      <c r="I42" s="25">
        <v>7</v>
      </c>
      <c r="J42" s="31">
        <f>_xlfn.XLOOKUP(D42,TIPO_CARBON[TIPO CARBON],TIPO_CARBON[TIPO DATA CALIDAD],"")</f>
        <v>1</v>
      </c>
      <c r="K42"/>
      <c r="L42"/>
      <c r="M42" s="9" t="str" cm="1">
        <f t="array" aca="1" ref="M42:N42" ca="1">IFERROR(_xlfn.ANCHORARRAY(INDIRECT("'DATOS MAESTROS'!o" &amp; (MATCH(A42, 'DATOS MAESTROS'!N:N, 0)))),"")</f>
        <v>MEDELLIN</v>
      </c>
      <c r="N42" s="9" t="str">
        <f ca="1"/>
        <v>MEDELLIN JT 2</v>
      </c>
    </row>
    <row r="43" spans="1:57" s="9" customFormat="1" x14ac:dyDescent="0.35">
      <c r="A43" s="21" t="s">
        <v>89</v>
      </c>
      <c r="B43" s="21" t="s">
        <v>90</v>
      </c>
      <c r="C43" s="30">
        <f>_xlfn.XLOOKUP(B43,PROV[MINA],PROV[COD_MINA],"")</f>
        <v>290000196</v>
      </c>
      <c r="D43" s="21" t="s">
        <v>91</v>
      </c>
      <c r="E43" s="23">
        <v>3.3038909702991795E-2</v>
      </c>
      <c r="F43" s="23">
        <v>7.1039789325080094E-2</v>
      </c>
      <c r="G43" s="23">
        <v>0.38787437150458809</v>
      </c>
      <c r="H43" s="23">
        <v>5.3620024976923485E-3</v>
      </c>
      <c r="I43" s="25">
        <v>6.8030080903513062</v>
      </c>
      <c r="J43" s="31" t="str">
        <f>_xlfn.XLOOKUP(D43,TIPO_CARBON[TIPO CARBON],TIPO_CARBON[TIPO DATA CALIDAD],"")</f>
        <v>2E</v>
      </c>
      <c r="K43"/>
      <c r="L43"/>
      <c r="M43" s="9" t="str" cm="1">
        <f t="array" aca="1" ref="M43:O43" ca="1">IFERROR(_xlfn.ANCHORARRAY(INDIRECT("'DATOS MAESTROS'!o" &amp; (MATCH(A43, 'DATOS MAESTROS'!N:N, 0)))),"")</f>
        <v>CARUSO</v>
      </c>
      <c r="N43" s="9" t="str">
        <f ca="1"/>
        <v>MINA ROMERO</v>
      </c>
      <c r="O43" s="9" t="str">
        <f ca="1"/>
        <v>ROMERO TER</v>
      </c>
    </row>
    <row r="44" spans="1:57" s="9" customFormat="1" x14ac:dyDescent="0.35">
      <c r="A44" s="21" t="s">
        <v>30</v>
      </c>
      <c r="B44" s="21" t="s">
        <v>92</v>
      </c>
      <c r="C44" s="30">
        <f>_xlfn.XLOOKUP(B44,PROV[MINA],PROV[COD_MINA],"")</f>
        <v>290001763</v>
      </c>
      <c r="D44" s="21" t="s">
        <v>83</v>
      </c>
      <c r="E44" s="23">
        <v>4.5398953135700998E-2</v>
      </c>
      <c r="F44" s="23">
        <v>7.3025242148517758E-2</v>
      </c>
      <c r="G44" s="23">
        <v>0.3861818315233343</v>
      </c>
      <c r="H44" s="23">
        <v>1.7963741316896584E-2</v>
      </c>
      <c r="I44" s="25">
        <v>7.6827120633988839</v>
      </c>
      <c r="J44" s="31">
        <f>_xlfn.XLOOKUP(D44,TIPO_CARBON[TIPO CARBON],TIPO_CARBON[TIPO DATA CALIDAD],"")</f>
        <v>1</v>
      </c>
      <c r="K44"/>
      <c r="L44"/>
      <c r="M44" s="9" t="str" cm="1">
        <f t="array" aca="1" ref="M44:BE44" ca="1">IFERROR(_xlfn.ANCHORARRAY(INDIRECT("'DATOS MAESTROS'!o" &amp; (MATCH(A44, 'DATOS MAESTROS'!N:N, 0)))),"")</f>
        <v>CHICHIRA</v>
      </c>
      <c r="N44" s="9" t="str">
        <f ca="1"/>
        <v>COLMET 106</v>
      </c>
      <c r="O44" s="9" t="str">
        <f ca="1"/>
        <v>COLMET 106 TER</v>
      </c>
      <c r="P44" s="9" t="str">
        <f ca="1"/>
        <v>COLMET 107</v>
      </c>
      <c r="Q44" s="9" t="str">
        <f ca="1"/>
        <v>COLMET 107 TER</v>
      </c>
      <c r="R44" s="9" t="str">
        <f ca="1"/>
        <v>COLMET 108</v>
      </c>
      <c r="S44" s="9" t="str">
        <f ca="1"/>
        <v>COLMET 109</v>
      </c>
      <c r="T44" s="9" t="str">
        <f ca="1"/>
        <v>COLMET 109 TER</v>
      </c>
      <c r="U44" s="9" t="str">
        <f ca="1"/>
        <v>COLMET 110</v>
      </c>
      <c r="V44" s="9" t="str">
        <f ca="1"/>
        <v>COLMET 110 TER</v>
      </c>
      <c r="W44" s="9" t="str">
        <f ca="1"/>
        <v>COLMET 145</v>
      </c>
      <c r="X44" s="9" t="str">
        <f ca="1"/>
        <v>COLMET 145 TER</v>
      </c>
      <c r="Y44" s="9" t="str">
        <f ca="1"/>
        <v>COLMET 146</v>
      </c>
      <c r="Z44" s="9" t="str">
        <f ca="1"/>
        <v>COLMET 147 TER</v>
      </c>
      <c r="AA44" s="9" t="str">
        <f ca="1"/>
        <v>COLMET 150</v>
      </c>
      <c r="AB44" s="9" t="str">
        <f ca="1"/>
        <v>COLMET 150 TER</v>
      </c>
      <c r="AC44" s="9" t="str">
        <f ca="1"/>
        <v>COLMET 151</v>
      </c>
      <c r="AD44" s="9" t="str">
        <f ca="1"/>
        <v>COLMET 151 TER</v>
      </c>
      <c r="AE44" s="9" t="str">
        <f ca="1"/>
        <v>COLMET 152</v>
      </c>
      <c r="AF44" s="9" t="str">
        <f ca="1"/>
        <v>COLMET 152 TER</v>
      </c>
      <c r="AG44" s="9" t="str">
        <f ca="1"/>
        <v>COLMET 153</v>
      </c>
      <c r="AH44" s="9" t="str">
        <f ca="1"/>
        <v>COLMET 153 TER</v>
      </c>
      <c r="AI44" s="9" t="str">
        <f ca="1"/>
        <v>COLMET 182</v>
      </c>
      <c r="AJ44" s="9" t="str">
        <f ca="1"/>
        <v>COLMET 183</v>
      </c>
      <c r="AK44" s="9" t="str">
        <f ca="1"/>
        <v>COLMET 183 TER</v>
      </c>
      <c r="AL44" s="9" t="str">
        <f ca="1"/>
        <v>COLMET 184</v>
      </c>
      <c r="AM44" s="9" t="str">
        <f ca="1"/>
        <v>COLMET 185</v>
      </c>
      <c r="AN44" s="9" t="str">
        <f ca="1"/>
        <v>COLMET 2</v>
      </c>
      <c r="AO44" s="9" t="str">
        <f ca="1"/>
        <v>COLMET 200 COQ F</v>
      </c>
      <c r="AP44" s="9" t="str">
        <f ca="1"/>
        <v>COLMET 202 TER</v>
      </c>
      <c r="AQ44" s="9" t="str">
        <f ca="1"/>
        <v>COLMET 247</v>
      </c>
      <c r="AR44" s="9" t="str">
        <f ca="1"/>
        <v>COLMET 248</v>
      </c>
      <c r="AS44" s="9" t="str">
        <f ca="1"/>
        <v>COLMET 250</v>
      </c>
      <c r="AT44" s="9" t="str">
        <f ca="1"/>
        <v>COLMET 251</v>
      </c>
      <c r="AU44" s="9" t="str">
        <f ca="1"/>
        <v>COLMET 252</v>
      </c>
      <c r="AV44" s="9" t="str">
        <f ca="1"/>
        <v>COLMET 253</v>
      </c>
      <c r="AW44" s="9" t="str">
        <f ca="1"/>
        <v>COLMET 254</v>
      </c>
      <c r="AX44" s="9" t="str">
        <f ca="1"/>
        <v>COLMET 300</v>
      </c>
      <c r="AY44" s="9" t="str">
        <f ca="1"/>
        <v>COLMET 301</v>
      </c>
      <c r="AZ44" s="9" t="str">
        <f ca="1"/>
        <v>EL CHORRO</v>
      </c>
      <c r="BA44" s="9" t="str">
        <f ca="1"/>
        <v>EL CHORRO 2</v>
      </c>
      <c r="BB44" s="9" t="str">
        <f ca="1"/>
        <v>MATEGUADUA 1</v>
      </c>
      <c r="BC44" s="9" t="str">
        <f ca="1"/>
        <v>PARADAS TER</v>
      </c>
      <c r="BD44" s="9" t="str">
        <f ca="1"/>
        <v>SILENCIO 1</v>
      </c>
      <c r="BE44" s="9" t="str">
        <f ca="1"/>
        <v>SILENCIO 2</v>
      </c>
    </row>
    <row r="45" spans="1:57" s="9" customFormat="1" x14ac:dyDescent="0.35">
      <c r="A45" s="21" t="s">
        <v>93</v>
      </c>
      <c r="B45" s="21" t="s">
        <v>94</v>
      </c>
      <c r="C45" s="30">
        <f>_xlfn.XLOOKUP(B45,PROV[MINA],PROV[COD_MINA],"")</f>
        <v>290000078</v>
      </c>
      <c r="D45" s="21" t="s">
        <v>91</v>
      </c>
      <c r="E45" s="23">
        <v>2.9829264585937168E-2</v>
      </c>
      <c r="F45" s="23">
        <v>5.7179671519355012E-2</v>
      </c>
      <c r="G45" s="23">
        <v>0.38367909588607024</v>
      </c>
      <c r="H45" s="23">
        <v>7.4212579435632923E-3</v>
      </c>
      <c r="I45" s="25">
        <v>7.6259498535978532</v>
      </c>
      <c r="J45" s="31" t="str">
        <f>_xlfn.XLOOKUP(D45,TIPO_CARBON[TIPO CARBON],TIPO_CARBON[TIPO DATA CALIDAD],"")</f>
        <v>2E</v>
      </c>
      <c r="K45"/>
      <c r="L45"/>
      <c r="M45" s="9" t="str" cm="1">
        <f t="array" aca="1" ref="M45" ca="1">IFERROR(_xlfn.ANCHORARRAY(INDIRECT("'DATOS MAESTROS'!o" &amp; (MATCH(A45, 'DATOS MAESTROS'!N:N, 0)))),"")</f>
        <v>SANTA EDUVIGES</v>
      </c>
    </row>
    <row r="46" spans="1:57" s="9" customFormat="1" x14ac:dyDescent="0.35">
      <c r="A46" s="21" t="s">
        <v>95</v>
      </c>
      <c r="B46" s="21" t="s">
        <v>96</v>
      </c>
      <c r="C46" s="30">
        <f>_xlfn.XLOOKUP(B46,PROV[MINA],PROV[COD_MINA],"")</f>
        <v>290001486</v>
      </c>
      <c r="D46" s="21" t="s">
        <v>83</v>
      </c>
      <c r="E46" s="23">
        <v>4.6677954188118501E-2</v>
      </c>
      <c r="F46" s="23">
        <v>9.6191673089373264E-2</v>
      </c>
      <c r="G46" s="23">
        <v>0.38137734069118606</v>
      </c>
      <c r="H46" s="23">
        <v>6.1194900884792066E-3</v>
      </c>
      <c r="I46" s="25">
        <v>6.877747633874896</v>
      </c>
      <c r="J46" s="31">
        <f>_xlfn.XLOOKUP(D46,TIPO_CARBON[TIPO CARBON],TIPO_CARBON[TIPO DATA CALIDAD],"")</f>
        <v>1</v>
      </c>
      <c r="K46"/>
      <c r="L46"/>
      <c r="M46" s="9" t="str" cm="1">
        <f t="array" aca="1" ref="M46:N46" ca="1">IFERROR(_xlfn.ANCHORARRAY(INDIRECT("'DATOS MAESTROS'!o" &amp; (MATCH(A46, 'DATOS MAESTROS'!N:N, 0)))),"")</f>
        <v>ARCOIRIS</v>
      </c>
      <c r="N46" s="9" t="str">
        <f ca="1"/>
        <v>LA GAVIOTA</v>
      </c>
    </row>
    <row r="47" spans="1:57" s="9" customFormat="1" x14ac:dyDescent="0.35">
      <c r="A47" s="21" t="s">
        <v>97</v>
      </c>
      <c r="B47" s="21" t="s">
        <v>98</v>
      </c>
      <c r="C47" s="30">
        <f>_xlfn.XLOOKUP(B47,PROV[MINA],PROV[COD_MINA],"")</f>
        <v>290001326</v>
      </c>
      <c r="D47" s="21" t="s">
        <v>91</v>
      </c>
      <c r="E47" s="23">
        <v>2.31708822103159E-2</v>
      </c>
      <c r="F47" s="23">
        <v>9.5117902754615707E-2</v>
      </c>
      <c r="G47" s="23">
        <v>0.38060340417982486</v>
      </c>
      <c r="H47" s="23">
        <v>6.9670695099882931E-3</v>
      </c>
      <c r="I47" s="25">
        <v>7.278161776011542</v>
      </c>
      <c r="J47" s="31" t="str">
        <f>_xlfn.XLOOKUP(D47,TIPO_CARBON[TIPO CARBON],TIPO_CARBON[TIPO DATA CALIDAD],"")</f>
        <v>2E</v>
      </c>
      <c r="K47"/>
      <c r="L47"/>
      <c r="M47" s="9" t="str" cm="1">
        <f t="array" aca="1" ref="M47" ca="1">IFERROR(_xlfn.ANCHORARRAY(INDIRECT("'DATOS MAESTROS'!o" &amp; (MATCH(A47, 'DATOS MAESTROS'!N:N, 0)))),"")</f>
        <v>EL RECREO</v>
      </c>
    </row>
    <row r="48" spans="1:57" s="9" customFormat="1" x14ac:dyDescent="0.35">
      <c r="A48" s="21" t="s">
        <v>39</v>
      </c>
      <c r="B48" s="21" t="s">
        <v>99</v>
      </c>
      <c r="C48" s="30">
        <f>_xlfn.XLOOKUP(B48,PROV[MINA],PROV[COD_MINA],"")</f>
        <v>290001796</v>
      </c>
      <c r="D48" s="21" t="s">
        <v>91</v>
      </c>
      <c r="E48" s="23">
        <v>2.6072878897751995E-2</v>
      </c>
      <c r="F48" s="23">
        <v>7.4999999999999997E-2</v>
      </c>
      <c r="G48" s="23">
        <v>0.38001145757795513</v>
      </c>
      <c r="H48" s="23">
        <v>9.1105148658448161E-3</v>
      </c>
      <c r="I48" s="25">
        <v>8</v>
      </c>
      <c r="J48" s="31" t="str">
        <f>_xlfn.XLOOKUP(D48,TIPO_CARBON[TIPO CARBON],TIPO_CARBON[TIPO DATA CALIDAD],"")</f>
        <v>2E</v>
      </c>
      <c r="K48"/>
      <c r="L48"/>
      <c r="M48" s="9" t="str" cm="1">
        <f t="array" aca="1" ref="M48:V48" ca="1">IFERROR(_xlfn.ANCHORARRAY(INDIRECT("'DATOS MAESTROS'!o" &amp; (MATCH(A48, 'DATOS MAESTROS'!N:N, 0)))),"")</f>
        <v>BENDICION</v>
      </c>
      <c r="N48" s="9" t="str">
        <f ca="1"/>
        <v>EL CARMEN M&amp;P</v>
      </c>
      <c r="O48" s="9" t="str">
        <f ca="1"/>
        <v>JULIETH 3 MOLINA</v>
      </c>
      <c r="P48" s="9" t="str">
        <f ca="1"/>
        <v>JULIETH 3 MOLINA TER</v>
      </c>
      <c r="Q48" s="9" t="str">
        <f ca="1"/>
        <v>JULIETH MOLINA</v>
      </c>
      <c r="R48" s="9" t="str">
        <f ca="1"/>
        <v>LA SOFIA</v>
      </c>
      <c r="S48" s="9" t="str">
        <f ca="1"/>
        <v>LOS ALMENDROS</v>
      </c>
      <c r="T48" s="9" t="str">
        <f ca="1"/>
        <v>PLANADAS MOLINA</v>
      </c>
      <c r="U48" s="9" t="str">
        <f ca="1"/>
        <v>PLANADAS MOLINA TER</v>
      </c>
      <c r="V48" s="9" t="str">
        <f ca="1"/>
        <v>VILLA ANDREA</v>
      </c>
    </row>
    <row r="49" spans="1:62" s="9" customFormat="1" x14ac:dyDescent="0.35">
      <c r="A49" s="21" t="s">
        <v>100</v>
      </c>
      <c r="B49" s="21" t="s">
        <v>101</v>
      </c>
      <c r="C49" s="30">
        <f>_xlfn.XLOOKUP(B49,PROV[MINA],PROV[COD_MINA],"")</f>
        <v>290000562</v>
      </c>
      <c r="D49" s="21" t="s">
        <v>91</v>
      </c>
      <c r="E49" s="23">
        <v>2.6928392187152834E-2</v>
      </c>
      <c r="F49" s="23">
        <v>7.2721135227692468E-2</v>
      </c>
      <c r="G49" s="23">
        <v>0.37998823937585818</v>
      </c>
      <c r="H49" s="23">
        <v>6.7956925887012699E-3</v>
      </c>
      <c r="I49" s="25">
        <v>7.5973343183384063</v>
      </c>
      <c r="J49" s="31" t="str">
        <f>_xlfn.XLOOKUP(D49,TIPO_CARBON[TIPO CARBON],TIPO_CARBON[TIPO DATA CALIDAD],"")</f>
        <v>2E</v>
      </c>
      <c r="K49"/>
      <c r="L49"/>
      <c r="M49" s="9" t="str" cm="1">
        <f t="array" aca="1" ref="M49:P49" ca="1">IFERROR(_xlfn.ANCHORARRAY(INDIRECT("'DATOS MAESTROS'!o" &amp; (MATCH(A49, 'DATOS MAESTROS'!N:N, 0)))),"")</f>
        <v>INCLINADO 5</v>
      </c>
      <c r="N49" s="9" t="str">
        <f ca="1"/>
        <v>TALAS</v>
      </c>
      <c r="O49" s="9" t="str">
        <f ca="1"/>
        <v>TALAS 02</v>
      </c>
      <c r="P49" s="9" t="str">
        <f ca="1"/>
        <v>TALAS 03</v>
      </c>
    </row>
    <row r="50" spans="1:62" s="9" customFormat="1" x14ac:dyDescent="0.35">
      <c r="A50" s="21" t="s">
        <v>102</v>
      </c>
      <c r="B50" s="21" t="s">
        <v>103</v>
      </c>
      <c r="C50" s="30">
        <f>_xlfn.XLOOKUP(B50,PROV[MINA],PROV[COD_MINA],"")</f>
        <v>290000162</v>
      </c>
      <c r="D50" s="21" t="s">
        <v>83</v>
      </c>
      <c r="E50" s="23">
        <v>0.04</v>
      </c>
      <c r="F50" s="23">
        <v>0.11700000000000001</v>
      </c>
      <c r="G50" s="23">
        <v>0.37490000000000001</v>
      </c>
      <c r="H50" s="23">
        <v>6.0000000000000001E-3</v>
      </c>
      <c r="I50" s="25">
        <v>7.3</v>
      </c>
      <c r="J50" s="31">
        <f>_xlfn.XLOOKUP(D50,TIPO_CARBON[TIPO CARBON],TIPO_CARBON[TIPO DATA CALIDAD],"")</f>
        <v>1</v>
      </c>
      <c r="K50"/>
      <c r="L50"/>
      <c r="M50" s="9" t="str" cm="1">
        <f t="array" aca="1" ref="M50:O50" ca="1">IFERROR(_xlfn.ANCHORARRAY(INDIRECT("'DATOS MAESTROS'!o" &amp; (MATCH(A50, 'DATOS MAESTROS'!N:N, 0)))),"")</f>
        <v>CARBONES LA DON JUANA M3</v>
      </c>
      <c r="N50" s="9" t="str">
        <f ca="1"/>
        <v>CARBONES LA DON JUANA M45</v>
      </c>
      <c r="O50" s="9" t="str">
        <f ca="1"/>
        <v>CARBONES LA DON JUANA M50</v>
      </c>
    </row>
    <row r="51" spans="1:62" s="9" customFormat="1" x14ac:dyDescent="0.35">
      <c r="A51" s="21" t="s">
        <v>104</v>
      </c>
      <c r="B51" s="21" t="s">
        <v>105</v>
      </c>
      <c r="C51" s="30">
        <f>_xlfn.XLOOKUP(B51,PROV[MINA],PROV[COD_MINA],"")</f>
        <v>290001783</v>
      </c>
      <c r="D51" s="21" t="s">
        <v>83</v>
      </c>
      <c r="E51" s="23">
        <v>2.64E-2</v>
      </c>
      <c r="F51" s="23">
        <v>9.9000000000000005E-2</v>
      </c>
      <c r="G51" s="23">
        <v>0.37330000000000002</v>
      </c>
      <c r="H51" s="23">
        <v>7.4999999999999997E-3</v>
      </c>
      <c r="I51" s="25">
        <v>7.3</v>
      </c>
      <c r="J51" s="31">
        <f>_xlfn.XLOOKUP(D51,TIPO_CARBON[TIPO CARBON],TIPO_CARBON[TIPO DATA CALIDAD],"")</f>
        <v>1</v>
      </c>
      <c r="K51"/>
      <c r="L51"/>
      <c r="M51" s="9" t="str" cm="1">
        <f t="array" aca="1" ref="M51" ca="1">IFERROR(_xlfn.ANCHORARRAY(INDIRECT("'DATOS MAESTROS'!o" &amp; (MATCH(A51, 'DATOS MAESTROS'!N:N, 0)))),"")</f>
        <v>INDUMINAS</v>
      </c>
    </row>
    <row r="52" spans="1:62" s="9" customFormat="1" x14ac:dyDescent="0.35">
      <c r="A52" s="21" t="s">
        <v>106</v>
      </c>
      <c r="B52" s="21" t="s">
        <v>107</v>
      </c>
      <c r="C52" s="30">
        <f>_xlfn.XLOOKUP(B52,PROV[MINA],PROV[COD_MINA],"")</f>
        <v>290000480</v>
      </c>
      <c r="D52" s="21" t="s">
        <v>91</v>
      </c>
      <c r="E52" s="23">
        <v>9.0795132363782574E-2</v>
      </c>
      <c r="F52" s="23">
        <v>7.6233749748676374E-2</v>
      </c>
      <c r="G52" s="23">
        <v>0.37151229542255881</v>
      </c>
      <c r="H52" s="23">
        <v>6.431031432209639E-3</v>
      </c>
      <c r="I52" s="25">
        <v>7.5384558675691968</v>
      </c>
      <c r="J52" s="31" t="str">
        <f>_xlfn.XLOOKUP(D52,TIPO_CARBON[TIPO CARBON],TIPO_CARBON[TIPO DATA CALIDAD],"")</f>
        <v>2E</v>
      </c>
      <c r="K52"/>
      <c r="L52"/>
      <c r="M52" s="9" t="str" cm="1">
        <f t="array" aca="1" ref="M52:R52" ca="1">IFERROR(_xlfn.ANCHORARRAY(INDIRECT("'DATOS MAESTROS'!o" &amp; (MATCH(A52, 'DATOS MAESTROS'!N:N, 0)))),"")</f>
        <v>LOS CARUSOS M1</v>
      </c>
      <c r="N52" s="9" t="str">
        <f ca="1"/>
        <v>LOS PEREZ</v>
      </c>
      <c r="O52" s="9" t="str">
        <f ca="1"/>
        <v>LOS PEREZ 2</v>
      </c>
      <c r="P52" s="9" t="str">
        <f ca="1"/>
        <v>LOS PEREZ M20</v>
      </c>
      <c r="Q52" s="9" t="str">
        <f ca="1"/>
        <v>PEREZ NUÑEZ</v>
      </c>
      <c r="R52" s="9" t="str">
        <f ca="1"/>
        <v>PEREZ NUÑEZ TER</v>
      </c>
    </row>
    <row r="53" spans="1:62" s="9" customFormat="1" x14ac:dyDescent="0.35">
      <c r="A53" s="21" t="s">
        <v>108</v>
      </c>
      <c r="B53" s="21" t="s">
        <v>109</v>
      </c>
      <c r="C53" s="30">
        <f>_xlfn.XLOOKUP(B53,PROV[MINA],PROV[COD_MINA],"")</f>
        <v>290001718</v>
      </c>
      <c r="D53" s="21" t="s">
        <v>83</v>
      </c>
      <c r="E53" s="23">
        <v>5.1999999999999998E-2</v>
      </c>
      <c r="F53" s="23">
        <v>0.105</v>
      </c>
      <c r="G53" s="23">
        <v>0.37</v>
      </c>
      <c r="H53" s="23">
        <v>9.1000000000000004E-3</v>
      </c>
      <c r="I53" s="25">
        <v>7</v>
      </c>
      <c r="J53" s="31">
        <f>_xlfn.XLOOKUP(D53,TIPO_CARBON[TIPO CARBON],TIPO_CARBON[TIPO DATA CALIDAD],"")</f>
        <v>1</v>
      </c>
      <c r="K53"/>
      <c r="L53"/>
      <c r="M53" s="9" t="str" cm="1">
        <f t="array" aca="1" ref="M53:Q53" ca="1">IFERROR(_xlfn.ANCHORARRAY(INDIRECT("'DATOS MAESTROS'!o" &amp; (MATCH(A53, 'DATOS MAESTROS'!N:N, 0)))),"")</f>
        <v>BVR CAR 1</v>
      </c>
      <c r="N53" s="9" t="str">
        <f ca="1"/>
        <v>BVR CAR 2</v>
      </c>
      <c r="O53" s="9" t="str">
        <f ca="1"/>
        <v>BVR CAR 3</v>
      </c>
      <c r="P53" s="9" t="str">
        <f ca="1"/>
        <v>BVR CAR 4</v>
      </c>
      <c r="Q53" s="9" t="str">
        <f ca="1"/>
        <v>COMERCIALIZADORA BVR</v>
      </c>
    </row>
    <row r="54" spans="1:62" s="9" customFormat="1" x14ac:dyDescent="0.35">
      <c r="A54" s="21" t="s">
        <v>110</v>
      </c>
      <c r="B54" s="21" t="s">
        <v>111</v>
      </c>
      <c r="C54" s="30">
        <f>_xlfn.XLOOKUP(B54,PROV[MINA],PROV[COD_MINA],"")</f>
        <v>290000206</v>
      </c>
      <c r="D54" s="21" t="s">
        <v>83</v>
      </c>
      <c r="E54" s="23">
        <v>3.3462199876584768E-2</v>
      </c>
      <c r="F54" s="23">
        <v>0.115</v>
      </c>
      <c r="G54" s="23">
        <v>0.36846381970155956</v>
      </c>
      <c r="H54" s="23">
        <v>5.5158364187142365E-3</v>
      </c>
      <c r="I54" s="25">
        <v>7.6959988219454711</v>
      </c>
      <c r="J54" s="31">
        <f>_xlfn.XLOOKUP(D54,TIPO_CARBON[TIPO CARBON],TIPO_CARBON[TIPO DATA CALIDAD],"")</f>
        <v>1</v>
      </c>
      <c r="K54"/>
      <c r="L54"/>
      <c r="M54" s="9" t="str" cm="1">
        <f t="array" aca="1" ref="M54" ca="1">IFERROR(_xlfn.ANCHORARRAY(INDIRECT("'DATOS MAESTROS'!o" &amp; (MATCH(A54, 'DATOS MAESTROS'!N:N, 0)))),"")</f>
        <v>LAS PEÑAS</v>
      </c>
    </row>
    <row r="55" spans="1:62" s="9" customFormat="1" x14ac:dyDescent="0.35">
      <c r="A55" s="21" t="s">
        <v>74</v>
      </c>
      <c r="B55" s="21" t="s">
        <v>112</v>
      </c>
      <c r="C55" s="30">
        <f>_xlfn.XLOOKUP(B55,PROV[MINA],PROV[COD_MINA],"")</f>
        <v>290000617</v>
      </c>
      <c r="D55" s="21" t="s">
        <v>83</v>
      </c>
      <c r="E55" s="23">
        <v>4.252566932702366E-2</v>
      </c>
      <c r="F55" s="23">
        <v>0.10923217064578435</v>
      </c>
      <c r="G55" s="23">
        <v>0.36772189432524521</v>
      </c>
      <c r="H55" s="23">
        <v>1.011622062430999E-2</v>
      </c>
      <c r="I55" s="25">
        <v>5.9808601850217258</v>
      </c>
      <c r="J55" s="31">
        <f>_xlfn.XLOOKUP(D55,TIPO_CARBON[TIPO CARBON],TIPO_CARBON[TIPO DATA CALIDAD],"")</f>
        <v>1</v>
      </c>
      <c r="K55"/>
      <c r="L55"/>
      <c r="M55" s="9" t="str" cm="1">
        <f t="array" aca="1" ref="M55:V55" ca="1">IFERROR(_xlfn.ANCHORARRAY(INDIRECT("'DATOS MAESTROS'!o" &amp; (MATCH(A55, 'DATOS MAESTROS'!N:N, 0)))),"")</f>
        <v>CARBOINDUSTRIA 1</v>
      </c>
      <c r="N55" s="9" t="str">
        <f ca="1"/>
        <v>CARBOINDUSTRIA 2</v>
      </c>
      <c r="O55" s="9" t="str">
        <f ca="1"/>
        <v>CARBOINDUSTRIA 2 TER</v>
      </c>
      <c r="P55" s="9" t="str">
        <f ca="1"/>
        <v>CARBOINDUSTRIA 3</v>
      </c>
      <c r="Q55" s="9" t="str">
        <f ca="1"/>
        <v>CARBOINDUSTRIA 4</v>
      </c>
      <c r="R55" s="9" t="str">
        <f ca="1"/>
        <v>CARBOINDUSTRIA COQ 2</v>
      </c>
      <c r="S55" s="9" t="str">
        <f ca="1"/>
        <v>CARBOINDUSTRIA COQ RC</v>
      </c>
      <c r="T55" s="9" t="str">
        <f ca="1"/>
        <v>CARBOINDUSTRIA TER</v>
      </c>
      <c r="U55" s="9" t="str">
        <f ca="1"/>
        <v>CARBOINDUSTRIA TER A</v>
      </c>
      <c r="V55" s="9" t="str">
        <f ca="1"/>
        <v>CARBOINDUSTRIA TER B</v>
      </c>
    </row>
    <row r="56" spans="1:62" s="9" customFormat="1" x14ac:dyDescent="0.35">
      <c r="A56" s="21" t="s">
        <v>30</v>
      </c>
      <c r="B56" s="21" t="s">
        <v>113</v>
      </c>
      <c r="C56" s="30">
        <f>_xlfn.XLOOKUP(B56,PROV[MINA],PROV[COD_MINA],"")</f>
        <v>290001765</v>
      </c>
      <c r="D56" s="21" t="s">
        <v>91</v>
      </c>
      <c r="E56" s="23">
        <v>4.6000531680392198E-2</v>
      </c>
      <c r="F56" s="23">
        <v>8.0357523762498453E-2</v>
      </c>
      <c r="G56" s="23">
        <v>0.36613937080078296</v>
      </c>
      <c r="H56" s="23">
        <v>7.4198397023295193E-3</v>
      </c>
      <c r="I56" s="25">
        <v>7.8347734847549688</v>
      </c>
      <c r="J56" s="31" t="str">
        <f>_xlfn.XLOOKUP(D56,TIPO_CARBON[TIPO CARBON],TIPO_CARBON[TIPO DATA CALIDAD],"")</f>
        <v>2E</v>
      </c>
      <c r="K56"/>
      <c r="L56"/>
      <c r="M56" s="9" t="str" cm="1">
        <f t="array" aca="1" ref="M56:BE56" ca="1">IFERROR(_xlfn.ANCHORARRAY(INDIRECT("'DATOS MAESTROS'!o" &amp; (MATCH(A56, 'DATOS MAESTROS'!N:N, 0)))),"")</f>
        <v>CHICHIRA</v>
      </c>
      <c r="N56" s="9" t="str">
        <f ca="1"/>
        <v>COLMET 106</v>
      </c>
      <c r="O56" s="9" t="str">
        <f ca="1"/>
        <v>COLMET 106 TER</v>
      </c>
      <c r="P56" s="9" t="str">
        <f ca="1"/>
        <v>COLMET 107</v>
      </c>
      <c r="Q56" s="9" t="str">
        <f ca="1"/>
        <v>COLMET 107 TER</v>
      </c>
      <c r="R56" s="9" t="str">
        <f ca="1"/>
        <v>COLMET 108</v>
      </c>
      <c r="S56" s="9" t="str">
        <f ca="1"/>
        <v>COLMET 109</v>
      </c>
      <c r="T56" s="9" t="str">
        <f ca="1"/>
        <v>COLMET 109 TER</v>
      </c>
      <c r="U56" s="9" t="str">
        <f ca="1"/>
        <v>COLMET 110</v>
      </c>
      <c r="V56" s="9" t="str">
        <f ca="1"/>
        <v>COLMET 110 TER</v>
      </c>
      <c r="W56" s="9" t="str">
        <f ca="1"/>
        <v>COLMET 145</v>
      </c>
      <c r="X56" s="9" t="str">
        <f ca="1"/>
        <v>COLMET 145 TER</v>
      </c>
      <c r="Y56" s="9" t="str">
        <f ca="1"/>
        <v>COLMET 146</v>
      </c>
      <c r="Z56" s="9" t="str">
        <f ca="1"/>
        <v>COLMET 147 TER</v>
      </c>
      <c r="AA56" s="9" t="str">
        <f ca="1"/>
        <v>COLMET 150</v>
      </c>
      <c r="AB56" s="9" t="str">
        <f ca="1"/>
        <v>COLMET 150 TER</v>
      </c>
      <c r="AC56" s="9" t="str">
        <f ca="1"/>
        <v>COLMET 151</v>
      </c>
      <c r="AD56" s="9" t="str">
        <f ca="1"/>
        <v>COLMET 151 TER</v>
      </c>
      <c r="AE56" s="9" t="str">
        <f ca="1"/>
        <v>COLMET 152</v>
      </c>
      <c r="AF56" s="9" t="str">
        <f ca="1"/>
        <v>COLMET 152 TER</v>
      </c>
      <c r="AG56" s="9" t="str">
        <f ca="1"/>
        <v>COLMET 153</v>
      </c>
      <c r="AH56" s="9" t="str">
        <f ca="1"/>
        <v>COLMET 153 TER</v>
      </c>
      <c r="AI56" s="9" t="str">
        <f ca="1"/>
        <v>COLMET 182</v>
      </c>
      <c r="AJ56" s="9" t="str">
        <f ca="1"/>
        <v>COLMET 183</v>
      </c>
      <c r="AK56" s="9" t="str">
        <f ca="1"/>
        <v>COLMET 183 TER</v>
      </c>
      <c r="AL56" s="9" t="str">
        <f ca="1"/>
        <v>COLMET 184</v>
      </c>
      <c r="AM56" s="9" t="str">
        <f ca="1"/>
        <v>COLMET 185</v>
      </c>
      <c r="AN56" s="9" t="str">
        <f ca="1"/>
        <v>COLMET 2</v>
      </c>
      <c r="AO56" s="9" t="str">
        <f ca="1"/>
        <v>COLMET 200 COQ F</v>
      </c>
      <c r="AP56" s="9" t="str">
        <f ca="1"/>
        <v>COLMET 202 TER</v>
      </c>
      <c r="AQ56" s="9" t="str">
        <f ca="1"/>
        <v>COLMET 247</v>
      </c>
      <c r="AR56" s="9" t="str">
        <f ca="1"/>
        <v>COLMET 248</v>
      </c>
      <c r="AS56" s="9" t="str">
        <f ca="1"/>
        <v>COLMET 250</v>
      </c>
      <c r="AT56" s="9" t="str">
        <f ca="1"/>
        <v>COLMET 251</v>
      </c>
      <c r="AU56" s="9" t="str">
        <f ca="1"/>
        <v>COLMET 252</v>
      </c>
      <c r="AV56" s="9" t="str">
        <f ca="1"/>
        <v>COLMET 253</v>
      </c>
      <c r="AW56" s="9" t="str">
        <f ca="1"/>
        <v>COLMET 254</v>
      </c>
      <c r="AX56" s="9" t="str">
        <f ca="1"/>
        <v>COLMET 300</v>
      </c>
      <c r="AY56" s="9" t="str">
        <f ca="1"/>
        <v>COLMET 301</v>
      </c>
      <c r="AZ56" s="9" t="str">
        <f ca="1"/>
        <v>EL CHORRO</v>
      </c>
      <c r="BA56" s="9" t="str">
        <f ca="1"/>
        <v>EL CHORRO 2</v>
      </c>
      <c r="BB56" s="9" t="str">
        <f ca="1"/>
        <v>MATEGUADUA 1</v>
      </c>
      <c r="BC56" s="9" t="str">
        <f ca="1"/>
        <v>PARADAS TER</v>
      </c>
      <c r="BD56" s="9" t="str">
        <f ca="1"/>
        <v>SILENCIO 1</v>
      </c>
      <c r="BE56" s="9" t="str">
        <f ca="1"/>
        <v>SILENCIO 2</v>
      </c>
    </row>
    <row r="57" spans="1:62" s="9" customFormat="1" x14ac:dyDescent="0.35">
      <c r="A57" s="21" t="s">
        <v>114</v>
      </c>
      <c r="B57" s="21" t="s">
        <v>115</v>
      </c>
      <c r="C57" s="30">
        <f>_xlfn.XLOOKUP(B57,PROV[MINA],PROV[COD_MINA],"")</f>
        <v>290000076</v>
      </c>
      <c r="D57" s="21" t="s">
        <v>91</v>
      </c>
      <c r="E57" s="23">
        <v>5.3013518715785753E-2</v>
      </c>
      <c r="F57" s="23">
        <v>8.5000000000000006E-2</v>
      </c>
      <c r="G57" s="23">
        <v>0.36605168649773584</v>
      </c>
      <c r="H57" s="23">
        <v>7.6169986468534205E-3</v>
      </c>
      <c r="I57" s="25">
        <v>7.7474469126459571</v>
      </c>
      <c r="J57" s="31" t="str">
        <f>_xlfn.XLOOKUP(D57,TIPO_CARBON[TIPO CARBON],TIPO_CARBON[TIPO DATA CALIDAD],"")</f>
        <v>2E</v>
      </c>
      <c r="K57"/>
      <c r="L57"/>
      <c r="M57" s="9" t="str" cm="1">
        <f t="array" aca="1" ref="M57" ca="1">IFERROR(_xlfn.ANCHORARRAY(INDIRECT("'DATOS MAESTROS'!o" &amp; (MATCH(A57, 'DATOS MAESTROS'!N:N, 0)))),"")</f>
        <v>SAN NICOLAS</v>
      </c>
    </row>
    <row r="58" spans="1:62" s="9" customFormat="1" x14ac:dyDescent="0.35">
      <c r="A58" s="21" t="s">
        <v>74</v>
      </c>
      <c r="B58" s="21" t="s">
        <v>116</v>
      </c>
      <c r="C58" s="30">
        <f>_xlfn.XLOOKUP(B58,PROV[MINA],PROV[COD_MINA],"")</f>
        <v>290001642</v>
      </c>
      <c r="D58" s="21" t="s">
        <v>83</v>
      </c>
      <c r="E58" s="23">
        <v>4.0399999999999998E-2</v>
      </c>
      <c r="F58" s="23">
        <v>0.1178</v>
      </c>
      <c r="G58" s="23">
        <v>0.36559999999999998</v>
      </c>
      <c r="H58" s="23">
        <v>9.1000000000000004E-3</v>
      </c>
      <c r="I58" s="25">
        <v>8.5</v>
      </c>
      <c r="J58" s="31">
        <f>_xlfn.XLOOKUP(D58,TIPO_CARBON[TIPO CARBON],TIPO_CARBON[TIPO DATA CALIDAD],"")</f>
        <v>1</v>
      </c>
      <c r="K58"/>
      <c r="L58"/>
      <c r="M58" s="9" t="str" cm="1">
        <f t="array" aca="1" ref="M58:V58" ca="1">IFERROR(_xlfn.ANCHORARRAY(INDIRECT("'DATOS MAESTROS'!o" &amp; (MATCH(A58, 'DATOS MAESTROS'!N:N, 0)))),"")</f>
        <v>CARBOINDUSTRIA 1</v>
      </c>
      <c r="N58" s="9" t="str">
        <f ca="1"/>
        <v>CARBOINDUSTRIA 2</v>
      </c>
      <c r="O58" s="9" t="str">
        <f ca="1"/>
        <v>CARBOINDUSTRIA 2 TER</v>
      </c>
      <c r="P58" s="9" t="str">
        <f ca="1"/>
        <v>CARBOINDUSTRIA 3</v>
      </c>
      <c r="Q58" s="9" t="str">
        <f ca="1"/>
        <v>CARBOINDUSTRIA 4</v>
      </c>
      <c r="R58" s="9" t="str">
        <f ca="1"/>
        <v>CARBOINDUSTRIA COQ 2</v>
      </c>
      <c r="S58" s="9" t="str">
        <f ca="1"/>
        <v>CARBOINDUSTRIA COQ RC</v>
      </c>
      <c r="T58" s="9" t="str">
        <f ca="1"/>
        <v>CARBOINDUSTRIA TER</v>
      </c>
      <c r="U58" s="9" t="str">
        <f ca="1"/>
        <v>CARBOINDUSTRIA TER A</v>
      </c>
      <c r="V58" s="9" t="str">
        <f ca="1"/>
        <v>CARBOINDUSTRIA TER B</v>
      </c>
    </row>
    <row r="59" spans="1:62" s="9" customFormat="1" x14ac:dyDescent="0.35">
      <c r="A59" s="21" t="s">
        <v>117</v>
      </c>
      <c r="B59" s="21" t="s">
        <v>118</v>
      </c>
      <c r="C59" s="30">
        <f>_xlfn.XLOOKUP(B59,PROV[MINA],PROV[COD_MINA],"")</f>
        <v>290001243</v>
      </c>
      <c r="D59" s="21" t="s">
        <v>83</v>
      </c>
      <c r="E59" s="23">
        <v>3.6114576587184768E-2</v>
      </c>
      <c r="F59" s="23">
        <v>6.9000000000000006E-2</v>
      </c>
      <c r="G59" s="23">
        <v>0.36499999999999999</v>
      </c>
      <c r="H59" s="23">
        <v>6.0000000000000001E-3</v>
      </c>
      <c r="I59" s="25">
        <v>7.2</v>
      </c>
      <c r="J59" s="31">
        <f>_xlfn.XLOOKUP(D59,TIPO_CARBON[TIPO CARBON],TIPO_CARBON[TIPO DATA CALIDAD],"")</f>
        <v>1</v>
      </c>
      <c r="K59"/>
      <c r="L59"/>
      <c r="M59" s="9" t="str" cm="1">
        <f t="array" aca="1" ref="M59" ca="1">IFERROR(_xlfn.ANCHORARRAY(INDIRECT("'DATOS MAESTROS'!o" &amp; (MATCH(A59, 'DATOS MAESTROS'!N:N, 0)))),"")</f>
        <v>SORZANA</v>
      </c>
    </row>
    <row r="60" spans="1:62" s="9" customFormat="1" x14ac:dyDescent="0.35">
      <c r="A60" s="21" t="s">
        <v>119</v>
      </c>
      <c r="B60" s="21" t="s">
        <v>120</v>
      </c>
      <c r="C60" s="30">
        <f>_xlfn.XLOOKUP(B60,PROV[MINA],PROV[COD_MINA],"")</f>
        <v>290001142</v>
      </c>
      <c r="D60" s="21" t="s">
        <v>91</v>
      </c>
      <c r="E60" s="23">
        <v>3.9621363024787769E-2</v>
      </c>
      <c r="F60" s="23">
        <v>8.5000000000000006E-2</v>
      </c>
      <c r="G60" s="23">
        <v>0.36099726898841894</v>
      </c>
      <c r="H60" s="23">
        <v>7.699136102090086E-3</v>
      </c>
      <c r="I60" s="25">
        <v>7.7979414038022972</v>
      </c>
      <c r="J60" s="31" t="str">
        <f>_xlfn.XLOOKUP(D60,TIPO_CARBON[TIPO CARBON],TIPO_CARBON[TIPO DATA CALIDAD],"")</f>
        <v>2E</v>
      </c>
      <c r="K60"/>
      <c r="L60"/>
      <c r="M60" s="9" t="str" cm="1">
        <f t="array" aca="1" ref="M60" ca="1">IFERROR(_xlfn.ANCHORARRAY(INDIRECT("'DATOS MAESTROS'!o" &amp; (MATCH(A60, 'DATOS MAESTROS'!N:N, 0)))),"")</f>
        <v>CELYS - FEDERACION</v>
      </c>
    </row>
    <row r="61" spans="1:62" s="9" customFormat="1" x14ac:dyDescent="0.35">
      <c r="A61" s="21" t="s">
        <v>121</v>
      </c>
      <c r="B61" s="21" t="s">
        <v>122</v>
      </c>
      <c r="C61" s="30">
        <f>_xlfn.XLOOKUP(B61,PROV[MINA],PROV[COD_MINA],"")</f>
        <v>290000094</v>
      </c>
      <c r="D61" s="21" t="s">
        <v>91</v>
      </c>
      <c r="E61" s="23">
        <v>2.2653564140518879E-2</v>
      </c>
      <c r="F61" s="23">
        <v>7.0342832124169294E-2</v>
      </c>
      <c r="G61" s="23">
        <v>0.3584392734660064</v>
      </c>
      <c r="H61" s="23">
        <v>7.767627906410092E-3</v>
      </c>
      <c r="I61" s="25">
        <v>7.488634771538047</v>
      </c>
      <c r="J61" s="31" t="str">
        <f>_xlfn.XLOOKUP(D61,TIPO_CARBON[TIPO CARBON],TIPO_CARBON[TIPO DATA CALIDAD],"")</f>
        <v>2E</v>
      </c>
      <c r="K61"/>
      <c r="L61"/>
      <c r="M61" s="9" t="str" cm="1">
        <f t="array" aca="1" ref="M61" ca="1">IFERROR(_xlfn.ANCHORARRAY(INDIRECT("'DATOS MAESTROS'!o" &amp; (MATCH(A61, 'DATOS MAESTROS'!N:N, 0)))),"")</f>
        <v>SAN JOSE</v>
      </c>
    </row>
    <row r="62" spans="1:62" s="9" customFormat="1" x14ac:dyDescent="0.35">
      <c r="A62" s="21" t="s">
        <v>30</v>
      </c>
      <c r="B62" s="21" t="s">
        <v>123</v>
      </c>
      <c r="C62" s="30">
        <f>_xlfn.XLOOKUP(B62,PROV[MINA],PROV[COD_MINA],"")</f>
        <v>290001762</v>
      </c>
      <c r="D62" s="21" t="s">
        <v>91</v>
      </c>
      <c r="E62" s="23">
        <v>2.7665937612047331E-2</v>
      </c>
      <c r="F62" s="23">
        <v>8.65905700968089E-2</v>
      </c>
      <c r="G62" s="23">
        <v>0.35774065973467195</v>
      </c>
      <c r="H62" s="23">
        <v>7.9593402653280743E-3</v>
      </c>
      <c r="I62" s="25">
        <v>7.7330584438866978</v>
      </c>
      <c r="J62" s="31" t="str">
        <f>_xlfn.XLOOKUP(D62,TIPO_CARBON[TIPO CARBON],TIPO_CARBON[TIPO DATA CALIDAD],"")</f>
        <v>2E</v>
      </c>
      <c r="K62"/>
      <c r="L62"/>
      <c r="M62" s="9" t="str" cm="1">
        <f t="array" aca="1" ref="M62:BE62" ca="1">IFERROR(_xlfn.ANCHORARRAY(INDIRECT("'DATOS MAESTROS'!o" &amp; (MATCH(A62, 'DATOS MAESTROS'!N:N, 0)))),"")</f>
        <v>CHICHIRA</v>
      </c>
      <c r="N62" s="9" t="str">
        <f ca="1"/>
        <v>COLMET 106</v>
      </c>
      <c r="O62" s="9" t="str">
        <f ca="1"/>
        <v>COLMET 106 TER</v>
      </c>
      <c r="P62" s="9" t="str">
        <f ca="1"/>
        <v>COLMET 107</v>
      </c>
      <c r="Q62" s="9" t="str">
        <f ca="1"/>
        <v>COLMET 107 TER</v>
      </c>
      <c r="R62" s="9" t="str">
        <f ca="1"/>
        <v>COLMET 108</v>
      </c>
      <c r="S62" s="9" t="str">
        <f ca="1"/>
        <v>COLMET 109</v>
      </c>
      <c r="T62" s="9" t="str">
        <f ca="1"/>
        <v>COLMET 109 TER</v>
      </c>
      <c r="U62" s="9" t="str">
        <f ca="1"/>
        <v>COLMET 110</v>
      </c>
      <c r="V62" s="9" t="str">
        <f ca="1"/>
        <v>COLMET 110 TER</v>
      </c>
      <c r="W62" s="9" t="str">
        <f ca="1"/>
        <v>COLMET 145</v>
      </c>
      <c r="X62" s="9" t="str">
        <f ca="1"/>
        <v>COLMET 145 TER</v>
      </c>
      <c r="Y62" s="9" t="str">
        <f ca="1"/>
        <v>COLMET 146</v>
      </c>
      <c r="Z62" s="9" t="str">
        <f ca="1"/>
        <v>COLMET 147 TER</v>
      </c>
      <c r="AA62" s="9" t="str">
        <f ca="1"/>
        <v>COLMET 150</v>
      </c>
      <c r="AB62" s="9" t="str">
        <f ca="1"/>
        <v>COLMET 150 TER</v>
      </c>
      <c r="AC62" s="9" t="str">
        <f ca="1"/>
        <v>COLMET 151</v>
      </c>
      <c r="AD62" s="9" t="str">
        <f ca="1"/>
        <v>COLMET 151 TER</v>
      </c>
      <c r="AE62" s="9" t="str">
        <f ca="1"/>
        <v>COLMET 152</v>
      </c>
      <c r="AF62" s="9" t="str">
        <f ca="1"/>
        <v>COLMET 152 TER</v>
      </c>
      <c r="AG62" s="9" t="str">
        <f ca="1"/>
        <v>COLMET 153</v>
      </c>
      <c r="AH62" s="9" t="str">
        <f ca="1"/>
        <v>COLMET 153 TER</v>
      </c>
      <c r="AI62" s="9" t="str">
        <f ca="1"/>
        <v>COLMET 182</v>
      </c>
      <c r="AJ62" s="9" t="str">
        <f ca="1"/>
        <v>COLMET 183</v>
      </c>
      <c r="AK62" s="9" t="str">
        <f ca="1"/>
        <v>COLMET 183 TER</v>
      </c>
      <c r="AL62" s="9" t="str">
        <f ca="1"/>
        <v>COLMET 184</v>
      </c>
      <c r="AM62" s="9" t="str">
        <f ca="1"/>
        <v>COLMET 185</v>
      </c>
      <c r="AN62" s="9" t="str">
        <f ca="1"/>
        <v>COLMET 2</v>
      </c>
      <c r="AO62" s="9" t="str">
        <f ca="1"/>
        <v>COLMET 200 COQ F</v>
      </c>
      <c r="AP62" s="9" t="str">
        <f ca="1"/>
        <v>COLMET 202 TER</v>
      </c>
      <c r="AQ62" s="9" t="str">
        <f ca="1"/>
        <v>COLMET 247</v>
      </c>
      <c r="AR62" s="9" t="str">
        <f ca="1"/>
        <v>COLMET 248</v>
      </c>
      <c r="AS62" s="9" t="str">
        <f ca="1"/>
        <v>COLMET 250</v>
      </c>
      <c r="AT62" s="9" t="str">
        <f ca="1"/>
        <v>COLMET 251</v>
      </c>
      <c r="AU62" s="9" t="str">
        <f ca="1"/>
        <v>COLMET 252</v>
      </c>
      <c r="AV62" s="9" t="str">
        <f ca="1"/>
        <v>COLMET 253</v>
      </c>
      <c r="AW62" s="9" t="str">
        <f ca="1"/>
        <v>COLMET 254</v>
      </c>
      <c r="AX62" s="9" t="str">
        <f ca="1"/>
        <v>COLMET 300</v>
      </c>
      <c r="AY62" s="9" t="str">
        <f ca="1"/>
        <v>COLMET 301</v>
      </c>
      <c r="AZ62" s="9" t="str">
        <f ca="1"/>
        <v>EL CHORRO</v>
      </c>
      <c r="BA62" s="9" t="str">
        <f ca="1"/>
        <v>EL CHORRO 2</v>
      </c>
      <c r="BB62" s="9" t="str">
        <f ca="1"/>
        <v>MATEGUADUA 1</v>
      </c>
      <c r="BC62" s="9" t="str">
        <f ca="1"/>
        <v>PARADAS TER</v>
      </c>
      <c r="BD62" s="9" t="str">
        <f ca="1"/>
        <v>SILENCIO 1</v>
      </c>
      <c r="BE62" s="9" t="str">
        <f ca="1"/>
        <v>SILENCIO 2</v>
      </c>
    </row>
    <row r="63" spans="1:62" s="9" customFormat="1" x14ac:dyDescent="0.35">
      <c r="A63" s="21" t="s">
        <v>28</v>
      </c>
      <c r="B63" s="21" t="s">
        <v>124</v>
      </c>
      <c r="C63" s="30">
        <f>_xlfn.XLOOKUP(B63,PROV[MINA],PROV[COD_MINA],"")</f>
        <v>290001306</v>
      </c>
      <c r="D63" s="21" t="s">
        <v>83</v>
      </c>
      <c r="E63" s="23">
        <v>2.1481683198319224E-2</v>
      </c>
      <c r="F63" s="23">
        <v>9.9000000000000005E-2</v>
      </c>
      <c r="G63" s="23">
        <v>0.35576813599725249</v>
      </c>
      <c r="H63" s="23">
        <v>6.6E-3</v>
      </c>
      <c r="I63" s="25">
        <v>7</v>
      </c>
      <c r="J63" s="31">
        <f>_xlfn.XLOOKUP(D63,TIPO_CARBON[TIPO CARBON],TIPO_CARBON[TIPO DATA CALIDAD],"")</f>
        <v>1</v>
      </c>
      <c r="K63"/>
      <c r="L63"/>
      <c r="M63" s="9" t="str" cm="1">
        <f t="array" aca="1" ref="M63:BJ63" ca="1">IFERROR(_xlfn.ANCHORARRAY(INDIRECT("'DATOS MAESTROS'!o" &amp; (MATCH(A63, 'DATOS MAESTROS'!N:N, 0)))),"")</f>
        <v>20 DE JULIO</v>
      </c>
      <c r="N63" s="9" t="str">
        <f ca="1"/>
        <v>CANDELARIA</v>
      </c>
      <c r="O63" s="9" t="str">
        <f ca="1"/>
        <v>CARIÑOSA E&amp;E</v>
      </c>
      <c r="P63" s="9" t="str">
        <f ca="1"/>
        <v>CARIÑOSA E&amp;E TER A</v>
      </c>
      <c r="Q63" s="9" t="str">
        <f ca="1"/>
        <v>CARIÑOSA E&amp;E TER B</v>
      </c>
      <c r="R63" s="9" t="str">
        <f ca="1"/>
        <v>COSTOSA</v>
      </c>
      <c r="S63" s="9" t="str">
        <f ca="1"/>
        <v>DANUBIO</v>
      </c>
      <c r="T63" s="9" t="str">
        <f ca="1"/>
        <v>DIAMANTE</v>
      </c>
      <c r="U63" s="9" t="str">
        <f ca="1"/>
        <v>EL PALMAR</v>
      </c>
      <c r="V63" s="9" t="str">
        <f ca="1"/>
        <v>EL TIGRE</v>
      </c>
      <c r="W63" s="9" t="str">
        <f ca="1"/>
        <v>EL TREBOL TER</v>
      </c>
      <c r="X63" s="9" t="str">
        <f ca="1"/>
        <v>EMPALME</v>
      </c>
      <c r="Y63" s="9" t="str">
        <f ca="1"/>
        <v>FATIBAR 20</v>
      </c>
      <c r="Z63" s="9" t="str">
        <f ca="1"/>
        <v>FORTALEZA M&amp;M</v>
      </c>
      <c r="AA63" s="9" t="str">
        <f ca="1"/>
        <v>GUADALUPE E&amp;E</v>
      </c>
      <c r="AB63" s="9" t="str">
        <f ca="1"/>
        <v>GUADALUPE TER</v>
      </c>
      <c r="AC63" s="9" t="str">
        <f ca="1"/>
        <v>LA ILUSIÓN</v>
      </c>
      <c r="AD63" s="9" t="str">
        <f ca="1"/>
        <v>LA PALESTINA</v>
      </c>
      <c r="AE63" s="9" t="str">
        <f ca="1"/>
        <v>LA PALESTINA TER</v>
      </c>
      <c r="AF63" s="9" t="str">
        <f ca="1"/>
        <v>LA PALMA</v>
      </c>
      <c r="AG63" s="9" t="str">
        <f ca="1"/>
        <v>LA ZOTANA E&amp;E</v>
      </c>
      <c r="AH63" s="9" t="str">
        <f ca="1"/>
        <v>LIMONCITO</v>
      </c>
      <c r="AI63" s="9" t="str">
        <f ca="1"/>
        <v>LUISCA</v>
      </c>
      <c r="AJ63" s="9" t="str">
        <f ca="1"/>
        <v>MANTO 30</v>
      </c>
      <c r="AK63" s="9" t="str">
        <f ca="1"/>
        <v>MANTO 30 TER</v>
      </c>
      <c r="AL63" s="9" t="str">
        <f ca="1"/>
        <v>NOKAR</v>
      </c>
      <c r="AM63" s="9" t="str">
        <f ca="1"/>
        <v>OCAREÑA</v>
      </c>
      <c r="AN63" s="9" t="str">
        <f ca="1"/>
        <v>ORIENTE 2 E&amp;E</v>
      </c>
      <c r="AO63" s="9" t="str">
        <f ca="1"/>
        <v>ORIENTE 2 TER A EYE</v>
      </c>
      <c r="AP63" s="9" t="str">
        <f ca="1"/>
        <v>ORIENTE E&amp;E</v>
      </c>
      <c r="AQ63" s="9" t="str">
        <f ca="1"/>
        <v>ORIENTE TER</v>
      </c>
      <c r="AR63" s="9" t="str">
        <f ca="1"/>
        <v>PRIMAVERA E&amp;E</v>
      </c>
      <c r="AS63" s="9" t="str">
        <f ca="1"/>
        <v>PRIMAVERA E&amp;E TER</v>
      </c>
      <c r="AT63" s="9" t="str">
        <f ca="1"/>
        <v>REGINA E&amp;E</v>
      </c>
      <c r="AU63" s="9" t="str">
        <f ca="1"/>
        <v>REGINA E&amp;E TER A</v>
      </c>
      <c r="AV63" s="9" t="str">
        <f ca="1"/>
        <v>REGINA E&amp;E TER B</v>
      </c>
      <c r="AW63" s="9" t="str">
        <f ca="1"/>
        <v>REGINA EYE TER</v>
      </c>
      <c r="AX63" s="9" t="str">
        <f ca="1"/>
        <v>SAN PABLO E&amp;E</v>
      </c>
      <c r="AY63" s="9" t="str">
        <f ca="1"/>
        <v>SANTA MARIA MYM</v>
      </c>
      <c r="AZ63" s="9" t="str">
        <f ca="1"/>
        <v>SONADA TER</v>
      </c>
      <c r="BA63" s="9" t="str">
        <f ca="1"/>
        <v>SOÑADA E&amp;E</v>
      </c>
      <c r="BB63" s="9" t="str">
        <f ca="1"/>
        <v>TESORO</v>
      </c>
      <c r="BC63" s="9" t="str">
        <f ca="1"/>
        <v>TOSCANA</v>
      </c>
      <c r="BD63" s="9" t="str">
        <f ca="1"/>
        <v>VALERIA</v>
      </c>
      <c r="BE63" s="9" t="str">
        <f ca="1"/>
        <v>VERDE</v>
      </c>
      <c r="BF63" s="9" t="str">
        <f ca="1"/>
        <v>VILLA FLORES</v>
      </c>
      <c r="BG63" s="9" t="str">
        <f ca="1"/>
        <v>VILLA LUZ</v>
      </c>
      <c r="BH63" s="9" t="str">
        <f ca="1"/>
        <v>VILLANUEVA M&amp;M</v>
      </c>
      <c r="BI63" s="9" t="str">
        <f ca="1"/>
        <v>VILLANUEVA TER</v>
      </c>
      <c r="BJ63" s="9" t="str">
        <f ca="1"/>
        <v>ZOTANA TER</v>
      </c>
    </row>
    <row r="64" spans="1:62" s="9" customFormat="1" x14ac:dyDescent="0.35">
      <c r="A64" s="21" t="s">
        <v>125</v>
      </c>
      <c r="B64" s="21" t="s">
        <v>126</v>
      </c>
      <c r="C64" s="30">
        <f>_xlfn.XLOOKUP(B64,PROV[MINA],PROV[COD_MINA],"")</f>
        <v>290001577</v>
      </c>
      <c r="D64" s="21" t="s">
        <v>91</v>
      </c>
      <c r="E64" s="23">
        <v>2.0922689126512229E-2</v>
      </c>
      <c r="F64" s="23">
        <v>8.3713667849401166E-2</v>
      </c>
      <c r="G64" s="23">
        <v>0.35380058611962173</v>
      </c>
      <c r="H64" s="23">
        <v>8.7541791297819013E-3</v>
      </c>
      <c r="I64" s="25">
        <v>7.635488695399447</v>
      </c>
      <c r="J64" s="31" t="str">
        <f>_xlfn.XLOOKUP(D64,TIPO_CARBON[TIPO CARBON],TIPO_CARBON[TIPO DATA CALIDAD],"")</f>
        <v>2E</v>
      </c>
      <c r="K64"/>
      <c r="L64"/>
      <c r="M64" s="9" t="str" cm="1">
        <f t="array" aca="1" ref="M64:R64" ca="1">IFERROR(_xlfn.ANCHORARRAY(INDIRECT("'DATOS MAESTROS'!o" &amp; (MATCH(A64, 'DATOS MAESTROS'!N:N, 0)))),"")</f>
        <v>PALMIRA SMR</v>
      </c>
      <c r="N64" s="9" t="str">
        <f ca="1"/>
        <v>SAN JAVIER</v>
      </c>
      <c r="O64" s="9" t="str">
        <f ca="1"/>
        <v>SAN JUDAS</v>
      </c>
      <c r="P64" s="9" t="str">
        <f ca="1"/>
        <v>SAN JUDAS 2</v>
      </c>
      <c r="Q64" s="9" t="str">
        <f ca="1"/>
        <v>SAN JUDAS TER A</v>
      </c>
      <c r="R64" s="9" t="str">
        <f ca="1"/>
        <v>SAN JUDAS TER B</v>
      </c>
    </row>
    <row r="65" spans="1:22" s="9" customFormat="1" x14ac:dyDescent="0.35">
      <c r="A65" s="21" t="s">
        <v>127</v>
      </c>
      <c r="B65" s="21" t="s">
        <v>128</v>
      </c>
      <c r="C65" s="30">
        <f>_xlfn.XLOOKUP(B65,PROV[MINA],PROV[COD_MINA],"")</f>
        <v>290001510</v>
      </c>
      <c r="D65" s="21" t="s">
        <v>91</v>
      </c>
      <c r="E65" s="23">
        <v>5.4897910754934665E-2</v>
      </c>
      <c r="F65" s="23">
        <v>0.10577398422152234</v>
      </c>
      <c r="G65" s="23">
        <v>0.35347328260937355</v>
      </c>
      <c r="H65" s="23">
        <v>8.5381022170943899E-3</v>
      </c>
      <c r="I65" s="25">
        <v>7.9490629579968211</v>
      </c>
      <c r="J65" s="31" t="str">
        <f>_xlfn.XLOOKUP(D65,TIPO_CARBON[TIPO CARBON],TIPO_CARBON[TIPO DATA CALIDAD],"")</f>
        <v>2E</v>
      </c>
      <c r="K65"/>
      <c r="L65"/>
      <c r="M65" s="9" t="str" cm="1">
        <f t="array" aca="1" ref="M65:S65" ca="1">IFERROR(_xlfn.ANCHORARRAY(INDIRECT("'DATOS MAESTROS'!o" &amp; (MATCH(A65, 'DATOS MAESTROS'!N:N, 0)))),"")</f>
        <v>APOSENTOS RH</v>
      </c>
      <c r="N65" s="9" t="str">
        <f ca="1"/>
        <v>CHICHIRA RH</v>
      </c>
      <c r="O65" s="9" t="str">
        <f ca="1"/>
        <v>MANO DE DIOS RH</v>
      </c>
      <c r="P65" s="9" t="str">
        <f ca="1"/>
        <v>MINA TORTEROS RH</v>
      </c>
      <c r="Q65" s="9" t="str">
        <f ca="1"/>
        <v>PANAMA M20</v>
      </c>
      <c r="R65" s="9" t="str">
        <f ca="1"/>
        <v>PANAMA RH</v>
      </c>
      <c r="S65" s="9" t="str">
        <f ca="1"/>
        <v>RH CHUCARIMA</v>
      </c>
    </row>
    <row r="66" spans="1:22" s="9" customFormat="1" x14ac:dyDescent="0.35">
      <c r="A66" s="21" t="s">
        <v>129</v>
      </c>
      <c r="B66" s="21" t="s">
        <v>130</v>
      </c>
      <c r="C66" s="30">
        <f>_xlfn.XLOOKUP(B66,PROV[MINA],PROV[COD_MINA],"")</f>
        <v>290000121</v>
      </c>
      <c r="D66" s="21" t="s">
        <v>91</v>
      </c>
      <c r="E66" s="23">
        <v>0.06</v>
      </c>
      <c r="F66" s="23">
        <v>8.5000000000000006E-2</v>
      </c>
      <c r="G66" s="23">
        <v>0.35</v>
      </c>
      <c r="H66" s="23">
        <v>7.4999999999999997E-3</v>
      </c>
      <c r="I66" s="25">
        <v>7.5</v>
      </c>
      <c r="J66" s="31" t="str">
        <f>_xlfn.XLOOKUP(D66,TIPO_CARBON[TIPO CARBON],TIPO_CARBON[TIPO DATA CALIDAD],"")</f>
        <v>2E</v>
      </c>
      <c r="K66"/>
      <c r="L66"/>
      <c r="M66" s="9" t="str" cm="1">
        <f t="array" aca="1" ref="M66:N66" ca="1">IFERROR(_xlfn.ANCHORARRAY(INDIRECT("'DATOS MAESTROS'!o" &amp; (MATCH(A66, 'DATOS MAESTROS'!N:N, 0)))),"")</f>
        <v>ACACIAS</v>
      </c>
      <c r="N66" s="9" t="str">
        <f ca="1"/>
        <v>BATEY</v>
      </c>
    </row>
    <row r="67" spans="1:22" s="9" customFormat="1" x14ac:dyDescent="0.35">
      <c r="A67" s="21" t="s">
        <v>131</v>
      </c>
      <c r="B67" s="21" t="s">
        <v>132</v>
      </c>
      <c r="C67" s="30">
        <f>_xlfn.XLOOKUP(B67,PROV[MINA],PROV[COD_MINA],"")</f>
        <v>290000075</v>
      </c>
      <c r="D67" s="21" t="s">
        <v>91</v>
      </c>
      <c r="E67" s="23">
        <v>4.7443725666367169E-2</v>
      </c>
      <c r="F67" s="23">
        <v>7.0000000000000007E-2</v>
      </c>
      <c r="G67" s="23">
        <v>0.34</v>
      </c>
      <c r="H67" s="23">
        <v>8.9999999999999993E-3</v>
      </c>
      <c r="I67" s="25">
        <v>7</v>
      </c>
      <c r="J67" s="31" t="str">
        <f>_xlfn.XLOOKUP(D67,TIPO_CARBON[TIPO CARBON],TIPO_CARBON[TIPO DATA CALIDAD],"")</f>
        <v>2E</v>
      </c>
      <c r="K67"/>
      <c r="L67"/>
      <c r="M67" s="9" t="str" cm="1">
        <f t="array" aca="1" ref="M67:R67" ca="1">IFERROR(_xlfn.ANCHORARRAY(INDIRECT("'DATOS MAESTROS'!o" &amp; (MATCH(A67, 'DATOS MAESTROS'!N:N, 0)))),"")</f>
        <v>MARISCAL M10</v>
      </c>
      <c r="N67" s="9" t="str">
        <f ca="1"/>
        <v>MARISCAL TER</v>
      </c>
      <c r="O67" s="9" t="str">
        <f ca="1"/>
        <v>MARISCAL TER A</v>
      </c>
      <c r="P67" s="9" t="str">
        <f ca="1"/>
        <v>MARISCAL TER B</v>
      </c>
      <c r="Q67" s="9" t="str">
        <f ca="1"/>
        <v>PALOQUEMADO IND</v>
      </c>
      <c r="R67" s="9" t="str">
        <f ca="1"/>
        <v>PALOQUEMAO 2</v>
      </c>
    </row>
    <row r="68" spans="1:22" s="9" customFormat="1" x14ac:dyDescent="0.35">
      <c r="A68" s="21" t="s">
        <v>133</v>
      </c>
      <c r="B68" s="21" t="s">
        <v>134</v>
      </c>
      <c r="C68" s="30">
        <f>_xlfn.XLOOKUP(B68,PROV[MINA],PROV[COD_MINA],"")</f>
        <v>290000572</v>
      </c>
      <c r="D68" s="21" t="s">
        <v>83</v>
      </c>
      <c r="E68" s="23">
        <v>8.5220831675288489E-2</v>
      </c>
      <c r="F68" s="23">
        <v>0.18780827695980895</v>
      </c>
      <c r="G68" s="23">
        <v>0.33708058097890969</v>
      </c>
      <c r="H68" s="23">
        <v>9.1064066852367676E-3</v>
      </c>
      <c r="I68" s="25">
        <v>6.993036211699164</v>
      </c>
      <c r="J68" s="31">
        <f>_xlfn.XLOOKUP(D68,TIPO_CARBON[TIPO CARBON],TIPO_CARBON[TIPO DATA CALIDAD],"")</f>
        <v>1</v>
      </c>
      <c r="K68"/>
      <c r="L68"/>
      <c r="M68" s="9" t="str" cm="1">
        <f t="array" aca="1" ref="M68:N68" ca="1">IFERROR(_xlfn.ANCHORARRAY(INDIRECT("'DATOS MAESTROS'!o" &amp; (MATCH(A68, 'DATOS MAESTROS'!N:N, 0)))),"")</f>
        <v>LOS ANGELES</v>
      </c>
      <c r="N68" s="9" t="str">
        <f ca="1"/>
        <v>SAN MIGUEL</v>
      </c>
    </row>
    <row r="69" spans="1:22" s="9" customFormat="1" x14ac:dyDescent="0.35">
      <c r="A69" s="21" t="s">
        <v>135</v>
      </c>
      <c r="B69" s="21" t="s">
        <v>136</v>
      </c>
      <c r="C69" s="30">
        <f>_xlfn.XLOOKUP(B69,PROV[MINA],PROV[COD_MINA],"")</f>
        <v>290000090</v>
      </c>
      <c r="D69" s="21" t="s">
        <v>91</v>
      </c>
      <c r="E69" s="23">
        <v>2.7699999999999999E-2</v>
      </c>
      <c r="F69" s="23">
        <v>7.7200000000000005E-2</v>
      </c>
      <c r="G69" s="23">
        <v>0.33289999999999997</v>
      </c>
      <c r="H69" s="23">
        <v>7.1999999999999998E-3</v>
      </c>
      <c r="I69" s="25">
        <v>8</v>
      </c>
      <c r="J69" s="31" t="str">
        <f>_xlfn.XLOOKUP(D69,TIPO_CARBON[TIPO CARBON],TIPO_CARBON[TIPO DATA CALIDAD],"")</f>
        <v>2E</v>
      </c>
      <c r="K69"/>
      <c r="L69"/>
      <c r="M69" s="9" t="str" cm="1">
        <f t="array" aca="1" ref="M69:O69" ca="1">IFERROR(_xlfn.ANCHORARRAY(INDIRECT("'DATOS MAESTROS'!o" &amp; (MATCH(A69, 'DATOS MAESTROS'!N:N, 0)))),"")</f>
        <v>TAMARA MANTO 0</v>
      </c>
      <c r="N69" s="9" t="str">
        <f ca="1"/>
        <v>TAMARA MANTO 70</v>
      </c>
      <c r="O69" s="9" t="str">
        <f ca="1"/>
        <v>TAMARA MANTO 80</v>
      </c>
    </row>
    <row r="70" spans="1:22" s="9" customFormat="1" x14ac:dyDescent="0.35">
      <c r="A70" s="21" t="s">
        <v>84</v>
      </c>
      <c r="B70" s="21" t="s">
        <v>137</v>
      </c>
      <c r="C70" s="30">
        <f>_xlfn.XLOOKUP(B70,PROV[MINA],PROV[COD_MINA],"")</f>
        <v>290001154</v>
      </c>
      <c r="D70" s="21" t="s">
        <v>91</v>
      </c>
      <c r="E70" s="23">
        <v>4.1680818732768361E-2</v>
      </c>
      <c r="F70" s="23">
        <v>9.2836239470441007E-2</v>
      </c>
      <c r="G70" s="23">
        <v>0.32539101477632226</v>
      </c>
      <c r="H70" s="23">
        <v>7.5069815899475268E-3</v>
      </c>
      <c r="I70" s="25">
        <v>7.4574243714027979</v>
      </c>
      <c r="J70" s="31" t="str">
        <f>_xlfn.XLOOKUP(D70,TIPO_CARBON[TIPO CARBON],TIPO_CARBON[TIPO DATA CALIDAD],"")</f>
        <v>2E</v>
      </c>
      <c r="K70"/>
      <c r="L70"/>
      <c r="M70" s="9" t="str" cm="1">
        <f t="array" aca="1" ref="M70:R70" ca="1">IFERROR(_xlfn.ANCHORARRAY(INDIRECT("'DATOS MAESTROS'!o" &amp; (MATCH(A70, 'DATOS MAESTROS'!N:N, 0)))),"")</f>
        <v>ALACRAN CISCOSA</v>
      </c>
      <c r="N70" s="9" t="str">
        <f ca="1"/>
        <v>ALACRAN PARIDA</v>
      </c>
      <c r="O70" s="9" t="str">
        <f ca="1"/>
        <v>AMARILLA CISCOSA  CT</v>
      </c>
      <c r="P70" s="9" t="str">
        <f ca="1"/>
        <v>AMARILLA PARIDA  CT</v>
      </c>
      <c r="Q70" s="9" t="str">
        <f ca="1"/>
        <v>CARMETAL CISCOSA CT</v>
      </c>
      <c r="R70" s="9" t="str">
        <f ca="1"/>
        <v>CARMETAL PARIDA  CT</v>
      </c>
    </row>
    <row r="71" spans="1:22" s="9" customFormat="1" x14ac:dyDescent="0.35">
      <c r="A71" s="21" t="s">
        <v>74</v>
      </c>
      <c r="B71" s="21" t="s">
        <v>138</v>
      </c>
      <c r="C71" s="30">
        <f>_xlfn.XLOOKUP(B71,PROV[MINA],PROV[COD_MINA],"")</f>
        <v>290001450</v>
      </c>
      <c r="D71" s="21" t="s">
        <v>91</v>
      </c>
      <c r="E71" s="23">
        <v>4.3030516536565845E-2</v>
      </c>
      <c r="F71" s="23">
        <v>0.09</v>
      </c>
      <c r="G71" s="23">
        <v>0.32483881698588224</v>
      </c>
      <c r="H71" s="23">
        <v>8.9999999999999993E-3</v>
      </c>
      <c r="I71" s="25">
        <v>7.7198357740956691</v>
      </c>
      <c r="J71" s="31" t="str">
        <f>_xlfn.XLOOKUP(D71,TIPO_CARBON[TIPO CARBON],TIPO_CARBON[TIPO DATA CALIDAD],"")</f>
        <v>2E</v>
      </c>
      <c r="K71"/>
      <c r="L71"/>
      <c r="M71" s="9" t="str" cm="1">
        <f t="array" aca="1" ref="M71:V71" ca="1">IFERROR(_xlfn.ANCHORARRAY(INDIRECT("'DATOS MAESTROS'!o" &amp; (MATCH(A71, 'DATOS MAESTROS'!N:N, 0)))),"")</f>
        <v>CARBOINDUSTRIA 1</v>
      </c>
      <c r="N71" s="9" t="str">
        <f ca="1"/>
        <v>CARBOINDUSTRIA 2</v>
      </c>
      <c r="O71" s="9" t="str">
        <f ca="1"/>
        <v>CARBOINDUSTRIA 2 TER</v>
      </c>
      <c r="P71" s="9" t="str">
        <f ca="1"/>
        <v>CARBOINDUSTRIA 3</v>
      </c>
      <c r="Q71" s="9" t="str">
        <f ca="1"/>
        <v>CARBOINDUSTRIA 4</v>
      </c>
      <c r="R71" s="9" t="str">
        <f ca="1"/>
        <v>CARBOINDUSTRIA COQ 2</v>
      </c>
      <c r="S71" s="9" t="str">
        <f ca="1"/>
        <v>CARBOINDUSTRIA COQ RC</v>
      </c>
      <c r="T71" s="9" t="str">
        <f ca="1"/>
        <v>CARBOINDUSTRIA TER</v>
      </c>
      <c r="U71" s="9" t="str">
        <f ca="1"/>
        <v>CARBOINDUSTRIA TER A</v>
      </c>
      <c r="V71" s="9" t="str">
        <f ca="1"/>
        <v>CARBOINDUSTRIA TER B</v>
      </c>
    </row>
    <row r="72" spans="1:22" s="9" customFormat="1" x14ac:dyDescent="0.35">
      <c r="A72" s="21" t="s">
        <v>139</v>
      </c>
      <c r="B72" s="21" t="s">
        <v>140</v>
      </c>
      <c r="C72" s="30">
        <f>_xlfn.XLOOKUP(B72,PROV[MINA],PROV[COD_MINA],"")</f>
        <v>290001619</v>
      </c>
      <c r="D72" s="21" t="s">
        <v>91</v>
      </c>
      <c r="E72" s="23">
        <v>3.9913229125413195E-2</v>
      </c>
      <c r="F72" s="23">
        <v>0.09</v>
      </c>
      <c r="G72" s="23">
        <v>0.31405553059019725</v>
      </c>
      <c r="H72" s="23">
        <v>9.4039713778453094E-3</v>
      </c>
      <c r="I72" s="25">
        <v>7.272018233691921</v>
      </c>
      <c r="J72" s="31" t="str">
        <f>_xlfn.XLOOKUP(D72,TIPO_CARBON[TIPO CARBON],TIPO_CARBON[TIPO DATA CALIDAD],"")</f>
        <v>2E</v>
      </c>
      <c r="K72"/>
      <c r="L72"/>
      <c r="M72" s="9" t="str" cm="1">
        <f t="array" aca="1" ref="M72:N72" ca="1">IFERROR(_xlfn.ANCHORARRAY(INDIRECT("'DATOS MAESTROS'!o" &amp; (MATCH(A72, 'DATOS MAESTROS'!N:N, 0)))),"")</f>
        <v>MONGO A</v>
      </c>
      <c r="N72" s="9" t="str">
        <f ca="1"/>
        <v>MONGO G</v>
      </c>
    </row>
    <row r="73" spans="1:22" s="9" customFormat="1" x14ac:dyDescent="0.35">
      <c r="A73" s="21" t="s">
        <v>141</v>
      </c>
      <c r="B73" s="21" t="s">
        <v>142</v>
      </c>
      <c r="C73" s="30">
        <f>_xlfn.XLOOKUP(B73,PROV[MINA],PROV[COD_MINA],"")</f>
        <v>290001865</v>
      </c>
      <c r="D73" s="21" t="s">
        <v>91</v>
      </c>
      <c r="E73" s="23">
        <v>7.0000000000000007E-2</v>
      </c>
      <c r="F73" s="23">
        <v>0.09</v>
      </c>
      <c r="G73" s="23">
        <v>0.31</v>
      </c>
      <c r="H73" s="23">
        <v>8.0000000000000002E-3</v>
      </c>
      <c r="I73" s="25">
        <v>7</v>
      </c>
      <c r="J73" s="31" t="str">
        <f>_xlfn.XLOOKUP(D73,TIPO_CARBON[TIPO CARBON],TIPO_CARBON[TIPO DATA CALIDAD],"")</f>
        <v>2E</v>
      </c>
      <c r="K73"/>
      <c r="L73"/>
      <c r="M73" s="9" t="str" cm="1">
        <f t="array" aca="1" ref="M73" ca="1">IFERROR(_xlfn.ANCHORARRAY(INDIRECT("'DATOS MAESTROS'!o" &amp; (MATCH(A73, 'DATOS MAESTROS'!N:N, 0)))),"")</f>
        <v>MINA PRESIDENTE</v>
      </c>
    </row>
    <row r="74" spans="1:22" s="9" customFormat="1" x14ac:dyDescent="0.35">
      <c r="A74" s="21" t="s">
        <v>143</v>
      </c>
      <c r="B74" s="21" t="s">
        <v>144</v>
      </c>
      <c r="C74" s="30">
        <f>_xlfn.XLOOKUP(B74,PROV[MINA],PROV[COD_MINA],"")</f>
        <v>290000898</v>
      </c>
      <c r="D74" s="21" t="s">
        <v>91</v>
      </c>
      <c r="E74" s="23">
        <v>5.0094680851063833E-2</v>
      </c>
      <c r="F74" s="23">
        <v>5.296843641761504E-2</v>
      </c>
      <c r="G74" s="23">
        <v>0.30951590301830778</v>
      </c>
      <c r="H74" s="23">
        <v>5.9768480950024745E-3</v>
      </c>
      <c r="I74" s="25">
        <v>7.7953488372093016</v>
      </c>
      <c r="J74" s="31" t="str">
        <f>_xlfn.XLOOKUP(D74,TIPO_CARBON[TIPO CARBON],TIPO_CARBON[TIPO DATA CALIDAD],"")</f>
        <v>2E</v>
      </c>
      <c r="K74"/>
      <c r="L74"/>
      <c r="M74" s="9" t="str" cm="1">
        <f t="array" aca="1" ref="M74:U74" ca="1">IFERROR(_xlfn.ANCHORARRAY(INDIRECT("'DATOS MAESTROS'!o" &amp; (MATCH(A74, 'DATOS MAESTROS'!N:N, 0)))),"")</f>
        <v>EL ALTO NIVEL 1</v>
      </c>
      <c r="N74" s="9" t="str">
        <f ca="1"/>
        <v>EL ALTO NIVEL 2</v>
      </c>
      <c r="O74" s="9" t="str">
        <f ca="1"/>
        <v>EL ALTO NIVEL 3</v>
      </c>
      <c r="P74" s="9" t="str">
        <f ca="1"/>
        <v>LA GEMA</v>
      </c>
      <c r="Q74" s="9" t="str">
        <f ca="1"/>
        <v>LA PRIMAVERA</v>
      </c>
      <c r="R74" s="9" t="str">
        <f ca="1"/>
        <v>OCARENA CQ</v>
      </c>
      <c r="S74" s="9" t="str">
        <f ca="1"/>
        <v>PATIO LA ROCA</v>
      </c>
      <c r="T74" s="9" t="str">
        <f ca="1"/>
        <v>SANTA VERONICA B</v>
      </c>
      <c r="U74" s="9" t="str">
        <f ca="1"/>
        <v>STA VERONICA CISCOSA</v>
      </c>
    </row>
    <row r="75" spans="1:22" s="9" customFormat="1" x14ac:dyDescent="0.35">
      <c r="A75" s="21" t="s">
        <v>143</v>
      </c>
      <c r="B75" s="21" t="s">
        <v>145</v>
      </c>
      <c r="C75" s="30">
        <f>_xlfn.XLOOKUP(B75,PROV[MINA],PROV[COD_MINA],"")</f>
        <v>290001770</v>
      </c>
      <c r="D75" s="21" t="s">
        <v>91</v>
      </c>
      <c r="E75" s="23">
        <v>8.8915847611874738E-2</v>
      </c>
      <c r="F75" s="23">
        <v>6.5964018075691952E-2</v>
      </c>
      <c r="G75" s="23">
        <v>0.30384121634343819</v>
      </c>
      <c r="H75" s="23">
        <v>5.9927446180882459E-3</v>
      </c>
      <c r="I75" s="25">
        <v>7.6757045126467078</v>
      </c>
      <c r="J75" s="31" t="str">
        <f>_xlfn.XLOOKUP(D75,TIPO_CARBON[TIPO CARBON],TIPO_CARBON[TIPO DATA CALIDAD],"")</f>
        <v>2E</v>
      </c>
      <c r="K75"/>
      <c r="L75"/>
      <c r="M75" s="9" t="str" cm="1">
        <f t="array" aca="1" ref="M75:U75" ca="1">IFERROR(_xlfn.ANCHORARRAY(INDIRECT("'DATOS MAESTROS'!o" &amp; (MATCH(A75, 'DATOS MAESTROS'!N:N, 0)))),"")</f>
        <v>EL ALTO NIVEL 1</v>
      </c>
      <c r="N75" s="9" t="str">
        <f ca="1"/>
        <v>EL ALTO NIVEL 2</v>
      </c>
      <c r="O75" s="9" t="str">
        <f ca="1"/>
        <v>EL ALTO NIVEL 3</v>
      </c>
      <c r="P75" s="9" t="str">
        <f ca="1"/>
        <v>LA GEMA</v>
      </c>
      <c r="Q75" s="9" t="str">
        <f ca="1"/>
        <v>LA PRIMAVERA</v>
      </c>
      <c r="R75" s="9" t="str">
        <f ca="1"/>
        <v>OCARENA CQ</v>
      </c>
      <c r="S75" s="9" t="str">
        <f ca="1"/>
        <v>PATIO LA ROCA</v>
      </c>
      <c r="T75" s="9" t="str">
        <f ca="1"/>
        <v>SANTA VERONICA B</v>
      </c>
      <c r="U75" s="9" t="str">
        <f ca="1"/>
        <v>STA VERONICA CISCOSA</v>
      </c>
    </row>
    <row r="76" spans="1:22" s="9" customFormat="1" x14ac:dyDescent="0.35">
      <c r="A76" s="21" t="s">
        <v>100</v>
      </c>
      <c r="B76" s="21" t="s">
        <v>101</v>
      </c>
      <c r="C76" s="30">
        <f>_xlfn.XLOOKUP(B76,PROV[MINA],PROV[COD_MINA],"")</f>
        <v>290000562</v>
      </c>
      <c r="D76" s="21" t="s">
        <v>91</v>
      </c>
      <c r="E76" s="23">
        <v>4.9575023609115164E-2</v>
      </c>
      <c r="F76" s="23">
        <v>0.121</v>
      </c>
      <c r="G76" s="23">
        <v>0.28970000000000001</v>
      </c>
      <c r="H76" s="23">
        <v>1.2E-2</v>
      </c>
      <c r="I76" s="25">
        <v>7.5</v>
      </c>
      <c r="J76" s="31" t="str">
        <f>_xlfn.XLOOKUP(D76,TIPO_CARBON[TIPO CARBON],TIPO_CARBON[TIPO DATA CALIDAD],"")</f>
        <v>2E</v>
      </c>
      <c r="K76"/>
      <c r="L76"/>
      <c r="M76" s="9" t="str" cm="1">
        <f t="array" aca="1" ref="M76:P76" ca="1">IFERROR(_xlfn.ANCHORARRAY(INDIRECT("'DATOS MAESTROS'!o" &amp; (MATCH(A76, 'DATOS MAESTROS'!N:N, 0)))),"")</f>
        <v>INCLINADO 5</v>
      </c>
      <c r="N76" s="9" t="str">
        <f ca="1"/>
        <v>TALAS</v>
      </c>
      <c r="O76" s="9" t="str">
        <f ca="1"/>
        <v>TALAS 02</v>
      </c>
      <c r="P76" s="9" t="str">
        <f ca="1"/>
        <v>TALAS 03</v>
      </c>
    </row>
    <row r="77" spans="1:22" s="9" customFormat="1" x14ac:dyDescent="0.35">
      <c r="A77" s="21" t="s">
        <v>146</v>
      </c>
      <c r="B77" s="21" t="s">
        <v>147</v>
      </c>
      <c r="C77" s="30">
        <f>_xlfn.XLOOKUP(B77,PROV[MINA],PROV[COD_MINA],"")</f>
        <v>290001787</v>
      </c>
      <c r="D77" s="21" t="s">
        <v>83</v>
      </c>
      <c r="E77" s="23">
        <v>4.6455371578877289E-2</v>
      </c>
      <c r="F77" s="23">
        <v>0.11</v>
      </c>
      <c r="G77" s="23">
        <v>0.25</v>
      </c>
      <c r="H77" s="23">
        <v>5.0000000000000001E-3</v>
      </c>
      <c r="I77" s="25">
        <v>1</v>
      </c>
      <c r="J77" s="31">
        <f>_xlfn.XLOOKUP(D77,TIPO_CARBON[TIPO CARBON],TIPO_CARBON[TIPO DATA CALIDAD],"")</f>
        <v>1</v>
      </c>
      <c r="K77"/>
      <c r="L77"/>
      <c r="M77" s="9" t="str" cm="1">
        <f t="array" aca="1" ref="M77:O77" ca="1">IFERROR(_xlfn.ANCHORARRAY(INDIRECT("'DATOS MAESTROS'!o" &amp; (MATCH(A77, 'DATOS MAESTROS'!N:N, 0)))),"")</f>
        <v>SANTA CECILIA P1</v>
      </c>
      <c r="N77" s="9" t="str">
        <f ca="1"/>
        <v>SANTA CECILIA P2</v>
      </c>
      <c r="O77" s="9" t="str">
        <f ca="1"/>
        <v>SANTA CECILIA TER</v>
      </c>
    </row>
    <row r="78" spans="1:22" s="9" customFormat="1" x14ac:dyDescent="0.35">
      <c r="A78" s="21" t="s">
        <v>148</v>
      </c>
      <c r="B78" s="21" t="s">
        <v>149</v>
      </c>
      <c r="C78" s="30">
        <f>_xlfn.XLOOKUP(B78,PROV[MINA],PROV[COD_MINA],"")</f>
        <v>290001672</v>
      </c>
      <c r="D78" s="21" t="s">
        <v>83</v>
      </c>
      <c r="E78" s="23">
        <v>3.3099999999999997E-2</v>
      </c>
      <c r="F78" s="23">
        <v>0.123</v>
      </c>
      <c r="G78" s="23">
        <v>0.22370000000000001</v>
      </c>
      <c r="H78" s="23">
        <v>1.6E-2</v>
      </c>
      <c r="I78" s="25">
        <v>8.6</v>
      </c>
      <c r="J78" s="31">
        <f>_xlfn.XLOOKUP(D78,TIPO_CARBON[TIPO CARBON],TIPO_CARBON[TIPO DATA CALIDAD],"")</f>
        <v>1</v>
      </c>
      <c r="K78"/>
      <c r="L78"/>
      <c r="M78" s="9" t="str" cm="1">
        <f t="array" aca="1" ref="M78:S78" ca="1">IFERROR(_xlfn.ANCHORARRAY(INDIRECT("'DATOS MAESTROS'!o" &amp; (MATCH(A78, 'DATOS MAESTROS'!N:N, 0)))),"")</f>
        <v>DOS PALMAS 5 TER</v>
      </c>
      <c r="N78" s="9" t="str">
        <f ca="1"/>
        <v>DOS PALMAS 5 TER A</v>
      </c>
      <c r="O78" s="9" t="str">
        <f ca="1"/>
        <v>DOS PALMAS 5 TER B</v>
      </c>
      <c r="P78" s="9" t="str">
        <f ca="1"/>
        <v>LA PALMA COQ</v>
      </c>
      <c r="Q78" s="9" t="str">
        <f ca="1"/>
        <v>LA PALMA COQ 2</v>
      </c>
      <c r="R78" s="9" t="str">
        <f ca="1"/>
        <v>LA PALMA COQ 3</v>
      </c>
      <c r="S78" s="9" t="str">
        <f ca="1"/>
        <v>LA PALMA COQ P1</v>
      </c>
    </row>
    <row r="79" spans="1:22" s="9" customFormat="1" x14ac:dyDescent="0.35">
      <c r="A79" s="21" t="s">
        <v>150</v>
      </c>
      <c r="B79" s="21" t="s">
        <v>151</v>
      </c>
      <c r="C79" s="30">
        <f>_xlfn.XLOOKUP(B79,PROV[MINA],PROV[COD_MINA],"")</f>
        <v>290000171</v>
      </c>
      <c r="D79" s="21" t="s">
        <v>91</v>
      </c>
      <c r="E79" s="23">
        <v>1.2623520013454419E-2</v>
      </c>
      <c r="F79" s="23">
        <v>5.9273456104944472E-2</v>
      </c>
      <c r="G79" s="23">
        <v>0.21732103262697602</v>
      </c>
      <c r="H79" s="23">
        <v>8.0397494113689846E-3</v>
      </c>
      <c r="I79" s="25">
        <v>8.9276656575849298</v>
      </c>
      <c r="J79" s="31" t="str">
        <f>_xlfn.XLOOKUP(D79,TIPO_CARBON[TIPO CARBON],TIPO_CARBON[TIPO DATA CALIDAD],"")</f>
        <v>2E</v>
      </c>
      <c r="K79"/>
      <c r="L79"/>
      <c r="M79" s="9" t="str" cm="1">
        <f t="array" aca="1" ref="M79:P79" ca="1">IFERROR(_xlfn.ANCHORARRAY(INDIRECT("'DATOS MAESTROS'!o" &amp; (MATCH(A79, 'DATOS MAESTROS'!N:N, 0)))),"")</f>
        <v>EL PAJONAL</v>
      </c>
      <c r="N79" s="9" t="str">
        <f ca="1"/>
        <v>EL PAJONAL TER A</v>
      </c>
      <c r="O79" s="9" t="str">
        <f ca="1"/>
        <v>EL PAJONAL TER B</v>
      </c>
      <c r="P79" s="9" t="str">
        <f ca="1"/>
        <v>JAIME AMARILLO</v>
      </c>
    </row>
    <row r="80" spans="1:22" s="9" customFormat="1" x14ac:dyDescent="0.35">
      <c r="A80" s="21" t="s">
        <v>152</v>
      </c>
      <c r="B80" s="21" t="s">
        <v>153</v>
      </c>
      <c r="C80" s="30">
        <f>_xlfn.XLOOKUP(B80,PROV[MINA],PROV[COD_MINA],"")</f>
        <v>290000151</v>
      </c>
      <c r="D80" s="21" t="s">
        <v>91</v>
      </c>
      <c r="E80" s="23">
        <v>1.8822419982617238E-2</v>
      </c>
      <c r="F80" s="23">
        <v>7.2904886067339303E-2</v>
      </c>
      <c r="G80" s="23">
        <v>0.20458926425575333</v>
      </c>
      <c r="H80" s="23">
        <v>7.5208744284472667E-3</v>
      </c>
      <c r="I80" s="25">
        <v>8.8630918641121568</v>
      </c>
      <c r="J80" s="31" t="str">
        <f>_xlfn.XLOOKUP(D80,TIPO_CARBON[TIPO CARBON],TIPO_CARBON[TIPO DATA CALIDAD],"")</f>
        <v>2E</v>
      </c>
      <c r="K80"/>
      <c r="L80"/>
      <c r="M80" s="9" t="str" cm="1">
        <f t="array" aca="1" ref="M80" ca="1">IFERROR(_xlfn.ANCHORARRAY(INDIRECT("'DATOS MAESTROS'!o" &amp; (MATCH(A80, 'DATOS MAESTROS'!N:N, 0)))),"")</f>
        <v>AGROPEÑA</v>
      </c>
    </row>
    <row r="81" spans="1:13" s="9" customFormat="1" x14ac:dyDescent="0.35">
      <c r="A81" s="21" t="s">
        <v>154</v>
      </c>
      <c r="B81" s="21" t="s">
        <v>155</v>
      </c>
      <c r="C81" s="30">
        <f>_xlfn.XLOOKUP(B81,PROV[MINA],PROV[COD_MINA],"")</f>
        <v>290000172</v>
      </c>
      <c r="D81" s="21" t="s">
        <v>91</v>
      </c>
      <c r="E81" s="23">
        <v>3.1514164432529045E-2</v>
      </c>
      <c r="F81" s="23">
        <v>6.4747691391123019E-2</v>
      </c>
      <c r="G81" s="23">
        <v>0.18714128686327075</v>
      </c>
      <c r="H81" s="23">
        <v>7.418885910038725E-3</v>
      </c>
      <c r="I81" s="25">
        <v>8.4952338397378586</v>
      </c>
      <c r="J81" s="31" t="str">
        <f>_xlfn.XLOOKUP(D81,TIPO_CARBON[TIPO CARBON],TIPO_CARBON[TIPO DATA CALIDAD],"")</f>
        <v>2E</v>
      </c>
      <c r="K81"/>
      <c r="L81"/>
      <c r="M81" s="9" t="str" cm="1">
        <f t="array" aca="1" ref="M81" ca="1">IFERROR(_xlfn.ANCHORARRAY(INDIRECT("'DATOS MAESTROS'!o" &amp; (MATCH(A81, 'DATOS MAESTROS'!N:N, 0)))),"")</f>
        <v>COMERCIALIZADORA AMARILLO</v>
      </c>
    </row>
    <row r="82" spans="1:13" s="9" customFormat="1" x14ac:dyDescent="0.35">
      <c r="A82" s="21" t="s">
        <v>156</v>
      </c>
      <c r="B82" s="21" t="s">
        <v>157</v>
      </c>
      <c r="C82" s="30">
        <f>_xlfn.XLOOKUP(B82,PROV[MINA],PROV[COD_MINA],"")</f>
        <v>290001253</v>
      </c>
      <c r="D82" s="21" t="s">
        <v>91</v>
      </c>
      <c r="E82" s="23">
        <v>2.6190389664951162E-2</v>
      </c>
      <c r="F82" s="23">
        <v>9.5856835766551116E-2</v>
      </c>
      <c r="G82" s="23">
        <v>0.17265478766236039</v>
      </c>
      <c r="H82" s="23">
        <v>8.5390155095753269E-3</v>
      </c>
      <c r="I82" s="25">
        <v>6.0818541469733569</v>
      </c>
      <c r="J82" s="31" t="str">
        <f>_xlfn.XLOOKUP(D82,TIPO_CARBON[TIPO CARBON],TIPO_CARBON[TIPO DATA CALIDAD],"")</f>
        <v>2E</v>
      </c>
      <c r="K82"/>
      <c r="L82"/>
      <c r="M82" s="9" t="str" cm="1">
        <f t="array" aca="1" ref="M82" ca="1">IFERROR(_xlfn.ANCHORARRAY(INDIRECT("'DATOS MAESTROS'!o" &amp; (MATCH(A82, 'DATOS MAESTROS'!N:N, 0)))),"")</f>
        <v>Uriel Masmela</v>
      </c>
    </row>
    <row r="83" spans="1:13" s="9" customFormat="1" x14ac:dyDescent="0.35">
      <c r="A83"/>
      <c r="B83"/>
      <c r="C83"/>
      <c r="D83"/>
      <c r="E83" s="2"/>
      <c r="F83" s="2"/>
      <c r="G83" s="2"/>
      <c r="H83" s="2"/>
      <c r="I83"/>
      <c r="J83" t="str">
        <f>_xlfn.XLOOKUP(D83,TIPO_CARBON[TIPO CARBON],TIPO_CARBON[TIPO DATA CALIDAD],"")</f>
        <v/>
      </c>
      <c r="K83"/>
      <c r="L83"/>
      <c r="M83" s="9" t="str" cm="1">
        <f t="array" aca="1" ref="M83" ca="1">IFERROR(_xlfn.ANCHORARRAY(INDIRECT("'DATOS MAESTROS'!o" &amp; (MATCH(A83, 'DATOS MAESTROS'!N:N, 0)))),"")</f>
        <v/>
      </c>
    </row>
    <row r="84" spans="1:13" s="9" customFormat="1" x14ac:dyDescent="0.35">
      <c r="A84"/>
      <c r="B84"/>
      <c r="C84"/>
      <c r="D84"/>
      <c r="E84" s="2"/>
      <c r="F84" s="2"/>
      <c r="G84" s="2"/>
      <c r="H84" s="2"/>
      <c r="I84"/>
      <c r="J84"/>
      <c r="K84"/>
      <c r="L84"/>
      <c r="M84" s="9" t="str" cm="1">
        <f t="array" aca="1" ref="M84" ca="1">IFERROR(_xlfn.ANCHORARRAY(INDIRECT("'DATOS MAESTROS'!o" &amp; (MATCH(A84, 'DATOS MAESTROS'!N:N, 0)))),"")</f>
        <v/>
      </c>
    </row>
    <row r="85" spans="1:13" s="9" customFormat="1" x14ac:dyDescent="0.35">
      <c r="A85"/>
      <c r="B85"/>
      <c r="C85"/>
      <c r="D85"/>
      <c r="E85"/>
      <c r="F85"/>
      <c r="G85"/>
      <c r="H85"/>
      <c r="I85"/>
      <c r="J85"/>
      <c r="K85"/>
      <c r="L85"/>
      <c r="M85" s="9" t="str" cm="1">
        <f t="array" aca="1" ref="M85" ca="1">IFERROR(_xlfn.ANCHORARRAY(INDIRECT("'DATOS MAESTROS'!o" &amp; (MATCH(A85, 'DATOS MAESTROS'!N:N, 0)))),"")</f>
        <v/>
      </c>
    </row>
    <row r="86" spans="1:13" s="9" customFormat="1" x14ac:dyDescent="0.35">
      <c r="A86"/>
      <c r="B86"/>
      <c r="C86"/>
      <c r="D86"/>
      <c r="E86"/>
      <c r="F86"/>
      <c r="G86"/>
      <c r="H86"/>
      <c r="I86"/>
      <c r="J86"/>
      <c r="K86"/>
      <c r="L86"/>
      <c r="M86" s="9" t="str" cm="1">
        <f t="array" aca="1" ref="M86" ca="1">IFERROR(_xlfn.ANCHORARRAY(INDIRECT("'DATOS MAESTROS'!o" &amp; (MATCH(A86, 'DATOS MAESTROS'!N:N, 0)))),"")</f>
        <v/>
      </c>
    </row>
    <row r="87" spans="1:13" s="9" customFormat="1" x14ac:dyDescent="0.35">
      <c r="A87"/>
      <c r="B87"/>
      <c r="C87"/>
      <c r="D87"/>
      <c r="E87"/>
      <c r="F87"/>
      <c r="G87"/>
      <c r="H87"/>
      <c r="I87"/>
      <c r="J87"/>
      <c r="K87"/>
      <c r="L87"/>
      <c r="M87" s="9" t="str" cm="1">
        <f t="array" aca="1" ref="M87" ca="1">IFERROR(_xlfn.ANCHORARRAY(INDIRECT("'DATOS MAESTROS'!o" &amp; (MATCH(A87, 'DATOS MAESTROS'!N:N, 0)))),"")</f>
        <v/>
      </c>
    </row>
    <row r="88" spans="1:13" s="9" customFormat="1" x14ac:dyDescent="0.35">
      <c r="A88"/>
      <c r="B88"/>
      <c r="C88"/>
      <c r="D88"/>
      <c r="E88"/>
      <c r="F88"/>
      <c r="G88"/>
      <c r="H88"/>
      <c r="I88"/>
      <c r="J88"/>
      <c r="K88"/>
      <c r="L88"/>
      <c r="M88" s="9" t="str" cm="1">
        <f t="array" aca="1" ref="M88" ca="1">IFERROR(_xlfn.ANCHORARRAY(INDIRECT("'DATOS MAESTROS'!o" &amp; (MATCH(A88, 'DATOS MAESTROS'!N:N, 0)))),"")</f>
        <v/>
      </c>
    </row>
    <row r="89" spans="1:13" s="9" customFormat="1" x14ac:dyDescent="0.35">
      <c r="A89"/>
      <c r="B89"/>
      <c r="C89"/>
      <c r="D89"/>
      <c r="E89"/>
      <c r="F89"/>
      <c r="G89"/>
      <c r="H89"/>
      <c r="I89"/>
      <c r="J89"/>
      <c r="K89"/>
      <c r="L89"/>
      <c r="M89" s="9" t="str" cm="1">
        <f t="array" aca="1" ref="M89" ca="1">IFERROR(_xlfn.ANCHORARRAY(INDIRECT("'DATOS MAESTROS'!o" &amp; (MATCH(A89, 'DATOS MAESTROS'!N:N, 0)))),"")</f>
        <v/>
      </c>
    </row>
    <row r="90" spans="1:13" s="9" customFormat="1" x14ac:dyDescent="0.35">
      <c r="A90"/>
      <c r="B90"/>
      <c r="C90"/>
      <c r="D90"/>
      <c r="E90"/>
      <c r="F90"/>
      <c r="G90"/>
      <c r="H90"/>
      <c r="I90"/>
      <c r="J90"/>
      <c r="K90"/>
      <c r="L90"/>
      <c r="M90" s="9" t="str" cm="1">
        <f t="array" aca="1" ref="M90" ca="1">IFERROR(_xlfn.ANCHORARRAY(INDIRECT("'DATOS MAESTROS'!o" &amp; (MATCH(A90, 'DATOS MAESTROS'!N:N, 0)))),"")</f>
        <v/>
      </c>
    </row>
    <row r="91" spans="1:13" s="9" customFormat="1" x14ac:dyDescent="0.35">
      <c r="A91"/>
      <c r="B91"/>
      <c r="C91"/>
      <c r="D91"/>
      <c r="E91"/>
      <c r="F91"/>
      <c r="G91"/>
      <c r="H91"/>
      <c r="I91"/>
      <c r="J91"/>
      <c r="K91"/>
      <c r="L91"/>
      <c r="M91" s="9" t="str" cm="1">
        <f t="array" aca="1" ref="M91" ca="1">IFERROR(_xlfn.ANCHORARRAY(INDIRECT("'DATOS MAESTROS'!o" &amp; (MATCH(A91, 'DATOS MAESTROS'!N:N, 0)))),"")</f>
        <v/>
      </c>
    </row>
    <row r="92" spans="1:13" s="9" customFormat="1" x14ac:dyDescent="0.35">
      <c r="A92"/>
      <c r="B92"/>
      <c r="C92"/>
      <c r="D92"/>
      <c r="E92"/>
      <c r="F92"/>
      <c r="G92"/>
      <c r="H92"/>
      <c r="I92"/>
      <c r="J92"/>
      <c r="K92"/>
      <c r="L92"/>
      <c r="M92" s="9" t="str" cm="1">
        <f t="array" aca="1" ref="M92" ca="1">IFERROR(_xlfn.ANCHORARRAY(INDIRECT("'DATOS MAESTROS'!o" &amp; (MATCH(A92, 'DATOS MAESTROS'!N:N, 0)))),"")</f>
        <v/>
      </c>
    </row>
    <row r="93" spans="1:13" s="9" customFormat="1" x14ac:dyDescent="0.35">
      <c r="A93"/>
      <c r="B93"/>
      <c r="C93"/>
      <c r="D93"/>
      <c r="E93"/>
      <c r="F93"/>
      <c r="G93"/>
      <c r="H93"/>
      <c r="I93"/>
      <c r="J93"/>
      <c r="K93"/>
      <c r="L93"/>
      <c r="M93" s="9" t="str" cm="1">
        <f t="array" aca="1" ref="M93" ca="1">IFERROR(_xlfn.ANCHORARRAY(INDIRECT("'DATOS MAESTROS'!o" &amp; (MATCH(A93, 'DATOS MAESTROS'!N:N, 0)))),"")</f>
        <v/>
      </c>
    </row>
    <row r="94" spans="1:13" s="9" customFormat="1" x14ac:dyDescent="0.35">
      <c r="A94"/>
      <c r="B94"/>
      <c r="C94"/>
      <c r="D94"/>
      <c r="E94"/>
      <c r="F94"/>
      <c r="G94"/>
      <c r="H94"/>
      <c r="I94"/>
      <c r="J94"/>
      <c r="K94"/>
      <c r="L94"/>
      <c r="M94" s="9" t="str" cm="1">
        <f t="array" aca="1" ref="M94" ca="1">IFERROR(_xlfn.ANCHORARRAY(INDIRECT("'DATOS MAESTROS'!o" &amp; (MATCH(A94, 'DATOS MAESTROS'!N:N, 0)))),"")</f>
        <v/>
      </c>
    </row>
    <row r="95" spans="1:13" s="9" customFormat="1" x14ac:dyDescent="0.35">
      <c r="A95"/>
      <c r="B95"/>
      <c r="C95"/>
      <c r="D95"/>
      <c r="E95"/>
      <c r="F95"/>
      <c r="G95"/>
      <c r="H95"/>
      <c r="I95"/>
      <c r="J95"/>
      <c r="K95"/>
      <c r="L95"/>
      <c r="M95" s="9" t="str" cm="1">
        <f t="array" aca="1" ref="M95" ca="1">IFERROR(_xlfn.ANCHORARRAY(INDIRECT("'DATOS MAESTROS'!o" &amp; (MATCH(A95, 'DATOS MAESTROS'!N:N, 0)))),"")</f>
        <v/>
      </c>
    </row>
    <row r="96" spans="1:13" s="9" customFormat="1" x14ac:dyDescent="0.35">
      <c r="A96"/>
      <c r="B96"/>
      <c r="C96"/>
      <c r="D96"/>
      <c r="E96"/>
      <c r="F96"/>
      <c r="G96"/>
      <c r="H96"/>
      <c r="I96"/>
      <c r="J96"/>
      <c r="K96"/>
      <c r="L96"/>
      <c r="M96" s="9" t="str" cm="1">
        <f t="array" aca="1" ref="M96" ca="1">IFERROR(_xlfn.ANCHORARRAY(INDIRECT("'DATOS MAESTROS'!o" &amp; (MATCH(A96, 'DATOS MAESTROS'!N:N, 0)))),"")</f>
        <v/>
      </c>
    </row>
    <row r="97" spans="1:13" s="9" customFormat="1" x14ac:dyDescent="0.35">
      <c r="A97"/>
      <c r="B97"/>
      <c r="C97"/>
      <c r="D97"/>
      <c r="E97"/>
      <c r="F97"/>
      <c r="G97"/>
      <c r="H97"/>
      <c r="I97"/>
      <c r="J97"/>
      <c r="K97"/>
      <c r="L97"/>
      <c r="M97" s="9" t="str" cm="1">
        <f t="array" aca="1" ref="M97" ca="1">IFERROR(_xlfn.ANCHORARRAY(INDIRECT("'DATOS MAESTROS'!o" &amp; (MATCH(A97, 'DATOS MAESTROS'!N:N, 0)))),"")</f>
        <v/>
      </c>
    </row>
    <row r="98" spans="1:13" s="9" customFormat="1" x14ac:dyDescent="0.35">
      <c r="A98"/>
      <c r="B98"/>
      <c r="C98"/>
      <c r="D98"/>
      <c r="E98"/>
      <c r="F98"/>
      <c r="G98"/>
      <c r="H98"/>
      <c r="I98"/>
      <c r="J98"/>
      <c r="K98"/>
      <c r="L98"/>
      <c r="M98" s="9" t="str" cm="1">
        <f t="array" aca="1" ref="M98" ca="1">IFERROR(_xlfn.ANCHORARRAY(INDIRECT("'DATOS MAESTROS'!o" &amp; (MATCH(A98, 'DATOS MAESTROS'!N:N, 0)))),"")</f>
        <v/>
      </c>
    </row>
    <row r="99" spans="1:13" s="9" customFormat="1" x14ac:dyDescent="0.35">
      <c r="A99"/>
      <c r="B99"/>
      <c r="C99"/>
      <c r="D99"/>
      <c r="E99"/>
      <c r="F99"/>
      <c r="G99"/>
      <c r="H99"/>
      <c r="I99"/>
      <c r="J99"/>
      <c r="K99"/>
      <c r="L99"/>
      <c r="M99" s="9" t="str" cm="1">
        <f t="array" aca="1" ref="M99" ca="1">IFERROR(_xlfn.ANCHORARRAY(INDIRECT("'DATOS MAESTROS'!o" &amp; (MATCH(A99, 'DATOS MAESTROS'!N:N, 0)))),"")</f>
        <v/>
      </c>
    </row>
    <row r="100" spans="1:13" s="9" customFormat="1" x14ac:dyDescent="0.35">
      <c r="A100"/>
      <c r="B100"/>
      <c r="C100"/>
      <c r="D100"/>
      <c r="E100"/>
      <c r="F100"/>
      <c r="G100"/>
      <c r="H100"/>
      <c r="I100"/>
      <c r="J100"/>
      <c r="K100"/>
      <c r="L100"/>
      <c r="M100" s="9" t="str" cm="1">
        <f t="array" aca="1" ref="M100" ca="1">IFERROR(_xlfn.ANCHORARRAY(INDIRECT("'DATOS MAESTROS'!o" &amp; (MATCH(A100, 'DATOS MAESTROS'!N:N, 0)))),"")</f>
        <v/>
      </c>
    </row>
    <row r="101" spans="1:13" s="9" customFormat="1" x14ac:dyDescent="0.35">
      <c r="A101"/>
      <c r="B101"/>
      <c r="C101"/>
      <c r="D101"/>
      <c r="E101"/>
      <c r="F101"/>
      <c r="G101"/>
      <c r="H101"/>
      <c r="I101"/>
      <c r="J101"/>
      <c r="K101"/>
      <c r="L101"/>
      <c r="M101" s="9" t="str" cm="1">
        <f t="array" aca="1" ref="M101" ca="1">IFERROR(_xlfn.ANCHORARRAY(INDIRECT("'DATOS MAESTROS'!o" &amp; (MATCH(A101, 'DATOS MAESTROS'!N:N, 0)))),"")</f>
        <v/>
      </c>
    </row>
    <row r="102" spans="1:13" s="9" customFormat="1" x14ac:dyDescent="0.35">
      <c r="A102"/>
      <c r="B102"/>
      <c r="C102"/>
      <c r="D102"/>
      <c r="E102"/>
      <c r="F102"/>
      <c r="G102"/>
      <c r="H102"/>
      <c r="I102"/>
      <c r="J102"/>
      <c r="K102"/>
      <c r="L102"/>
      <c r="M102" s="9" t="str" cm="1">
        <f t="array" aca="1" ref="M102" ca="1">IFERROR(_xlfn.ANCHORARRAY(INDIRECT("'DATOS MAESTROS'!o" &amp; (MATCH(A102, 'DATOS MAESTROS'!N:N, 0)))),"")</f>
        <v/>
      </c>
    </row>
    <row r="103" spans="1:13" s="9" customFormat="1" x14ac:dyDescent="0.35">
      <c r="A103"/>
      <c r="B103"/>
      <c r="C103"/>
      <c r="D103"/>
      <c r="E103"/>
      <c r="F103"/>
      <c r="G103"/>
      <c r="H103"/>
      <c r="I103"/>
      <c r="J103"/>
      <c r="K103"/>
      <c r="L103"/>
      <c r="M103" s="9" t="str" cm="1">
        <f t="array" aca="1" ref="M103" ca="1">IFERROR(_xlfn.ANCHORARRAY(INDIRECT("'DATOS MAESTROS'!o" &amp; (MATCH(A103, 'DATOS MAESTROS'!N:N, 0)))),"")</f>
        <v/>
      </c>
    </row>
    <row r="104" spans="1:13" s="9" customFormat="1" x14ac:dyDescent="0.35">
      <c r="A104"/>
      <c r="B104"/>
      <c r="C104"/>
      <c r="D104"/>
      <c r="E104"/>
      <c r="F104"/>
      <c r="G104"/>
      <c r="H104"/>
      <c r="I104"/>
      <c r="J104"/>
      <c r="K104"/>
      <c r="L104"/>
      <c r="M104" s="9" t="str" cm="1">
        <f t="array" aca="1" ref="M104" ca="1">IFERROR(_xlfn.ANCHORARRAY(INDIRECT("'DATOS MAESTROS'!o" &amp; (MATCH(A104, 'DATOS MAESTROS'!N:N, 0)))),"")</f>
        <v/>
      </c>
    </row>
    <row r="105" spans="1:13" s="9" customFormat="1" x14ac:dyDescent="0.35">
      <c r="A105"/>
      <c r="B105"/>
      <c r="C105"/>
      <c r="D105"/>
      <c r="E105"/>
      <c r="F105"/>
      <c r="G105"/>
      <c r="H105"/>
      <c r="I105"/>
      <c r="J105"/>
      <c r="K105"/>
      <c r="L105"/>
      <c r="M105" s="9" t="str" cm="1">
        <f t="array" aca="1" ref="M105" ca="1">IFERROR(_xlfn.ANCHORARRAY(INDIRECT("'DATOS MAESTROS'!o" &amp; (MATCH(A105, 'DATOS MAESTROS'!N:N, 0)))),"")</f>
        <v/>
      </c>
    </row>
    <row r="106" spans="1:13" s="9" customFormat="1" x14ac:dyDescent="0.35">
      <c r="A106"/>
      <c r="B106"/>
      <c r="C106"/>
      <c r="D106"/>
      <c r="E106"/>
      <c r="F106"/>
      <c r="G106"/>
      <c r="H106"/>
      <c r="I106"/>
      <c r="J106"/>
      <c r="K106"/>
      <c r="L106"/>
      <c r="M106" s="9" t="str" cm="1">
        <f t="array" aca="1" ref="M106" ca="1">IFERROR(_xlfn.ANCHORARRAY(INDIRECT("'DATOS MAESTROS'!o" &amp; (MATCH(A106, 'DATOS MAESTROS'!N:N, 0)))),"")</f>
        <v/>
      </c>
    </row>
    <row r="107" spans="1:13" s="9" customFormat="1" x14ac:dyDescent="0.35">
      <c r="A107"/>
      <c r="B107"/>
      <c r="C107"/>
      <c r="D107"/>
      <c r="E107"/>
      <c r="F107"/>
      <c r="G107"/>
      <c r="H107"/>
      <c r="I107"/>
      <c r="J107"/>
      <c r="K107"/>
      <c r="L107"/>
      <c r="M107" s="9" t="str" cm="1">
        <f t="array" aca="1" ref="M107" ca="1">IFERROR(_xlfn.ANCHORARRAY(INDIRECT("'DATOS MAESTROS'!o" &amp; (MATCH(A107, 'DATOS MAESTROS'!N:N, 0)))),"")</f>
        <v/>
      </c>
    </row>
    <row r="108" spans="1:13" s="9" customFormat="1" x14ac:dyDescent="0.35">
      <c r="A108"/>
      <c r="B108"/>
      <c r="C108"/>
      <c r="D108"/>
      <c r="E108"/>
      <c r="F108"/>
      <c r="G108"/>
      <c r="H108"/>
      <c r="I108"/>
      <c r="J108"/>
      <c r="K108"/>
      <c r="L108"/>
      <c r="M108" s="9" t="str" cm="1">
        <f t="array" aca="1" ref="M108" ca="1">IFERROR(_xlfn.ANCHORARRAY(INDIRECT("'DATOS MAESTROS'!o" &amp; (MATCH(A108, 'DATOS MAESTROS'!N:N, 0)))),"")</f>
        <v/>
      </c>
    </row>
    <row r="109" spans="1:13" s="9" customFormat="1" x14ac:dyDescent="0.35">
      <c r="A109"/>
      <c r="B109"/>
      <c r="C109"/>
      <c r="D109"/>
      <c r="E109"/>
      <c r="F109"/>
      <c r="G109"/>
      <c r="H109"/>
      <c r="I109"/>
      <c r="J109"/>
      <c r="K109"/>
      <c r="L109"/>
      <c r="M109" s="9" t="str" cm="1">
        <f t="array" aca="1" ref="M109" ca="1">IFERROR(_xlfn.ANCHORARRAY(INDIRECT("'DATOS MAESTROS'!o" &amp; (MATCH(A109, 'DATOS MAESTROS'!N:N, 0)))),"")</f>
        <v/>
      </c>
    </row>
    <row r="110" spans="1:13" s="9" customFormat="1" x14ac:dyDescent="0.35">
      <c r="A110"/>
      <c r="B110"/>
      <c r="C110"/>
      <c r="D110"/>
      <c r="E110"/>
      <c r="F110"/>
      <c r="G110"/>
      <c r="H110"/>
      <c r="I110"/>
      <c r="J110"/>
      <c r="K110"/>
      <c r="L110"/>
      <c r="M110" s="9" t="str" cm="1">
        <f t="array" aca="1" ref="M110" ca="1">IFERROR(_xlfn.ANCHORARRAY(INDIRECT("'DATOS MAESTROS'!o" &amp; (MATCH(A110, 'DATOS MAESTROS'!N:N, 0)))),"")</f>
        <v/>
      </c>
    </row>
    <row r="111" spans="1:13" s="9" customFormat="1" x14ac:dyDescent="0.35">
      <c r="A111"/>
      <c r="B111"/>
      <c r="C111"/>
      <c r="D111"/>
      <c r="E111"/>
      <c r="F111"/>
      <c r="G111"/>
      <c r="H111"/>
      <c r="I111"/>
      <c r="J111"/>
      <c r="K111"/>
      <c r="L111"/>
      <c r="M111" s="9" t="str" cm="1">
        <f t="array" aca="1" ref="M111" ca="1">IFERROR(_xlfn.ANCHORARRAY(INDIRECT("'DATOS MAESTROS'!o" &amp; (MATCH(A111, 'DATOS MAESTROS'!N:N, 0)))),"")</f>
        <v/>
      </c>
    </row>
    <row r="112" spans="1:13" s="9" customFormat="1" x14ac:dyDescent="0.35">
      <c r="A112"/>
      <c r="B112"/>
      <c r="C112"/>
      <c r="D112"/>
      <c r="E112"/>
      <c r="F112"/>
      <c r="G112"/>
      <c r="H112"/>
      <c r="I112"/>
      <c r="J112"/>
      <c r="K112"/>
      <c r="L112"/>
      <c r="M112" s="9" t="str" cm="1">
        <f t="array" aca="1" ref="M112" ca="1">IFERROR(_xlfn.ANCHORARRAY(INDIRECT("'DATOS MAESTROS'!o" &amp; (MATCH(A112, 'DATOS MAESTROS'!N:N, 0)))),"")</f>
        <v/>
      </c>
    </row>
    <row r="113" spans="1:13" s="9" customFormat="1" x14ac:dyDescent="0.35">
      <c r="A113"/>
      <c r="B113"/>
      <c r="C113"/>
      <c r="D113"/>
      <c r="E113"/>
      <c r="F113"/>
      <c r="G113"/>
      <c r="H113"/>
      <c r="I113"/>
      <c r="J113"/>
      <c r="K113"/>
      <c r="L113"/>
      <c r="M113" s="9" t="str" cm="1">
        <f t="array" aca="1" ref="M113" ca="1">IFERROR(_xlfn.ANCHORARRAY(INDIRECT("'DATOS MAESTROS'!o" &amp; (MATCH(A113, 'DATOS MAESTROS'!N:N, 0)))),"")</f>
        <v/>
      </c>
    </row>
    <row r="114" spans="1:13" s="9" customFormat="1" x14ac:dyDescent="0.35">
      <c r="A114"/>
      <c r="B114"/>
      <c r="C114"/>
      <c r="D114"/>
      <c r="E114"/>
      <c r="F114"/>
      <c r="G114"/>
      <c r="H114"/>
      <c r="I114"/>
      <c r="J114"/>
      <c r="K114"/>
      <c r="L114"/>
      <c r="M114" s="9" t="str" cm="1">
        <f t="array" aca="1" ref="M114" ca="1">IFERROR(_xlfn.ANCHORARRAY(INDIRECT("'DATOS MAESTROS'!o" &amp; (MATCH(A114, 'DATOS MAESTROS'!N:N, 0)))),"")</f>
        <v/>
      </c>
    </row>
    <row r="115" spans="1:13" s="9" customFormat="1" x14ac:dyDescent="0.35">
      <c r="A115"/>
      <c r="B115"/>
      <c r="C115"/>
      <c r="D115"/>
      <c r="E115"/>
      <c r="F115"/>
      <c r="G115"/>
      <c r="H115"/>
      <c r="I115"/>
      <c r="J115"/>
      <c r="K115"/>
      <c r="L115"/>
      <c r="M115" s="9" t="str" cm="1">
        <f t="array" aca="1" ref="M115" ca="1">IFERROR(_xlfn.ANCHORARRAY(INDIRECT("'DATOS MAESTROS'!o" &amp; (MATCH(A115, 'DATOS MAESTROS'!N:N, 0)))),"")</f>
        <v/>
      </c>
    </row>
    <row r="116" spans="1:13" s="9" customFormat="1" x14ac:dyDescent="0.35">
      <c r="A116"/>
      <c r="B116"/>
      <c r="C116"/>
      <c r="D116"/>
      <c r="E116"/>
      <c r="F116"/>
      <c r="G116"/>
      <c r="H116"/>
      <c r="I116"/>
      <c r="J116"/>
      <c r="K116"/>
      <c r="L116"/>
      <c r="M116" s="9" t="str" cm="1">
        <f t="array" aca="1" ref="M116" ca="1">IFERROR(_xlfn.ANCHORARRAY(INDIRECT("'DATOS MAESTROS'!o" &amp; (MATCH(A116, 'DATOS MAESTROS'!N:N, 0)))),"")</f>
        <v/>
      </c>
    </row>
    <row r="117" spans="1:13" s="9" customFormat="1" x14ac:dyDescent="0.35">
      <c r="A117"/>
      <c r="B117"/>
      <c r="C117"/>
      <c r="D117"/>
      <c r="E117"/>
      <c r="F117"/>
      <c r="G117"/>
      <c r="H117"/>
      <c r="I117"/>
      <c r="J117"/>
      <c r="K117"/>
      <c r="L117"/>
      <c r="M117" s="9" t="str" cm="1">
        <f t="array" aca="1" ref="M117" ca="1">IFERROR(_xlfn.ANCHORARRAY(INDIRECT("'DATOS MAESTROS'!o" &amp; (MATCH(A117, 'DATOS MAESTROS'!N:N, 0)))),"")</f>
        <v/>
      </c>
    </row>
    <row r="118" spans="1:13" s="9" customFormat="1" x14ac:dyDescent="0.35">
      <c r="A118"/>
      <c r="B118"/>
      <c r="C118"/>
      <c r="D118"/>
      <c r="E118"/>
      <c r="F118"/>
      <c r="G118"/>
      <c r="H118"/>
      <c r="I118"/>
      <c r="J118"/>
      <c r="K118"/>
      <c r="L118"/>
      <c r="M118" s="9" t="str" cm="1">
        <f t="array" aca="1" ref="M118" ca="1">IFERROR(_xlfn.ANCHORARRAY(INDIRECT("'DATOS MAESTROS'!o" &amp; (MATCH(A118, 'DATOS MAESTROS'!N:N, 0)))),"")</f>
        <v/>
      </c>
    </row>
    <row r="119" spans="1:13" s="9" customFormat="1" x14ac:dyDescent="0.35">
      <c r="A119"/>
      <c r="B119"/>
      <c r="C119"/>
      <c r="D119"/>
      <c r="E119"/>
      <c r="F119"/>
      <c r="G119"/>
      <c r="H119"/>
      <c r="I119"/>
      <c r="J119"/>
      <c r="K119"/>
      <c r="L119"/>
      <c r="M119" s="9" t="str" cm="1">
        <f t="array" aca="1" ref="M119" ca="1">IFERROR(_xlfn.ANCHORARRAY(INDIRECT("'DATOS MAESTROS'!o" &amp; (MATCH(A119, 'DATOS MAESTROS'!N:N, 0)))),"")</f>
        <v/>
      </c>
    </row>
    <row r="120" spans="1:13" s="9" customFormat="1" x14ac:dyDescent="0.35">
      <c r="A120"/>
      <c r="B120"/>
      <c r="C120"/>
      <c r="D120"/>
      <c r="E120"/>
      <c r="F120"/>
      <c r="G120"/>
      <c r="H120"/>
      <c r="I120"/>
      <c r="J120"/>
      <c r="K120"/>
      <c r="L120"/>
      <c r="M120" s="9" t="str" cm="1">
        <f t="array" aca="1" ref="M120" ca="1">IFERROR(_xlfn.ANCHORARRAY(INDIRECT("'DATOS MAESTROS'!o" &amp; (MATCH(A120, 'DATOS MAESTROS'!N:N, 0)))),"")</f>
        <v/>
      </c>
    </row>
    <row r="121" spans="1:13" s="9" customFormat="1" x14ac:dyDescent="0.35">
      <c r="A121"/>
      <c r="B121"/>
      <c r="C121"/>
      <c r="D121"/>
      <c r="E121"/>
      <c r="F121"/>
      <c r="G121"/>
      <c r="H121"/>
      <c r="I121"/>
      <c r="J121"/>
      <c r="K121"/>
      <c r="L121"/>
      <c r="M121" s="9" t="str" cm="1">
        <f t="array" aca="1" ref="M121" ca="1">IFERROR(_xlfn.ANCHORARRAY(INDIRECT("'DATOS MAESTROS'!o" &amp; (MATCH(A121, 'DATOS MAESTROS'!N:N, 0)))),"")</f>
        <v/>
      </c>
    </row>
    <row r="122" spans="1:13" s="9" customFormat="1" x14ac:dyDescent="0.35">
      <c r="A122"/>
      <c r="B122"/>
      <c r="C122"/>
      <c r="D122"/>
      <c r="E122"/>
      <c r="F122"/>
      <c r="G122"/>
      <c r="H122"/>
      <c r="I122"/>
      <c r="J122"/>
      <c r="K122"/>
      <c r="L122"/>
      <c r="M122" s="9" t="str" cm="1">
        <f t="array" aca="1" ref="M122" ca="1">IFERROR(_xlfn.ANCHORARRAY(INDIRECT("'DATOS MAESTROS'!o" &amp; (MATCH(A122, 'DATOS MAESTROS'!N:N, 0)))),"")</f>
        <v/>
      </c>
    </row>
    <row r="123" spans="1:13" s="9" customFormat="1" x14ac:dyDescent="0.35">
      <c r="A123"/>
      <c r="B123"/>
      <c r="C123"/>
      <c r="D123"/>
      <c r="E123"/>
      <c r="F123"/>
      <c r="G123"/>
      <c r="H123"/>
      <c r="I123"/>
      <c r="J123"/>
      <c r="K123"/>
      <c r="L123"/>
      <c r="M123" s="9" t="str" cm="1">
        <f t="array" aca="1" ref="M123" ca="1">IFERROR(_xlfn.ANCHORARRAY(INDIRECT("'DATOS MAESTROS'!o" &amp; (MATCH(A123, 'DATOS MAESTROS'!N:N, 0)))),"")</f>
        <v/>
      </c>
    </row>
    <row r="124" spans="1:13" s="9" customFormat="1" x14ac:dyDescent="0.35">
      <c r="A124"/>
      <c r="B124"/>
      <c r="C124"/>
      <c r="D124"/>
      <c r="E124"/>
      <c r="F124"/>
      <c r="G124"/>
      <c r="H124"/>
      <c r="I124"/>
      <c r="J124"/>
      <c r="K124"/>
      <c r="L124"/>
      <c r="M124" s="9" t="str" cm="1">
        <f t="array" aca="1" ref="M124" ca="1">IFERROR(_xlfn.ANCHORARRAY(INDIRECT("'DATOS MAESTROS'!o" &amp; (MATCH(A124, 'DATOS MAESTROS'!N:N, 0)))),"")</f>
        <v/>
      </c>
    </row>
    <row r="125" spans="1:13" s="9" customFormat="1" x14ac:dyDescent="0.35">
      <c r="A125"/>
      <c r="B125"/>
      <c r="C125"/>
      <c r="D125"/>
      <c r="E125"/>
      <c r="F125"/>
      <c r="G125"/>
      <c r="H125"/>
      <c r="I125"/>
      <c r="J125"/>
      <c r="K125"/>
      <c r="L125"/>
      <c r="M125" s="9" t="str" cm="1">
        <f t="array" aca="1" ref="M125" ca="1">IFERROR(_xlfn.ANCHORARRAY(INDIRECT("'DATOS MAESTROS'!o" &amp; (MATCH(A125, 'DATOS MAESTROS'!N:N, 0)))),"")</f>
        <v/>
      </c>
    </row>
    <row r="126" spans="1:13" s="9" customFormat="1" x14ac:dyDescent="0.35">
      <c r="A126"/>
      <c r="B126"/>
      <c r="C126"/>
      <c r="D126"/>
      <c r="E126"/>
      <c r="F126"/>
      <c r="G126"/>
      <c r="H126"/>
      <c r="I126"/>
      <c r="J126"/>
      <c r="K126"/>
      <c r="L126"/>
      <c r="M126" s="9" t="str" cm="1">
        <f t="array" aca="1" ref="M126" ca="1">IFERROR(_xlfn.ANCHORARRAY(INDIRECT("'DATOS MAESTROS'!o" &amp; (MATCH(A126, 'DATOS MAESTROS'!N:N, 0)))),"")</f>
        <v/>
      </c>
    </row>
    <row r="127" spans="1:13" s="9" customFormat="1" x14ac:dyDescent="0.35">
      <c r="A127"/>
      <c r="B127"/>
      <c r="C127"/>
      <c r="D127"/>
      <c r="E127"/>
      <c r="F127"/>
      <c r="G127"/>
      <c r="H127"/>
      <c r="I127"/>
      <c r="J127"/>
      <c r="K127"/>
      <c r="L127"/>
      <c r="M127" s="9" t="str" cm="1">
        <f t="array" aca="1" ref="M127" ca="1">IFERROR(_xlfn.ANCHORARRAY(INDIRECT("'DATOS MAESTROS'!o" &amp; (MATCH(A127, 'DATOS MAESTROS'!N:N, 0)))),"")</f>
        <v/>
      </c>
    </row>
    <row r="128" spans="1:13" s="9" customFormat="1" x14ac:dyDescent="0.35">
      <c r="A128"/>
      <c r="B128"/>
      <c r="C128"/>
      <c r="D128"/>
      <c r="E128"/>
      <c r="F128"/>
      <c r="G128"/>
      <c r="H128"/>
      <c r="I128"/>
      <c r="J128"/>
      <c r="K128"/>
      <c r="L128"/>
      <c r="M128" s="9" t="str" cm="1">
        <f t="array" aca="1" ref="M128" ca="1">IFERROR(_xlfn.ANCHORARRAY(INDIRECT("'DATOS MAESTROS'!o" &amp; (MATCH(A128, 'DATOS MAESTROS'!N:N, 0)))),"")</f>
        <v/>
      </c>
    </row>
    <row r="129" spans="1:13" s="9" customFormat="1" x14ac:dyDescent="0.35">
      <c r="A129"/>
      <c r="B129"/>
      <c r="C129"/>
      <c r="D129"/>
      <c r="E129"/>
      <c r="F129"/>
      <c r="G129"/>
      <c r="H129"/>
      <c r="I129"/>
      <c r="J129"/>
      <c r="K129"/>
      <c r="L129"/>
      <c r="M129" s="9" t="str" cm="1">
        <f t="array" aca="1" ref="M129" ca="1">IFERROR(_xlfn.ANCHORARRAY(INDIRECT("'DATOS MAESTROS'!o" &amp; (MATCH(A129, 'DATOS MAESTROS'!N:N, 0)))),"")</f>
        <v/>
      </c>
    </row>
    <row r="130" spans="1:13" s="9" customFormat="1" x14ac:dyDescent="0.35">
      <c r="A130"/>
      <c r="B130"/>
      <c r="C130"/>
      <c r="D130"/>
      <c r="E130"/>
      <c r="F130"/>
      <c r="G130"/>
      <c r="H130"/>
      <c r="I130"/>
      <c r="J130"/>
      <c r="K130"/>
      <c r="L130"/>
      <c r="M130" s="9" t="str" cm="1">
        <f t="array" aca="1" ref="M130" ca="1">IFERROR(_xlfn.ANCHORARRAY(INDIRECT("'DATOS MAESTROS'!o" &amp; (MATCH(A130, 'DATOS MAESTROS'!N:N, 0)))),"")</f>
        <v/>
      </c>
    </row>
    <row r="131" spans="1:13" s="9" customFormat="1" x14ac:dyDescent="0.35">
      <c r="A131"/>
      <c r="B131"/>
      <c r="C131"/>
      <c r="D131"/>
      <c r="E131"/>
      <c r="F131"/>
      <c r="G131"/>
      <c r="H131"/>
      <c r="I131"/>
      <c r="J131"/>
      <c r="K131"/>
      <c r="L131"/>
      <c r="M131" s="9" t="str" cm="1">
        <f t="array" aca="1" ref="M131" ca="1">IFERROR(_xlfn.ANCHORARRAY(INDIRECT("'DATOS MAESTROS'!o" &amp; (MATCH(A131, 'DATOS MAESTROS'!N:N, 0)))),"")</f>
        <v/>
      </c>
    </row>
    <row r="132" spans="1:13" s="9" customFormat="1" x14ac:dyDescent="0.35">
      <c r="A132"/>
      <c r="B132"/>
      <c r="C132"/>
      <c r="D132"/>
      <c r="E132"/>
      <c r="F132"/>
      <c r="G132"/>
      <c r="H132"/>
      <c r="I132"/>
      <c r="J132"/>
      <c r="K132"/>
      <c r="L132"/>
      <c r="M132" s="9" t="str" cm="1">
        <f t="array" aca="1" ref="M132" ca="1">IFERROR(_xlfn.ANCHORARRAY(INDIRECT("'DATOS MAESTROS'!o" &amp; (MATCH(A132, 'DATOS MAESTROS'!N:N, 0)))),"")</f>
        <v/>
      </c>
    </row>
    <row r="133" spans="1:13" s="9" customFormat="1" x14ac:dyDescent="0.35">
      <c r="A133"/>
      <c r="B133"/>
      <c r="C133"/>
      <c r="D133"/>
      <c r="E133"/>
      <c r="F133"/>
      <c r="G133"/>
      <c r="H133"/>
      <c r="I133"/>
      <c r="J133"/>
      <c r="K133"/>
      <c r="L133"/>
      <c r="M133" s="9" t="str" cm="1">
        <f t="array" aca="1" ref="M133" ca="1">IFERROR(_xlfn.ANCHORARRAY(INDIRECT("'DATOS MAESTROS'!o" &amp; (MATCH(A133, 'DATOS MAESTROS'!N:N, 0)))),"")</f>
        <v/>
      </c>
    </row>
    <row r="134" spans="1:13" s="9" customFormat="1" x14ac:dyDescent="0.35">
      <c r="A134"/>
      <c r="B134"/>
      <c r="C134"/>
      <c r="D134"/>
      <c r="E134"/>
      <c r="F134"/>
      <c r="G134"/>
      <c r="H134"/>
      <c r="I134"/>
      <c r="J134"/>
      <c r="K134"/>
      <c r="L134"/>
      <c r="M134" s="9" t="str" cm="1">
        <f t="array" aca="1" ref="M134" ca="1">IFERROR(_xlfn.ANCHORARRAY(INDIRECT("'DATOS MAESTROS'!o" &amp; (MATCH(A134, 'DATOS MAESTROS'!N:N, 0)))),"")</f>
        <v/>
      </c>
    </row>
    <row r="135" spans="1:13" s="9" customFormat="1" x14ac:dyDescent="0.35">
      <c r="A135"/>
      <c r="B135"/>
      <c r="C135"/>
      <c r="D135"/>
      <c r="E135"/>
      <c r="F135"/>
      <c r="G135"/>
      <c r="H135"/>
      <c r="I135"/>
      <c r="J135"/>
      <c r="K135"/>
      <c r="L135"/>
      <c r="M135" s="9" t="str" cm="1">
        <f t="array" aca="1" ref="M135" ca="1">IFERROR(_xlfn.ANCHORARRAY(INDIRECT("'DATOS MAESTROS'!o" &amp; (MATCH(A135, 'DATOS MAESTROS'!N:N, 0)))),"")</f>
        <v/>
      </c>
    </row>
    <row r="136" spans="1:13" s="9" customFormat="1" x14ac:dyDescent="0.35">
      <c r="A136"/>
      <c r="B136"/>
      <c r="C136"/>
      <c r="D136"/>
      <c r="E136"/>
      <c r="F136"/>
      <c r="G136"/>
      <c r="H136"/>
      <c r="I136"/>
      <c r="J136"/>
      <c r="K136"/>
      <c r="L136"/>
      <c r="M136" s="9" t="str" cm="1">
        <f t="array" aca="1" ref="M136" ca="1">IFERROR(_xlfn.ANCHORARRAY(INDIRECT("'DATOS MAESTROS'!o" &amp; (MATCH(A136, 'DATOS MAESTROS'!N:N, 0)))),"")</f>
        <v/>
      </c>
    </row>
    <row r="137" spans="1:13" s="9" customFormat="1" x14ac:dyDescent="0.35">
      <c r="A137"/>
      <c r="B137"/>
      <c r="C137"/>
      <c r="D137"/>
      <c r="E137"/>
      <c r="F137"/>
      <c r="G137"/>
      <c r="H137"/>
      <c r="I137"/>
      <c r="J137"/>
      <c r="K137"/>
      <c r="L137"/>
      <c r="M137" s="9" t="str" cm="1">
        <f t="array" aca="1" ref="M137" ca="1">IFERROR(_xlfn.ANCHORARRAY(INDIRECT("'DATOS MAESTROS'!o" &amp; (MATCH(A137, 'DATOS MAESTROS'!N:N, 0)))),"")</f>
        <v/>
      </c>
    </row>
    <row r="138" spans="1:13" s="9" customFormat="1" x14ac:dyDescent="0.35">
      <c r="A138"/>
      <c r="B138"/>
      <c r="C138"/>
      <c r="D138"/>
      <c r="E138"/>
      <c r="F138"/>
      <c r="G138"/>
      <c r="H138"/>
      <c r="I138"/>
      <c r="J138"/>
      <c r="K138"/>
      <c r="L138"/>
      <c r="M138" s="9" t="str" cm="1">
        <f t="array" aca="1" ref="M138" ca="1">IFERROR(_xlfn.ANCHORARRAY(INDIRECT("'DATOS MAESTROS'!o" &amp; (MATCH(A138, 'DATOS MAESTROS'!N:N, 0)))),"")</f>
        <v/>
      </c>
    </row>
    <row r="139" spans="1:13" s="9" customFormat="1" x14ac:dyDescent="0.35">
      <c r="A139"/>
      <c r="B139"/>
      <c r="C139"/>
      <c r="D139"/>
      <c r="E139"/>
      <c r="F139"/>
      <c r="G139"/>
      <c r="H139"/>
      <c r="I139"/>
      <c r="J139"/>
      <c r="K139"/>
      <c r="L139"/>
      <c r="M139" s="9" t="str" cm="1">
        <f t="array" aca="1" ref="M139" ca="1">IFERROR(_xlfn.ANCHORARRAY(INDIRECT("'DATOS MAESTROS'!o" &amp; (MATCH(A139, 'DATOS MAESTROS'!N:N, 0)))),"")</f>
        <v/>
      </c>
    </row>
    <row r="140" spans="1:13" s="9" customFormat="1" x14ac:dyDescent="0.35">
      <c r="A140"/>
      <c r="B140"/>
      <c r="C140"/>
      <c r="D140"/>
      <c r="E140"/>
      <c r="F140"/>
      <c r="G140"/>
      <c r="H140"/>
      <c r="I140"/>
      <c r="J140"/>
      <c r="K140"/>
      <c r="L140"/>
      <c r="M140" s="9" t="str" cm="1">
        <f t="array" aca="1" ref="M140" ca="1">IFERROR(_xlfn.ANCHORARRAY(INDIRECT("'DATOS MAESTROS'!o" &amp; (MATCH(A140, 'DATOS MAESTROS'!N:N, 0)))),"")</f>
        <v/>
      </c>
    </row>
    <row r="141" spans="1:13" s="9" customFormat="1" x14ac:dyDescent="0.35">
      <c r="A141"/>
      <c r="B141"/>
      <c r="C141"/>
      <c r="D141"/>
      <c r="E141"/>
      <c r="F141"/>
      <c r="G141"/>
      <c r="H141"/>
      <c r="I141"/>
      <c r="J141"/>
      <c r="K141"/>
      <c r="L141"/>
      <c r="M141" s="9" t="str" cm="1">
        <f t="array" aca="1" ref="M141" ca="1">IFERROR(_xlfn.ANCHORARRAY(INDIRECT("'DATOS MAESTROS'!o" &amp; (MATCH(A141, 'DATOS MAESTROS'!N:N, 0)))),"")</f>
        <v/>
      </c>
    </row>
    <row r="142" spans="1:13" s="9" customFormat="1" x14ac:dyDescent="0.35">
      <c r="A142"/>
      <c r="B142"/>
      <c r="C142"/>
      <c r="D142"/>
      <c r="E142"/>
      <c r="F142"/>
      <c r="G142"/>
      <c r="H142"/>
      <c r="I142"/>
      <c r="J142"/>
      <c r="K142"/>
      <c r="L142"/>
      <c r="M142" s="9" t="str" cm="1">
        <f t="array" aca="1" ref="M142" ca="1">IFERROR(_xlfn.ANCHORARRAY(INDIRECT("'DATOS MAESTROS'!o" &amp; (MATCH(A142, 'DATOS MAESTROS'!N:N, 0)))),"")</f>
        <v/>
      </c>
    </row>
    <row r="143" spans="1:13" s="9" customFormat="1" x14ac:dyDescent="0.35">
      <c r="A143"/>
      <c r="B143"/>
      <c r="C143"/>
      <c r="D143"/>
      <c r="E143"/>
      <c r="F143"/>
      <c r="G143"/>
      <c r="H143"/>
      <c r="I143"/>
      <c r="J143"/>
      <c r="K143"/>
      <c r="L143"/>
      <c r="M143" s="9" t="str" cm="1">
        <f t="array" aca="1" ref="M143" ca="1">IFERROR(_xlfn.ANCHORARRAY(INDIRECT("'DATOS MAESTROS'!o" &amp; (MATCH(A143, 'DATOS MAESTROS'!N:N, 0)))),"")</f>
        <v/>
      </c>
    </row>
    <row r="144" spans="1:13" s="9" customFormat="1" x14ac:dyDescent="0.35">
      <c r="A144"/>
      <c r="B144"/>
      <c r="C144"/>
      <c r="D144"/>
      <c r="E144"/>
      <c r="F144"/>
      <c r="G144"/>
      <c r="H144"/>
      <c r="I144"/>
      <c r="J144"/>
      <c r="K144"/>
      <c r="L144"/>
      <c r="M144" s="9" t="str" cm="1">
        <f t="array" aca="1" ref="M144" ca="1">IFERROR(_xlfn.ANCHORARRAY(INDIRECT("'DATOS MAESTROS'!o" &amp; (MATCH(A144, 'DATOS MAESTROS'!N:N, 0)))),"")</f>
        <v/>
      </c>
    </row>
    <row r="145" spans="1:13" s="9" customFormat="1" x14ac:dyDescent="0.35">
      <c r="A145"/>
      <c r="B145"/>
      <c r="C145"/>
      <c r="D145"/>
      <c r="E145"/>
      <c r="F145"/>
      <c r="G145"/>
      <c r="H145"/>
      <c r="I145"/>
      <c r="J145"/>
      <c r="K145"/>
      <c r="L145"/>
      <c r="M145" s="9" t="str" cm="1">
        <f t="array" aca="1" ref="M145" ca="1">IFERROR(_xlfn.ANCHORARRAY(INDIRECT("'DATOS MAESTROS'!o" &amp; (MATCH(A145, 'DATOS MAESTROS'!N:N, 0)))),"")</f>
        <v/>
      </c>
    </row>
    <row r="146" spans="1:13" s="9" customFormat="1" x14ac:dyDescent="0.35">
      <c r="A146"/>
      <c r="B146"/>
      <c r="C146"/>
      <c r="D146"/>
      <c r="E146"/>
      <c r="F146"/>
      <c r="G146"/>
      <c r="H146"/>
      <c r="I146"/>
      <c r="J146"/>
      <c r="K146"/>
      <c r="L146"/>
      <c r="M146" s="9" t="str" cm="1">
        <f t="array" aca="1" ref="M146" ca="1">IFERROR(_xlfn.ANCHORARRAY(INDIRECT("'DATOS MAESTROS'!o" &amp; (MATCH(A146, 'DATOS MAESTROS'!N:N, 0)))),"")</f>
        <v/>
      </c>
    </row>
    <row r="147" spans="1:13" s="9" customFormat="1" x14ac:dyDescent="0.35">
      <c r="A147"/>
      <c r="B147"/>
      <c r="C147"/>
      <c r="D147"/>
      <c r="E147"/>
      <c r="F147"/>
      <c r="G147"/>
      <c r="H147"/>
      <c r="I147"/>
      <c r="J147"/>
      <c r="K147"/>
      <c r="L147"/>
      <c r="M147" s="9" t="str" cm="1">
        <f t="array" aca="1" ref="M147" ca="1">IFERROR(_xlfn.ANCHORARRAY(INDIRECT("'DATOS MAESTROS'!o" &amp; (MATCH(A147, 'DATOS MAESTROS'!N:N, 0)))),"")</f>
        <v/>
      </c>
    </row>
    <row r="148" spans="1:13" s="9" customFormat="1" x14ac:dyDescent="0.35">
      <c r="A148"/>
      <c r="B148"/>
      <c r="C148"/>
      <c r="D148"/>
      <c r="E148"/>
      <c r="F148"/>
      <c r="G148"/>
      <c r="H148"/>
      <c r="I148"/>
      <c r="J148"/>
      <c r="K148"/>
      <c r="L148"/>
      <c r="M148" s="9" t="str" cm="1">
        <f t="array" aca="1" ref="M148" ca="1">IFERROR(_xlfn.ANCHORARRAY(INDIRECT("'DATOS MAESTROS'!o" &amp; (MATCH(A148, 'DATOS MAESTROS'!N:N, 0)))),"")</f>
        <v/>
      </c>
    </row>
    <row r="149" spans="1:13" s="9" customFormat="1" x14ac:dyDescent="0.35">
      <c r="A149"/>
      <c r="B149"/>
      <c r="C149"/>
      <c r="D149"/>
      <c r="E149"/>
      <c r="F149"/>
      <c r="G149"/>
      <c r="H149"/>
      <c r="I149"/>
      <c r="J149"/>
      <c r="K149"/>
      <c r="L149"/>
      <c r="M149" s="9" t="str" cm="1">
        <f t="array" aca="1" ref="M149" ca="1">IFERROR(_xlfn.ANCHORARRAY(INDIRECT("'DATOS MAESTROS'!o" &amp; (MATCH(A149, 'DATOS MAESTROS'!N:N, 0)))),"")</f>
        <v/>
      </c>
    </row>
    <row r="150" spans="1:13" s="9" customFormat="1" x14ac:dyDescent="0.35">
      <c r="A150"/>
      <c r="B150"/>
      <c r="C150"/>
      <c r="D150"/>
      <c r="E150"/>
      <c r="F150"/>
      <c r="G150"/>
      <c r="H150"/>
      <c r="I150"/>
      <c r="J150"/>
      <c r="K150"/>
      <c r="L150"/>
      <c r="M150" s="9" t="str" cm="1">
        <f t="array" aca="1" ref="M150" ca="1">IFERROR(_xlfn.ANCHORARRAY(INDIRECT("'DATOS MAESTROS'!o" &amp; (MATCH(A150, 'DATOS MAESTROS'!N:N, 0)))),"")</f>
        <v/>
      </c>
    </row>
    <row r="151" spans="1:13" s="9" customFormat="1" x14ac:dyDescent="0.35">
      <c r="A151"/>
      <c r="B151"/>
      <c r="C151"/>
      <c r="D151"/>
      <c r="E151"/>
      <c r="F151"/>
      <c r="G151"/>
      <c r="H151"/>
      <c r="I151"/>
      <c r="J151"/>
      <c r="K151"/>
      <c r="L151"/>
      <c r="M151" s="9" t="str" cm="1">
        <f t="array" aca="1" ref="M151" ca="1">IFERROR(_xlfn.ANCHORARRAY(INDIRECT("'DATOS MAESTROS'!o" &amp; (MATCH(A151, 'DATOS MAESTROS'!N:N, 0)))),"")</f>
        <v/>
      </c>
    </row>
    <row r="152" spans="1:13" s="9" customFormat="1" x14ac:dyDescent="0.35">
      <c r="A152"/>
      <c r="B152"/>
      <c r="C152"/>
      <c r="D152"/>
      <c r="E152"/>
      <c r="F152"/>
      <c r="G152"/>
      <c r="H152"/>
      <c r="I152"/>
      <c r="J152"/>
      <c r="K152"/>
      <c r="L152"/>
      <c r="M152" s="9" t="str" cm="1">
        <f t="array" aca="1" ref="M152" ca="1">IFERROR(_xlfn.ANCHORARRAY(INDIRECT("'DATOS MAESTROS'!o" &amp; (MATCH(A152, 'DATOS MAESTROS'!N:N, 0)))),"")</f>
        <v/>
      </c>
    </row>
    <row r="153" spans="1:13" s="9" customFormat="1" x14ac:dyDescent="0.35">
      <c r="A153"/>
      <c r="B153"/>
      <c r="C153"/>
      <c r="D153"/>
      <c r="E153"/>
      <c r="F153"/>
      <c r="G153"/>
      <c r="H153"/>
      <c r="I153"/>
      <c r="J153"/>
      <c r="K153"/>
      <c r="L153"/>
      <c r="M153" s="9" t="str" cm="1">
        <f t="array" aca="1" ref="M153" ca="1">IFERROR(_xlfn.ANCHORARRAY(INDIRECT("'DATOS MAESTROS'!o" &amp; (MATCH(A153, 'DATOS MAESTROS'!N:N, 0)))),"")</f>
        <v/>
      </c>
    </row>
    <row r="154" spans="1:13" s="9" customFormat="1" x14ac:dyDescent="0.35">
      <c r="A154"/>
      <c r="B154"/>
      <c r="C154"/>
      <c r="D154"/>
      <c r="E154"/>
      <c r="F154"/>
      <c r="G154"/>
      <c r="H154"/>
      <c r="I154"/>
      <c r="J154"/>
      <c r="K154"/>
      <c r="L154"/>
      <c r="M154" s="9" t="str" cm="1">
        <f t="array" aca="1" ref="M154" ca="1">IFERROR(_xlfn.ANCHORARRAY(INDIRECT("'DATOS MAESTROS'!o" &amp; (MATCH(A154, 'DATOS MAESTROS'!N:N, 0)))),"")</f>
        <v/>
      </c>
    </row>
    <row r="155" spans="1:13" s="9" customFormat="1" x14ac:dyDescent="0.35">
      <c r="A155"/>
      <c r="B155"/>
      <c r="C155"/>
      <c r="D155"/>
      <c r="E155"/>
      <c r="F155"/>
      <c r="G155"/>
      <c r="H155"/>
      <c r="I155"/>
      <c r="J155"/>
      <c r="K155"/>
      <c r="L155"/>
      <c r="M155" s="9" t="str" cm="1">
        <f t="array" aca="1" ref="M155" ca="1">IFERROR(_xlfn.ANCHORARRAY(INDIRECT("'DATOS MAESTROS'!o" &amp; (MATCH(A155, 'DATOS MAESTROS'!N:N, 0)))),"")</f>
        <v/>
      </c>
    </row>
    <row r="156" spans="1:13" s="9" customFormat="1" x14ac:dyDescent="0.35">
      <c r="A156"/>
      <c r="B156"/>
      <c r="C156"/>
      <c r="D156"/>
      <c r="E156"/>
      <c r="F156"/>
      <c r="G156"/>
      <c r="H156"/>
      <c r="I156"/>
      <c r="J156"/>
      <c r="K156"/>
      <c r="L156"/>
      <c r="M156" s="9" t="str" cm="1">
        <f t="array" aca="1" ref="M156" ca="1">IFERROR(_xlfn.ANCHORARRAY(INDIRECT("'DATOS MAESTROS'!o" &amp; (MATCH(A156, 'DATOS MAESTROS'!N:N, 0)))),"")</f>
        <v/>
      </c>
    </row>
    <row r="157" spans="1:13" s="9" customFormat="1" x14ac:dyDescent="0.35">
      <c r="A157"/>
      <c r="B157"/>
      <c r="C157"/>
      <c r="D157"/>
      <c r="E157"/>
      <c r="F157"/>
      <c r="G157"/>
      <c r="H157"/>
      <c r="I157"/>
      <c r="J157"/>
      <c r="K157"/>
      <c r="L157"/>
      <c r="M157" s="9" t="str" cm="1">
        <f t="array" aca="1" ref="M157" ca="1">IFERROR(_xlfn.ANCHORARRAY(INDIRECT("'DATOS MAESTROS'!o" &amp; (MATCH(A157, 'DATOS MAESTROS'!N:N, 0)))),"")</f>
        <v/>
      </c>
    </row>
    <row r="158" spans="1:13" s="9" customFormat="1" x14ac:dyDescent="0.35">
      <c r="A158"/>
      <c r="B158"/>
      <c r="C158"/>
      <c r="D158"/>
      <c r="E158"/>
      <c r="F158"/>
      <c r="G158"/>
      <c r="H158"/>
      <c r="I158"/>
      <c r="J158"/>
      <c r="K158"/>
      <c r="L158"/>
      <c r="M158" s="9" t="str" cm="1">
        <f t="array" aca="1" ref="M158" ca="1">IFERROR(_xlfn.ANCHORARRAY(INDIRECT("'DATOS MAESTROS'!o" &amp; (MATCH(A158, 'DATOS MAESTROS'!N:N, 0)))),"")</f>
        <v/>
      </c>
    </row>
    <row r="159" spans="1:13" s="9" customFormat="1" x14ac:dyDescent="0.35">
      <c r="A159"/>
      <c r="B159"/>
      <c r="C159"/>
      <c r="D159"/>
      <c r="E159"/>
      <c r="F159"/>
      <c r="G159"/>
      <c r="H159"/>
      <c r="I159"/>
      <c r="J159"/>
      <c r="K159"/>
      <c r="L159"/>
      <c r="M159" s="9" t="str" cm="1">
        <f t="array" aca="1" ref="M159" ca="1">IFERROR(_xlfn.ANCHORARRAY(INDIRECT("'DATOS MAESTROS'!o" &amp; (MATCH(A159, 'DATOS MAESTROS'!N:N, 0)))),"")</f>
        <v/>
      </c>
    </row>
    <row r="160" spans="1:13" s="9" customFormat="1" x14ac:dyDescent="0.35">
      <c r="A160"/>
      <c r="B160"/>
      <c r="C160"/>
      <c r="D160"/>
      <c r="E160"/>
      <c r="F160"/>
      <c r="G160"/>
      <c r="H160"/>
      <c r="I160"/>
      <c r="J160"/>
      <c r="K160"/>
      <c r="L160"/>
      <c r="M160" s="9" t="str" cm="1">
        <f t="array" aca="1" ref="M160" ca="1">IFERROR(_xlfn.ANCHORARRAY(INDIRECT("'DATOS MAESTROS'!o" &amp; (MATCH(A160, 'DATOS MAESTROS'!N:N, 0)))),"")</f>
        <v/>
      </c>
    </row>
    <row r="161" spans="1:13" s="9" customFormat="1" x14ac:dyDescent="0.35">
      <c r="A161"/>
      <c r="B161"/>
      <c r="C161"/>
      <c r="D161"/>
      <c r="E161"/>
      <c r="F161"/>
      <c r="G161"/>
      <c r="H161"/>
      <c r="I161"/>
      <c r="J161"/>
      <c r="K161"/>
      <c r="L161"/>
      <c r="M161" s="9" t="str" cm="1">
        <f t="array" aca="1" ref="M161" ca="1">IFERROR(_xlfn.ANCHORARRAY(INDIRECT("'DATOS MAESTROS'!o" &amp; (MATCH(A161, 'DATOS MAESTROS'!N:N, 0)))),"")</f>
        <v/>
      </c>
    </row>
    <row r="162" spans="1:13" s="9" customFormat="1" x14ac:dyDescent="0.35">
      <c r="A162"/>
      <c r="B162"/>
      <c r="C162"/>
      <c r="D162"/>
      <c r="E162"/>
      <c r="F162"/>
      <c r="G162"/>
      <c r="H162"/>
      <c r="I162"/>
      <c r="J162"/>
      <c r="K162"/>
      <c r="L162"/>
      <c r="M162" s="9" t="str" cm="1">
        <f t="array" aca="1" ref="M162" ca="1">IFERROR(_xlfn.ANCHORARRAY(INDIRECT("'DATOS MAESTROS'!o" &amp; (MATCH(A162, 'DATOS MAESTROS'!N:N, 0)))),"")</f>
        <v/>
      </c>
    </row>
    <row r="163" spans="1:13" s="9" customFormat="1" x14ac:dyDescent="0.35">
      <c r="A163"/>
      <c r="B163"/>
      <c r="C163"/>
      <c r="D163"/>
      <c r="E163"/>
      <c r="F163"/>
      <c r="G163"/>
      <c r="H163"/>
      <c r="I163"/>
      <c r="J163"/>
      <c r="K163"/>
      <c r="L163"/>
      <c r="M163" s="9" t="str" cm="1">
        <f t="array" aca="1" ref="M163" ca="1">IFERROR(_xlfn.ANCHORARRAY(INDIRECT("'DATOS MAESTROS'!o" &amp; (MATCH(A163, 'DATOS MAESTROS'!N:N, 0)))),"")</f>
        <v/>
      </c>
    </row>
    <row r="164" spans="1:13" s="9" customFormat="1" x14ac:dyDescent="0.35">
      <c r="A164"/>
      <c r="B164"/>
      <c r="C164"/>
      <c r="D164"/>
      <c r="E164"/>
      <c r="F164"/>
      <c r="G164"/>
      <c r="H164"/>
      <c r="I164"/>
      <c r="J164"/>
      <c r="K164"/>
      <c r="L164"/>
      <c r="M164" s="9" t="str" cm="1">
        <f t="array" aca="1" ref="M164" ca="1">IFERROR(_xlfn.ANCHORARRAY(INDIRECT("'DATOS MAESTROS'!o" &amp; (MATCH(A164, 'DATOS MAESTROS'!N:N, 0)))),"")</f>
        <v/>
      </c>
    </row>
    <row r="165" spans="1:13" s="9" customFormat="1" x14ac:dyDescent="0.35">
      <c r="A165"/>
      <c r="B165"/>
      <c r="C165"/>
      <c r="D165"/>
      <c r="E165"/>
      <c r="F165"/>
      <c r="G165"/>
      <c r="H165"/>
      <c r="I165"/>
      <c r="J165"/>
      <c r="K165"/>
      <c r="L165"/>
      <c r="M165" s="9" t="str" cm="1">
        <f t="array" aca="1" ref="M165" ca="1">IFERROR(_xlfn.ANCHORARRAY(INDIRECT("'DATOS MAESTROS'!o" &amp; (MATCH(A165, 'DATOS MAESTROS'!N:N, 0)))),"")</f>
        <v/>
      </c>
    </row>
    <row r="166" spans="1:13" s="9" customFormat="1" x14ac:dyDescent="0.35">
      <c r="A166"/>
      <c r="B166"/>
      <c r="C166"/>
      <c r="D166"/>
      <c r="E166"/>
      <c r="F166"/>
      <c r="G166"/>
      <c r="H166"/>
      <c r="I166"/>
      <c r="J166"/>
      <c r="K166"/>
      <c r="L166"/>
      <c r="M166" s="9" t="str" cm="1">
        <f t="array" aca="1" ref="M166" ca="1">IFERROR(_xlfn.ANCHORARRAY(INDIRECT("'DATOS MAESTROS'!o" &amp; (MATCH(A166, 'DATOS MAESTROS'!N:N, 0)))),"")</f>
        <v/>
      </c>
    </row>
    <row r="167" spans="1:13" s="9" customFormat="1" x14ac:dyDescent="0.35">
      <c r="A167"/>
      <c r="B167"/>
      <c r="C167"/>
      <c r="D167"/>
      <c r="E167"/>
      <c r="F167"/>
      <c r="G167"/>
      <c r="H167"/>
      <c r="I167"/>
      <c r="J167"/>
      <c r="K167"/>
      <c r="L167"/>
      <c r="M167" s="9" t="str" cm="1">
        <f t="array" aca="1" ref="M167" ca="1">IFERROR(_xlfn.ANCHORARRAY(INDIRECT("'DATOS MAESTROS'!o" &amp; (MATCH(A167, 'DATOS MAESTROS'!N:N, 0)))),"")</f>
        <v/>
      </c>
    </row>
    <row r="168" spans="1:13" s="9" customFormat="1" x14ac:dyDescent="0.35">
      <c r="A168"/>
      <c r="B168"/>
      <c r="C168"/>
      <c r="D168"/>
      <c r="E168"/>
      <c r="F168"/>
      <c r="G168"/>
      <c r="H168"/>
      <c r="I168"/>
      <c r="J168"/>
      <c r="K168"/>
      <c r="L168"/>
      <c r="M168" s="9" t="str" cm="1">
        <f t="array" aca="1" ref="M168" ca="1">IFERROR(_xlfn.ANCHORARRAY(INDIRECT("'DATOS MAESTROS'!o" &amp; (MATCH(A168, 'DATOS MAESTROS'!N:N, 0)))),"")</f>
        <v/>
      </c>
    </row>
    <row r="169" spans="1:13" s="9" customFormat="1" x14ac:dyDescent="0.35">
      <c r="A169"/>
      <c r="B169"/>
      <c r="C169"/>
      <c r="D169"/>
      <c r="E169"/>
      <c r="F169"/>
      <c r="G169"/>
      <c r="H169"/>
      <c r="I169"/>
      <c r="J169"/>
      <c r="K169"/>
      <c r="L169"/>
      <c r="M169" s="9" t="str" cm="1">
        <f t="array" aca="1" ref="M169" ca="1">IFERROR(_xlfn.ANCHORARRAY(INDIRECT("'DATOS MAESTROS'!o" &amp; (MATCH(A169, 'DATOS MAESTROS'!N:N, 0)))),"")</f>
        <v/>
      </c>
    </row>
    <row r="170" spans="1:13" s="9" customFormat="1" x14ac:dyDescent="0.35">
      <c r="A170"/>
      <c r="B170"/>
      <c r="C170"/>
      <c r="D170"/>
      <c r="E170"/>
      <c r="F170"/>
      <c r="G170"/>
      <c r="H170"/>
      <c r="I170"/>
      <c r="J170"/>
      <c r="K170"/>
      <c r="L170"/>
      <c r="M170" s="9" t="str" cm="1">
        <f t="array" aca="1" ref="M170" ca="1">IFERROR(_xlfn.ANCHORARRAY(INDIRECT("'DATOS MAESTROS'!o" &amp; (MATCH(A170, 'DATOS MAESTROS'!N:N, 0)))),"")</f>
        <v/>
      </c>
    </row>
    <row r="171" spans="1:13" s="9" customFormat="1" x14ac:dyDescent="0.35">
      <c r="A171"/>
      <c r="B171"/>
      <c r="C171"/>
      <c r="D171"/>
      <c r="E171"/>
      <c r="F171"/>
      <c r="G171"/>
      <c r="H171"/>
      <c r="I171"/>
      <c r="J171"/>
      <c r="K171"/>
      <c r="L171"/>
      <c r="M171" s="9" t="str" cm="1">
        <f t="array" aca="1" ref="M171" ca="1">IFERROR(_xlfn.ANCHORARRAY(INDIRECT("'DATOS MAESTROS'!o" &amp; (MATCH(A171, 'DATOS MAESTROS'!N:N, 0)))),"")</f>
        <v/>
      </c>
    </row>
    <row r="172" spans="1:13" s="9" customFormat="1" x14ac:dyDescent="0.35">
      <c r="A172"/>
      <c r="B172"/>
      <c r="C172"/>
      <c r="D172"/>
      <c r="E172"/>
      <c r="F172"/>
      <c r="G172"/>
      <c r="H172"/>
      <c r="I172"/>
      <c r="J172"/>
      <c r="K172"/>
      <c r="L172"/>
      <c r="M172" s="9" t="str" cm="1">
        <f t="array" aca="1" ref="M172" ca="1">IFERROR(_xlfn.ANCHORARRAY(INDIRECT("'DATOS MAESTROS'!o" &amp; (MATCH(A172, 'DATOS MAESTROS'!N:N, 0)))),"")</f>
        <v/>
      </c>
    </row>
    <row r="173" spans="1:13" s="9" customFormat="1" x14ac:dyDescent="0.35">
      <c r="A173"/>
      <c r="B173"/>
      <c r="C173"/>
      <c r="D173"/>
      <c r="E173"/>
      <c r="F173"/>
      <c r="G173"/>
      <c r="H173"/>
      <c r="I173"/>
      <c r="J173"/>
      <c r="K173"/>
      <c r="L173"/>
      <c r="M173" s="9" t="str" cm="1">
        <f t="array" aca="1" ref="M173" ca="1">IFERROR(_xlfn.ANCHORARRAY(INDIRECT("'DATOS MAESTROS'!o" &amp; (MATCH(A173, 'DATOS MAESTROS'!N:N, 0)))),"")</f>
        <v/>
      </c>
    </row>
    <row r="174" spans="1:13" s="9" customFormat="1" x14ac:dyDescent="0.35">
      <c r="A174"/>
      <c r="B174"/>
      <c r="C174"/>
      <c r="D174"/>
      <c r="E174"/>
      <c r="F174"/>
      <c r="G174"/>
      <c r="H174"/>
      <c r="I174"/>
      <c r="J174"/>
      <c r="K174"/>
      <c r="L174"/>
      <c r="M174" s="9" t="str" cm="1">
        <f t="array" aca="1" ref="M174" ca="1">IFERROR(_xlfn.ANCHORARRAY(INDIRECT("'DATOS MAESTROS'!o" &amp; (MATCH(A174, 'DATOS MAESTROS'!N:N, 0)))),"")</f>
        <v/>
      </c>
    </row>
    <row r="175" spans="1:13" s="9" customFormat="1" x14ac:dyDescent="0.35">
      <c r="A175"/>
      <c r="B175"/>
      <c r="C175"/>
      <c r="D175"/>
      <c r="E175"/>
      <c r="F175"/>
      <c r="G175"/>
      <c r="H175"/>
      <c r="I175"/>
      <c r="J175"/>
      <c r="K175"/>
      <c r="L175"/>
      <c r="M175" s="9" t="str" cm="1">
        <f t="array" aca="1" ref="M175" ca="1">IFERROR(_xlfn.ANCHORARRAY(INDIRECT("'DATOS MAESTROS'!o" &amp; (MATCH(A175, 'DATOS MAESTROS'!N:N, 0)))),"")</f>
        <v/>
      </c>
    </row>
    <row r="176" spans="1:13" s="9" customFormat="1" x14ac:dyDescent="0.35">
      <c r="A176"/>
      <c r="B176"/>
      <c r="C176"/>
      <c r="D176"/>
      <c r="E176"/>
      <c r="F176"/>
      <c r="G176"/>
      <c r="H176"/>
      <c r="I176"/>
      <c r="J176"/>
      <c r="K176"/>
      <c r="L176"/>
      <c r="M176" s="9" t="str" cm="1">
        <f t="array" aca="1" ref="M176" ca="1">IFERROR(_xlfn.ANCHORARRAY(INDIRECT("'DATOS MAESTROS'!o" &amp; (MATCH(A176, 'DATOS MAESTROS'!N:N, 0)))),"")</f>
        <v/>
      </c>
    </row>
    <row r="177" spans="1:13" s="9" customFormat="1" x14ac:dyDescent="0.35">
      <c r="A177"/>
      <c r="B177"/>
      <c r="C177"/>
      <c r="D177"/>
      <c r="E177"/>
      <c r="F177"/>
      <c r="G177"/>
      <c r="H177"/>
      <c r="I177"/>
      <c r="J177"/>
      <c r="K177"/>
      <c r="L177"/>
      <c r="M177" s="9" t="str" cm="1">
        <f t="array" aca="1" ref="M177" ca="1">IFERROR(_xlfn.ANCHORARRAY(INDIRECT("'DATOS MAESTROS'!o" &amp; (MATCH(A177, 'DATOS MAESTROS'!N:N, 0)))),"")</f>
        <v/>
      </c>
    </row>
    <row r="178" spans="1:13" s="9" customFormat="1" x14ac:dyDescent="0.35">
      <c r="A178"/>
      <c r="B178"/>
      <c r="C178"/>
      <c r="D178"/>
      <c r="E178"/>
      <c r="F178"/>
      <c r="G178"/>
      <c r="H178"/>
      <c r="I178"/>
      <c r="J178"/>
      <c r="K178"/>
      <c r="L178"/>
      <c r="M178" s="9" t="str" cm="1">
        <f t="array" aca="1" ref="M178" ca="1">IFERROR(_xlfn.ANCHORARRAY(INDIRECT("'DATOS MAESTROS'!o" &amp; (MATCH(A178, 'DATOS MAESTROS'!N:N, 0)))),"")</f>
        <v/>
      </c>
    </row>
    <row r="179" spans="1:13" s="9" customFormat="1" x14ac:dyDescent="0.35">
      <c r="A179"/>
      <c r="B179"/>
      <c r="C179"/>
      <c r="D179"/>
      <c r="E179"/>
      <c r="F179"/>
      <c r="G179"/>
      <c r="H179"/>
      <c r="I179"/>
      <c r="J179"/>
      <c r="K179"/>
      <c r="L179"/>
      <c r="M179" s="9" t="str" cm="1">
        <f t="array" aca="1" ref="M179" ca="1">IFERROR(_xlfn.ANCHORARRAY(INDIRECT("'DATOS MAESTROS'!o" &amp; (MATCH(A179, 'DATOS MAESTROS'!N:N, 0)))),"")</f>
        <v/>
      </c>
    </row>
    <row r="180" spans="1:13" s="9" customFormat="1" x14ac:dyDescent="0.35">
      <c r="A180"/>
      <c r="B180"/>
      <c r="C180"/>
      <c r="D180"/>
      <c r="E180"/>
      <c r="F180"/>
      <c r="G180"/>
      <c r="H180"/>
      <c r="I180"/>
      <c r="J180"/>
      <c r="K180"/>
      <c r="L180"/>
      <c r="M180" s="9" t="str" cm="1">
        <f t="array" aca="1" ref="M180" ca="1">IFERROR(_xlfn.ANCHORARRAY(INDIRECT("'DATOS MAESTROS'!o" &amp; (MATCH(A180, 'DATOS MAESTROS'!N:N, 0)))),"")</f>
        <v/>
      </c>
    </row>
    <row r="181" spans="1:13" s="9" customFormat="1" x14ac:dyDescent="0.35">
      <c r="A181"/>
      <c r="B181"/>
      <c r="C181"/>
      <c r="D181"/>
      <c r="E181"/>
      <c r="F181"/>
      <c r="G181"/>
      <c r="H181"/>
      <c r="I181"/>
      <c r="J181"/>
      <c r="K181"/>
      <c r="L181"/>
      <c r="M181" s="9" t="str" cm="1">
        <f t="array" aca="1" ref="M181" ca="1">IFERROR(_xlfn.ANCHORARRAY(INDIRECT("'DATOS MAESTROS'!o" &amp; (MATCH(A181, 'DATOS MAESTROS'!N:N, 0)))),"")</f>
        <v/>
      </c>
    </row>
    <row r="182" spans="1:13" s="9" customFormat="1" x14ac:dyDescent="0.35">
      <c r="A182"/>
      <c r="B182"/>
      <c r="C182"/>
      <c r="D182"/>
      <c r="E182"/>
      <c r="F182"/>
      <c r="G182"/>
      <c r="H182"/>
      <c r="I182"/>
      <c r="J182"/>
      <c r="K182"/>
      <c r="L182"/>
      <c r="M182" s="9" t="str" cm="1">
        <f t="array" aca="1" ref="M182" ca="1">IFERROR(_xlfn.ANCHORARRAY(INDIRECT("'DATOS MAESTROS'!o" &amp; (MATCH(A182, 'DATOS MAESTROS'!N:N, 0)))),"")</f>
        <v/>
      </c>
    </row>
    <row r="183" spans="1:13" s="9" customFormat="1" x14ac:dyDescent="0.35">
      <c r="A183"/>
      <c r="B183"/>
      <c r="C183"/>
      <c r="D183"/>
      <c r="E183"/>
      <c r="F183"/>
      <c r="G183"/>
      <c r="H183"/>
      <c r="I183"/>
      <c r="J183"/>
      <c r="K183"/>
      <c r="L183"/>
      <c r="M183" s="9" t="str" cm="1">
        <f t="array" aca="1" ref="M183" ca="1">IFERROR(_xlfn.ANCHORARRAY(INDIRECT("'DATOS MAESTROS'!o" &amp; (MATCH(A183, 'DATOS MAESTROS'!N:N, 0)))),"")</f>
        <v/>
      </c>
    </row>
    <row r="184" spans="1:13" s="9" customFormat="1" x14ac:dyDescent="0.35">
      <c r="A184"/>
      <c r="B184"/>
      <c r="C184"/>
      <c r="D184"/>
      <c r="E184"/>
      <c r="F184"/>
      <c r="G184"/>
      <c r="H184"/>
      <c r="I184"/>
      <c r="J184"/>
      <c r="K184"/>
      <c r="L184"/>
      <c r="M184" s="9" t="str" cm="1">
        <f t="array" aca="1" ref="M184" ca="1">IFERROR(_xlfn.ANCHORARRAY(INDIRECT("'DATOS MAESTROS'!o" &amp; (MATCH(A184, 'DATOS MAESTROS'!N:N, 0)))),"")</f>
        <v/>
      </c>
    </row>
    <row r="185" spans="1:13" s="9" customFormat="1" x14ac:dyDescent="0.35">
      <c r="A185"/>
      <c r="B185"/>
      <c r="C185"/>
      <c r="D185"/>
      <c r="E185"/>
      <c r="F185"/>
      <c r="G185"/>
      <c r="H185"/>
      <c r="I185"/>
      <c r="J185"/>
      <c r="K185"/>
      <c r="L185"/>
      <c r="M185" s="9" t="str" cm="1">
        <f t="array" aca="1" ref="M185" ca="1">IFERROR(_xlfn.ANCHORARRAY(INDIRECT("'DATOS MAESTROS'!o" &amp; (MATCH(A185, 'DATOS MAESTROS'!N:N, 0)))),"")</f>
        <v/>
      </c>
    </row>
    <row r="186" spans="1:13" s="9" customFormat="1" x14ac:dyDescent="0.35">
      <c r="A186"/>
      <c r="B186"/>
      <c r="C186"/>
      <c r="D186"/>
      <c r="E186"/>
      <c r="F186"/>
      <c r="G186"/>
      <c r="H186"/>
      <c r="I186"/>
      <c r="J186"/>
      <c r="K186"/>
      <c r="L186"/>
      <c r="M186" s="9" t="str" cm="1">
        <f t="array" aca="1" ref="M186" ca="1">IFERROR(_xlfn.ANCHORARRAY(INDIRECT("'DATOS MAESTROS'!o" &amp; (MATCH(A186, 'DATOS MAESTROS'!N:N, 0)))),"")</f>
        <v/>
      </c>
    </row>
    <row r="187" spans="1:13" s="9" customFormat="1" x14ac:dyDescent="0.35">
      <c r="A187"/>
      <c r="B187"/>
      <c r="C187"/>
      <c r="D187"/>
      <c r="E187"/>
      <c r="F187"/>
      <c r="G187"/>
      <c r="H187"/>
      <c r="I187"/>
      <c r="J187"/>
      <c r="K187"/>
      <c r="L187"/>
      <c r="M187" s="9" t="str" cm="1">
        <f t="array" aca="1" ref="M187" ca="1">IFERROR(_xlfn.ANCHORARRAY(INDIRECT("'DATOS MAESTROS'!o" &amp; (MATCH(A187, 'DATOS MAESTROS'!N:N, 0)))),"")</f>
        <v/>
      </c>
    </row>
    <row r="188" spans="1:13" s="9" customFormat="1" x14ac:dyDescent="0.35">
      <c r="A188"/>
      <c r="B188"/>
      <c r="C188"/>
      <c r="D188"/>
      <c r="E188"/>
      <c r="F188"/>
      <c r="G188"/>
      <c r="H188"/>
      <c r="I188"/>
      <c r="J188"/>
      <c r="K188"/>
      <c r="L188"/>
      <c r="M188" s="9" t="str" cm="1">
        <f t="array" aca="1" ref="M188" ca="1">IFERROR(_xlfn.ANCHORARRAY(INDIRECT("'DATOS MAESTROS'!o" &amp; (MATCH(A188, 'DATOS MAESTROS'!N:N, 0)))),"")</f>
        <v/>
      </c>
    </row>
    <row r="189" spans="1:13" s="9" customFormat="1" x14ac:dyDescent="0.35">
      <c r="A189"/>
      <c r="B189"/>
      <c r="C189"/>
      <c r="D189"/>
      <c r="E189"/>
      <c r="F189"/>
      <c r="G189"/>
      <c r="H189"/>
      <c r="I189"/>
      <c r="J189"/>
      <c r="K189"/>
      <c r="L189"/>
      <c r="M189" s="9" t="str" cm="1">
        <f t="array" aca="1" ref="M189" ca="1">IFERROR(_xlfn.ANCHORARRAY(INDIRECT("'DATOS MAESTROS'!o" &amp; (MATCH(A189, 'DATOS MAESTROS'!N:N, 0)))),"")</f>
        <v/>
      </c>
    </row>
    <row r="190" spans="1:13" s="9" customFormat="1" x14ac:dyDescent="0.35">
      <c r="A190"/>
      <c r="B190"/>
      <c r="C190"/>
      <c r="D190"/>
      <c r="E190"/>
      <c r="F190"/>
      <c r="G190"/>
      <c r="H190"/>
      <c r="I190"/>
      <c r="J190"/>
      <c r="K190"/>
      <c r="L190"/>
      <c r="M190" s="9" t="str" cm="1">
        <f t="array" aca="1" ref="M190" ca="1">IFERROR(_xlfn.ANCHORARRAY(INDIRECT("'DATOS MAESTROS'!o" &amp; (MATCH(A190, 'DATOS MAESTROS'!N:N, 0)))),"")</f>
        <v/>
      </c>
    </row>
    <row r="191" spans="1:13" s="9" customFormat="1" x14ac:dyDescent="0.35">
      <c r="A191"/>
      <c r="B191"/>
      <c r="C191"/>
      <c r="D191"/>
      <c r="E191"/>
      <c r="F191"/>
      <c r="G191"/>
      <c r="H191"/>
      <c r="I191"/>
      <c r="J191"/>
      <c r="K191"/>
      <c r="L191"/>
      <c r="M191" s="9" t="str" cm="1">
        <f t="array" aca="1" ref="M191" ca="1">IFERROR(_xlfn.ANCHORARRAY(INDIRECT("'DATOS MAESTROS'!o" &amp; (MATCH(A191, 'DATOS MAESTROS'!N:N, 0)))),"")</f>
        <v/>
      </c>
    </row>
    <row r="192" spans="1:13" s="9" customFormat="1" x14ac:dyDescent="0.35">
      <c r="A192"/>
      <c r="B192"/>
      <c r="C192"/>
      <c r="D192"/>
      <c r="E192"/>
      <c r="F192"/>
      <c r="G192"/>
      <c r="H192"/>
      <c r="I192"/>
      <c r="J192"/>
      <c r="K192"/>
      <c r="L192"/>
      <c r="M192" s="9" t="str" cm="1">
        <f t="array" aca="1" ref="M192" ca="1">IFERROR(_xlfn.ANCHORARRAY(INDIRECT("'DATOS MAESTROS'!o" &amp; (MATCH(A192, 'DATOS MAESTROS'!N:N, 0)))),"")</f>
        <v/>
      </c>
    </row>
    <row r="193" spans="1:13" s="9" customFormat="1" x14ac:dyDescent="0.35">
      <c r="A193"/>
      <c r="B193"/>
      <c r="C193"/>
      <c r="D193"/>
      <c r="E193"/>
      <c r="F193"/>
      <c r="G193"/>
      <c r="H193"/>
      <c r="I193"/>
      <c r="J193"/>
      <c r="K193"/>
      <c r="L193"/>
      <c r="M193" s="9" t="str" cm="1">
        <f t="array" aca="1" ref="M193" ca="1">IFERROR(_xlfn.ANCHORARRAY(INDIRECT("'DATOS MAESTROS'!o" &amp; (MATCH(A193, 'DATOS MAESTROS'!N:N, 0)))),"")</f>
        <v/>
      </c>
    </row>
    <row r="194" spans="1:13" s="9" customFormat="1" x14ac:dyDescent="0.35">
      <c r="A194"/>
      <c r="B194"/>
      <c r="C194"/>
      <c r="D194"/>
      <c r="E194"/>
      <c r="F194"/>
      <c r="G194"/>
      <c r="H194"/>
      <c r="I194"/>
      <c r="J194"/>
      <c r="K194"/>
      <c r="L194"/>
      <c r="M194" s="9" t="str" cm="1">
        <f t="array" aca="1" ref="M194" ca="1">IFERROR(_xlfn.ANCHORARRAY(INDIRECT("'DATOS MAESTROS'!o" &amp; (MATCH(A194, 'DATOS MAESTROS'!N:N, 0)))),"")</f>
        <v/>
      </c>
    </row>
    <row r="195" spans="1:13" s="9" customFormat="1" x14ac:dyDescent="0.35">
      <c r="A195"/>
      <c r="B195"/>
      <c r="C195"/>
      <c r="D195"/>
      <c r="E195"/>
      <c r="F195"/>
      <c r="G195"/>
      <c r="H195"/>
      <c r="I195"/>
      <c r="J195"/>
      <c r="K195"/>
      <c r="L195"/>
      <c r="M195" s="9" t="str" cm="1">
        <f t="array" aca="1" ref="M195" ca="1">IFERROR(_xlfn.ANCHORARRAY(INDIRECT("'DATOS MAESTROS'!o" &amp; (MATCH(A195, 'DATOS MAESTROS'!N:N, 0)))),"")</f>
        <v/>
      </c>
    </row>
    <row r="196" spans="1:13" s="9" customFormat="1" x14ac:dyDescent="0.35">
      <c r="A196"/>
      <c r="B196"/>
      <c r="C196"/>
      <c r="D196"/>
      <c r="E196"/>
      <c r="F196"/>
      <c r="G196"/>
      <c r="H196"/>
      <c r="I196"/>
      <c r="J196"/>
      <c r="K196"/>
      <c r="L196"/>
      <c r="M196" s="9" t="str" cm="1">
        <f t="array" aca="1" ref="M196" ca="1">IFERROR(_xlfn.ANCHORARRAY(INDIRECT("'DATOS MAESTROS'!o" &amp; (MATCH(A196, 'DATOS MAESTROS'!N:N, 0)))),"")</f>
        <v/>
      </c>
    </row>
    <row r="197" spans="1:13" s="9" customFormat="1" x14ac:dyDescent="0.35">
      <c r="A197"/>
      <c r="B197"/>
      <c r="C197"/>
      <c r="D197"/>
      <c r="E197"/>
      <c r="F197"/>
      <c r="G197"/>
      <c r="H197"/>
      <c r="I197"/>
      <c r="J197"/>
      <c r="K197"/>
      <c r="L197"/>
      <c r="M197" s="9" t="str" cm="1">
        <f t="array" aca="1" ref="M197" ca="1">IFERROR(_xlfn.ANCHORARRAY(INDIRECT("'DATOS MAESTROS'!o" &amp; (MATCH(A197, 'DATOS MAESTROS'!N:N, 0)))),"")</f>
        <v/>
      </c>
    </row>
    <row r="198" spans="1:13" s="9" customFormat="1" x14ac:dyDescent="0.35">
      <c r="A198"/>
      <c r="B198"/>
      <c r="C198"/>
      <c r="D198"/>
      <c r="E198"/>
      <c r="F198"/>
      <c r="G198"/>
      <c r="H198"/>
      <c r="I198"/>
      <c r="J198"/>
      <c r="K198"/>
      <c r="L198"/>
      <c r="M198" s="9" t="str" cm="1">
        <f t="array" aca="1" ref="M198" ca="1">IFERROR(_xlfn.ANCHORARRAY(INDIRECT("'DATOS MAESTROS'!o" &amp; (MATCH(A198, 'DATOS MAESTROS'!N:N, 0)))),"")</f>
        <v/>
      </c>
    </row>
    <row r="199" spans="1:13" s="9" customFormat="1" x14ac:dyDescent="0.35">
      <c r="A199"/>
      <c r="B199"/>
      <c r="C199"/>
      <c r="D199"/>
      <c r="E199"/>
      <c r="F199"/>
      <c r="G199"/>
      <c r="H199"/>
      <c r="I199"/>
      <c r="J199"/>
      <c r="K199"/>
      <c r="L199"/>
      <c r="M199" s="9" t="str" cm="1">
        <f t="array" aca="1" ref="M199" ca="1">IFERROR(_xlfn.ANCHORARRAY(INDIRECT("'DATOS MAESTROS'!o" &amp; (MATCH(A199, 'DATOS MAESTROS'!N:N, 0)))),"")</f>
        <v/>
      </c>
    </row>
    <row r="200" spans="1:13" s="9" customFormat="1" x14ac:dyDescent="0.35">
      <c r="A200"/>
      <c r="B200"/>
      <c r="C200"/>
      <c r="D200"/>
      <c r="E200"/>
      <c r="F200"/>
      <c r="G200"/>
      <c r="H200"/>
      <c r="I200"/>
      <c r="J200"/>
      <c r="K200"/>
      <c r="L200"/>
      <c r="M200" s="9" t="str" cm="1">
        <f t="array" aca="1" ref="M200" ca="1">IFERROR(_xlfn.ANCHORARRAY(INDIRECT("'DATOS MAESTROS'!o" &amp; (MATCH(A200, 'DATOS MAESTROS'!N:N, 0)))),"")</f>
        <v/>
      </c>
    </row>
    <row r="201" spans="1:13" s="9" customFormat="1" x14ac:dyDescent="0.35">
      <c r="A201"/>
      <c r="B201"/>
      <c r="C201"/>
      <c r="D201"/>
      <c r="E201"/>
      <c r="F201"/>
      <c r="G201"/>
      <c r="H201"/>
      <c r="I201"/>
      <c r="J201"/>
      <c r="K201"/>
      <c r="L201"/>
      <c r="M201" s="9" t="str" cm="1">
        <f t="array" aca="1" ref="M201" ca="1">IFERROR(_xlfn.ANCHORARRAY(INDIRECT("'DATOS MAESTROS'!o" &amp; (MATCH(A201, 'DATOS MAESTROS'!N:N, 0)))),"")</f>
        <v/>
      </c>
    </row>
    <row r="202" spans="1:13" s="9" customFormat="1" x14ac:dyDescent="0.35">
      <c r="A202"/>
      <c r="B202"/>
      <c r="C202"/>
      <c r="D202"/>
      <c r="E202"/>
      <c r="F202"/>
      <c r="G202"/>
      <c r="H202"/>
      <c r="I202"/>
      <c r="J202"/>
      <c r="K202"/>
      <c r="L202"/>
      <c r="M202" s="9" t="str" cm="1">
        <f t="array" aca="1" ref="M202" ca="1">IFERROR(_xlfn.ANCHORARRAY(INDIRECT("'DATOS MAESTROS'!o" &amp; (MATCH(A202, 'DATOS MAESTROS'!N:N, 0)))),"")</f>
        <v/>
      </c>
    </row>
    <row r="203" spans="1:13" s="9" customFormat="1" x14ac:dyDescent="0.35">
      <c r="A203"/>
      <c r="B203"/>
      <c r="C203"/>
      <c r="D203"/>
      <c r="E203"/>
      <c r="F203"/>
      <c r="G203"/>
      <c r="H203"/>
      <c r="I203"/>
      <c r="J203"/>
      <c r="K203"/>
      <c r="L203"/>
      <c r="M203" s="9" t="str" cm="1">
        <f t="array" aca="1" ref="M203" ca="1">IFERROR(_xlfn.ANCHORARRAY(INDIRECT("'DATOS MAESTROS'!o" &amp; (MATCH(A203, 'DATOS MAESTROS'!N:N, 0)))),"")</f>
        <v/>
      </c>
    </row>
    <row r="204" spans="1:13" s="9" customFormat="1" x14ac:dyDescent="0.35">
      <c r="A204"/>
      <c r="B204"/>
      <c r="C204"/>
      <c r="D204"/>
      <c r="E204"/>
      <c r="F204"/>
      <c r="G204"/>
      <c r="H204"/>
      <c r="I204"/>
      <c r="J204"/>
      <c r="K204"/>
      <c r="L204"/>
      <c r="M204" s="9" t="str" cm="1">
        <f t="array" aca="1" ref="M204" ca="1">IFERROR(_xlfn.ANCHORARRAY(INDIRECT("'DATOS MAESTROS'!o" &amp; (MATCH(A204, 'DATOS MAESTROS'!N:N, 0)))),"")</f>
        <v/>
      </c>
    </row>
    <row r="205" spans="1:13" s="9" customFormat="1" x14ac:dyDescent="0.35">
      <c r="A205"/>
      <c r="B205"/>
      <c r="C205"/>
      <c r="D205"/>
      <c r="E205"/>
      <c r="F205"/>
      <c r="G205"/>
      <c r="H205"/>
      <c r="I205"/>
      <c r="J205"/>
      <c r="K205"/>
      <c r="L205"/>
      <c r="M205" s="9" t="str" cm="1">
        <f t="array" aca="1" ref="M205" ca="1">IFERROR(_xlfn.ANCHORARRAY(INDIRECT("'DATOS MAESTROS'!o" &amp; (MATCH(A205, 'DATOS MAESTROS'!N:N, 0)))),"")</f>
        <v/>
      </c>
    </row>
    <row r="206" spans="1:13" s="9" customFormat="1" x14ac:dyDescent="0.35">
      <c r="A206"/>
      <c r="B206"/>
      <c r="C206"/>
      <c r="D206"/>
      <c r="E206"/>
      <c r="F206"/>
      <c r="G206"/>
      <c r="H206"/>
      <c r="I206"/>
      <c r="J206"/>
      <c r="K206"/>
      <c r="L206"/>
      <c r="M206" s="9" t="str" cm="1">
        <f t="array" aca="1" ref="M206" ca="1">IFERROR(_xlfn.ANCHORARRAY(INDIRECT("'DATOS MAESTROS'!o" &amp; (MATCH(A206, 'DATOS MAESTROS'!N:N, 0)))),"")</f>
        <v/>
      </c>
    </row>
    <row r="207" spans="1:13" s="9" customFormat="1" x14ac:dyDescent="0.35">
      <c r="A207"/>
      <c r="B207"/>
      <c r="C207"/>
      <c r="D207"/>
      <c r="E207"/>
      <c r="F207"/>
      <c r="G207"/>
      <c r="H207"/>
      <c r="I207"/>
      <c r="J207"/>
      <c r="K207"/>
      <c r="L207"/>
      <c r="M207" s="9" t="str" cm="1">
        <f t="array" aca="1" ref="M207" ca="1">IFERROR(_xlfn.ANCHORARRAY(INDIRECT("'DATOS MAESTROS'!o" &amp; (MATCH(A207, 'DATOS MAESTROS'!N:N, 0)))),"")</f>
        <v/>
      </c>
    </row>
    <row r="208" spans="1:13" s="9" customFormat="1" x14ac:dyDescent="0.35">
      <c r="A208"/>
      <c r="B208"/>
      <c r="C208"/>
      <c r="D208"/>
      <c r="E208"/>
      <c r="F208"/>
      <c r="G208"/>
      <c r="H208"/>
      <c r="I208"/>
      <c r="J208"/>
      <c r="K208"/>
      <c r="L208"/>
      <c r="M208" s="9" t="str" cm="1">
        <f t="array" aca="1" ref="M208" ca="1">IFERROR(_xlfn.ANCHORARRAY(INDIRECT("'DATOS MAESTROS'!o" &amp; (MATCH(A208, 'DATOS MAESTROS'!N:N, 0)))),"")</f>
        <v/>
      </c>
    </row>
    <row r="209" spans="1:13" s="9" customFormat="1" x14ac:dyDescent="0.35">
      <c r="A209"/>
      <c r="B209"/>
      <c r="C209"/>
      <c r="D209"/>
      <c r="E209"/>
      <c r="F209"/>
      <c r="G209"/>
      <c r="H209"/>
      <c r="I209"/>
      <c r="J209"/>
      <c r="K209"/>
      <c r="L209"/>
      <c r="M209" s="9" t="str" cm="1">
        <f t="array" aca="1" ref="M209" ca="1">IFERROR(_xlfn.ANCHORARRAY(INDIRECT("'DATOS MAESTROS'!o" &amp; (MATCH(A209, 'DATOS MAESTROS'!N:N, 0)))),"")</f>
        <v/>
      </c>
    </row>
    <row r="210" spans="1:13" s="9" customFormat="1" x14ac:dyDescent="0.35">
      <c r="A210"/>
      <c r="B210"/>
      <c r="C210"/>
      <c r="D210"/>
      <c r="E210"/>
      <c r="F210"/>
      <c r="G210"/>
      <c r="H210"/>
      <c r="I210"/>
      <c r="J210"/>
      <c r="K210"/>
      <c r="L210"/>
      <c r="M210" s="9" t="str" cm="1">
        <f t="array" aca="1" ref="M210" ca="1">IFERROR(_xlfn.ANCHORARRAY(INDIRECT("'DATOS MAESTROS'!o" &amp; (MATCH(A210, 'DATOS MAESTROS'!N:N, 0)))),"")</f>
        <v/>
      </c>
    </row>
    <row r="211" spans="1:13" s="9" customFormat="1" x14ac:dyDescent="0.35">
      <c r="A211"/>
      <c r="B211"/>
      <c r="C211"/>
      <c r="D211"/>
      <c r="E211"/>
      <c r="F211"/>
      <c r="G211"/>
      <c r="H211"/>
      <c r="I211"/>
      <c r="J211"/>
      <c r="K211"/>
      <c r="L211"/>
      <c r="M211" s="9" t="str" cm="1">
        <f t="array" aca="1" ref="M211" ca="1">IFERROR(_xlfn.ANCHORARRAY(INDIRECT("'DATOS MAESTROS'!o" &amp; (MATCH(A211, 'DATOS MAESTROS'!N:N, 0)))),"")</f>
        <v/>
      </c>
    </row>
    <row r="212" spans="1:13" s="9" customFormat="1" x14ac:dyDescent="0.35">
      <c r="A212"/>
      <c r="B212"/>
      <c r="C212"/>
      <c r="D212"/>
      <c r="E212"/>
      <c r="F212"/>
      <c r="G212"/>
      <c r="H212"/>
      <c r="I212"/>
      <c r="J212"/>
      <c r="K212"/>
      <c r="L212"/>
      <c r="M212" s="9" t="str" cm="1">
        <f t="array" aca="1" ref="M212" ca="1">IFERROR(_xlfn.ANCHORARRAY(INDIRECT("'DATOS MAESTROS'!o" &amp; (MATCH(A212, 'DATOS MAESTROS'!N:N, 0)))),"")</f>
        <v/>
      </c>
    </row>
    <row r="213" spans="1:13" s="9" customFormat="1" x14ac:dyDescent="0.35">
      <c r="A213"/>
      <c r="B213"/>
      <c r="C213"/>
      <c r="D213"/>
      <c r="E213"/>
      <c r="F213"/>
      <c r="G213"/>
      <c r="H213"/>
      <c r="I213"/>
      <c r="J213"/>
      <c r="K213"/>
      <c r="L213"/>
      <c r="M213" s="9" t="str" cm="1">
        <f t="array" aca="1" ref="M213" ca="1">IFERROR(_xlfn.ANCHORARRAY(INDIRECT("'DATOS MAESTROS'!o" &amp; (MATCH(A213, 'DATOS MAESTROS'!N:N, 0)))),"")</f>
        <v/>
      </c>
    </row>
    <row r="214" spans="1:13" s="9" customFormat="1" x14ac:dyDescent="0.35">
      <c r="A214"/>
      <c r="B214"/>
      <c r="C214"/>
      <c r="D214"/>
      <c r="E214"/>
      <c r="F214"/>
      <c r="G214"/>
      <c r="H214"/>
      <c r="I214"/>
      <c r="J214"/>
      <c r="K214"/>
      <c r="L214"/>
      <c r="M214" s="9" t="str" cm="1">
        <f t="array" aca="1" ref="M214" ca="1">IFERROR(_xlfn.ANCHORARRAY(INDIRECT("'DATOS MAESTROS'!o" &amp; (MATCH(A214, 'DATOS MAESTROS'!N:N, 0)))),"")</f>
        <v/>
      </c>
    </row>
    <row r="215" spans="1:13" s="9" customFormat="1" x14ac:dyDescent="0.35">
      <c r="A215"/>
      <c r="B215"/>
      <c r="C215"/>
      <c r="D215"/>
      <c r="E215"/>
      <c r="F215"/>
      <c r="G215"/>
      <c r="H215"/>
      <c r="I215"/>
      <c r="J215"/>
      <c r="K215"/>
      <c r="L215"/>
      <c r="M215" s="9" t="str" cm="1">
        <f t="array" aca="1" ref="M215" ca="1">IFERROR(_xlfn.ANCHORARRAY(INDIRECT("'DATOS MAESTROS'!o" &amp; (MATCH(A215, 'DATOS MAESTROS'!N:N, 0)))),"")</f>
        <v/>
      </c>
    </row>
    <row r="216" spans="1:13" s="9" customFormat="1" x14ac:dyDescent="0.35">
      <c r="A216"/>
      <c r="B216"/>
      <c r="C216"/>
      <c r="D216"/>
      <c r="E216"/>
      <c r="F216"/>
      <c r="G216"/>
      <c r="H216"/>
      <c r="I216"/>
      <c r="J216"/>
      <c r="K216"/>
      <c r="L216"/>
      <c r="M216" s="9" t="str" cm="1">
        <f t="array" aca="1" ref="M216" ca="1">IFERROR(_xlfn.ANCHORARRAY(INDIRECT("'DATOS MAESTROS'!o" &amp; (MATCH(A216, 'DATOS MAESTROS'!N:N, 0)))),"")</f>
        <v/>
      </c>
    </row>
    <row r="217" spans="1:13" s="9" customFormat="1" x14ac:dyDescent="0.35">
      <c r="A217"/>
      <c r="B217"/>
      <c r="C217"/>
      <c r="D217"/>
      <c r="E217"/>
      <c r="F217"/>
      <c r="G217"/>
      <c r="H217"/>
      <c r="I217"/>
      <c r="J217"/>
      <c r="K217"/>
      <c r="L217"/>
      <c r="M217" s="9" t="str" cm="1">
        <f t="array" aca="1" ref="M217" ca="1">IFERROR(_xlfn.ANCHORARRAY(INDIRECT("'DATOS MAESTROS'!o" &amp; (MATCH(A217, 'DATOS MAESTROS'!N:N, 0)))),"")</f>
        <v/>
      </c>
    </row>
    <row r="218" spans="1:13" s="9" customFormat="1" x14ac:dyDescent="0.35">
      <c r="A218"/>
      <c r="B218"/>
      <c r="C218"/>
      <c r="D218"/>
      <c r="E218"/>
      <c r="F218"/>
      <c r="G218"/>
      <c r="H218"/>
      <c r="I218"/>
      <c r="J218"/>
      <c r="K218"/>
      <c r="L218"/>
      <c r="M218" s="9" t="str" cm="1">
        <f t="array" aca="1" ref="M218" ca="1">IFERROR(_xlfn.ANCHORARRAY(INDIRECT("'DATOS MAESTROS'!o" &amp; (MATCH(A218, 'DATOS MAESTROS'!N:N, 0)))),"")</f>
        <v/>
      </c>
    </row>
    <row r="219" spans="1:13" s="9" customFormat="1" x14ac:dyDescent="0.35">
      <c r="A219"/>
      <c r="B219"/>
      <c r="C219"/>
      <c r="D219"/>
      <c r="E219"/>
      <c r="F219"/>
      <c r="G219"/>
      <c r="H219"/>
      <c r="I219"/>
      <c r="J219"/>
      <c r="K219"/>
      <c r="L219"/>
      <c r="M219" s="9" t="str" cm="1">
        <f t="array" aca="1" ref="M219" ca="1">IFERROR(_xlfn.ANCHORARRAY(INDIRECT("'DATOS MAESTROS'!o" &amp; (MATCH(A219, 'DATOS MAESTROS'!N:N, 0)))),"")</f>
        <v/>
      </c>
    </row>
    <row r="220" spans="1:13" s="9" customFormat="1" x14ac:dyDescent="0.35">
      <c r="A220"/>
      <c r="B220"/>
      <c r="C220"/>
      <c r="D220"/>
      <c r="E220"/>
      <c r="F220"/>
      <c r="G220"/>
      <c r="H220"/>
      <c r="I220"/>
      <c r="J220"/>
      <c r="K220"/>
      <c r="L220"/>
      <c r="M220" s="9" t="str" cm="1">
        <f t="array" aca="1" ref="M220" ca="1">IFERROR(_xlfn.ANCHORARRAY(INDIRECT("'DATOS MAESTROS'!o" &amp; (MATCH(A220, 'DATOS MAESTROS'!N:N, 0)))),"")</f>
        <v/>
      </c>
    </row>
    <row r="221" spans="1:13" s="9" customFormat="1" x14ac:dyDescent="0.35">
      <c r="A221"/>
      <c r="B221"/>
      <c r="C221"/>
      <c r="D221"/>
      <c r="E221"/>
      <c r="F221"/>
      <c r="G221"/>
      <c r="H221"/>
      <c r="I221"/>
      <c r="J221"/>
      <c r="K221"/>
      <c r="L221"/>
      <c r="M221" s="9" t="str" cm="1">
        <f t="array" aca="1" ref="M221" ca="1">IFERROR(_xlfn.ANCHORARRAY(INDIRECT("'DATOS MAESTROS'!o" &amp; (MATCH(A221, 'DATOS MAESTROS'!N:N, 0)))),"")</f>
        <v/>
      </c>
    </row>
    <row r="222" spans="1:13" s="9" customFormat="1" x14ac:dyDescent="0.35">
      <c r="A222"/>
      <c r="B222"/>
      <c r="C222"/>
      <c r="D222"/>
      <c r="E222"/>
      <c r="F222"/>
      <c r="G222"/>
      <c r="H222"/>
      <c r="I222"/>
      <c r="J222"/>
      <c r="K222"/>
      <c r="L222"/>
      <c r="M222" s="9" t="str" cm="1">
        <f t="array" aca="1" ref="M222" ca="1">IFERROR(_xlfn.ANCHORARRAY(INDIRECT("'DATOS MAESTROS'!o" &amp; (MATCH(A222, 'DATOS MAESTROS'!N:N, 0)))),"")</f>
        <v/>
      </c>
    </row>
    <row r="223" spans="1:13" s="9" customFormat="1" x14ac:dyDescent="0.35">
      <c r="A223"/>
      <c r="B223"/>
      <c r="C223"/>
      <c r="D223"/>
      <c r="E223"/>
      <c r="F223"/>
      <c r="G223"/>
      <c r="H223"/>
      <c r="I223"/>
      <c r="J223"/>
      <c r="K223"/>
      <c r="L223"/>
      <c r="M223" s="9" t="str" cm="1">
        <f t="array" aca="1" ref="M223" ca="1">IFERROR(_xlfn.ANCHORARRAY(INDIRECT("'DATOS MAESTROS'!o" &amp; (MATCH(A223, 'DATOS MAESTROS'!N:N, 0)))),"")</f>
        <v/>
      </c>
    </row>
    <row r="224" spans="1:13" s="9" customFormat="1" x14ac:dyDescent="0.35">
      <c r="A224"/>
      <c r="B224"/>
      <c r="C224"/>
      <c r="D224"/>
      <c r="E224"/>
      <c r="F224"/>
      <c r="G224"/>
      <c r="H224"/>
      <c r="I224"/>
      <c r="J224"/>
      <c r="K224"/>
      <c r="L224"/>
      <c r="M224" s="9" t="str" cm="1">
        <f t="array" aca="1" ref="M224" ca="1">IFERROR(_xlfn.ANCHORARRAY(INDIRECT("'DATOS MAESTROS'!o" &amp; (MATCH(A224, 'DATOS MAESTROS'!N:N, 0)))),"")</f>
        <v/>
      </c>
    </row>
    <row r="225" spans="1:13" s="9" customFormat="1" x14ac:dyDescent="0.35">
      <c r="A225"/>
      <c r="B225"/>
      <c r="C225"/>
      <c r="D225"/>
      <c r="E225"/>
      <c r="F225"/>
      <c r="G225"/>
      <c r="H225"/>
      <c r="I225"/>
      <c r="J225"/>
      <c r="K225"/>
      <c r="L225"/>
      <c r="M225" s="9" t="str" cm="1">
        <f t="array" aca="1" ref="M225" ca="1">IFERROR(_xlfn.ANCHORARRAY(INDIRECT("'DATOS MAESTROS'!o" &amp; (MATCH(A225, 'DATOS MAESTROS'!N:N, 0)))),"")</f>
        <v/>
      </c>
    </row>
    <row r="226" spans="1:13" s="9" customFormat="1" x14ac:dyDescent="0.35">
      <c r="A226"/>
      <c r="B226"/>
      <c r="C226"/>
      <c r="D226"/>
      <c r="E226"/>
      <c r="F226"/>
      <c r="G226"/>
      <c r="H226"/>
      <c r="I226"/>
      <c r="J226"/>
      <c r="K226"/>
      <c r="L226"/>
      <c r="M226" s="9" t="str" cm="1">
        <f t="array" aca="1" ref="M226" ca="1">IFERROR(_xlfn.ANCHORARRAY(INDIRECT("'DATOS MAESTROS'!o" &amp; (MATCH(A226, 'DATOS MAESTROS'!N:N, 0)))),"")</f>
        <v/>
      </c>
    </row>
    <row r="227" spans="1:13" s="9" customFormat="1" x14ac:dyDescent="0.35">
      <c r="A227"/>
      <c r="B227"/>
      <c r="C227"/>
      <c r="D227"/>
      <c r="E227"/>
      <c r="F227"/>
      <c r="G227"/>
      <c r="H227"/>
      <c r="I227"/>
      <c r="J227"/>
      <c r="K227"/>
      <c r="L227"/>
      <c r="M227" s="9" t="str" cm="1">
        <f t="array" aca="1" ref="M227" ca="1">IFERROR(_xlfn.ANCHORARRAY(INDIRECT("'DATOS MAESTROS'!o" &amp; (MATCH(A227, 'DATOS MAESTROS'!N:N, 0)))),"")</f>
        <v/>
      </c>
    </row>
    <row r="228" spans="1:13" s="9" customFormat="1" x14ac:dyDescent="0.35">
      <c r="A228"/>
      <c r="B228"/>
      <c r="C228"/>
      <c r="D228"/>
      <c r="E228"/>
      <c r="F228"/>
      <c r="G228"/>
      <c r="H228"/>
      <c r="I228"/>
      <c r="J228"/>
      <c r="K228"/>
      <c r="L228"/>
      <c r="M228" s="9" t="str" cm="1">
        <f t="array" aca="1" ref="M228" ca="1">IFERROR(_xlfn.ANCHORARRAY(INDIRECT("'DATOS MAESTROS'!o" &amp; (MATCH(A228, 'DATOS MAESTROS'!N:N, 0)))),"")</f>
        <v/>
      </c>
    </row>
    <row r="229" spans="1:13" s="9" customFormat="1" x14ac:dyDescent="0.35">
      <c r="A229"/>
      <c r="B229"/>
      <c r="C229"/>
      <c r="D229"/>
      <c r="E229"/>
      <c r="F229"/>
      <c r="G229"/>
      <c r="H229"/>
      <c r="I229"/>
      <c r="J229"/>
      <c r="K229"/>
      <c r="L229"/>
      <c r="M229" s="9" t="str" cm="1">
        <f t="array" aca="1" ref="M229" ca="1">IFERROR(_xlfn.ANCHORARRAY(INDIRECT("'DATOS MAESTROS'!o" &amp; (MATCH(A229, 'DATOS MAESTROS'!N:N, 0)))),"")</f>
        <v/>
      </c>
    </row>
    <row r="230" spans="1:13" s="9" customFormat="1" x14ac:dyDescent="0.35">
      <c r="A230"/>
      <c r="B230"/>
      <c r="C230"/>
      <c r="D230"/>
      <c r="E230"/>
      <c r="F230"/>
      <c r="G230"/>
      <c r="H230"/>
      <c r="I230"/>
      <c r="J230"/>
      <c r="K230"/>
      <c r="L230"/>
      <c r="M230" s="9" t="str" cm="1">
        <f t="array" aca="1" ref="M230" ca="1">IFERROR(_xlfn.ANCHORARRAY(INDIRECT("'DATOS MAESTROS'!o" &amp; (MATCH(A230, 'DATOS MAESTROS'!N:N, 0)))),"")</f>
        <v/>
      </c>
    </row>
    <row r="231" spans="1:13" s="9" customFormat="1" x14ac:dyDescent="0.35">
      <c r="A231"/>
      <c r="B231"/>
      <c r="C231"/>
      <c r="D231"/>
      <c r="E231"/>
      <c r="F231"/>
      <c r="G231"/>
      <c r="H231"/>
      <c r="I231"/>
      <c r="J231"/>
      <c r="K231"/>
      <c r="L231"/>
      <c r="M231" s="9" t="str" cm="1">
        <f t="array" aca="1" ref="M231" ca="1">IFERROR(_xlfn.ANCHORARRAY(INDIRECT("'DATOS MAESTROS'!o" &amp; (MATCH(A231, 'DATOS MAESTROS'!N:N, 0)))),"")</f>
        <v/>
      </c>
    </row>
    <row r="232" spans="1:13" s="9" customFormat="1" x14ac:dyDescent="0.35">
      <c r="A232"/>
      <c r="B232"/>
      <c r="C232"/>
      <c r="D232"/>
      <c r="E232"/>
      <c r="F232"/>
      <c r="G232"/>
      <c r="H232"/>
      <c r="I232"/>
      <c r="J232"/>
      <c r="K232"/>
      <c r="L232"/>
      <c r="M232" s="9" t="str" cm="1">
        <f t="array" aca="1" ref="M232" ca="1">IFERROR(_xlfn.ANCHORARRAY(INDIRECT("'DATOS MAESTROS'!o" &amp; (MATCH(A232, 'DATOS MAESTROS'!N:N, 0)))),"")</f>
        <v/>
      </c>
    </row>
    <row r="233" spans="1:13" s="9" customFormat="1" x14ac:dyDescent="0.35">
      <c r="A233"/>
      <c r="B233"/>
      <c r="C233"/>
      <c r="D233"/>
      <c r="E233"/>
      <c r="F233"/>
      <c r="G233"/>
      <c r="H233"/>
      <c r="I233"/>
      <c r="J233"/>
      <c r="K233"/>
      <c r="L233"/>
      <c r="M233" s="9" t="str" cm="1">
        <f t="array" aca="1" ref="M233" ca="1">IFERROR(_xlfn.ANCHORARRAY(INDIRECT("'DATOS MAESTROS'!o" &amp; (MATCH(A233, 'DATOS MAESTROS'!N:N, 0)))),"")</f>
        <v/>
      </c>
    </row>
    <row r="234" spans="1:13" s="9" customFormat="1" x14ac:dyDescent="0.35">
      <c r="A234"/>
      <c r="B234"/>
      <c r="C234"/>
      <c r="D234"/>
      <c r="E234"/>
      <c r="F234"/>
      <c r="G234"/>
      <c r="H234"/>
      <c r="I234"/>
      <c r="J234"/>
      <c r="K234"/>
      <c r="L234"/>
      <c r="M234" s="9" t="str" cm="1">
        <f t="array" aca="1" ref="M234" ca="1">IFERROR(_xlfn.ANCHORARRAY(INDIRECT("'DATOS MAESTROS'!o" &amp; (MATCH(A234, 'DATOS MAESTROS'!N:N, 0)))),"")</f>
        <v/>
      </c>
    </row>
    <row r="235" spans="1:13" s="9" customFormat="1" x14ac:dyDescent="0.35">
      <c r="A235"/>
      <c r="B235"/>
      <c r="C235"/>
      <c r="D235"/>
      <c r="E235"/>
      <c r="F235"/>
      <c r="G235"/>
      <c r="H235"/>
      <c r="I235"/>
      <c r="J235"/>
      <c r="K235"/>
      <c r="L235"/>
      <c r="M235" s="9" t="str" cm="1">
        <f t="array" aca="1" ref="M235" ca="1">IFERROR(_xlfn.ANCHORARRAY(INDIRECT("'DATOS MAESTROS'!o" &amp; (MATCH(A235, 'DATOS MAESTROS'!N:N, 0)))),"")</f>
        <v/>
      </c>
    </row>
    <row r="236" spans="1:13" s="9" customFormat="1" x14ac:dyDescent="0.35">
      <c r="A236"/>
      <c r="B236"/>
      <c r="C236"/>
      <c r="D236"/>
      <c r="E236"/>
      <c r="F236"/>
      <c r="G236"/>
      <c r="H236"/>
      <c r="I236"/>
      <c r="J236"/>
      <c r="K236"/>
      <c r="L236"/>
      <c r="M236" s="9" t="str" cm="1">
        <f t="array" aca="1" ref="M236" ca="1">IFERROR(_xlfn.ANCHORARRAY(INDIRECT("'DATOS MAESTROS'!o" &amp; (MATCH(A236, 'DATOS MAESTROS'!N:N, 0)))),"")</f>
        <v/>
      </c>
    </row>
    <row r="237" spans="1:13" s="9" customFormat="1" x14ac:dyDescent="0.35">
      <c r="A237"/>
      <c r="B237"/>
      <c r="C237"/>
      <c r="D237"/>
      <c r="E237"/>
      <c r="F237"/>
      <c r="G237"/>
      <c r="H237"/>
      <c r="I237"/>
      <c r="J237"/>
      <c r="K237"/>
      <c r="L237"/>
      <c r="M237" s="9" t="str" cm="1">
        <f t="array" aca="1" ref="M237" ca="1">IFERROR(_xlfn.ANCHORARRAY(INDIRECT("'DATOS MAESTROS'!o" &amp; (MATCH(A237, 'DATOS MAESTROS'!N:N, 0)))),"")</f>
        <v/>
      </c>
    </row>
    <row r="238" spans="1:13" s="9" customFormat="1" x14ac:dyDescent="0.35">
      <c r="A238"/>
      <c r="B238"/>
      <c r="C238"/>
      <c r="D238"/>
      <c r="E238"/>
      <c r="F238"/>
      <c r="G238"/>
      <c r="H238"/>
      <c r="I238"/>
      <c r="J238"/>
      <c r="K238"/>
      <c r="L238"/>
      <c r="M238" s="9" t="str" cm="1">
        <f t="array" aca="1" ref="M238" ca="1">IFERROR(_xlfn.ANCHORARRAY(INDIRECT("'DATOS MAESTROS'!o" &amp; (MATCH(A238, 'DATOS MAESTROS'!N:N, 0)))),"")</f>
        <v/>
      </c>
    </row>
    <row r="239" spans="1:13" s="9" customFormat="1" x14ac:dyDescent="0.35">
      <c r="A239"/>
      <c r="B239"/>
      <c r="C239"/>
      <c r="D239"/>
      <c r="E239"/>
      <c r="F239"/>
      <c r="G239"/>
      <c r="H239"/>
      <c r="I239"/>
      <c r="J239"/>
      <c r="K239"/>
      <c r="L239"/>
      <c r="M239" s="9" t="str" cm="1">
        <f t="array" aca="1" ref="M239" ca="1">IFERROR(_xlfn.ANCHORARRAY(INDIRECT("'DATOS MAESTROS'!o" &amp; (MATCH(A239, 'DATOS MAESTROS'!N:N, 0)))),"")</f>
        <v/>
      </c>
    </row>
    <row r="240" spans="1:13" s="9" customFormat="1" x14ac:dyDescent="0.35">
      <c r="A240"/>
      <c r="B240"/>
      <c r="C240"/>
      <c r="D240"/>
      <c r="E240"/>
      <c r="F240"/>
      <c r="G240"/>
      <c r="H240"/>
      <c r="I240"/>
      <c r="J240"/>
      <c r="K240"/>
      <c r="L240"/>
      <c r="M240" s="9" t="str" cm="1">
        <f t="array" aca="1" ref="M240" ca="1">IFERROR(_xlfn.ANCHORARRAY(INDIRECT("'DATOS MAESTROS'!o" &amp; (MATCH(A240, 'DATOS MAESTROS'!N:N, 0)))),"")</f>
        <v/>
      </c>
    </row>
    <row r="241" spans="1:13" s="9" customFormat="1" x14ac:dyDescent="0.35">
      <c r="A241"/>
      <c r="B241"/>
      <c r="C241"/>
      <c r="D241"/>
      <c r="E241"/>
      <c r="F241"/>
      <c r="G241"/>
      <c r="H241"/>
      <c r="I241"/>
      <c r="J241"/>
      <c r="K241"/>
      <c r="L241"/>
      <c r="M241" s="9" t="str" cm="1">
        <f t="array" aca="1" ref="M241" ca="1">IFERROR(_xlfn.ANCHORARRAY(INDIRECT("'DATOS MAESTROS'!o" &amp; (MATCH(A241, 'DATOS MAESTROS'!N:N, 0)))),"")</f>
        <v/>
      </c>
    </row>
    <row r="242" spans="1:13" s="9" customFormat="1" x14ac:dyDescent="0.35">
      <c r="A242"/>
      <c r="B242"/>
      <c r="C242"/>
      <c r="D242"/>
      <c r="E242"/>
      <c r="F242"/>
      <c r="G242"/>
      <c r="H242"/>
      <c r="I242"/>
      <c r="J242"/>
      <c r="K242"/>
      <c r="L242"/>
      <c r="M242" s="9" t="str" cm="1">
        <f t="array" aca="1" ref="M242" ca="1">IFERROR(_xlfn.ANCHORARRAY(INDIRECT("'DATOS MAESTROS'!o" &amp; (MATCH(A242, 'DATOS MAESTROS'!N:N, 0)))),"")</f>
        <v/>
      </c>
    </row>
    <row r="243" spans="1:13" s="9" customFormat="1" x14ac:dyDescent="0.35">
      <c r="A243"/>
      <c r="B243"/>
      <c r="C243"/>
      <c r="D243"/>
      <c r="E243"/>
      <c r="F243"/>
      <c r="G243"/>
      <c r="H243"/>
      <c r="I243"/>
      <c r="J243"/>
      <c r="K243"/>
      <c r="L243"/>
      <c r="M243" s="9" t="str" cm="1">
        <f t="array" aca="1" ref="M243" ca="1">IFERROR(_xlfn.ANCHORARRAY(INDIRECT("'DATOS MAESTROS'!o" &amp; (MATCH(A243, 'DATOS MAESTROS'!N:N, 0)))),"")</f>
        <v/>
      </c>
    </row>
    <row r="244" spans="1:13" s="9" customFormat="1" x14ac:dyDescent="0.35">
      <c r="A244"/>
      <c r="B244"/>
      <c r="C244"/>
      <c r="D244"/>
      <c r="E244"/>
      <c r="F244"/>
      <c r="G244"/>
      <c r="H244"/>
      <c r="I244"/>
      <c r="J244"/>
      <c r="K244"/>
      <c r="L244"/>
      <c r="M244" s="9" t="str" cm="1">
        <f t="array" aca="1" ref="M244" ca="1">IFERROR(_xlfn.ANCHORARRAY(INDIRECT("'DATOS MAESTROS'!o" &amp; (MATCH(A244, 'DATOS MAESTROS'!N:N, 0)))),"")</f>
        <v/>
      </c>
    </row>
    <row r="245" spans="1:13" s="9" customFormat="1" x14ac:dyDescent="0.35">
      <c r="A245"/>
      <c r="B245"/>
      <c r="C245"/>
      <c r="D245"/>
      <c r="E245"/>
      <c r="F245"/>
      <c r="G245"/>
      <c r="H245"/>
      <c r="I245"/>
      <c r="J245"/>
      <c r="K245"/>
      <c r="L245"/>
      <c r="M245" s="9" t="str" cm="1">
        <f t="array" aca="1" ref="M245" ca="1">IFERROR(_xlfn.ANCHORARRAY(INDIRECT("'DATOS MAESTROS'!o" &amp; (MATCH(A245, 'DATOS MAESTROS'!N:N, 0)))),"")</f>
        <v/>
      </c>
    </row>
    <row r="246" spans="1:13" s="9" customFormat="1" x14ac:dyDescent="0.35">
      <c r="A246"/>
      <c r="B246"/>
      <c r="C246"/>
      <c r="D246"/>
      <c r="E246"/>
      <c r="F246"/>
      <c r="G246"/>
      <c r="H246"/>
      <c r="I246"/>
      <c r="J246"/>
      <c r="K246"/>
      <c r="L246"/>
      <c r="M246" s="9" t="str" cm="1">
        <f t="array" aca="1" ref="M246" ca="1">IFERROR(_xlfn.ANCHORARRAY(INDIRECT("'DATOS MAESTROS'!o" &amp; (MATCH(A246, 'DATOS MAESTROS'!N:N, 0)))),"")</f>
        <v/>
      </c>
    </row>
    <row r="247" spans="1:13" s="9" customFormat="1" x14ac:dyDescent="0.35">
      <c r="A247"/>
      <c r="B247"/>
      <c r="C247"/>
      <c r="D247"/>
      <c r="E247"/>
      <c r="F247"/>
      <c r="G247"/>
      <c r="H247"/>
      <c r="I247"/>
      <c r="J247"/>
      <c r="K247"/>
      <c r="L247"/>
      <c r="M247" s="9" t="str" cm="1">
        <f t="array" aca="1" ref="M247" ca="1">IFERROR(_xlfn.ANCHORARRAY(INDIRECT("'DATOS MAESTROS'!o" &amp; (MATCH(A247, 'DATOS MAESTROS'!N:N, 0)))),"")</f>
        <v/>
      </c>
    </row>
    <row r="248" spans="1:13" s="9" customFormat="1" x14ac:dyDescent="0.35">
      <c r="A248"/>
      <c r="B248"/>
      <c r="C248"/>
      <c r="D248"/>
      <c r="E248"/>
      <c r="F248"/>
      <c r="G248"/>
      <c r="H248"/>
      <c r="I248"/>
      <c r="J248"/>
      <c r="K248"/>
      <c r="L248"/>
      <c r="M248" s="9" t="str" cm="1">
        <f t="array" aca="1" ref="M248" ca="1">IFERROR(_xlfn.ANCHORARRAY(INDIRECT("'DATOS MAESTROS'!o" &amp; (MATCH(A248, 'DATOS MAESTROS'!N:N, 0)))),"")</f>
        <v/>
      </c>
    </row>
    <row r="249" spans="1:13" s="9" customFormat="1" x14ac:dyDescent="0.35">
      <c r="A249"/>
      <c r="B249"/>
      <c r="C249"/>
      <c r="D249"/>
      <c r="E249"/>
      <c r="F249"/>
      <c r="G249"/>
      <c r="H249"/>
      <c r="I249"/>
      <c r="J249"/>
      <c r="K249"/>
      <c r="L249"/>
      <c r="M249" s="9" t="str" cm="1">
        <f t="array" aca="1" ref="M249" ca="1">IFERROR(_xlfn.ANCHORARRAY(INDIRECT("'DATOS MAESTROS'!o" &amp; (MATCH(A249, 'DATOS MAESTROS'!N:N, 0)))),"")</f>
        <v/>
      </c>
    </row>
    <row r="250" spans="1:13" s="9" customFormat="1" x14ac:dyDescent="0.35">
      <c r="A250"/>
      <c r="B250"/>
      <c r="C250"/>
      <c r="D250"/>
      <c r="E250"/>
      <c r="F250"/>
      <c r="G250"/>
      <c r="H250"/>
      <c r="I250"/>
      <c r="J250"/>
      <c r="K250"/>
      <c r="L250"/>
      <c r="M250" s="9" t="str" cm="1">
        <f t="array" aca="1" ref="M250" ca="1">IFERROR(_xlfn.ANCHORARRAY(INDIRECT("'DATOS MAESTROS'!o" &amp; (MATCH(A250, 'DATOS MAESTROS'!N:N, 0)))),"")</f>
        <v/>
      </c>
    </row>
    <row r="251" spans="1:13" s="9" customFormat="1" x14ac:dyDescent="0.35">
      <c r="A251"/>
      <c r="B251"/>
      <c r="C251"/>
      <c r="D251"/>
      <c r="E251"/>
      <c r="F251"/>
      <c r="G251"/>
      <c r="H251"/>
      <c r="I251"/>
      <c r="J251"/>
      <c r="K251"/>
      <c r="L251"/>
      <c r="M251" s="9" t="str" cm="1">
        <f t="array" aca="1" ref="M251" ca="1">IFERROR(_xlfn.ANCHORARRAY(INDIRECT("'DATOS MAESTROS'!o" &amp; (MATCH(A251, 'DATOS MAESTROS'!N:N, 0)))),"")</f>
        <v/>
      </c>
    </row>
    <row r="252" spans="1:13" s="9" customFormat="1" x14ac:dyDescent="0.35">
      <c r="A252"/>
      <c r="B252"/>
      <c r="C252"/>
      <c r="D252"/>
      <c r="E252"/>
      <c r="F252"/>
      <c r="G252"/>
      <c r="H252"/>
      <c r="I252"/>
      <c r="J252"/>
      <c r="K252"/>
      <c r="L252"/>
      <c r="M252" s="9" t="str" cm="1">
        <f t="array" aca="1" ref="M252" ca="1">IFERROR(_xlfn.ANCHORARRAY(INDIRECT("'DATOS MAESTROS'!o" &amp; (MATCH(A252, 'DATOS MAESTROS'!N:N, 0)))),"")</f>
        <v/>
      </c>
    </row>
    <row r="253" spans="1:13" s="9" customFormat="1" x14ac:dyDescent="0.35">
      <c r="A253"/>
      <c r="B253"/>
      <c r="C253"/>
      <c r="D253"/>
      <c r="E253"/>
      <c r="F253"/>
      <c r="G253"/>
      <c r="H253"/>
      <c r="I253"/>
      <c r="J253"/>
      <c r="K253"/>
      <c r="L253"/>
      <c r="M253" s="9" t="str" cm="1">
        <f t="array" aca="1" ref="M253" ca="1">IFERROR(_xlfn.ANCHORARRAY(INDIRECT("'DATOS MAESTROS'!o" &amp; (MATCH(A253, 'DATOS MAESTROS'!N:N, 0)))),"")</f>
        <v/>
      </c>
    </row>
    <row r="254" spans="1:13" s="9" customFormat="1" x14ac:dyDescent="0.35">
      <c r="A254"/>
      <c r="B254"/>
      <c r="C254"/>
      <c r="D254"/>
      <c r="E254"/>
      <c r="F254"/>
      <c r="G254"/>
      <c r="H254"/>
      <c r="I254"/>
      <c r="J254"/>
      <c r="K254"/>
      <c r="L254"/>
      <c r="M254" s="9" t="str" cm="1">
        <f t="array" aca="1" ref="M254" ca="1">IFERROR(_xlfn.ANCHORARRAY(INDIRECT("'DATOS MAESTROS'!o" &amp; (MATCH(A254, 'DATOS MAESTROS'!N:N, 0)))),"")</f>
        <v/>
      </c>
    </row>
    <row r="255" spans="1:13" s="9" customFormat="1" x14ac:dyDescent="0.35">
      <c r="A255"/>
      <c r="B255"/>
      <c r="C255"/>
      <c r="D255"/>
      <c r="E255"/>
      <c r="F255"/>
      <c r="G255"/>
      <c r="H255"/>
      <c r="I255"/>
      <c r="J255"/>
      <c r="K255"/>
      <c r="L255"/>
      <c r="M255" s="9" t="str" cm="1">
        <f t="array" aca="1" ref="M255" ca="1">IFERROR(_xlfn.ANCHORARRAY(INDIRECT("'DATOS MAESTROS'!o" &amp; (MATCH(A255, 'DATOS MAESTROS'!N:N, 0)))),"")</f>
        <v/>
      </c>
    </row>
    <row r="256" spans="1:13" s="9" customFormat="1" x14ac:dyDescent="0.35">
      <c r="A256"/>
      <c r="B256"/>
      <c r="C256"/>
      <c r="D256"/>
      <c r="E256"/>
      <c r="F256"/>
      <c r="G256"/>
      <c r="H256"/>
      <c r="I256"/>
      <c r="J256"/>
      <c r="K256"/>
      <c r="L256"/>
      <c r="M256" s="9" t="str" cm="1">
        <f t="array" aca="1" ref="M256" ca="1">IFERROR(_xlfn.ANCHORARRAY(INDIRECT("'DATOS MAESTROS'!o" &amp; (MATCH(A256, 'DATOS MAESTROS'!N:N, 0)))),"")</f>
        <v/>
      </c>
    </row>
    <row r="257" spans="1:13" s="9" customFormat="1" x14ac:dyDescent="0.35">
      <c r="A257"/>
      <c r="B257"/>
      <c r="C257"/>
      <c r="D257"/>
      <c r="E257"/>
      <c r="F257"/>
      <c r="G257"/>
      <c r="H257"/>
      <c r="I257"/>
      <c r="J257"/>
      <c r="K257"/>
      <c r="L257"/>
      <c r="M257" s="9" t="str" cm="1">
        <f t="array" aca="1" ref="M257" ca="1">IFERROR(_xlfn.ANCHORARRAY(INDIRECT("'DATOS MAESTROS'!o" &amp; (MATCH(A257, 'DATOS MAESTROS'!N:N, 0)))),"")</f>
        <v/>
      </c>
    </row>
    <row r="258" spans="1:13" s="9" customFormat="1" x14ac:dyDescent="0.35">
      <c r="A258"/>
      <c r="B258"/>
      <c r="C258"/>
      <c r="D258"/>
      <c r="E258"/>
      <c r="F258"/>
      <c r="G258"/>
      <c r="H258"/>
      <c r="I258"/>
      <c r="J258"/>
      <c r="K258"/>
      <c r="L258"/>
      <c r="M258" s="9" t="str" cm="1">
        <f t="array" aca="1" ref="M258" ca="1">IFERROR(_xlfn.ANCHORARRAY(INDIRECT("'DATOS MAESTROS'!o" &amp; (MATCH(A258, 'DATOS MAESTROS'!N:N, 0)))),"")</f>
        <v/>
      </c>
    </row>
    <row r="259" spans="1:13" s="9" customFormat="1" x14ac:dyDescent="0.35">
      <c r="A259"/>
      <c r="B259"/>
      <c r="C259"/>
      <c r="D259"/>
      <c r="E259"/>
      <c r="F259"/>
      <c r="G259"/>
      <c r="H259"/>
      <c r="I259"/>
      <c r="J259"/>
      <c r="K259"/>
      <c r="L259"/>
      <c r="M259" s="9" t="str" cm="1">
        <f t="array" aca="1" ref="M259" ca="1">IFERROR(_xlfn.ANCHORARRAY(INDIRECT("'DATOS MAESTROS'!o" &amp; (MATCH(A259, 'DATOS MAESTROS'!N:N, 0)))),"")</f>
        <v/>
      </c>
    </row>
    <row r="260" spans="1:13" s="9" customFormat="1" x14ac:dyDescent="0.35">
      <c r="A260"/>
      <c r="B260"/>
      <c r="C260"/>
      <c r="D260"/>
      <c r="E260"/>
      <c r="F260"/>
      <c r="G260"/>
      <c r="H260"/>
      <c r="I260"/>
      <c r="J260"/>
      <c r="K260"/>
      <c r="L260"/>
      <c r="M260" s="9" t="str" cm="1">
        <f t="array" aca="1" ref="M260" ca="1">IFERROR(_xlfn.ANCHORARRAY(INDIRECT("'DATOS MAESTROS'!o" &amp; (MATCH(A260, 'DATOS MAESTROS'!N:N, 0)))),"")</f>
        <v/>
      </c>
    </row>
    <row r="261" spans="1:13" s="9" customFormat="1" x14ac:dyDescent="0.35">
      <c r="A261"/>
      <c r="B261"/>
      <c r="C261"/>
      <c r="D261"/>
      <c r="E261"/>
      <c r="F261"/>
      <c r="G261"/>
      <c r="H261"/>
      <c r="I261"/>
      <c r="J261"/>
      <c r="K261"/>
      <c r="L261"/>
      <c r="M261" s="9" t="str" cm="1">
        <f t="array" aca="1" ref="M261" ca="1">IFERROR(_xlfn.ANCHORARRAY(INDIRECT("'DATOS MAESTROS'!o" &amp; (MATCH(A261, 'DATOS MAESTROS'!N:N, 0)))),"")</f>
        <v/>
      </c>
    </row>
    <row r="262" spans="1:13" s="9" customFormat="1" x14ac:dyDescent="0.35">
      <c r="A262"/>
      <c r="B262"/>
      <c r="C262"/>
      <c r="D262"/>
      <c r="E262"/>
      <c r="F262"/>
      <c r="G262"/>
      <c r="H262"/>
      <c r="I262"/>
      <c r="J262"/>
      <c r="K262"/>
      <c r="L262"/>
      <c r="M262" s="9" t="str" cm="1">
        <f t="array" aca="1" ref="M262" ca="1">IFERROR(_xlfn.ANCHORARRAY(INDIRECT("'DATOS MAESTROS'!o" &amp; (MATCH(A262, 'DATOS MAESTROS'!N:N, 0)))),"")</f>
        <v/>
      </c>
    </row>
    <row r="263" spans="1:13" s="9" customFormat="1" x14ac:dyDescent="0.35">
      <c r="A263"/>
      <c r="B263"/>
      <c r="C263"/>
      <c r="D263"/>
      <c r="E263"/>
      <c r="F263"/>
      <c r="G263"/>
      <c r="H263"/>
      <c r="I263"/>
      <c r="J263"/>
      <c r="K263"/>
      <c r="L263"/>
      <c r="M263" s="9" t="str" cm="1">
        <f t="array" aca="1" ref="M263" ca="1">IFERROR(_xlfn.ANCHORARRAY(INDIRECT("'DATOS MAESTROS'!o" &amp; (MATCH(A263, 'DATOS MAESTROS'!N:N, 0)))),"")</f>
        <v/>
      </c>
    </row>
    <row r="264" spans="1:13" s="9" customFormat="1" x14ac:dyDescent="0.35">
      <c r="A264"/>
      <c r="B264"/>
      <c r="C264"/>
      <c r="D264"/>
      <c r="E264"/>
      <c r="F264"/>
      <c r="G264"/>
      <c r="H264"/>
      <c r="I264"/>
      <c r="J264"/>
      <c r="K264"/>
      <c r="L264"/>
      <c r="M264" s="9" t="str" cm="1">
        <f t="array" aca="1" ref="M264" ca="1">IFERROR(_xlfn.ANCHORARRAY(INDIRECT("'DATOS MAESTROS'!o" &amp; (MATCH(A264, 'DATOS MAESTROS'!N:N, 0)))),"")</f>
        <v/>
      </c>
    </row>
    <row r="265" spans="1:13" s="9" customFormat="1" x14ac:dyDescent="0.35">
      <c r="A265"/>
      <c r="B265"/>
      <c r="C265"/>
      <c r="D265"/>
      <c r="E265"/>
      <c r="F265"/>
      <c r="G265"/>
      <c r="H265"/>
      <c r="I265"/>
      <c r="J265"/>
      <c r="K265"/>
      <c r="L265"/>
      <c r="M265" s="9" t="str" cm="1">
        <f t="array" aca="1" ref="M265" ca="1">IFERROR(_xlfn.ANCHORARRAY(INDIRECT("'DATOS MAESTROS'!o" &amp; (MATCH(A265, 'DATOS MAESTROS'!N:N, 0)))),"")</f>
        <v/>
      </c>
    </row>
    <row r="266" spans="1:13" s="9" customFormat="1" x14ac:dyDescent="0.35">
      <c r="A266"/>
      <c r="B266"/>
      <c r="C266"/>
      <c r="D266"/>
      <c r="E266"/>
      <c r="F266"/>
      <c r="G266"/>
      <c r="H266"/>
      <c r="I266"/>
      <c r="J266"/>
      <c r="K266"/>
      <c r="L266"/>
      <c r="M266" s="9" t="str" cm="1">
        <f t="array" aca="1" ref="M266" ca="1">IFERROR(_xlfn.ANCHORARRAY(INDIRECT("'DATOS MAESTROS'!o" &amp; (MATCH(A266, 'DATOS MAESTROS'!N:N, 0)))),"")</f>
        <v/>
      </c>
    </row>
    <row r="267" spans="1:13" s="9" customFormat="1" x14ac:dyDescent="0.35">
      <c r="A267"/>
      <c r="B267"/>
      <c r="C267"/>
      <c r="D267"/>
      <c r="E267"/>
      <c r="F267"/>
      <c r="G267"/>
      <c r="H267"/>
      <c r="I267"/>
      <c r="J267"/>
      <c r="K267"/>
      <c r="L267"/>
      <c r="M267" s="9" t="str" cm="1">
        <f t="array" aca="1" ref="M267" ca="1">IFERROR(_xlfn.ANCHORARRAY(INDIRECT("'DATOS MAESTROS'!o" &amp; (MATCH(A267, 'DATOS MAESTROS'!N:N, 0)))),"")</f>
        <v/>
      </c>
    </row>
    <row r="268" spans="1:13" s="9" customFormat="1" x14ac:dyDescent="0.35">
      <c r="A268"/>
      <c r="B268"/>
      <c r="C268"/>
      <c r="D268"/>
      <c r="E268"/>
      <c r="F268"/>
      <c r="G268"/>
      <c r="H268"/>
      <c r="I268"/>
      <c r="J268"/>
      <c r="K268"/>
      <c r="L268"/>
      <c r="M268" s="9" t="str" cm="1">
        <f t="array" aca="1" ref="M268" ca="1">IFERROR(_xlfn.ANCHORARRAY(INDIRECT("'DATOS MAESTROS'!o" &amp; (MATCH(A268, 'DATOS MAESTROS'!N:N, 0)))),"")</f>
        <v/>
      </c>
    </row>
    <row r="269" spans="1:13" s="9" customFormat="1" x14ac:dyDescent="0.35">
      <c r="A269"/>
      <c r="B269"/>
      <c r="C269"/>
      <c r="D269"/>
      <c r="E269"/>
      <c r="F269"/>
      <c r="G269"/>
      <c r="H269"/>
      <c r="I269"/>
      <c r="J269"/>
      <c r="K269"/>
      <c r="L269"/>
      <c r="M269" s="9" t="str" cm="1">
        <f t="array" aca="1" ref="M269" ca="1">IFERROR(_xlfn.ANCHORARRAY(INDIRECT("'DATOS MAESTROS'!o" &amp; (MATCH(A269, 'DATOS MAESTROS'!N:N, 0)))),"")</f>
        <v/>
      </c>
    </row>
    <row r="270" spans="1:13" s="9" customFormat="1" x14ac:dyDescent="0.35">
      <c r="A270"/>
      <c r="B270"/>
      <c r="C270"/>
      <c r="D270"/>
      <c r="E270"/>
      <c r="F270"/>
      <c r="G270"/>
      <c r="H270"/>
      <c r="I270"/>
      <c r="J270"/>
      <c r="K270"/>
      <c r="L270"/>
      <c r="M270" s="9" t="str" cm="1">
        <f t="array" aca="1" ref="M270" ca="1">IFERROR(_xlfn.ANCHORARRAY(INDIRECT("'DATOS MAESTROS'!o" &amp; (MATCH(A270, 'DATOS MAESTROS'!N:N, 0)))),"")</f>
        <v/>
      </c>
    </row>
    <row r="271" spans="1:13" s="9" customFormat="1" x14ac:dyDescent="0.35">
      <c r="A271"/>
      <c r="B271"/>
      <c r="C271"/>
      <c r="D271"/>
      <c r="E271"/>
      <c r="F271"/>
      <c r="G271"/>
      <c r="H271"/>
      <c r="I271"/>
      <c r="J271"/>
      <c r="K271"/>
      <c r="L271"/>
      <c r="M271" s="9" t="str" cm="1">
        <f t="array" aca="1" ref="M271" ca="1">IFERROR(_xlfn.ANCHORARRAY(INDIRECT("'DATOS MAESTROS'!o" &amp; (MATCH(A271, 'DATOS MAESTROS'!N:N, 0)))),"")</f>
        <v/>
      </c>
    </row>
    <row r="272" spans="1:13" s="9" customFormat="1" x14ac:dyDescent="0.35">
      <c r="A272"/>
      <c r="B272"/>
      <c r="C272"/>
      <c r="D272"/>
      <c r="E272"/>
      <c r="F272"/>
      <c r="G272"/>
      <c r="H272"/>
      <c r="I272"/>
      <c r="J272"/>
      <c r="K272"/>
      <c r="L272"/>
      <c r="M272" s="9" t="str" cm="1">
        <f t="array" aca="1" ref="M272" ca="1">IFERROR(_xlfn.ANCHORARRAY(INDIRECT("'DATOS MAESTROS'!o" &amp; (MATCH(A272, 'DATOS MAESTROS'!N:N, 0)))),"")</f>
        <v/>
      </c>
    </row>
    <row r="273" spans="1:13" s="9" customFormat="1" x14ac:dyDescent="0.35">
      <c r="A273"/>
      <c r="B273"/>
      <c r="C273"/>
      <c r="D273"/>
      <c r="E273"/>
      <c r="F273"/>
      <c r="G273"/>
      <c r="H273"/>
      <c r="I273"/>
      <c r="J273"/>
      <c r="K273"/>
      <c r="L273"/>
      <c r="M273" s="9" t="str" cm="1">
        <f t="array" aca="1" ref="M273" ca="1">IFERROR(_xlfn.ANCHORARRAY(INDIRECT("'DATOS MAESTROS'!o" &amp; (MATCH(A273, 'DATOS MAESTROS'!N:N, 0)))),"")</f>
        <v/>
      </c>
    </row>
    <row r="274" spans="1:13" s="9" customFormat="1" x14ac:dyDescent="0.35">
      <c r="A274"/>
      <c r="B274"/>
      <c r="C274"/>
      <c r="D274"/>
      <c r="E274"/>
      <c r="F274"/>
      <c r="G274"/>
      <c r="H274"/>
      <c r="I274"/>
      <c r="J274"/>
      <c r="K274"/>
      <c r="L274"/>
      <c r="M274" s="9" t="str" cm="1">
        <f t="array" aca="1" ref="M274" ca="1">IFERROR(_xlfn.ANCHORARRAY(INDIRECT("'DATOS MAESTROS'!o" &amp; (MATCH(A274, 'DATOS MAESTROS'!N:N, 0)))),"")</f>
        <v/>
      </c>
    </row>
    <row r="275" spans="1:13" s="9" customFormat="1" x14ac:dyDescent="0.35">
      <c r="A275"/>
      <c r="B275"/>
      <c r="C275"/>
      <c r="D275"/>
      <c r="E275"/>
      <c r="F275"/>
      <c r="G275"/>
      <c r="H275"/>
      <c r="I275"/>
      <c r="J275"/>
      <c r="K275"/>
      <c r="L275"/>
      <c r="M275" s="9" t="str" cm="1">
        <f t="array" aca="1" ref="M275" ca="1">IFERROR(_xlfn.ANCHORARRAY(INDIRECT("'DATOS MAESTROS'!o" &amp; (MATCH(A275, 'DATOS MAESTROS'!N:N, 0)))),"")</f>
        <v/>
      </c>
    </row>
    <row r="276" spans="1:13" s="9" customFormat="1" x14ac:dyDescent="0.35">
      <c r="A276"/>
      <c r="B276"/>
      <c r="C276"/>
      <c r="D276"/>
      <c r="E276"/>
      <c r="F276"/>
      <c r="G276"/>
      <c r="H276"/>
      <c r="I276"/>
      <c r="J276"/>
      <c r="K276"/>
      <c r="L276"/>
      <c r="M276" s="9" t="str" cm="1">
        <f t="array" aca="1" ref="M276" ca="1">IFERROR(_xlfn.ANCHORARRAY(INDIRECT("'DATOS MAESTROS'!o" &amp; (MATCH(A276, 'DATOS MAESTROS'!N:N, 0)))),"")</f>
        <v/>
      </c>
    </row>
    <row r="277" spans="1:13" s="9" customFormat="1" x14ac:dyDescent="0.35">
      <c r="A277"/>
      <c r="B277"/>
      <c r="C277"/>
      <c r="D277"/>
      <c r="E277"/>
      <c r="F277"/>
      <c r="G277"/>
      <c r="H277"/>
      <c r="I277"/>
      <c r="J277"/>
      <c r="K277"/>
      <c r="L277"/>
      <c r="M277" s="9" t="str" cm="1">
        <f t="array" aca="1" ref="M277" ca="1">IFERROR(_xlfn.ANCHORARRAY(INDIRECT("'DATOS MAESTROS'!o" &amp; (MATCH(A277, 'DATOS MAESTROS'!N:N, 0)))),"")</f>
        <v/>
      </c>
    </row>
    <row r="278" spans="1:13" s="9" customFormat="1" x14ac:dyDescent="0.35">
      <c r="A278"/>
      <c r="B278"/>
      <c r="C278"/>
      <c r="D278"/>
      <c r="E278"/>
      <c r="F278"/>
      <c r="G278"/>
      <c r="H278"/>
      <c r="I278"/>
      <c r="J278"/>
      <c r="K278"/>
      <c r="L278"/>
      <c r="M278" s="9" t="str" cm="1">
        <f t="array" aca="1" ref="M278" ca="1">IFERROR(_xlfn.ANCHORARRAY(INDIRECT("'DATOS MAESTROS'!o" &amp; (MATCH(A278, 'DATOS MAESTROS'!N:N, 0)))),"")</f>
        <v/>
      </c>
    </row>
    <row r="279" spans="1:13" s="9" customFormat="1" x14ac:dyDescent="0.35">
      <c r="A279"/>
      <c r="B279"/>
      <c r="C279"/>
      <c r="D279"/>
      <c r="E279"/>
      <c r="F279"/>
      <c r="G279"/>
      <c r="H279"/>
      <c r="I279"/>
      <c r="J279"/>
      <c r="K279"/>
      <c r="L279"/>
      <c r="M279" s="9" t="str" cm="1">
        <f t="array" aca="1" ref="M279" ca="1">IFERROR(_xlfn.ANCHORARRAY(INDIRECT("'DATOS MAESTROS'!o" &amp; (MATCH(A279, 'DATOS MAESTROS'!N:N, 0)))),"")</f>
        <v/>
      </c>
    </row>
    <row r="280" spans="1:13" s="9" customFormat="1" x14ac:dyDescent="0.35">
      <c r="A280"/>
      <c r="B280"/>
      <c r="C280"/>
      <c r="D280"/>
      <c r="E280"/>
      <c r="F280"/>
      <c r="G280"/>
      <c r="H280"/>
      <c r="I280"/>
      <c r="J280"/>
      <c r="K280"/>
      <c r="L280"/>
      <c r="M280" s="9" t="str" cm="1">
        <f t="array" aca="1" ref="M280" ca="1">IFERROR(_xlfn.ANCHORARRAY(INDIRECT("'DATOS MAESTROS'!o" &amp; (MATCH(A280, 'DATOS MAESTROS'!N:N, 0)))),"")</f>
        <v/>
      </c>
    </row>
    <row r="281" spans="1:13" s="9" customFormat="1" x14ac:dyDescent="0.35">
      <c r="A281"/>
      <c r="B281"/>
      <c r="C281"/>
      <c r="D281"/>
      <c r="E281"/>
      <c r="F281"/>
      <c r="G281"/>
      <c r="H281"/>
      <c r="I281"/>
      <c r="J281"/>
      <c r="K281"/>
      <c r="L281"/>
      <c r="M281" s="9" t="str" cm="1">
        <f t="array" aca="1" ref="M281" ca="1">IFERROR(_xlfn.ANCHORARRAY(INDIRECT("'DATOS MAESTROS'!o" &amp; (MATCH(A281, 'DATOS MAESTROS'!N:N, 0)))),"")</f>
        <v/>
      </c>
    </row>
    <row r="282" spans="1:13" s="9" customFormat="1" x14ac:dyDescent="0.35">
      <c r="A282"/>
      <c r="B282"/>
      <c r="C282"/>
      <c r="D282"/>
      <c r="E282"/>
      <c r="F282"/>
      <c r="G282"/>
      <c r="H282"/>
      <c r="I282"/>
      <c r="J282"/>
      <c r="K282"/>
      <c r="L282"/>
      <c r="M282" s="9" t="str" cm="1">
        <f t="array" aca="1" ref="M282" ca="1">IFERROR(_xlfn.ANCHORARRAY(INDIRECT("'DATOS MAESTROS'!o" &amp; (MATCH(A282, 'DATOS MAESTROS'!N:N, 0)))),"")</f>
        <v/>
      </c>
    </row>
    <row r="283" spans="1:13" s="9" customFormat="1" x14ac:dyDescent="0.35">
      <c r="A283"/>
      <c r="B283"/>
      <c r="C283"/>
      <c r="D283"/>
      <c r="E283"/>
      <c r="F283"/>
      <c r="G283"/>
      <c r="H283"/>
      <c r="I283"/>
      <c r="J283"/>
      <c r="K283"/>
      <c r="L283"/>
      <c r="M283" s="9" t="str" cm="1">
        <f t="array" aca="1" ref="M283" ca="1">IFERROR(_xlfn.ANCHORARRAY(INDIRECT("'DATOS MAESTROS'!o" &amp; (MATCH(A283, 'DATOS MAESTROS'!N:N, 0)))),"")</f>
        <v/>
      </c>
    </row>
    <row r="284" spans="1:13" s="9" customFormat="1" x14ac:dyDescent="0.35">
      <c r="A284"/>
      <c r="B284"/>
      <c r="C284"/>
      <c r="D284"/>
      <c r="E284"/>
      <c r="F284"/>
      <c r="G284"/>
      <c r="H284"/>
      <c r="I284"/>
      <c r="J284"/>
      <c r="K284"/>
      <c r="L284"/>
      <c r="M284" s="9" t="str" cm="1">
        <f t="array" aca="1" ref="M284" ca="1">IFERROR(_xlfn.ANCHORARRAY(INDIRECT("'DATOS MAESTROS'!o" &amp; (MATCH(A284, 'DATOS MAESTROS'!N:N, 0)))),"")</f>
        <v/>
      </c>
    </row>
    <row r="285" spans="1:13" s="9" customFormat="1" x14ac:dyDescent="0.35">
      <c r="A285"/>
      <c r="B285"/>
      <c r="C285"/>
      <c r="D285"/>
      <c r="E285"/>
      <c r="F285"/>
      <c r="G285"/>
      <c r="H285"/>
      <c r="I285"/>
      <c r="J285"/>
      <c r="K285"/>
      <c r="L285"/>
      <c r="M285" s="9" t="str" cm="1">
        <f t="array" aca="1" ref="M285" ca="1">IFERROR(_xlfn.ANCHORARRAY(INDIRECT("'DATOS MAESTROS'!o" &amp; (MATCH(A285, 'DATOS MAESTROS'!N:N, 0)))),"")</f>
        <v/>
      </c>
    </row>
    <row r="286" spans="1:13" s="9" customFormat="1" x14ac:dyDescent="0.35">
      <c r="A286"/>
      <c r="B286"/>
      <c r="C286"/>
      <c r="D286"/>
      <c r="E286"/>
      <c r="F286"/>
      <c r="G286"/>
      <c r="H286"/>
      <c r="I286"/>
      <c r="J286"/>
      <c r="K286"/>
      <c r="L286"/>
      <c r="M286" s="9" t="str" cm="1">
        <f t="array" aca="1" ref="M286" ca="1">IFERROR(_xlfn.ANCHORARRAY(INDIRECT("'DATOS MAESTROS'!o" &amp; (MATCH(A286, 'DATOS MAESTROS'!N:N, 0)))),"")</f>
        <v/>
      </c>
    </row>
    <row r="287" spans="1:13" s="9" customFormat="1" x14ac:dyDescent="0.35">
      <c r="A287"/>
      <c r="B287"/>
      <c r="C287"/>
      <c r="D287"/>
      <c r="E287"/>
      <c r="F287"/>
      <c r="G287"/>
      <c r="H287"/>
      <c r="I287"/>
      <c r="J287"/>
      <c r="K287"/>
      <c r="L287"/>
      <c r="M287" s="9" t="str" cm="1">
        <f t="array" aca="1" ref="M287" ca="1">IFERROR(_xlfn.ANCHORARRAY(INDIRECT("'DATOS MAESTROS'!o" &amp; (MATCH(A287, 'DATOS MAESTROS'!N:N, 0)))),"")</f>
        <v/>
      </c>
    </row>
    <row r="288" spans="1:13" s="9" customFormat="1" x14ac:dyDescent="0.35">
      <c r="A288"/>
      <c r="B288"/>
      <c r="C288"/>
      <c r="D288"/>
      <c r="E288"/>
      <c r="F288"/>
      <c r="G288"/>
      <c r="H288"/>
      <c r="I288"/>
      <c r="J288"/>
      <c r="K288"/>
      <c r="L288"/>
      <c r="M288" s="9" t="str" cm="1">
        <f t="array" aca="1" ref="M288" ca="1">IFERROR(_xlfn.ANCHORARRAY(INDIRECT("'DATOS MAESTROS'!o" &amp; (MATCH(A288, 'DATOS MAESTROS'!N:N, 0)))),"")</f>
        <v/>
      </c>
    </row>
    <row r="289" spans="1:13" s="9" customFormat="1" x14ac:dyDescent="0.35">
      <c r="A289"/>
      <c r="B289"/>
      <c r="C289"/>
      <c r="D289"/>
      <c r="E289"/>
      <c r="F289"/>
      <c r="G289"/>
      <c r="H289"/>
      <c r="I289"/>
      <c r="J289"/>
      <c r="K289"/>
      <c r="L289"/>
      <c r="M289" s="9" t="str" cm="1">
        <f t="array" aca="1" ref="M289" ca="1">IFERROR(_xlfn.ANCHORARRAY(INDIRECT("'DATOS MAESTROS'!o" &amp; (MATCH(A289, 'DATOS MAESTROS'!N:N, 0)))),"")</f>
        <v/>
      </c>
    </row>
    <row r="290" spans="1:13" s="9" customFormat="1" x14ac:dyDescent="0.35">
      <c r="A290"/>
      <c r="B290"/>
      <c r="C290"/>
      <c r="D290"/>
      <c r="E290"/>
      <c r="F290"/>
      <c r="G290"/>
      <c r="H290"/>
      <c r="I290"/>
      <c r="J290"/>
      <c r="K290"/>
      <c r="L290"/>
      <c r="M290" s="9" t="str" cm="1">
        <f t="array" aca="1" ref="M290" ca="1">IFERROR(_xlfn.ANCHORARRAY(INDIRECT("'DATOS MAESTROS'!o" &amp; (MATCH(A290, 'DATOS MAESTROS'!N:N, 0)))),"")</f>
        <v/>
      </c>
    </row>
    <row r="291" spans="1:13" s="9" customFormat="1" x14ac:dyDescent="0.35">
      <c r="A291"/>
      <c r="B291"/>
      <c r="C291"/>
      <c r="D291"/>
      <c r="E291"/>
      <c r="F291"/>
      <c r="G291"/>
      <c r="H291"/>
      <c r="I291"/>
      <c r="J291"/>
      <c r="K291"/>
      <c r="L291"/>
      <c r="M291" s="9" t="str" cm="1">
        <f t="array" aca="1" ref="M291" ca="1">IFERROR(_xlfn.ANCHORARRAY(INDIRECT("'DATOS MAESTROS'!o" &amp; (MATCH(A291, 'DATOS MAESTROS'!N:N, 0)))),"")</f>
        <v/>
      </c>
    </row>
    <row r="292" spans="1:13" s="9" customFormat="1" x14ac:dyDescent="0.35">
      <c r="A292"/>
      <c r="B292"/>
      <c r="C292"/>
      <c r="D292"/>
      <c r="E292"/>
      <c r="F292"/>
      <c r="G292"/>
      <c r="H292"/>
      <c r="I292"/>
      <c r="J292"/>
      <c r="K292"/>
      <c r="L292"/>
      <c r="M292" s="9" t="str" cm="1">
        <f t="array" aca="1" ref="M292" ca="1">IFERROR(_xlfn.ANCHORARRAY(INDIRECT("'DATOS MAESTROS'!o" &amp; (MATCH(A292, 'DATOS MAESTROS'!N:N, 0)))),"")</f>
        <v/>
      </c>
    </row>
    <row r="293" spans="1:13" s="9" customFormat="1" x14ac:dyDescent="0.35">
      <c r="A293"/>
      <c r="B293"/>
      <c r="C293"/>
      <c r="D293"/>
      <c r="E293"/>
      <c r="F293"/>
      <c r="G293"/>
      <c r="H293"/>
      <c r="I293"/>
      <c r="J293"/>
      <c r="K293"/>
      <c r="L293"/>
      <c r="M293" s="9" t="str" cm="1">
        <f t="array" aca="1" ref="M293" ca="1">IFERROR(_xlfn.ANCHORARRAY(INDIRECT("'DATOS MAESTROS'!o" &amp; (MATCH(A293, 'DATOS MAESTROS'!N:N, 0)))),"")</f>
        <v/>
      </c>
    </row>
    <row r="294" spans="1:13" s="9" customFormat="1" x14ac:dyDescent="0.35">
      <c r="A294"/>
      <c r="B294"/>
      <c r="C294"/>
      <c r="D294"/>
      <c r="E294"/>
      <c r="F294"/>
      <c r="G294"/>
      <c r="H294"/>
      <c r="I294"/>
      <c r="J294"/>
      <c r="K294"/>
      <c r="L294"/>
      <c r="M294" s="9" t="str" cm="1">
        <f t="array" aca="1" ref="M294" ca="1">IFERROR(_xlfn.ANCHORARRAY(INDIRECT("'DATOS MAESTROS'!o" &amp; (MATCH(A294, 'DATOS MAESTROS'!N:N, 0)))),"")</f>
        <v/>
      </c>
    </row>
    <row r="295" spans="1:13" s="9" customFormat="1" x14ac:dyDescent="0.35">
      <c r="A295"/>
      <c r="B295"/>
      <c r="C295"/>
      <c r="D295"/>
      <c r="E295"/>
      <c r="F295"/>
      <c r="G295"/>
      <c r="H295"/>
      <c r="I295"/>
      <c r="J295"/>
      <c r="K295"/>
      <c r="L295"/>
      <c r="M295" s="9" t="str" cm="1">
        <f t="array" aca="1" ref="M295" ca="1">IFERROR(_xlfn.ANCHORARRAY(INDIRECT("'DATOS MAESTROS'!o" &amp; (MATCH(A295, 'DATOS MAESTROS'!N:N, 0)))),"")</f>
        <v/>
      </c>
    </row>
    <row r="296" spans="1:13" s="9" customFormat="1" x14ac:dyDescent="0.35">
      <c r="A296"/>
      <c r="B296"/>
      <c r="C296"/>
      <c r="D296"/>
      <c r="E296"/>
      <c r="F296"/>
      <c r="G296"/>
      <c r="H296"/>
      <c r="I296"/>
      <c r="J296"/>
      <c r="K296"/>
      <c r="L296"/>
      <c r="M296" s="9" t="str" cm="1">
        <f t="array" aca="1" ref="M296" ca="1">IFERROR(_xlfn.ANCHORARRAY(INDIRECT("'DATOS MAESTROS'!o" &amp; (MATCH(A296, 'DATOS MAESTROS'!N:N, 0)))),"")</f>
        <v/>
      </c>
    </row>
    <row r="297" spans="1:13" s="9" customFormat="1" x14ac:dyDescent="0.35">
      <c r="A297"/>
      <c r="B297"/>
      <c r="C297"/>
      <c r="D297"/>
      <c r="E297"/>
      <c r="F297"/>
      <c r="G297"/>
      <c r="H297"/>
      <c r="I297"/>
      <c r="J297"/>
      <c r="K297"/>
      <c r="L297"/>
      <c r="M297" s="9" t="str" cm="1">
        <f t="array" aca="1" ref="M297" ca="1">IFERROR(_xlfn.ANCHORARRAY(INDIRECT("'DATOS MAESTROS'!o" &amp; (MATCH(A297, 'DATOS MAESTROS'!N:N, 0)))),"")</f>
        <v/>
      </c>
    </row>
    <row r="298" spans="1:13" s="9" customFormat="1" x14ac:dyDescent="0.35">
      <c r="A298"/>
      <c r="B298"/>
      <c r="C298"/>
      <c r="D298"/>
      <c r="E298"/>
      <c r="F298"/>
      <c r="G298"/>
      <c r="H298"/>
      <c r="I298"/>
      <c r="J298"/>
      <c r="K298"/>
      <c r="L298"/>
      <c r="M298" s="9" t="str" cm="1">
        <f t="array" aca="1" ref="M298" ca="1">IFERROR(_xlfn.ANCHORARRAY(INDIRECT("'DATOS MAESTROS'!o" &amp; (MATCH(A298, 'DATOS MAESTROS'!N:N, 0)))),"")</f>
        <v/>
      </c>
    </row>
    <row r="299" spans="1:13" s="9" customFormat="1" x14ac:dyDescent="0.35">
      <c r="A299"/>
      <c r="B299"/>
      <c r="C299"/>
      <c r="D299"/>
      <c r="E299"/>
      <c r="F299"/>
      <c r="G299"/>
      <c r="H299"/>
      <c r="I299"/>
      <c r="J299"/>
      <c r="K299"/>
      <c r="L299"/>
      <c r="M299" s="9" t="str" cm="1">
        <f t="array" aca="1" ref="M299" ca="1">IFERROR(_xlfn.ANCHORARRAY(INDIRECT("'DATOS MAESTROS'!o" &amp; (MATCH(A299, 'DATOS MAESTROS'!N:N, 0)))),"")</f>
        <v/>
      </c>
    </row>
    <row r="300" spans="1:13" s="9" customFormat="1" x14ac:dyDescent="0.35">
      <c r="A300"/>
      <c r="B300"/>
      <c r="C300"/>
      <c r="D300"/>
      <c r="E300"/>
      <c r="F300"/>
      <c r="G300"/>
      <c r="H300"/>
      <c r="I300"/>
      <c r="J300"/>
      <c r="K300"/>
      <c r="L300"/>
      <c r="M300" s="9" t="str" cm="1">
        <f t="array" aca="1" ref="M300" ca="1">IFERROR(_xlfn.ANCHORARRAY(INDIRECT("'DATOS MAESTROS'!o" &amp; (MATCH(A300, 'DATOS MAESTROS'!N:N, 0)))),"")</f>
        <v/>
      </c>
    </row>
    <row r="301" spans="1:13" s="9" customFormat="1" x14ac:dyDescent="0.35">
      <c r="A301"/>
      <c r="B301"/>
      <c r="C301"/>
      <c r="D301"/>
      <c r="E301"/>
      <c r="F301"/>
      <c r="G301"/>
      <c r="H301"/>
      <c r="I301"/>
      <c r="J301"/>
      <c r="K301"/>
      <c r="L301"/>
      <c r="M301" s="9" t="str" cm="1">
        <f t="array" aca="1" ref="M301" ca="1">IFERROR(_xlfn.ANCHORARRAY(INDIRECT("'DATOS MAESTROS'!o" &amp; (MATCH(A301, 'DATOS MAESTROS'!N:N, 0)))),"")</f>
        <v/>
      </c>
    </row>
    <row r="302" spans="1:13" s="9" customFormat="1" x14ac:dyDescent="0.35">
      <c r="A302"/>
      <c r="B302"/>
      <c r="C302"/>
      <c r="D302"/>
      <c r="E302"/>
      <c r="F302"/>
      <c r="G302"/>
      <c r="H302"/>
      <c r="I302"/>
      <c r="J302"/>
      <c r="K302"/>
      <c r="L302"/>
      <c r="M302" s="9" t="str" cm="1">
        <f t="array" aca="1" ref="M302" ca="1">IFERROR(_xlfn.ANCHORARRAY(INDIRECT("'DATOS MAESTROS'!o" &amp; (MATCH(A302, 'DATOS MAESTROS'!N:N, 0)))),"")</f>
        <v/>
      </c>
    </row>
    <row r="303" spans="1:13" s="9" customFormat="1" x14ac:dyDescent="0.35">
      <c r="A303"/>
      <c r="B303"/>
      <c r="C303"/>
      <c r="D303"/>
      <c r="E303"/>
      <c r="F303"/>
      <c r="G303"/>
      <c r="H303"/>
      <c r="I303"/>
      <c r="J303"/>
      <c r="K303"/>
      <c r="L303"/>
      <c r="M303" s="9" t="str" cm="1">
        <f t="array" aca="1" ref="M303" ca="1">IFERROR(_xlfn.ANCHORARRAY(INDIRECT("'DATOS MAESTROS'!o" &amp; (MATCH(A303, 'DATOS MAESTROS'!N:N, 0)))),"")</f>
        <v/>
      </c>
    </row>
    <row r="304" spans="1:13" s="9" customFormat="1" x14ac:dyDescent="0.35">
      <c r="A304"/>
      <c r="B304"/>
      <c r="C304"/>
      <c r="D304"/>
      <c r="E304"/>
      <c r="F304"/>
      <c r="G304"/>
      <c r="H304"/>
      <c r="I304"/>
      <c r="J304"/>
      <c r="K304"/>
      <c r="L304"/>
      <c r="M304" s="9" t="str" cm="1">
        <f t="array" aca="1" ref="M304" ca="1">IFERROR(_xlfn.ANCHORARRAY(INDIRECT("'DATOS MAESTROS'!o" &amp; (MATCH(A304, 'DATOS MAESTROS'!N:N, 0)))),"")</f>
        <v/>
      </c>
    </row>
    <row r="305" spans="1:13" s="9" customFormat="1" x14ac:dyDescent="0.35">
      <c r="A305"/>
      <c r="B305"/>
      <c r="C305"/>
      <c r="D305"/>
      <c r="E305"/>
      <c r="F305"/>
      <c r="G305"/>
      <c r="H305"/>
      <c r="I305"/>
      <c r="J305"/>
      <c r="K305"/>
      <c r="L305"/>
      <c r="M305" s="9" t="str" cm="1">
        <f t="array" aca="1" ref="M305" ca="1">IFERROR(_xlfn.ANCHORARRAY(INDIRECT("'DATOS MAESTROS'!o" &amp; (MATCH(A305, 'DATOS MAESTROS'!N:N, 0)))),"")</f>
        <v/>
      </c>
    </row>
    <row r="306" spans="1:13" s="9" customFormat="1" x14ac:dyDescent="0.35">
      <c r="A306"/>
      <c r="B306"/>
      <c r="C306"/>
      <c r="D306"/>
      <c r="E306"/>
      <c r="F306"/>
      <c r="G306"/>
      <c r="H306"/>
      <c r="I306"/>
      <c r="J306"/>
      <c r="K306"/>
      <c r="L306"/>
      <c r="M306" s="9" t="str" cm="1">
        <f t="array" aca="1" ref="M306" ca="1">IFERROR(_xlfn.ANCHORARRAY(INDIRECT("'DATOS MAESTROS'!o" &amp; (MATCH(A306, 'DATOS MAESTROS'!N:N, 0)))),"")</f>
        <v/>
      </c>
    </row>
    <row r="307" spans="1:13" s="9" customFormat="1" x14ac:dyDescent="0.35">
      <c r="A307"/>
      <c r="B307"/>
      <c r="C307"/>
      <c r="D307"/>
      <c r="E307"/>
      <c r="F307"/>
      <c r="G307"/>
      <c r="H307"/>
      <c r="I307"/>
      <c r="J307"/>
      <c r="K307"/>
      <c r="L307"/>
      <c r="M307" s="9" t="str" cm="1">
        <f t="array" aca="1" ref="M307" ca="1">IFERROR(_xlfn.ANCHORARRAY(INDIRECT("'DATOS MAESTROS'!o" &amp; (MATCH(A307, 'DATOS MAESTROS'!N:N, 0)))),"")</f>
        <v/>
      </c>
    </row>
    <row r="308" spans="1:13" s="9" customFormat="1" x14ac:dyDescent="0.35">
      <c r="A308"/>
      <c r="B308"/>
      <c r="C308"/>
      <c r="D308"/>
      <c r="E308"/>
      <c r="F308"/>
      <c r="G308"/>
      <c r="H308"/>
      <c r="I308"/>
      <c r="J308"/>
      <c r="K308"/>
      <c r="L308"/>
      <c r="M308" s="9" t="str" cm="1">
        <f t="array" aca="1" ref="M308" ca="1">IFERROR(_xlfn.ANCHORARRAY(INDIRECT("'DATOS MAESTROS'!o" &amp; (MATCH(A308, 'DATOS MAESTROS'!N:N, 0)))),"")</f>
        <v/>
      </c>
    </row>
    <row r="309" spans="1:13" s="9" customFormat="1" x14ac:dyDescent="0.35">
      <c r="A309"/>
      <c r="B309"/>
      <c r="C309"/>
      <c r="D309"/>
      <c r="E309"/>
      <c r="F309"/>
      <c r="G309"/>
      <c r="H309"/>
      <c r="I309"/>
      <c r="J309"/>
      <c r="K309"/>
      <c r="L309"/>
      <c r="M309" s="9" t="str" cm="1">
        <f t="array" aca="1" ref="M309" ca="1">IFERROR(_xlfn.ANCHORARRAY(INDIRECT("'DATOS MAESTROS'!o" &amp; (MATCH(A309, 'DATOS MAESTROS'!N:N, 0)))),"")</f>
        <v/>
      </c>
    </row>
    <row r="310" spans="1:13" s="9" customFormat="1" x14ac:dyDescent="0.35">
      <c r="A310"/>
      <c r="B310"/>
      <c r="C310"/>
      <c r="D310"/>
      <c r="E310"/>
      <c r="F310"/>
      <c r="G310"/>
      <c r="H310"/>
      <c r="I310"/>
      <c r="J310"/>
      <c r="K310"/>
      <c r="L310"/>
      <c r="M310" s="9" t="str" cm="1">
        <f t="array" aca="1" ref="M310" ca="1">IFERROR(_xlfn.ANCHORARRAY(INDIRECT("'DATOS MAESTROS'!o" &amp; (MATCH(A310, 'DATOS MAESTROS'!N:N, 0)))),"")</f>
        <v/>
      </c>
    </row>
    <row r="311" spans="1:13" s="9" customFormat="1" x14ac:dyDescent="0.35">
      <c r="A311"/>
      <c r="B311"/>
      <c r="C311"/>
      <c r="D311"/>
      <c r="E311"/>
      <c r="F311"/>
      <c r="G311"/>
      <c r="H311"/>
      <c r="I311"/>
      <c r="J311"/>
      <c r="K311"/>
      <c r="L311"/>
      <c r="M311" s="9" t="str" cm="1">
        <f t="array" aca="1" ref="M311" ca="1">IFERROR(_xlfn.ANCHORARRAY(INDIRECT("'DATOS MAESTROS'!o" &amp; (MATCH(A311, 'DATOS MAESTROS'!N:N, 0)))),"")</f>
        <v/>
      </c>
    </row>
    <row r="312" spans="1:13" s="9" customFormat="1" x14ac:dyDescent="0.35">
      <c r="A312"/>
      <c r="B312"/>
      <c r="C312"/>
      <c r="D312"/>
      <c r="E312"/>
      <c r="F312"/>
      <c r="G312"/>
      <c r="H312"/>
      <c r="I312"/>
      <c r="J312"/>
      <c r="K312"/>
      <c r="L312"/>
      <c r="M312" s="9" t="str" cm="1">
        <f t="array" aca="1" ref="M312" ca="1">IFERROR(_xlfn.ANCHORARRAY(INDIRECT("'DATOS MAESTROS'!o" &amp; (MATCH(A312, 'DATOS MAESTROS'!N:N, 0)))),"")</f>
        <v/>
      </c>
    </row>
    <row r="313" spans="1:13" s="9" customFormat="1" x14ac:dyDescent="0.35">
      <c r="A313"/>
      <c r="B313"/>
      <c r="C313"/>
      <c r="D313"/>
      <c r="E313"/>
      <c r="F313"/>
      <c r="G313"/>
      <c r="H313"/>
      <c r="I313"/>
      <c r="J313"/>
      <c r="K313"/>
      <c r="L313"/>
      <c r="M313" s="9" t="str" cm="1">
        <f t="array" aca="1" ref="M313" ca="1">IFERROR(_xlfn.ANCHORARRAY(INDIRECT("'DATOS MAESTROS'!o" &amp; (MATCH(A313, 'DATOS MAESTROS'!N:N, 0)))),"")</f>
        <v/>
      </c>
    </row>
    <row r="314" spans="1:13" s="9" customFormat="1" x14ac:dyDescent="0.35">
      <c r="A314"/>
      <c r="B314"/>
      <c r="C314"/>
      <c r="D314"/>
      <c r="E314"/>
      <c r="F314"/>
      <c r="G314"/>
      <c r="H314"/>
      <c r="I314"/>
      <c r="J314"/>
      <c r="K314"/>
      <c r="L314"/>
      <c r="M314" s="9" t="str" cm="1">
        <f t="array" aca="1" ref="M314" ca="1">IFERROR(_xlfn.ANCHORARRAY(INDIRECT("'DATOS MAESTROS'!o" &amp; (MATCH(A314, 'DATOS MAESTROS'!N:N, 0)))),"")</f>
        <v/>
      </c>
    </row>
    <row r="315" spans="1:13" s="9" customFormat="1" x14ac:dyDescent="0.35">
      <c r="A315"/>
      <c r="B315"/>
      <c r="C315"/>
      <c r="D315"/>
      <c r="E315"/>
      <c r="F315"/>
      <c r="G315"/>
      <c r="H315"/>
      <c r="I315"/>
      <c r="J315"/>
      <c r="K315"/>
      <c r="L315"/>
      <c r="M315" s="9" t="str" cm="1">
        <f t="array" aca="1" ref="M315" ca="1">IFERROR(_xlfn.ANCHORARRAY(INDIRECT("'DATOS MAESTROS'!o" &amp; (MATCH(A315, 'DATOS MAESTROS'!N:N, 0)))),"")</f>
        <v/>
      </c>
    </row>
    <row r="316" spans="1:13" s="9" customFormat="1" x14ac:dyDescent="0.35">
      <c r="A316"/>
      <c r="B316"/>
      <c r="C316"/>
      <c r="D316"/>
      <c r="E316"/>
      <c r="F316"/>
      <c r="G316"/>
      <c r="H316"/>
      <c r="I316"/>
      <c r="J316"/>
      <c r="K316"/>
      <c r="L316"/>
      <c r="M316" s="9" t="str" cm="1">
        <f t="array" aca="1" ref="M316" ca="1">IFERROR(_xlfn.ANCHORARRAY(INDIRECT("'DATOS MAESTROS'!o" &amp; (MATCH(A316, 'DATOS MAESTROS'!N:N, 0)))),"")</f>
        <v/>
      </c>
    </row>
    <row r="317" spans="1:13" s="9" customFormat="1" x14ac:dyDescent="0.35">
      <c r="A317"/>
      <c r="B317"/>
      <c r="C317"/>
      <c r="D317"/>
      <c r="E317"/>
      <c r="F317"/>
      <c r="G317"/>
      <c r="H317"/>
      <c r="I317"/>
      <c r="J317"/>
      <c r="K317"/>
      <c r="L317"/>
      <c r="M317" s="9" t="str" cm="1">
        <f t="array" aca="1" ref="M317" ca="1">IFERROR(_xlfn.ANCHORARRAY(INDIRECT("'DATOS MAESTROS'!o" &amp; (MATCH(A317, 'DATOS MAESTROS'!N:N, 0)))),"")</f>
        <v/>
      </c>
    </row>
    <row r="318" spans="1:13" s="9" customFormat="1" x14ac:dyDescent="0.35">
      <c r="A318"/>
      <c r="B318"/>
      <c r="C318"/>
      <c r="D318"/>
      <c r="E318"/>
      <c r="F318"/>
      <c r="G318"/>
      <c r="H318"/>
      <c r="I318"/>
      <c r="J318"/>
      <c r="K318"/>
      <c r="L318"/>
      <c r="M318" s="9" t="str" cm="1">
        <f t="array" aca="1" ref="M318" ca="1">IFERROR(_xlfn.ANCHORARRAY(INDIRECT("'DATOS MAESTROS'!o" &amp; (MATCH(A318, 'DATOS MAESTROS'!N:N, 0)))),"")</f>
        <v/>
      </c>
    </row>
    <row r="319" spans="1:13" s="9" customFormat="1" x14ac:dyDescent="0.35">
      <c r="A319"/>
      <c r="B319"/>
      <c r="C319"/>
      <c r="D319"/>
      <c r="E319"/>
      <c r="F319"/>
      <c r="G319"/>
      <c r="H319"/>
      <c r="I319"/>
      <c r="J319"/>
      <c r="K319"/>
      <c r="L319"/>
      <c r="M319" s="9" t="str" cm="1">
        <f t="array" aca="1" ref="M319" ca="1">IFERROR(_xlfn.ANCHORARRAY(INDIRECT("'DATOS MAESTROS'!o" &amp; (MATCH(A319, 'DATOS MAESTROS'!N:N, 0)))),"")</f>
        <v/>
      </c>
    </row>
    <row r="320" spans="1:13" s="9" customFormat="1" x14ac:dyDescent="0.35">
      <c r="A320"/>
      <c r="B320"/>
      <c r="C320"/>
      <c r="D320"/>
      <c r="E320"/>
      <c r="F320"/>
      <c r="G320"/>
      <c r="H320"/>
      <c r="I320"/>
      <c r="J320"/>
      <c r="K320"/>
      <c r="L320"/>
      <c r="M320" s="9" t="str" cm="1">
        <f t="array" aca="1" ref="M320" ca="1">IFERROR(_xlfn.ANCHORARRAY(INDIRECT("'DATOS MAESTROS'!o" &amp; (MATCH(A320, 'DATOS MAESTROS'!N:N, 0)))),"")</f>
        <v/>
      </c>
    </row>
    <row r="321" spans="1:13" s="9" customFormat="1" x14ac:dyDescent="0.35">
      <c r="A321"/>
      <c r="B321"/>
      <c r="C321"/>
      <c r="D321"/>
      <c r="E321"/>
      <c r="F321"/>
      <c r="G321"/>
      <c r="H321"/>
      <c r="I321"/>
      <c r="J321"/>
      <c r="K321"/>
      <c r="L321"/>
      <c r="M321" s="9" t="str" cm="1">
        <f t="array" aca="1" ref="M321" ca="1">IFERROR(_xlfn.ANCHORARRAY(INDIRECT("'DATOS MAESTROS'!o" &amp; (MATCH(A321, 'DATOS MAESTROS'!N:N, 0)))),"")</f>
        <v/>
      </c>
    </row>
    <row r="322" spans="1:13" s="9" customFormat="1" x14ac:dyDescent="0.35">
      <c r="A322"/>
      <c r="B322"/>
      <c r="C322"/>
      <c r="D322"/>
      <c r="E322"/>
      <c r="F322"/>
      <c r="G322"/>
      <c r="H322"/>
      <c r="I322"/>
      <c r="J322"/>
      <c r="K322"/>
      <c r="L322"/>
      <c r="M322" s="9" t="str" cm="1">
        <f t="array" aca="1" ref="M322" ca="1">IFERROR(_xlfn.ANCHORARRAY(INDIRECT("'DATOS MAESTROS'!o" &amp; (MATCH(A322, 'DATOS MAESTROS'!N:N, 0)))),"")</f>
        <v/>
      </c>
    </row>
    <row r="323" spans="1:13" s="9" customFormat="1" x14ac:dyDescent="0.35">
      <c r="A323"/>
      <c r="B323"/>
      <c r="C323"/>
      <c r="D323"/>
      <c r="E323"/>
      <c r="F323"/>
      <c r="G323"/>
      <c r="H323"/>
      <c r="I323"/>
      <c r="J323"/>
      <c r="K323"/>
      <c r="L323"/>
      <c r="M323" s="9" t="str" cm="1">
        <f t="array" aca="1" ref="M323" ca="1">IFERROR(_xlfn.ANCHORARRAY(INDIRECT("'DATOS MAESTROS'!o" &amp; (MATCH(A323, 'DATOS MAESTROS'!N:N, 0)))),"")</f>
        <v/>
      </c>
    </row>
    <row r="324" spans="1:13" s="9" customFormat="1" x14ac:dyDescent="0.35">
      <c r="A324"/>
      <c r="B324"/>
      <c r="C324"/>
      <c r="D324"/>
      <c r="E324"/>
      <c r="F324"/>
      <c r="G324"/>
      <c r="H324"/>
      <c r="I324"/>
      <c r="J324"/>
      <c r="K324"/>
      <c r="L324"/>
      <c r="M324" s="9" t="str" cm="1">
        <f t="array" aca="1" ref="M324" ca="1">IFERROR(_xlfn.ANCHORARRAY(INDIRECT("'DATOS MAESTROS'!o" &amp; (MATCH(A324, 'DATOS MAESTROS'!N:N, 0)))),"")</f>
        <v/>
      </c>
    </row>
    <row r="325" spans="1:13" s="9" customFormat="1" x14ac:dyDescent="0.35">
      <c r="A325"/>
      <c r="B325"/>
      <c r="C325"/>
      <c r="D325"/>
      <c r="E325"/>
      <c r="F325"/>
      <c r="G325"/>
      <c r="H325"/>
      <c r="I325"/>
      <c r="J325"/>
      <c r="K325"/>
      <c r="L325"/>
      <c r="M325" s="9" t="str" cm="1">
        <f t="array" aca="1" ref="M325" ca="1">IFERROR(_xlfn.ANCHORARRAY(INDIRECT("'DATOS MAESTROS'!o" &amp; (MATCH(A325, 'DATOS MAESTROS'!N:N, 0)))),"")</f>
        <v/>
      </c>
    </row>
    <row r="326" spans="1:13" s="9" customFormat="1" x14ac:dyDescent="0.35">
      <c r="A326"/>
      <c r="B326"/>
      <c r="C326"/>
      <c r="D326"/>
      <c r="E326"/>
      <c r="F326"/>
      <c r="G326"/>
      <c r="H326"/>
      <c r="I326"/>
      <c r="J326"/>
      <c r="K326"/>
      <c r="L326"/>
      <c r="M326" s="9" t="str" cm="1">
        <f t="array" aca="1" ref="M326" ca="1">IFERROR(_xlfn.ANCHORARRAY(INDIRECT("'DATOS MAESTROS'!o" &amp; (MATCH(A326, 'DATOS MAESTROS'!N:N, 0)))),"")</f>
        <v/>
      </c>
    </row>
    <row r="327" spans="1:13" s="9" customFormat="1" x14ac:dyDescent="0.35">
      <c r="A327"/>
      <c r="B327"/>
      <c r="C327"/>
      <c r="D327"/>
      <c r="E327"/>
      <c r="F327"/>
      <c r="G327"/>
      <c r="H327"/>
      <c r="I327"/>
      <c r="J327"/>
      <c r="K327"/>
      <c r="L327"/>
      <c r="M327" s="9" t="str" cm="1">
        <f t="array" aca="1" ref="M327" ca="1">IFERROR(_xlfn.ANCHORARRAY(INDIRECT("'DATOS MAESTROS'!o" &amp; (MATCH(A327, 'DATOS MAESTROS'!N:N, 0)))),"")</f>
        <v/>
      </c>
    </row>
    <row r="328" spans="1:13" s="9" customFormat="1" x14ac:dyDescent="0.35">
      <c r="A328"/>
      <c r="B328"/>
      <c r="C328"/>
      <c r="D328"/>
      <c r="E328"/>
      <c r="F328"/>
      <c r="G328"/>
      <c r="H328"/>
      <c r="I328"/>
      <c r="J328"/>
      <c r="K328"/>
      <c r="L328"/>
      <c r="M328" s="9" t="str" cm="1">
        <f t="array" aca="1" ref="M328" ca="1">IFERROR(_xlfn.ANCHORARRAY(INDIRECT("'DATOS MAESTROS'!o" &amp; (MATCH(A328, 'DATOS MAESTROS'!N:N, 0)))),"")</f>
        <v/>
      </c>
    </row>
    <row r="329" spans="1:13" s="9" customFormat="1" x14ac:dyDescent="0.35">
      <c r="A329"/>
      <c r="B329"/>
      <c r="C329"/>
      <c r="D329"/>
      <c r="E329"/>
      <c r="F329"/>
      <c r="G329"/>
      <c r="H329"/>
      <c r="I329"/>
      <c r="J329"/>
      <c r="K329"/>
      <c r="L329"/>
      <c r="M329" s="9" t="str" cm="1">
        <f t="array" aca="1" ref="M329" ca="1">IFERROR(_xlfn.ANCHORARRAY(INDIRECT("'DATOS MAESTROS'!o" &amp; (MATCH(A329, 'DATOS MAESTROS'!N:N, 0)))),"")</f>
        <v/>
      </c>
    </row>
    <row r="330" spans="1:13" s="9" customFormat="1" x14ac:dyDescent="0.35">
      <c r="A330"/>
      <c r="B330"/>
      <c r="C330"/>
      <c r="D330"/>
      <c r="E330"/>
      <c r="F330"/>
      <c r="G330"/>
      <c r="H330"/>
      <c r="I330"/>
      <c r="J330"/>
      <c r="K330"/>
      <c r="L330"/>
      <c r="M330" s="9" t="str" cm="1">
        <f t="array" aca="1" ref="M330" ca="1">IFERROR(_xlfn.ANCHORARRAY(INDIRECT("'DATOS MAESTROS'!o" &amp; (MATCH(A330, 'DATOS MAESTROS'!N:N, 0)))),"")</f>
        <v/>
      </c>
    </row>
    <row r="331" spans="1:13" s="9" customFormat="1" x14ac:dyDescent="0.35">
      <c r="A331"/>
      <c r="B331"/>
      <c r="C331"/>
      <c r="D331"/>
      <c r="E331"/>
      <c r="F331"/>
      <c r="G331"/>
      <c r="H331"/>
      <c r="I331"/>
      <c r="J331"/>
      <c r="K331"/>
      <c r="L331"/>
      <c r="M331" s="9" t="str" cm="1">
        <f t="array" aca="1" ref="M331" ca="1">IFERROR(_xlfn.ANCHORARRAY(INDIRECT("'DATOS MAESTROS'!o" &amp; (MATCH(A331, 'DATOS MAESTROS'!N:N, 0)))),"")</f>
        <v/>
      </c>
    </row>
    <row r="332" spans="1:13" s="9" customFormat="1" x14ac:dyDescent="0.35">
      <c r="A332"/>
      <c r="B332"/>
      <c r="C332"/>
      <c r="D332"/>
      <c r="E332"/>
      <c r="F332"/>
      <c r="G332"/>
      <c r="H332"/>
      <c r="I332"/>
      <c r="J332"/>
      <c r="K332"/>
      <c r="L332"/>
      <c r="M332" s="9" t="str" cm="1">
        <f t="array" aca="1" ref="M332" ca="1">IFERROR(_xlfn.ANCHORARRAY(INDIRECT("'DATOS MAESTROS'!o" &amp; (MATCH(A332, 'DATOS MAESTROS'!N:N, 0)))),"")</f>
        <v/>
      </c>
    </row>
    <row r="333" spans="1:13" s="9" customFormat="1" x14ac:dyDescent="0.35">
      <c r="A333"/>
      <c r="B333"/>
      <c r="C333"/>
      <c r="D333"/>
      <c r="E333"/>
      <c r="F333"/>
      <c r="G333"/>
      <c r="H333"/>
      <c r="I333"/>
      <c r="J333"/>
      <c r="K333"/>
      <c r="L333"/>
      <c r="M333" s="9" t="str" cm="1">
        <f t="array" aca="1" ref="M333" ca="1">IFERROR(_xlfn.ANCHORARRAY(INDIRECT("'DATOS MAESTROS'!o" &amp; (MATCH(A333, 'DATOS MAESTROS'!N:N, 0)))),"")</f>
        <v/>
      </c>
    </row>
    <row r="334" spans="1:13" s="9" customFormat="1" x14ac:dyDescent="0.35">
      <c r="A334"/>
      <c r="B334"/>
      <c r="C334"/>
      <c r="D334"/>
      <c r="E334"/>
      <c r="F334"/>
      <c r="G334"/>
      <c r="H334"/>
      <c r="I334"/>
      <c r="J334"/>
      <c r="K334"/>
      <c r="L334"/>
      <c r="M334" s="9" t="str" cm="1">
        <f t="array" aca="1" ref="M334" ca="1">IFERROR(_xlfn.ANCHORARRAY(INDIRECT("'DATOS MAESTROS'!o" &amp; (MATCH(A334, 'DATOS MAESTROS'!N:N, 0)))),"")</f>
        <v/>
      </c>
    </row>
    <row r="335" spans="1:13" s="9" customFormat="1" x14ac:dyDescent="0.35">
      <c r="A335"/>
      <c r="B335"/>
      <c r="C335"/>
      <c r="D335"/>
      <c r="E335"/>
      <c r="F335"/>
      <c r="G335"/>
      <c r="H335"/>
      <c r="I335"/>
      <c r="J335"/>
      <c r="K335"/>
      <c r="L335"/>
      <c r="M335" s="9" t="str" cm="1">
        <f t="array" aca="1" ref="M335" ca="1">IFERROR(_xlfn.ANCHORARRAY(INDIRECT("'DATOS MAESTROS'!o" &amp; (MATCH(A335, 'DATOS MAESTROS'!N:N, 0)))),"")</f>
        <v/>
      </c>
    </row>
    <row r="336" spans="1:13" s="9" customFormat="1" x14ac:dyDescent="0.35">
      <c r="A336"/>
      <c r="B336"/>
      <c r="C336"/>
      <c r="D336"/>
      <c r="E336"/>
      <c r="F336"/>
      <c r="G336"/>
      <c r="H336"/>
      <c r="I336"/>
      <c r="J336"/>
      <c r="K336"/>
      <c r="L336"/>
      <c r="M336" s="9" t="str" cm="1">
        <f t="array" aca="1" ref="M336" ca="1">IFERROR(_xlfn.ANCHORARRAY(INDIRECT("'DATOS MAESTROS'!o" &amp; (MATCH(A336, 'DATOS MAESTROS'!N:N, 0)))),"")</f>
        <v/>
      </c>
    </row>
    <row r="337" spans="1:13" s="9" customFormat="1" x14ac:dyDescent="0.35">
      <c r="A337"/>
      <c r="B337"/>
      <c r="C337"/>
      <c r="D337"/>
      <c r="E337"/>
      <c r="F337"/>
      <c r="G337"/>
      <c r="H337"/>
      <c r="I337"/>
      <c r="J337"/>
      <c r="K337"/>
      <c r="L337"/>
      <c r="M337" s="9" t="str" cm="1">
        <f t="array" aca="1" ref="M337" ca="1">IFERROR(_xlfn.ANCHORARRAY(INDIRECT("'DATOS MAESTROS'!o" &amp; (MATCH(A337, 'DATOS MAESTROS'!N:N, 0)))),"")</f>
        <v/>
      </c>
    </row>
    <row r="338" spans="1:13" s="9" customFormat="1" x14ac:dyDescent="0.35">
      <c r="A338"/>
      <c r="B338"/>
      <c r="C338"/>
      <c r="D338"/>
      <c r="E338"/>
      <c r="F338"/>
      <c r="G338"/>
      <c r="H338"/>
      <c r="I338"/>
      <c r="J338"/>
      <c r="K338"/>
      <c r="L338"/>
      <c r="M338" s="9" t="str" cm="1">
        <f t="array" aca="1" ref="M338" ca="1">IFERROR(_xlfn.ANCHORARRAY(INDIRECT("'DATOS MAESTROS'!o" &amp; (MATCH(A338, 'DATOS MAESTROS'!N:N, 0)))),"")</f>
        <v/>
      </c>
    </row>
    <row r="339" spans="1:13" s="9" customFormat="1" x14ac:dyDescent="0.35">
      <c r="A339"/>
      <c r="B339"/>
      <c r="C339"/>
      <c r="D339"/>
      <c r="E339"/>
      <c r="F339"/>
      <c r="G339"/>
      <c r="H339"/>
      <c r="I339"/>
      <c r="J339"/>
      <c r="K339"/>
      <c r="L339"/>
      <c r="M339" s="9" t="str" cm="1">
        <f t="array" aca="1" ref="M339" ca="1">IFERROR(_xlfn.ANCHORARRAY(INDIRECT("'DATOS MAESTROS'!o" &amp; (MATCH(A339, 'DATOS MAESTROS'!N:N, 0)))),"")</f>
        <v/>
      </c>
    </row>
    <row r="340" spans="1:13" s="9" customFormat="1" x14ac:dyDescent="0.35">
      <c r="A340"/>
      <c r="B340"/>
      <c r="C340"/>
      <c r="D340"/>
      <c r="E340"/>
      <c r="F340"/>
      <c r="G340"/>
      <c r="H340"/>
      <c r="I340"/>
      <c r="J340"/>
      <c r="K340"/>
      <c r="L340"/>
      <c r="M340" s="9" t="str" cm="1">
        <f t="array" aca="1" ref="M340" ca="1">IFERROR(_xlfn.ANCHORARRAY(INDIRECT("'DATOS MAESTROS'!o" &amp; (MATCH(A340, 'DATOS MAESTROS'!N:N, 0)))),"")</f>
        <v/>
      </c>
    </row>
    <row r="341" spans="1:13" s="9" customFormat="1" x14ac:dyDescent="0.35">
      <c r="A341"/>
      <c r="B341"/>
      <c r="C341"/>
      <c r="D341"/>
      <c r="E341"/>
      <c r="F341"/>
      <c r="G341"/>
      <c r="H341"/>
      <c r="I341"/>
      <c r="J341"/>
      <c r="K341"/>
      <c r="L341"/>
      <c r="M341" s="9" t="str" cm="1">
        <f t="array" aca="1" ref="M341" ca="1">IFERROR(_xlfn.ANCHORARRAY(INDIRECT("'DATOS MAESTROS'!o" &amp; (MATCH(A341, 'DATOS MAESTROS'!N:N, 0)))),"")</f>
        <v/>
      </c>
    </row>
    <row r="342" spans="1:13" s="9" customFormat="1" x14ac:dyDescent="0.35">
      <c r="A342"/>
      <c r="B342"/>
      <c r="C342"/>
      <c r="D342"/>
      <c r="E342"/>
      <c r="F342"/>
      <c r="G342"/>
      <c r="H342"/>
      <c r="I342"/>
      <c r="J342"/>
      <c r="K342"/>
      <c r="L342"/>
      <c r="M342" s="9" t="str" cm="1">
        <f t="array" aca="1" ref="M342" ca="1">IFERROR(_xlfn.ANCHORARRAY(INDIRECT("'DATOS MAESTROS'!o" &amp; (MATCH(A342, 'DATOS MAESTROS'!N:N, 0)))),"")</f>
        <v/>
      </c>
    </row>
    <row r="343" spans="1:13" s="9" customFormat="1" x14ac:dyDescent="0.35">
      <c r="A343"/>
      <c r="B343"/>
      <c r="C343"/>
      <c r="D343"/>
      <c r="E343"/>
      <c r="F343"/>
      <c r="G343"/>
      <c r="H343"/>
      <c r="I343"/>
      <c r="J343"/>
      <c r="K343"/>
      <c r="L343"/>
      <c r="M343" s="9" t="str" cm="1">
        <f t="array" aca="1" ref="M343" ca="1">IFERROR(_xlfn.ANCHORARRAY(INDIRECT("'DATOS MAESTROS'!o" &amp; (MATCH(A343, 'DATOS MAESTROS'!N:N, 0)))),"")</f>
        <v/>
      </c>
    </row>
    <row r="344" spans="1:13" s="9" customFormat="1" x14ac:dyDescent="0.35">
      <c r="A344"/>
      <c r="B344"/>
      <c r="C344"/>
      <c r="D344"/>
      <c r="E344"/>
      <c r="F344"/>
      <c r="G344"/>
      <c r="H344"/>
      <c r="I344"/>
      <c r="J344"/>
      <c r="K344"/>
      <c r="L344"/>
      <c r="M344" s="9" t="str" cm="1">
        <f t="array" aca="1" ref="M344" ca="1">IFERROR(_xlfn.ANCHORARRAY(INDIRECT("'DATOS MAESTROS'!o" &amp; (MATCH(A344, 'DATOS MAESTROS'!N:N, 0)))),"")</f>
        <v/>
      </c>
    </row>
    <row r="345" spans="1:13" s="9" customFormat="1" x14ac:dyDescent="0.35">
      <c r="A345"/>
      <c r="B345"/>
      <c r="C345"/>
      <c r="D345"/>
      <c r="E345"/>
      <c r="F345"/>
      <c r="G345"/>
      <c r="H345"/>
      <c r="I345"/>
      <c r="J345"/>
      <c r="K345"/>
      <c r="L345"/>
      <c r="M345" s="9" t="str" cm="1">
        <f t="array" aca="1" ref="M345" ca="1">IFERROR(_xlfn.ANCHORARRAY(INDIRECT("'DATOS MAESTROS'!o" &amp; (MATCH(A345, 'DATOS MAESTROS'!N:N, 0)))),"")</f>
        <v/>
      </c>
    </row>
    <row r="346" spans="1:13" s="9" customFormat="1" x14ac:dyDescent="0.35">
      <c r="A346"/>
      <c r="B346"/>
      <c r="C346"/>
      <c r="D346"/>
      <c r="E346"/>
      <c r="F346"/>
      <c r="G346"/>
      <c r="H346"/>
      <c r="I346"/>
      <c r="J346"/>
      <c r="K346"/>
      <c r="L346"/>
      <c r="M346" s="9" t="str" cm="1">
        <f t="array" aca="1" ref="M346" ca="1">IFERROR(_xlfn.ANCHORARRAY(INDIRECT("'DATOS MAESTROS'!o" &amp; (MATCH(A346, 'DATOS MAESTROS'!N:N, 0)))),"")</f>
        <v/>
      </c>
    </row>
    <row r="347" spans="1:13" s="9" customFormat="1" x14ac:dyDescent="0.35">
      <c r="A347"/>
      <c r="B347"/>
      <c r="C347"/>
      <c r="D347"/>
      <c r="E347"/>
      <c r="F347"/>
      <c r="G347"/>
      <c r="H347"/>
      <c r="I347"/>
      <c r="J347"/>
      <c r="K347"/>
      <c r="L347"/>
      <c r="M347" s="9" t="str" cm="1">
        <f t="array" aca="1" ref="M347" ca="1">IFERROR(_xlfn.ANCHORARRAY(INDIRECT("'DATOS MAESTROS'!o" &amp; (MATCH(A347, 'DATOS MAESTROS'!N:N, 0)))),"")</f>
        <v/>
      </c>
    </row>
    <row r="348" spans="1:13" s="9" customFormat="1" x14ac:dyDescent="0.35">
      <c r="A348"/>
      <c r="B348"/>
      <c r="C348"/>
      <c r="D348"/>
      <c r="E348"/>
      <c r="F348"/>
      <c r="G348"/>
      <c r="H348"/>
      <c r="I348"/>
      <c r="J348"/>
      <c r="K348"/>
      <c r="L348"/>
      <c r="M348" s="9" t="str" cm="1">
        <f t="array" aca="1" ref="M348" ca="1">IFERROR(_xlfn.ANCHORARRAY(INDIRECT("'DATOS MAESTROS'!o" &amp; (MATCH(A348, 'DATOS MAESTROS'!N:N, 0)))),"")</f>
        <v/>
      </c>
    </row>
    <row r="349" spans="1:13" s="9" customFormat="1" x14ac:dyDescent="0.35">
      <c r="A349"/>
      <c r="B349"/>
      <c r="C349"/>
      <c r="D349"/>
      <c r="E349"/>
      <c r="F349"/>
      <c r="G349"/>
      <c r="H349"/>
      <c r="I349"/>
      <c r="J349"/>
      <c r="K349"/>
      <c r="L349"/>
      <c r="M349" s="9" t="str" cm="1">
        <f t="array" aca="1" ref="M349" ca="1">IFERROR(_xlfn.ANCHORARRAY(INDIRECT("'DATOS MAESTROS'!o" &amp; (MATCH(A349, 'DATOS MAESTROS'!N:N, 0)))),"")</f>
        <v/>
      </c>
    </row>
    <row r="350" spans="1:13" s="9" customFormat="1" x14ac:dyDescent="0.35">
      <c r="A350"/>
      <c r="B350"/>
      <c r="C350"/>
      <c r="D350"/>
      <c r="E350"/>
      <c r="F350"/>
      <c r="G350"/>
      <c r="H350"/>
      <c r="I350"/>
      <c r="J350"/>
      <c r="K350"/>
      <c r="L350"/>
      <c r="M350" s="9" t="str" cm="1">
        <f t="array" aca="1" ref="M350" ca="1">IFERROR(_xlfn.ANCHORARRAY(INDIRECT("'DATOS MAESTROS'!o" &amp; (MATCH(A350, 'DATOS MAESTROS'!N:N, 0)))),"")</f>
        <v/>
      </c>
    </row>
    <row r="351" spans="1:13" s="9" customFormat="1" x14ac:dyDescent="0.35">
      <c r="A351"/>
      <c r="B351"/>
      <c r="C351"/>
      <c r="D351"/>
      <c r="E351"/>
      <c r="F351"/>
      <c r="G351"/>
      <c r="H351"/>
      <c r="I351"/>
      <c r="J351"/>
      <c r="K351"/>
      <c r="L351"/>
      <c r="M351" s="9" t="str" cm="1">
        <f t="array" aca="1" ref="M351" ca="1">IFERROR(_xlfn.ANCHORARRAY(INDIRECT("'DATOS MAESTROS'!o" &amp; (MATCH(A351, 'DATOS MAESTROS'!N:N, 0)))),"")</f>
        <v/>
      </c>
    </row>
    <row r="352" spans="1:13" s="9" customFormat="1" x14ac:dyDescent="0.35">
      <c r="A352"/>
      <c r="B352"/>
      <c r="C352"/>
      <c r="D352"/>
      <c r="E352"/>
      <c r="F352"/>
      <c r="G352"/>
      <c r="H352"/>
      <c r="I352"/>
      <c r="J352"/>
      <c r="K352"/>
      <c r="L352"/>
      <c r="M352" s="9" t="str" cm="1">
        <f t="array" aca="1" ref="M352" ca="1">IFERROR(_xlfn.ANCHORARRAY(INDIRECT("'DATOS MAESTROS'!o" &amp; (MATCH(A352, 'DATOS MAESTROS'!N:N, 0)))),"")</f>
        <v/>
      </c>
    </row>
    <row r="353" spans="1:13" s="9" customFormat="1" x14ac:dyDescent="0.35">
      <c r="A353"/>
      <c r="B353"/>
      <c r="C353"/>
      <c r="D353"/>
      <c r="E353"/>
      <c r="F353"/>
      <c r="G353"/>
      <c r="H353"/>
      <c r="I353"/>
      <c r="J353"/>
      <c r="K353"/>
      <c r="L353"/>
      <c r="M353" s="9" t="str" cm="1">
        <f t="array" aca="1" ref="M353" ca="1">IFERROR(_xlfn.ANCHORARRAY(INDIRECT("'DATOS MAESTROS'!o" &amp; (MATCH(A353, 'DATOS MAESTROS'!N:N, 0)))),"")</f>
        <v/>
      </c>
    </row>
    <row r="354" spans="1:13" s="9" customFormat="1" x14ac:dyDescent="0.35">
      <c r="A354"/>
      <c r="B354"/>
      <c r="C354"/>
      <c r="D354"/>
      <c r="E354"/>
      <c r="F354"/>
      <c r="G354"/>
      <c r="H354"/>
      <c r="I354"/>
      <c r="J354"/>
      <c r="K354"/>
      <c r="L354"/>
      <c r="M354" s="9" t="str" cm="1">
        <f t="array" aca="1" ref="M354" ca="1">IFERROR(_xlfn.ANCHORARRAY(INDIRECT("'DATOS MAESTROS'!o" &amp; (MATCH(A354, 'DATOS MAESTROS'!N:N, 0)))),"")</f>
        <v/>
      </c>
    </row>
    <row r="355" spans="1:13" s="9" customFormat="1" x14ac:dyDescent="0.35">
      <c r="A355"/>
      <c r="B355"/>
      <c r="C355"/>
      <c r="D355"/>
      <c r="E355"/>
      <c r="F355"/>
      <c r="G355"/>
      <c r="H355"/>
      <c r="I355"/>
      <c r="J355"/>
      <c r="K355"/>
      <c r="L355"/>
      <c r="M355" s="9" t="str" cm="1">
        <f t="array" aca="1" ref="M355" ca="1">IFERROR(_xlfn.ANCHORARRAY(INDIRECT("'DATOS MAESTROS'!o" &amp; (MATCH(A355, 'DATOS MAESTROS'!N:N, 0)))),"")</f>
        <v/>
      </c>
    </row>
    <row r="356" spans="1:13" s="9" customFormat="1" x14ac:dyDescent="0.35">
      <c r="A356"/>
      <c r="B356"/>
      <c r="C356"/>
      <c r="D356"/>
      <c r="E356"/>
      <c r="F356"/>
      <c r="G356"/>
      <c r="H356"/>
      <c r="I356"/>
      <c r="J356"/>
      <c r="K356"/>
      <c r="L356"/>
      <c r="M356" s="9" t="str" cm="1">
        <f t="array" aca="1" ref="M356" ca="1">IFERROR(_xlfn.ANCHORARRAY(INDIRECT("'DATOS MAESTROS'!o" &amp; (MATCH(A356, 'DATOS MAESTROS'!N:N, 0)))),"")</f>
        <v/>
      </c>
    </row>
    <row r="357" spans="1:13" s="9" customFormat="1" x14ac:dyDescent="0.35">
      <c r="A357"/>
      <c r="B357"/>
      <c r="C357"/>
      <c r="D357"/>
      <c r="E357"/>
      <c r="F357"/>
      <c r="G357"/>
      <c r="H357"/>
      <c r="I357"/>
      <c r="J357"/>
      <c r="K357"/>
      <c r="L357"/>
      <c r="M357" s="9" t="str" cm="1">
        <f t="array" aca="1" ref="M357" ca="1">IFERROR(_xlfn.ANCHORARRAY(INDIRECT("'DATOS MAESTROS'!o" &amp; (MATCH(A357, 'DATOS MAESTROS'!N:N, 0)))),"")</f>
        <v/>
      </c>
    </row>
    <row r="358" spans="1:13" s="9" customFormat="1" x14ac:dyDescent="0.35">
      <c r="A358"/>
      <c r="B358"/>
      <c r="C358"/>
      <c r="D358"/>
      <c r="E358"/>
      <c r="F358"/>
      <c r="G358"/>
      <c r="H358"/>
      <c r="I358"/>
      <c r="J358"/>
      <c r="K358"/>
      <c r="L358"/>
      <c r="M358" s="9" t="str" cm="1">
        <f t="array" aca="1" ref="M358" ca="1">IFERROR(_xlfn.ANCHORARRAY(INDIRECT("'DATOS MAESTROS'!o" &amp; (MATCH(A358, 'DATOS MAESTROS'!N:N, 0)))),"")</f>
        <v/>
      </c>
    </row>
    <row r="359" spans="1:13" s="9" customFormat="1" x14ac:dyDescent="0.35">
      <c r="A359"/>
      <c r="B359"/>
      <c r="C359"/>
      <c r="D359"/>
      <c r="E359"/>
      <c r="F359"/>
      <c r="G359"/>
      <c r="H359"/>
      <c r="I359"/>
      <c r="J359"/>
      <c r="K359"/>
      <c r="L359"/>
      <c r="M359" s="9" t="str" cm="1">
        <f t="array" aca="1" ref="M359" ca="1">IFERROR(_xlfn.ANCHORARRAY(INDIRECT("'DATOS MAESTROS'!o" &amp; (MATCH(A359, 'DATOS MAESTROS'!N:N, 0)))),"")</f>
        <v/>
      </c>
    </row>
    <row r="360" spans="1:13" s="9" customFormat="1" x14ac:dyDescent="0.35">
      <c r="A360"/>
      <c r="B360"/>
      <c r="C360"/>
      <c r="D360"/>
      <c r="E360"/>
      <c r="F360"/>
      <c r="G360"/>
      <c r="H360"/>
      <c r="I360"/>
      <c r="J360"/>
      <c r="K360"/>
      <c r="L360"/>
      <c r="M360" s="9" t="str" cm="1">
        <f t="array" aca="1" ref="M360" ca="1">IFERROR(_xlfn.ANCHORARRAY(INDIRECT("'DATOS MAESTROS'!o" &amp; (MATCH(A360, 'DATOS MAESTROS'!N:N, 0)))),"")</f>
        <v/>
      </c>
    </row>
    <row r="361" spans="1:13" s="9" customFormat="1" x14ac:dyDescent="0.35">
      <c r="A361"/>
      <c r="B361"/>
      <c r="C361"/>
      <c r="D361"/>
      <c r="E361"/>
      <c r="F361"/>
      <c r="G361"/>
      <c r="H361"/>
      <c r="I361"/>
      <c r="J361"/>
      <c r="K361"/>
      <c r="L361"/>
      <c r="M361" s="9" t="str" cm="1">
        <f t="array" aca="1" ref="M361" ca="1">IFERROR(_xlfn.ANCHORARRAY(INDIRECT("'DATOS MAESTROS'!o" &amp; (MATCH(A361, 'DATOS MAESTROS'!N:N, 0)))),"")</f>
        <v/>
      </c>
    </row>
    <row r="362" spans="1:13" s="9" customFormat="1" x14ac:dyDescent="0.35">
      <c r="A362"/>
      <c r="B362"/>
      <c r="C362"/>
      <c r="D362"/>
      <c r="E362"/>
      <c r="F362"/>
      <c r="G362"/>
      <c r="H362"/>
      <c r="I362"/>
      <c r="J362"/>
      <c r="K362"/>
      <c r="L362"/>
      <c r="M362" s="9" t="str" cm="1">
        <f t="array" aca="1" ref="M362" ca="1">IFERROR(_xlfn.ANCHORARRAY(INDIRECT("'DATOS MAESTROS'!o" &amp; (MATCH(A362, 'DATOS MAESTROS'!N:N, 0)))),"")</f>
        <v/>
      </c>
    </row>
    <row r="363" spans="1:13" s="9" customFormat="1" x14ac:dyDescent="0.35">
      <c r="A363"/>
      <c r="B363"/>
      <c r="C363"/>
      <c r="D363"/>
      <c r="E363"/>
      <c r="F363"/>
      <c r="G363"/>
      <c r="H363"/>
      <c r="I363"/>
      <c r="J363"/>
      <c r="K363"/>
      <c r="L363"/>
      <c r="M363" s="9" t="str" cm="1">
        <f t="array" aca="1" ref="M363" ca="1">IFERROR(_xlfn.ANCHORARRAY(INDIRECT("'DATOS MAESTROS'!o" &amp; (MATCH(A363, 'DATOS MAESTROS'!N:N, 0)))),"")</f>
        <v/>
      </c>
    </row>
    <row r="364" spans="1:13" s="9" customFormat="1" x14ac:dyDescent="0.35">
      <c r="A364"/>
      <c r="B364"/>
      <c r="C364"/>
      <c r="D364"/>
      <c r="E364"/>
      <c r="F364"/>
      <c r="G364"/>
      <c r="H364"/>
      <c r="I364"/>
      <c r="J364"/>
      <c r="K364"/>
      <c r="L364"/>
      <c r="M364" s="9" t="str" cm="1">
        <f t="array" aca="1" ref="M364" ca="1">IFERROR(_xlfn.ANCHORARRAY(INDIRECT("'DATOS MAESTROS'!o" &amp; (MATCH(A364, 'DATOS MAESTROS'!N:N, 0)))),"")</f>
        <v/>
      </c>
    </row>
    <row r="365" spans="1:13" s="9" customFormat="1" x14ac:dyDescent="0.35">
      <c r="A365"/>
      <c r="B365"/>
      <c r="C365"/>
      <c r="D365"/>
      <c r="E365"/>
      <c r="F365"/>
      <c r="G365"/>
      <c r="H365"/>
      <c r="I365"/>
      <c r="J365"/>
      <c r="K365"/>
      <c r="L365"/>
      <c r="M365" s="9" t="str" cm="1">
        <f t="array" aca="1" ref="M365" ca="1">IFERROR(_xlfn.ANCHORARRAY(INDIRECT("'DATOS MAESTROS'!o" &amp; (MATCH(A365, 'DATOS MAESTROS'!N:N, 0)))),"")</f>
        <v/>
      </c>
    </row>
    <row r="366" spans="1:13" s="9" customFormat="1" x14ac:dyDescent="0.35">
      <c r="A366"/>
      <c r="B366"/>
      <c r="C366"/>
      <c r="D366"/>
      <c r="E366"/>
      <c r="F366"/>
      <c r="G366"/>
      <c r="H366"/>
      <c r="I366"/>
      <c r="J366"/>
      <c r="K366"/>
      <c r="L366"/>
      <c r="M366" s="9" t="str" cm="1">
        <f t="array" aca="1" ref="M366" ca="1">IFERROR(_xlfn.ANCHORARRAY(INDIRECT("'DATOS MAESTROS'!o" &amp; (MATCH(A366, 'DATOS MAESTROS'!N:N, 0)))),"")</f>
        <v/>
      </c>
    </row>
    <row r="367" spans="1:13" s="9" customFormat="1" x14ac:dyDescent="0.35">
      <c r="A367"/>
      <c r="B367"/>
      <c r="C367"/>
      <c r="D367"/>
      <c r="E367"/>
      <c r="F367"/>
      <c r="G367"/>
      <c r="H367"/>
      <c r="I367"/>
      <c r="J367"/>
      <c r="K367"/>
      <c r="L367"/>
      <c r="M367" s="9" t="str" cm="1">
        <f t="array" aca="1" ref="M367" ca="1">IFERROR(_xlfn.ANCHORARRAY(INDIRECT("'DATOS MAESTROS'!o" &amp; (MATCH(A367, 'DATOS MAESTROS'!N:N, 0)))),"")</f>
        <v/>
      </c>
    </row>
    <row r="368" spans="1:13" s="9" customFormat="1" x14ac:dyDescent="0.35">
      <c r="A368"/>
      <c r="B368"/>
      <c r="C368"/>
      <c r="D368"/>
      <c r="E368"/>
      <c r="F368"/>
      <c r="G368"/>
      <c r="H368"/>
      <c r="I368"/>
      <c r="J368"/>
      <c r="K368"/>
      <c r="L368"/>
      <c r="M368" s="9" t="str" cm="1">
        <f t="array" aca="1" ref="M368" ca="1">IFERROR(_xlfn.ANCHORARRAY(INDIRECT("'DATOS MAESTROS'!o" &amp; (MATCH(A368, 'DATOS MAESTROS'!N:N, 0)))),"")</f>
        <v/>
      </c>
    </row>
    <row r="369" spans="1:13" s="9" customFormat="1" x14ac:dyDescent="0.35">
      <c r="A369"/>
      <c r="B369"/>
      <c r="C369"/>
      <c r="D369"/>
      <c r="E369"/>
      <c r="F369"/>
      <c r="G369"/>
      <c r="H369"/>
      <c r="I369"/>
      <c r="J369"/>
      <c r="K369"/>
      <c r="L369"/>
      <c r="M369" s="9" t="str" cm="1">
        <f t="array" aca="1" ref="M369" ca="1">IFERROR(_xlfn.ANCHORARRAY(INDIRECT("'DATOS MAESTROS'!o" &amp; (MATCH(A369, 'DATOS MAESTROS'!N:N, 0)))),"")</f>
        <v/>
      </c>
    </row>
    <row r="370" spans="1:13" s="9" customFormat="1" x14ac:dyDescent="0.35">
      <c r="A370"/>
      <c r="B370"/>
      <c r="C370"/>
      <c r="D370"/>
      <c r="E370"/>
      <c r="F370"/>
      <c r="G370"/>
      <c r="H370"/>
      <c r="I370"/>
      <c r="J370"/>
      <c r="K370"/>
      <c r="L370"/>
      <c r="M370" s="9" t="str" cm="1">
        <f t="array" aca="1" ref="M370" ca="1">IFERROR(_xlfn.ANCHORARRAY(INDIRECT("'DATOS MAESTROS'!o" &amp; (MATCH(A370, 'DATOS MAESTROS'!N:N, 0)))),"")</f>
        <v/>
      </c>
    </row>
    <row r="371" spans="1:13" s="9" customFormat="1" x14ac:dyDescent="0.35">
      <c r="A371"/>
      <c r="B371"/>
      <c r="C371"/>
      <c r="D371"/>
      <c r="E371"/>
      <c r="F371"/>
      <c r="G371"/>
      <c r="H371"/>
      <c r="I371"/>
      <c r="J371"/>
      <c r="K371"/>
      <c r="L371"/>
      <c r="M371" s="9" t="str" cm="1">
        <f t="array" aca="1" ref="M371" ca="1">IFERROR(_xlfn.ANCHORARRAY(INDIRECT("'DATOS MAESTROS'!o" &amp; (MATCH(A371, 'DATOS MAESTROS'!N:N, 0)))),"")</f>
        <v/>
      </c>
    </row>
    <row r="372" spans="1:13" s="9" customFormat="1" x14ac:dyDescent="0.35">
      <c r="A372"/>
      <c r="B372"/>
      <c r="C372"/>
      <c r="D372"/>
      <c r="E372"/>
      <c r="F372"/>
      <c r="G372"/>
      <c r="H372"/>
      <c r="I372"/>
      <c r="J372"/>
      <c r="K372"/>
      <c r="L372"/>
      <c r="M372" s="9" t="str" cm="1">
        <f t="array" aca="1" ref="M372" ca="1">IFERROR(_xlfn.ANCHORARRAY(INDIRECT("'DATOS MAESTROS'!o" &amp; (MATCH(A372, 'DATOS MAESTROS'!N:N, 0)))),"")</f>
        <v/>
      </c>
    </row>
    <row r="373" spans="1:13" s="9" customFormat="1" x14ac:dyDescent="0.35">
      <c r="A373"/>
      <c r="B373"/>
      <c r="C373"/>
      <c r="D373"/>
      <c r="E373"/>
      <c r="F373"/>
      <c r="G373"/>
      <c r="H373"/>
      <c r="I373"/>
      <c r="J373"/>
      <c r="K373"/>
      <c r="L373"/>
      <c r="M373" s="9" t="str" cm="1">
        <f t="array" aca="1" ref="M373" ca="1">IFERROR(_xlfn.ANCHORARRAY(INDIRECT("'DATOS MAESTROS'!o" &amp; (MATCH(A373, 'DATOS MAESTROS'!N:N, 0)))),"")</f>
        <v/>
      </c>
    </row>
    <row r="374" spans="1:13" s="9" customFormat="1" x14ac:dyDescent="0.35">
      <c r="A374"/>
      <c r="B374"/>
      <c r="C374"/>
      <c r="D374"/>
      <c r="E374"/>
      <c r="F374"/>
      <c r="G374"/>
      <c r="H374"/>
      <c r="I374"/>
      <c r="J374"/>
      <c r="K374"/>
      <c r="L374"/>
      <c r="M374" s="9" t="str" cm="1">
        <f t="array" aca="1" ref="M374" ca="1">IFERROR(_xlfn.ANCHORARRAY(INDIRECT("'DATOS MAESTROS'!o" &amp; (MATCH(A374, 'DATOS MAESTROS'!N:N, 0)))),"")</f>
        <v/>
      </c>
    </row>
    <row r="375" spans="1:13" s="9" customFormat="1" x14ac:dyDescent="0.35">
      <c r="A375"/>
      <c r="B375"/>
      <c r="C375"/>
      <c r="D375"/>
      <c r="E375"/>
      <c r="F375"/>
      <c r="G375"/>
      <c r="H375"/>
      <c r="I375"/>
      <c r="J375"/>
      <c r="K375"/>
      <c r="L375"/>
      <c r="M375" s="9" t="str" cm="1">
        <f t="array" aca="1" ref="M375" ca="1">IFERROR(_xlfn.ANCHORARRAY(INDIRECT("'DATOS MAESTROS'!o" &amp; (MATCH(A375, 'DATOS MAESTROS'!N:N, 0)))),"")</f>
        <v/>
      </c>
    </row>
    <row r="376" spans="1:13" s="9" customFormat="1" x14ac:dyDescent="0.35">
      <c r="A376"/>
      <c r="B376"/>
      <c r="C376"/>
      <c r="D376"/>
      <c r="E376"/>
      <c r="F376"/>
      <c r="G376"/>
      <c r="H376"/>
      <c r="I376"/>
      <c r="J376"/>
      <c r="K376"/>
      <c r="L376"/>
      <c r="M376" s="9" t="str" cm="1">
        <f t="array" aca="1" ref="M376" ca="1">IFERROR(_xlfn.ANCHORARRAY(INDIRECT("'DATOS MAESTROS'!o" &amp; (MATCH(A376, 'DATOS MAESTROS'!N:N, 0)))),"")</f>
        <v/>
      </c>
    </row>
    <row r="377" spans="1:13" s="9" customFormat="1" x14ac:dyDescent="0.35">
      <c r="A377"/>
      <c r="B377"/>
      <c r="C377"/>
      <c r="D377"/>
      <c r="E377"/>
      <c r="F377"/>
      <c r="G377"/>
      <c r="H377"/>
      <c r="I377"/>
      <c r="J377"/>
      <c r="K377"/>
      <c r="L377"/>
      <c r="M377" s="9" t="str" cm="1">
        <f t="array" aca="1" ref="M377" ca="1">IFERROR(_xlfn.ANCHORARRAY(INDIRECT("'DATOS MAESTROS'!o" &amp; (MATCH(A377, 'DATOS MAESTROS'!N:N, 0)))),"")</f>
        <v/>
      </c>
    </row>
    <row r="378" spans="1:13" s="9" customFormat="1" x14ac:dyDescent="0.35">
      <c r="A378"/>
      <c r="B378"/>
      <c r="C378"/>
      <c r="D378"/>
      <c r="E378"/>
      <c r="F378"/>
      <c r="G378"/>
      <c r="H378"/>
      <c r="I378"/>
      <c r="J378"/>
      <c r="K378"/>
      <c r="L378"/>
      <c r="M378" s="9" t="str" cm="1">
        <f t="array" aca="1" ref="M378" ca="1">IFERROR(_xlfn.ANCHORARRAY(INDIRECT("'DATOS MAESTROS'!o" &amp; (MATCH(A378, 'DATOS MAESTROS'!N:N, 0)))),"")</f>
        <v/>
      </c>
    </row>
    <row r="379" spans="1:13" s="9" customFormat="1" x14ac:dyDescent="0.35">
      <c r="A379"/>
      <c r="B379"/>
      <c r="C379"/>
      <c r="D379"/>
      <c r="E379"/>
      <c r="F379"/>
      <c r="G379"/>
      <c r="H379"/>
      <c r="I379"/>
      <c r="J379"/>
      <c r="K379"/>
      <c r="L379"/>
      <c r="M379" s="9" t="str" cm="1">
        <f t="array" aca="1" ref="M379" ca="1">IFERROR(_xlfn.ANCHORARRAY(INDIRECT("'DATOS MAESTROS'!o" &amp; (MATCH(A379, 'DATOS MAESTROS'!N:N, 0)))),"")</f>
        <v/>
      </c>
    </row>
    <row r="380" spans="1:13" s="9" customFormat="1" x14ac:dyDescent="0.35">
      <c r="A380"/>
      <c r="B380"/>
      <c r="C380"/>
      <c r="D380"/>
      <c r="E380"/>
      <c r="F380"/>
      <c r="G380"/>
      <c r="H380"/>
      <c r="I380"/>
      <c r="J380"/>
      <c r="K380"/>
      <c r="L380"/>
      <c r="M380" s="9" t="str" cm="1">
        <f t="array" aca="1" ref="M380" ca="1">IFERROR(_xlfn.ANCHORARRAY(INDIRECT("'DATOS MAESTROS'!o" &amp; (MATCH(A380, 'DATOS MAESTROS'!N:N, 0)))),"")</f>
        <v/>
      </c>
    </row>
    <row r="381" spans="1:13" s="9" customFormat="1" x14ac:dyDescent="0.35">
      <c r="A381"/>
      <c r="B381"/>
      <c r="C381"/>
      <c r="D381"/>
      <c r="E381"/>
      <c r="F381"/>
      <c r="G381"/>
      <c r="H381"/>
      <c r="I381"/>
      <c r="J381"/>
      <c r="K381"/>
      <c r="L381"/>
      <c r="M381" s="9" t="str" cm="1">
        <f t="array" aca="1" ref="M381" ca="1">IFERROR(_xlfn.ANCHORARRAY(INDIRECT("'DATOS MAESTROS'!o" &amp; (MATCH(A381, 'DATOS MAESTROS'!N:N, 0)))),"")</f>
        <v/>
      </c>
    </row>
    <row r="382" spans="1:13" s="9" customFormat="1" x14ac:dyDescent="0.35">
      <c r="A382"/>
      <c r="B382"/>
      <c r="C382"/>
      <c r="D382"/>
      <c r="E382"/>
      <c r="F382"/>
      <c r="G382"/>
      <c r="H382"/>
      <c r="I382"/>
      <c r="J382"/>
      <c r="K382"/>
      <c r="L382"/>
      <c r="M382" s="9" t="str" cm="1">
        <f t="array" aca="1" ref="M382" ca="1">IFERROR(_xlfn.ANCHORARRAY(INDIRECT("'DATOS MAESTROS'!o" &amp; (MATCH(A382, 'DATOS MAESTROS'!N:N, 0)))),"")</f>
        <v/>
      </c>
    </row>
    <row r="383" spans="1:13" s="9" customFormat="1" x14ac:dyDescent="0.35">
      <c r="A383"/>
      <c r="B383"/>
      <c r="C383"/>
      <c r="D383"/>
      <c r="E383"/>
      <c r="F383"/>
      <c r="G383"/>
      <c r="H383"/>
      <c r="I383"/>
      <c r="J383"/>
      <c r="K383"/>
      <c r="L383"/>
      <c r="M383" s="9" t="str" cm="1">
        <f t="array" aca="1" ref="M383" ca="1">IFERROR(_xlfn.ANCHORARRAY(INDIRECT("'DATOS MAESTROS'!o" &amp; (MATCH(A383, 'DATOS MAESTROS'!N:N, 0)))),"")</f>
        <v/>
      </c>
    </row>
    <row r="384" spans="1:13" s="9" customFormat="1" x14ac:dyDescent="0.35">
      <c r="A384"/>
      <c r="B384"/>
      <c r="C384"/>
      <c r="D384"/>
      <c r="E384"/>
      <c r="F384"/>
      <c r="G384"/>
      <c r="H384"/>
      <c r="I384"/>
      <c r="J384"/>
      <c r="K384"/>
      <c r="L384"/>
      <c r="M384" s="9" t="str" cm="1">
        <f t="array" aca="1" ref="M384" ca="1">IFERROR(_xlfn.ANCHORARRAY(INDIRECT("'DATOS MAESTROS'!o" &amp; (MATCH(A384, 'DATOS MAESTROS'!N:N, 0)))),"")</f>
        <v/>
      </c>
    </row>
    <row r="385" spans="1:13" s="9" customFormat="1" x14ac:dyDescent="0.35">
      <c r="A385"/>
      <c r="B385"/>
      <c r="C385"/>
      <c r="D385"/>
      <c r="E385"/>
      <c r="F385"/>
      <c r="G385"/>
      <c r="H385"/>
      <c r="I385"/>
      <c r="J385"/>
      <c r="K385"/>
      <c r="L385"/>
      <c r="M385" s="9" t="str" cm="1">
        <f t="array" aca="1" ref="M385" ca="1">IFERROR(_xlfn.ANCHORARRAY(INDIRECT("'DATOS MAESTROS'!o" &amp; (MATCH(A385, 'DATOS MAESTROS'!N:N, 0)))),"")</f>
        <v/>
      </c>
    </row>
    <row r="386" spans="1:13" s="9" customFormat="1" x14ac:dyDescent="0.35">
      <c r="A386"/>
      <c r="B386"/>
      <c r="C386"/>
      <c r="D386"/>
      <c r="E386"/>
      <c r="F386"/>
      <c r="G386"/>
      <c r="H386"/>
      <c r="I386"/>
      <c r="J386"/>
      <c r="K386"/>
      <c r="L386"/>
      <c r="M386" s="9" t="str" cm="1">
        <f t="array" aca="1" ref="M386" ca="1">IFERROR(_xlfn.ANCHORARRAY(INDIRECT("'DATOS MAESTROS'!o" &amp; (MATCH(A386, 'DATOS MAESTROS'!N:N, 0)))),"")</f>
        <v/>
      </c>
    </row>
    <row r="387" spans="1:13" s="9" customFormat="1" x14ac:dyDescent="0.35">
      <c r="A387"/>
      <c r="B387"/>
      <c r="C387"/>
      <c r="D387"/>
      <c r="E387"/>
      <c r="F387"/>
      <c r="G387"/>
      <c r="H387"/>
      <c r="I387"/>
      <c r="J387"/>
      <c r="K387"/>
      <c r="L387"/>
      <c r="M387" s="9" t="str" cm="1">
        <f t="array" aca="1" ref="M387" ca="1">IFERROR(_xlfn.ANCHORARRAY(INDIRECT("'DATOS MAESTROS'!o" &amp; (MATCH(A387, 'DATOS MAESTROS'!N:N, 0)))),"")</f>
        <v/>
      </c>
    </row>
    <row r="388" spans="1:13" s="9" customFormat="1" x14ac:dyDescent="0.35">
      <c r="A388"/>
      <c r="B388"/>
      <c r="C388"/>
      <c r="D388"/>
      <c r="E388"/>
      <c r="F388"/>
      <c r="G388"/>
      <c r="H388"/>
      <c r="I388"/>
      <c r="J388"/>
      <c r="K388"/>
      <c r="L388"/>
      <c r="M388" s="9" t="str" cm="1">
        <f t="array" aca="1" ref="M388" ca="1">IFERROR(_xlfn.ANCHORARRAY(INDIRECT("'DATOS MAESTROS'!o" &amp; (MATCH(A388, 'DATOS MAESTROS'!N:N, 0)))),"")</f>
        <v/>
      </c>
    </row>
    <row r="389" spans="1:13" s="9" customFormat="1" x14ac:dyDescent="0.35">
      <c r="A389"/>
      <c r="B389"/>
      <c r="C389"/>
      <c r="D389"/>
      <c r="E389"/>
      <c r="F389"/>
      <c r="G389"/>
      <c r="H389"/>
      <c r="I389"/>
      <c r="J389"/>
      <c r="K389"/>
      <c r="L389"/>
      <c r="M389" s="9" t="str" cm="1">
        <f t="array" aca="1" ref="M389" ca="1">IFERROR(_xlfn.ANCHORARRAY(INDIRECT("'DATOS MAESTROS'!o" &amp; (MATCH(A389, 'DATOS MAESTROS'!N:N, 0)))),"")</f>
        <v/>
      </c>
    </row>
    <row r="390" spans="1:13" s="9" customFormat="1" x14ac:dyDescent="0.35">
      <c r="A390"/>
      <c r="B390"/>
      <c r="C390"/>
      <c r="D390"/>
      <c r="E390"/>
      <c r="F390"/>
      <c r="G390"/>
      <c r="H390"/>
      <c r="I390"/>
      <c r="J390"/>
      <c r="K390"/>
      <c r="L390"/>
      <c r="M390" s="9" t="str" cm="1">
        <f t="array" aca="1" ref="M390" ca="1">IFERROR(_xlfn.ANCHORARRAY(INDIRECT("'DATOS MAESTROS'!o" &amp; (MATCH(A390, 'DATOS MAESTROS'!N:N, 0)))),"")</f>
        <v/>
      </c>
    </row>
    <row r="391" spans="1:13" s="9" customFormat="1" x14ac:dyDescent="0.35">
      <c r="A391"/>
      <c r="B391"/>
      <c r="C391"/>
      <c r="D391"/>
      <c r="E391"/>
      <c r="F391"/>
      <c r="G391"/>
      <c r="H391"/>
      <c r="I391"/>
      <c r="J391"/>
      <c r="K391"/>
      <c r="L391"/>
      <c r="M391" s="9" t="str" cm="1">
        <f t="array" aca="1" ref="M391" ca="1">IFERROR(_xlfn.ANCHORARRAY(INDIRECT("'DATOS MAESTROS'!o" &amp; (MATCH(A391, 'DATOS MAESTROS'!N:N, 0)))),"")</f>
        <v/>
      </c>
    </row>
    <row r="392" spans="1:13" s="9" customFormat="1" x14ac:dyDescent="0.35">
      <c r="A392"/>
      <c r="B392"/>
      <c r="C392"/>
      <c r="D392"/>
      <c r="E392"/>
      <c r="F392"/>
      <c r="G392"/>
      <c r="H392"/>
      <c r="I392"/>
      <c r="J392"/>
      <c r="K392"/>
      <c r="L392"/>
      <c r="M392" s="9" t="str" cm="1">
        <f t="array" aca="1" ref="M392" ca="1">IFERROR(_xlfn.ANCHORARRAY(INDIRECT("'DATOS MAESTROS'!o" &amp; (MATCH(A392, 'DATOS MAESTROS'!N:N, 0)))),"")</f>
        <v/>
      </c>
    </row>
    <row r="393" spans="1:13" s="9" customFormat="1" x14ac:dyDescent="0.35">
      <c r="A393"/>
      <c r="B393"/>
      <c r="C393"/>
      <c r="D393"/>
      <c r="E393"/>
      <c r="F393"/>
      <c r="G393"/>
      <c r="H393"/>
      <c r="I393"/>
      <c r="J393"/>
      <c r="K393"/>
      <c r="L393"/>
      <c r="M393" s="9" t="str" cm="1">
        <f t="array" aca="1" ref="M393" ca="1">IFERROR(_xlfn.ANCHORARRAY(INDIRECT("'DATOS MAESTROS'!o" &amp; (MATCH(A393, 'DATOS MAESTROS'!N:N, 0)))),"")</f>
        <v/>
      </c>
    </row>
    <row r="394" spans="1:13" s="9" customFormat="1" x14ac:dyDescent="0.35">
      <c r="A394"/>
      <c r="B394"/>
      <c r="C394"/>
      <c r="D394"/>
      <c r="E394"/>
      <c r="F394"/>
      <c r="G394"/>
      <c r="H394"/>
      <c r="I394"/>
      <c r="J394"/>
      <c r="K394"/>
      <c r="L394"/>
      <c r="M394" s="9" t="str" cm="1">
        <f t="array" aca="1" ref="M394" ca="1">IFERROR(_xlfn.ANCHORARRAY(INDIRECT("'DATOS MAESTROS'!o" &amp; (MATCH(A394, 'DATOS MAESTROS'!N:N, 0)))),"")</f>
        <v/>
      </c>
    </row>
    <row r="395" spans="1:13" s="9" customFormat="1" x14ac:dyDescent="0.35">
      <c r="A395"/>
      <c r="B395"/>
      <c r="C395"/>
      <c r="D395"/>
      <c r="E395"/>
      <c r="F395"/>
      <c r="G395"/>
      <c r="H395"/>
      <c r="I395"/>
      <c r="J395"/>
      <c r="K395"/>
      <c r="L395"/>
      <c r="M395" s="9" t="str" cm="1">
        <f t="array" aca="1" ref="M395" ca="1">IFERROR(_xlfn.ANCHORARRAY(INDIRECT("'DATOS MAESTROS'!o" &amp; (MATCH(A395, 'DATOS MAESTROS'!N:N, 0)))),"")</f>
        <v/>
      </c>
    </row>
    <row r="396" spans="1:13" s="9" customFormat="1" x14ac:dyDescent="0.35">
      <c r="A396"/>
      <c r="B396"/>
      <c r="C396"/>
      <c r="D396"/>
      <c r="E396"/>
      <c r="F396"/>
      <c r="G396"/>
      <c r="H396"/>
      <c r="I396"/>
      <c r="J396"/>
      <c r="K396"/>
      <c r="L396"/>
      <c r="M396" s="9" t="str" cm="1">
        <f t="array" aca="1" ref="M396" ca="1">IFERROR(_xlfn.ANCHORARRAY(INDIRECT("'DATOS MAESTROS'!o" &amp; (MATCH(A396, 'DATOS MAESTROS'!N:N, 0)))),"")</f>
        <v/>
      </c>
    </row>
    <row r="397" spans="1:13" s="9" customFormat="1" x14ac:dyDescent="0.35">
      <c r="A397"/>
      <c r="B397"/>
      <c r="C397"/>
      <c r="D397"/>
      <c r="E397"/>
      <c r="F397"/>
      <c r="G397"/>
      <c r="H397"/>
      <c r="I397"/>
      <c r="J397"/>
      <c r="K397"/>
      <c r="L397"/>
      <c r="M397" s="9" t="str" cm="1">
        <f t="array" aca="1" ref="M397" ca="1">IFERROR(_xlfn.ANCHORARRAY(INDIRECT("'DATOS MAESTROS'!o" &amp; (MATCH(A397, 'DATOS MAESTROS'!N:N, 0)))),"")</f>
        <v/>
      </c>
    </row>
    <row r="398" spans="1:13" s="9" customFormat="1" x14ac:dyDescent="0.35">
      <c r="A398"/>
      <c r="B398"/>
      <c r="C398"/>
      <c r="D398"/>
      <c r="E398"/>
      <c r="F398"/>
      <c r="G398"/>
      <c r="H398"/>
      <c r="I398"/>
      <c r="J398"/>
      <c r="K398"/>
      <c r="L398"/>
      <c r="M398" s="9" t="str" cm="1">
        <f t="array" aca="1" ref="M398" ca="1">IFERROR(_xlfn.ANCHORARRAY(INDIRECT("'DATOS MAESTROS'!o" &amp; (MATCH(A398, 'DATOS MAESTROS'!N:N, 0)))),"")</f>
        <v/>
      </c>
    </row>
    <row r="399" spans="1:13" s="9" customFormat="1" x14ac:dyDescent="0.35">
      <c r="A399"/>
      <c r="B399"/>
      <c r="C399"/>
      <c r="D399"/>
      <c r="E399"/>
      <c r="F399"/>
      <c r="G399"/>
      <c r="H399"/>
      <c r="I399"/>
      <c r="J399"/>
      <c r="K399"/>
      <c r="L399"/>
      <c r="M399" s="9" t="str" cm="1">
        <f t="array" aca="1" ref="M399" ca="1">IFERROR(_xlfn.ANCHORARRAY(INDIRECT("'DATOS MAESTROS'!o" &amp; (MATCH(A399, 'DATOS MAESTROS'!N:N, 0)))),"")</f>
        <v/>
      </c>
    </row>
    <row r="400" spans="1:13" s="9" customFormat="1" x14ac:dyDescent="0.35">
      <c r="A400"/>
      <c r="B400"/>
      <c r="C400"/>
      <c r="D400"/>
      <c r="E400"/>
      <c r="F400"/>
      <c r="G400"/>
      <c r="H400"/>
      <c r="I400"/>
      <c r="J400"/>
      <c r="K400"/>
      <c r="L400"/>
      <c r="M400" s="9" t="str" cm="1">
        <f t="array" aca="1" ref="M400" ca="1">IFERROR(_xlfn.ANCHORARRAY(INDIRECT("'DATOS MAESTROS'!o" &amp; (MATCH(A400, 'DATOS MAESTROS'!N:N, 0)))),"")</f>
        <v/>
      </c>
    </row>
    <row r="401" spans="1:13" s="9" customFormat="1" x14ac:dyDescent="0.35">
      <c r="A401"/>
      <c r="B401"/>
      <c r="C401"/>
      <c r="D401"/>
      <c r="E401"/>
      <c r="F401"/>
      <c r="G401"/>
      <c r="H401"/>
      <c r="I401"/>
      <c r="J401"/>
      <c r="K401"/>
      <c r="L401"/>
      <c r="M401" s="9" t="str" cm="1">
        <f t="array" aca="1" ref="M401" ca="1">IFERROR(_xlfn.ANCHORARRAY(INDIRECT("'DATOS MAESTROS'!o" &amp; (MATCH(A401, 'DATOS MAESTROS'!N:N, 0)))),"")</f>
        <v/>
      </c>
    </row>
    <row r="402" spans="1:13" s="9" customFormat="1" x14ac:dyDescent="0.35">
      <c r="A402"/>
      <c r="B402"/>
      <c r="C402"/>
      <c r="D402"/>
      <c r="E402"/>
      <c r="F402"/>
      <c r="G402"/>
      <c r="H402"/>
      <c r="I402"/>
      <c r="J402"/>
      <c r="K402"/>
      <c r="L402"/>
      <c r="M402" s="9" t="str" cm="1">
        <f t="array" aca="1" ref="M402" ca="1">IFERROR(_xlfn.ANCHORARRAY(INDIRECT("'DATOS MAESTROS'!o" &amp; (MATCH(A402, 'DATOS MAESTROS'!N:N, 0)))),"")</f>
        <v/>
      </c>
    </row>
    <row r="403" spans="1:13" s="9" customFormat="1" x14ac:dyDescent="0.35">
      <c r="A403"/>
      <c r="B403"/>
      <c r="C403"/>
      <c r="D403"/>
      <c r="E403"/>
      <c r="F403"/>
      <c r="G403"/>
      <c r="H403"/>
      <c r="I403"/>
      <c r="J403"/>
      <c r="K403"/>
      <c r="L403"/>
      <c r="M403" s="9" t="str" cm="1">
        <f t="array" aca="1" ref="M403" ca="1">IFERROR(_xlfn.ANCHORARRAY(INDIRECT("'DATOS MAESTROS'!o" &amp; (MATCH(A403, 'DATOS MAESTROS'!N:N, 0)))),"")</f>
        <v/>
      </c>
    </row>
    <row r="404" spans="1:13" s="9" customFormat="1" x14ac:dyDescent="0.35">
      <c r="A404"/>
      <c r="B404"/>
      <c r="C404"/>
      <c r="D404"/>
      <c r="E404"/>
      <c r="F404"/>
      <c r="G404"/>
      <c r="H404"/>
      <c r="I404"/>
      <c r="J404"/>
      <c r="K404"/>
      <c r="L404"/>
      <c r="M404" s="9" t="str" cm="1">
        <f t="array" aca="1" ref="M404" ca="1">IFERROR(_xlfn.ANCHORARRAY(INDIRECT("'DATOS MAESTROS'!o" &amp; (MATCH(A404, 'DATOS MAESTROS'!N:N, 0)))),"")</f>
        <v/>
      </c>
    </row>
    <row r="405" spans="1:13" s="9" customFormat="1" x14ac:dyDescent="0.35">
      <c r="A405"/>
      <c r="B405"/>
      <c r="C405"/>
      <c r="D405"/>
      <c r="E405"/>
      <c r="F405"/>
      <c r="G405"/>
      <c r="H405"/>
      <c r="I405"/>
      <c r="J405"/>
      <c r="K405"/>
      <c r="L405"/>
      <c r="M405" s="9" t="str" cm="1">
        <f t="array" aca="1" ref="M405" ca="1">IFERROR(_xlfn.ANCHORARRAY(INDIRECT("'DATOS MAESTROS'!o" &amp; (MATCH(A405, 'DATOS MAESTROS'!N:N, 0)))),"")</f>
        <v/>
      </c>
    </row>
    <row r="406" spans="1:13" s="9" customFormat="1" x14ac:dyDescent="0.35">
      <c r="A406"/>
      <c r="B406"/>
      <c r="C406"/>
      <c r="D406"/>
      <c r="E406"/>
      <c r="F406"/>
      <c r="G406"/>
      <c r="H406"/>
      <c r="I406"/>
      <c r="J406"/>
      <c r="K406"/>
      <c r="L406"/>
      <c r="M406" s="9" t="str" cm="1">
        <f t="array" aca="1" ref="M406" ca="1">IFERROR(_xlfn.ANCHORARRAY(INDIRECT("'DATOS MAESTROS'!o" &amp; (MATCH(A406, 'DATOS MAESTROS'!N:N, 0)))),"")</f>
        <v/>
      </c>
    </row>
    <row r="407" spans="1:13" s="9" customFormat="1" x14ac:dyDescent="0.35">
      <c r="A407"/>
      <c r="B407"/>
      <c r="C407"/>
      <c r="D407"/>
      <c r="E407"/>
      <c r="F407"/>
      <c r="G407"/>
      <c r="H407"/>
      <c r="I407"/>
      <c r="J407"/>
      <c r="K407"/>
      <c r="L407"/>
      <c r="M407" s="9" t="str" cm="1">
        <f t="array" aca="1" ref="M407" ca="1">IFERROR(_xlfn.ANCHORARRAY(INDIRECT("'DATOS MAESTROS'!o" &amp; (MATCH(A407, 'DATOS MAESTROS'!N:N, 0)))),"")</f>
        <v/>
      </c>
    </row>
    <row r="408" spans="1:13" s="9" customFormat="1" x14ac:dyDescent="0.35">
      <c r="A408"/>
      <c r="B408"/>
      <c r="C408"/>
      <c r="D408"/>
      <c r="E408"/>
      <c r="F408"/>
      <c r="G408"/>
      <c r="H408"/>
      <c r="I408"/>
      <c r="J408"/>
      <c r="K408"/>
      <c r="L408"/>
      <c r="M408" s="9" t="str" cm="1">
        <f t="array" aca="1" ref="M408" ca="1">IFERROR(_xlfn.ANCHORARRAY(INDIRECT("'DATOS MAESTROS'!o" &amp; (MATCH(A408, 'DATOS MAESTROS'!N:N, 0)))),"")</f>
        <v/>
      </c>
    </row>
    <row r="409" spans="1:13" s="9" customFormat="1" x14ac:dyDescent="0.35">
      <c r="A409"/>
      <c r="B409"/>
      <c r="C409"/>
      <c r="D409"/>
      <c r="E409"/>
      <c r="F409"/>
      <c r="G409"/>
      <c r="H409"/>
      <c r="I409"/>
      <c r="J409"/>
      <c r="K409"/>
      <c r="L409"/>
      <c r="M409" s="9" t="str" cm="1">
        <f t="array" aca="1" ref="M409" ca="1">IFERROR(_xlfn.ANCHORARRAY(INDIRECT("'DATOS MAESTROS'!o" &amp; (MATCH(A409, 'DATOS MAESTROS'!N:N, 0)))),"")</f>
        <v/>
      </c>
    </row>
    <row r="410" spans="1:13" s="9" customFormat="1" x14ac:dyDescent="0.35">
      <c r="A410"/>
      <c r="B410"/>
      <c r="C410"/>
      <c r="D410"/>
      <c r="E410"/>
      <c r="F410"/>
      <c r="G410"/>
      <c r="H410"/>
      <c r="I410"/>
      <c r="J410"/>
      <c r="K410"/>
      <c r="L410"/>
      <c r="M410" s="9" t="str" cm="1">
        <f t="array" aca="1" ref="M410" ca="1">IFERROR(_xlfn.ANCHORARRAY(INDIRECT("'DATOS MAESTROS'!o" &amp; (MATCH(A410, 'DATOS MAESTROS'!N:N, 0)))),"")</f>
        <v/>
      </c>
    </row>
    <row r="411" spans="1:13" s="9" customFormat="1" x14ac:dyDescent="0.35">
      <c r="A411"/>
      <c r="B411"/>
      <c r="C411"/>
      <c r="D411"/>
      <c r="E411"/>
      <c r="F411"/>
      <c r="G411"/>
      <c r="H411"/>
      <c r="I411"/>
      <c r="J411"/>
      <c r="K411"/>
      <c r="L411"/>
      <c r="M411" s="9" t="str" cm="1">
        <f t="array" aca="1" ref="M411" ca="1">IFERROR(_xlfn.ANCHORARRAY(INDIRECT("'DATOS MAESTROS'!o" &amp; (MATCH(A411, 'DATOS MAESTROS'!N:N, 0)))),"")</f>
        <v/>
      </c>
    </row>
    <row r="412" spans="1:13" s="9" customFormat="1" x14ac:dyDescent="0.35">
      <c r="A412"/>
      <c r="B412"/>
      <c r="C412"/>
      <c r="D412"/>
      <c r="E412"/>
      <c r="F412"/>
      <c r="G412"/>
      <c r="H412"/>
      <c r="I412"/>
      <c r="J412"/>
      <c r="K412"/>
      <c r="L412"/>
      <c r="M412" s="9" t="str" cm="1">
        <f t="array" aca="1" ref="M412" ca="1">IFERROR(_xlfn.ANCHORARRAY(INDIRECT("'DATOS MAESTROS'!o" &amp; (MATCH(A412, 'DATOS MAESTROS'!N:N, 0)))),"")</f>
        <v/>
      </c>
    </row>
    <row r="413" spans="1:13" s="9" customFormat="1" x14ac:dyDescent="0.35">
      <c r="A413"/>
      <c r="B413"/>
      <c r="C413"/>
      <c r="D413"/>
      <c r="E413"/>
      <c r="F413"/>
      <c r="G413"/>
      <c r="H413"/>
      <c r="I413"/>
      <c r="J413"/>
      <c r="K413"/>
      <c r="L413"/>
      <c r="M413" s="9" t="str" cm="1">
        <f t="array" aca="1" ref="M413" ca="1">IFERROR(_xlfn.ANCHORARRAY(INDIRECT("'DATOS MAESTROS'!o" &amp; (MATCH(A413, 'DATOS MAESTROS'!N:N, 0)))),"")</f>
        <v/>
      </c>
    </row>
    <row r="414" spans="1:13" s="9" customFormat="1" x14ac:dyDescent="0.35">
      <c r="A414"/>
      <c r="B414"/>
      <c r="C414"/>
      <c r="D414"/>
      <c r="E414"/>
      <c r="F414"/>
      <c r="G414"/>
      <c r="H414"/>
      <c r="I414"/>
      <c r="J414"/>
      <c r="K414"/>
      <c r="L414"/>
      <c r="M414" s="9" t="str" cm="1">
        <f t="array" aca="1" ref="M414" ca="1">IFERROR(_xlfn.ANCHORARRAY(INDIRECT("'DATOS MAESTROS'!o" &amp; (MATCH(A414, 'DATOS MAESTROS'!N:N, 0)))),"")</f>
        <v/>
      </c>
    </row>
    <row r="415" spans="1:13" s="9" customFormat="1" x14ac:dyDescent="0.35">
      <c r="A415"/>
      <c r="B415"/>
      <c r="C415"/>
      <c r="D415"/>
      <c r="E415"/>
      <c r="F415"/>
      <c r="G415"/>
      <c r="H415"/>
      <c r="I415"/>
      <c r="J415"/>
      <c r="K415"/>
      <c r="L415"/>
      <c r="M415" s="9" t="str" cm="1">
        <f t="array" aca="1" ref="M415" ca="1">IFERROR(_xlfn.ANCHORARRAY(INDIRECT("'DATOS MAESTROS'!o" &amp; (MATCH(A415, 'DATOS MAESTROS'!N:N, 0)))),"")</f>
        <v/>
      </c>
    </row>
    <row r="416" spans="1:13" s="9" customFormat="1" x14ac:dyDescent="0.35">
      <c r="A416"/>
      <c r="B416"/>
      <c r="C416"/>
      <c r="D416"/>
      <c r="E416"/>
      <c r="F416"/>
      <c r="G416"/>
      <c r="H416"/>
      <c r="I416"/>
      <c r="J416"/>
      <c r="K416"/>
      <c r="L416"/>
      <c r="M416" s="9" t="str" cm="1">
        <f t="array" aca="1" ref="M416" ca="1">IFERROR(_xlfn.ANCHORARRAY(INDIRECT("'DATOS MAESTROS'!o" &amp; (MATCH(A416, 'DATOS MAESTROS'!N:N, 0)))),"")</f>
        <v/>
      </c>
    </row>
    <row r="417" spans="1:13" s="9" customFormat="1" x14ac:dyDescent="0.35">
      <c r="A417"/>
      <c r="B417"/>
      <c r="C417"/>
      <c r="D417"/>
      <c r="E417"/>
      <c r="F417"/>
      <c r="G417"/>
      <c r="H417"/>
      <c r="I417"/>
      <c r="J417"/>
      <c r="K417"/>
      <c r="L417"/>
      <c r="M417" s="9" t="str" cm="1">
        <f t="array" aca="1" ref="M417" ca="1">IFERROR(_xlfn.ANCHORARRAY(INDIRECT("'DATOS MAESTROS'!o" &amp; (MATCH(A417, 'DATOS MAESTROS'!N:N, 0)))),"")</f>
        <v/>
      </c>
    </row>
    <row r="418" spans="1:13" s="9" customFormat="1" x14ac:dyDescent="0.35">
      <c r="A418"/>
      <c r="B418"/>
      <c r="C418"/>
      <c r="D418"/>
      <c r="E418"/>
      <c r="F418"/>
      <c r="G418"/>
      <c r="H418"/>
      <c r="I418"/>
      <c r="J418"/>
      <c r="K418"/>
      <c r="L418"/>
      <c r="M418" s="9" t="str" cm="1">
        <f t="array" aca="1" ref="M418" ca="1">IFERROR(_xlfn.ANCHORARRAY(INDIRECT("'DATOS MAESTROS'!o" &amp; (MATCH(A418, 'DATOS MAESTROS'!N:N, 0)))),"")</f>
        <v/>
      </c>
    </row>
    <row r="419" spans="1:13" s="9" customFormat="1" x14ac:dyDescent="0.35">
      <c r="A419"/>
      <c r="B419"/>
      <c r="C419"/>
      <c r="D419"/>
      <c r="E419"/>
      <c r="F419"/>
      <c r="G419"/>
      <c r="H419"/>
      <c r="I419"/>
      <c r="J419"/>
      <c r="K419"/>
      <c r="L419"/>
      <c r="M419" s="9" t="str" cm="1">
        <f t="array" aca="1" ref="M419" ca="1">IFERROR(_xlfn.ANCHORARRAY(INDIRECT("'DATOS MAESTROS'!o" &amp; (MATCH(A419, 'DATOS MAESTROS'!N:N, 0)))),"")</f>
        <v/>
      </c>
    </row>
    <row r="420" spans="1:13" s="9" customFormat="1" x14ac:dyDescent="0.35">
      <c r="A420"/>
      <c r="B420"/>
      <c r="C420"/>
      <c r="D420"/>
      <c r="E420"/>
      <c r="F420"/>
      <c r="G420"/>
      <c r="H420"/>
      <c r="I420"/>
      <c r="J420"/>
      <c r="K420"/>
      <c r="L420"/>
      <c r="M420" s="9" t="str" cm="1">
        <f t="array" aca="1" ref="M420" ca="1">IFERROR(_xlfn.ANCHORARRAY(INDIRECT("'DATOS MAESTROS'!o" &amp; (MATCH(A420, 'DATOS MAESTROS'!N:N, 0)))),"")</f>
        <v/>
      </c>
    </row>
    <row r="421" spans="1:13" s="9" customFormat="1" x14ac:dyDescent="0.35">
      <c r="A421"/>
      <c r="B421"/>
      <c r="C421"/>
      <c r="D421"/>
      <c r="E421"/>
      <c r="F421"/>
      <c r="G421"/>
      <c r="H421"/>
      <c r="I421"/>
      <c r="J421"/>
      <c r="K421"/>
      <c r="L421"/>
      <c r="M421" s="9" t="str" cm="1">
        <f t="array" aca="1" ref="M421" ca="1">IFERROR(_xlfn.ANCHORARRAY(INDIRECT("'DATOS MAESTROS'!o" &amp; (MATCH(A421, 'DATOS MAESTROS'!N:N, 0)))),"")</f>
        <v/>
      </c>
    </row>
    <row r="422" spans="1:13" s="9" customFormat="1" x14ac:dyDescent="0.35">
      <c r="A422"/>
      <c r="B422"/>
      <c r="C422"/>
      <c r="D422"/>
      <c r="E422"/>
      <c r="F422"/>
      <c r="G422"/>
      <c r="H422"/>
      <c r="I422"/>
      <c r="J422"/>
      <c r="K422"/>
      <c r="L422"/>
      <c r="M422" s="9" t="str" cm="1">
        <f t="array" aca="1" ref="M422" ca="1">IFERROR(_xlfn.ANCHORARRAY(INDIRECT("'DATOS MAESTROS'!o" &amp; (MATCH(A422, 'DATOS MAESTROS'!N:N, 0)))),"")</f>
        <v/>
      </c>
    </row>
    <row r="423" spans="1:13" s="9" customFormat="1" x14ac:dyDescent="0.35">
      <c r="A423"/>
      <c r="B423"/>
      <c r="C423"/>
      <c r="D423"/>
      <c r="E423"/>
      <c r="F423"/>
      <c r="G423"/>
      <c r="H423"/>
      <c r="I423"/>
      <c r="J423"/>
      <c r="K423"/>
      <c r="L423"/>
      <c r="M423" s="9" t="str" cm="1">
        <f t="array" aca="1" ref="M423" ca="1">IFERROR(_xlfn.ANCHORARRAY(INDIRECT("'DATOS MAESTROS'!o" &amp; (MATCH(A423, 'DATOS MAESTROS'!N:N, 0)))),"")</f>
        <v/>
      </c>
    </row>
    <row r="424" spans="1:13" s="9" customFormat="1" x14ac:dyDescent="0.35">
      <c r="A424"/>
      <c r="B424"/>
      <c r="C424"/>
      <c r="D424"/>
      <c r="E424"/>
      <c r="F424"/>
      <c r="G424"/>
      <c r="H424"/>
      <c r="I424"/>
      <c r="J424"/>
      <c r="K424"/>
      <c r="L424"/>
      <c r="M424" s="9" t="str" cm="1">
        <f t="array" aca="1" ref="M424" ca="1">IFERROR(_xlfn.ANCHORARRAY(INDIRECT("'DATOS MAESTROS'!o" &amp; (MATCH(A424, 'DATOS MAESTROS'!N:N, 0)))),"")</f>
        <v/>
      </c>
    </row>
    <row r="425" spans="1:13" s="9" customFormat="1" x14ac:dyDescent="0.35">
      <c r="A425"/>
      <c r="B425"/>
      <c r="C425"/>
      <c r="D425"/>
      <c r="E425"/>
      <c r="F425"/>
      <c r="G425"/>
      <c r="H425"/>
      <c r="I425"/>
      <c r="J425"/>
      <c r="K425"/>
      <c r="L425"/>
      <c r="M425" s="9" t="str" cm="1">
        <f t="array" aca="1" ref="M425" ca="1">IFERROR(_xlfn.ANCHORARRAY(INDIRECT("'DATOS MAESTROS'!o" &amp; (MATCH(A425, 'DATOS MAESTROS'!N:N, 0)))),"")</f>
        <v/>
      </c>
    </row>
    <row r="426" spans="1:13" s="9" customFormat="1" x14ac:dyDescent="0.35">
      <c r="A426"/>
      <c r="B426"/>
      <c r="C426"/>
      <c r="D426"/>
      <c r="E426"/>
      <c r="F426"/>
      <c r="G426"/>
      <c r="H426"/>
      <c r="I426"/>
      <c r="J426"/>
      <c r="K426"/>
      <c r="L426"/>
      <c r="M426" s="9" t="str" cm="1">
        <f t="array" aca="1" ref="M426" ca="1">IFERROR(_xlfn.ANCHORARRAY(INDIRECT("'DATOS MAESTROS'!o" &amp; (MATCH(A426, 'DATOS MAESTROS'!N:N, 0)))),"")</f>
        <v/>
      </c>
    </row>
    <row r="427" spans="1:13" s="9" customFormat="1" x14ac:dyDescent="0.35">
      <c r="A427"/>
      <c r="B427"/>
      <c r="C427"/>
      <c r="D427"/>
      <c r="E427"/>
      <c r="F427"/>
      <c r="G427"/>
      <c r="H427"/>
      <c r="I427"/>
      <c r="J427"/>
      <c r="K427"/>
      <c r="L427"/>
      <c r="M427" s="9" t="str" cm="1">
        <f t="array" aca="1" ref="M427" ca="1">IFERROR(_xlfn.ANCHORARRAY(INDIRECT("'DATOS MAESTROS'!o" &amp; (MATCH(A427, 'DATOS MAESTROS'!N:N, 0)))),"")</f>
        <v/>
      </c>
    </row>
    <row r="428" spans="1:13" s="9" customFormat="1" x14ac:dyDescent="0.35">
      <c r="A428"/>
      <c r="B428"/>
      <c r="C428"/>
      <c r="D428"/>
      <c r="E428"/>
      <c r="F428"/>
      <c r="G428"/>
      <c r="H428"/>
      <c r="I428"/>
      <c r="J428"/>
      <c r="K428"/>
      <c r="L428"/>
      <c r="M428" s="9" t="str" cm="1">
        <f t="array" aca="1" ref="M428" ca="1">IFERROR(_xlfn.ANCHORARRAY(INDIRECT("'DATOS MAESTROS'!o" &amp; (MATCH(A428, 'DATOS MAESTROS'!N:N, 0)))),"")</f>
        <v/>
      </c>
    </row>
    <row r="429" spans="1:13" s="9" customFormat="1" x14ac:dyDescent="0.35">
      <c r="A429"/>
      <c r="B429"/>
      <c r="C429"/>
      <c r="D429"/>
      <c r="E429"/>
      <c r="F429"/>
      <c r="G429"/>
      <c r="H429"/>
      <c r="I429"/>
      <c r="J429"/>
      <c r="K429"/>
      <c r="L429"/>
      <c r="M429" s="9" t="str" cm="1">
        <f t="array" aca="1" ref="M429" ca="1">IFERROR(_xlfn.ANCHORARRAY(INDIRECT("'DATOS MAESTROS'!o" &amp; (MATCH(A429, 'DATOS MAESTROS'!N:N, 0)))),"")</f>
        <v/>
      </c>
    </row>
    <row r="430" spans="1:13" s="9" customFormat="1" x14ac:dyDescent="0.35">
      <c r="A430"/>
      <c r="B430"/>
      <c r="C430"/>
      <c r="D430"/>
      <c r="E430"/>
      <c r="F430"/>
      <c r="G430"/>
      <c r="H430"/>
      <c r="I430"/>
      <c r="J430"/>
      <c r="K430"/>
      <c r="L430"/>
      <c r="M430" s="9" t="str" cm="1">
        <f t="array" aca="1" ref="M430" ca="1">IFERROR(_xlfn.ANCHORARRAY(INDIRECT("'DATOS MAESTROS'!o" &amp; (MATCH(A430, 'DATOS MAESTROS'!N:N, 0)))),"")</f>
        <v/>
      </c>
    </row>
    <row r="431" spans="1:13" s="9" customFormat="1" x14ac:dyDescent="0.35">
      <c r="A431"/>
      <c r="B431"/>
      <c r="C431"/>
      <c r="D431"/>
      <c r="E431"/>
      <c r="F431"/>
      <c r="G431"/>
      <c r="H431"/>
      <c r="I431"/>
      <c r="J431"/>
      <c r="K431"/>
      <c r="L431"/>
      <c r="M431" s="9" t="str" cm="1">
        <f t="array" aca="1" ref="M431" ca="1">IFERROR(_xlfn.ANCHORARRAY(INDIRECT("'DATOS MAESTROS'!o" &amp; (MATCH(A431, 'DATOS MAESTROS'!N:N, 0)))),"")</f>
        <v/>
      </c>
    </row>
    <row r="432" spans="1:13" s="9" customFormat="1" x14ac:dyDescent="0.35">
      <c r="A432"/>
      <c r="B432"/>
      <c r="C432"/>
      <c r="D432"/>
      <c r="E432"/>
      <c r="F432"/>
      <c r="G432"/>
      <c r="H432"/>
      <c r="I432"/>
      <c r="J432"/>
      <c r="K432"/>
      <c r="L432"/>
      <c r="M432" s="9" t="str" cm="1">
        <f t="array" aca="1" ref="M432" ca="1">IFERROR(_xlfn.ANCHORARRAY(INDIRECT("'DATOS MAESTROS'!o" &amp; (MATCH(A432, 'DATOS MAESTROS'!N:N, 0)))),"")</f>
        <v/>
      </c>
    </row>
    <row r="433" spans="1:13" s="9" customFormat="1" x14ac:dyDescent="0.35">
      <c r="A433"/>
      <c r="B433"/>
      <c r="C433"/>
      <c r="D433"/>
      <c r="E433"/>
      <c r="F433"/>
      <c r="G433"/>
      <c r="H433"/>
      <c r="I433"/>
      <c r="J433"/>
      <c r="K433"/>
      <c r="L433"/>
      <c r="M433" s="9" t="str" cm="1">
        <f t="array" aca="1" ref="M433" ca="1">IFERROR(_xlfn.ANCHORARRAY(INDIRECT("'DATOS MAESTROS'!o" &amp; (MATCH(A433, 'DATOS MAESTROS'!N:N, 0)))),"")</f>
        <v/>
      </c>
    </row>
    <row r="434" spans="1:13" s="9" customFormat="1" x14ac:dyDescent="0.35">
      <c r="A434"/>
      <c r="B434"/>
      <c r="C434"/>
      <c r="D434"/>
      <c r="E434"/>
      <c r="F434"/>
      <c r="G434"/>
      <c r="H434"/>
      <c r="I434"/>
      <c r="J434"/>
      <c r="K434"/>
      <c r="L434"/>
      <c r="M434" s="9" t="str" cm="1">
        <f t="array" aca="1" ref="M434" ca="1">IFERROR(_xlfn.ANCHORARRAY(INDIRECT("'DATOS MAESTROS'!o" &amp; (MATCH(A434, 'DATOS MAESTROS'!N:N, 0)))),"")</f>
        <v/>
      </c>
    </row>
    <row r="435" spans="1:13" s="9" customFormat="1" x14ac:dyDescent="0.35">
      <c r="A435"/>
      <c r="B435"/>
      <c r="C435"/>
      <c r="D435"/>
      <c r="E435"/>
      <c r="F435"/>
      <c r="G435"/>
      <c r="H435"/>
      <c r="I435"/>
      <c r="J435"/>
      <c r="K435"/>
      <c r="L435"/>
      <c r="M435" s="9" t="str" cm="1">
        <f t="array" aca="1" ref="M435" ca="1">IFERROR(_xlfn.ANCHORARRAY(INDIRECT("'DATOS MAESTROS'!o" &amp; (MATCH(A435, 'DATOS MAESTROS'!N:N, 0)))),"")</f>
        <v/>
      </c>
    </row>
    <row r="436" spans="1:13" s="9" customFormat="1" x14ac:dyDescent="0.35">
      <c r="A436"/>
      <c r="B436"/>
      <c r="C436"/>
      <c r="D436"/>
      <c r="E436"/>
      <c r="F436"/>
      <c r="G436"/>
      <c r="H436"/>
      <c r="I436"/>
      <c r="J436"/>
      <c r="K436"/>
      <c r="L436"/>
      <c r="M436" s="9" t="str" cm="1">
        <f t="array" aca="1" ref="M436" ca="1">IFERROR(_xlfn.ANCHORARRAY(INDIRECT("'DATOS MAESTROS'!o" &amp; (MATCH(A436, 'DATOS MAESTROS'!N:N, 0)))),"")</f>
        <v/>
      </c>
    </row>
    <row r="437" spans="1:13" s="9" customFormat="1" x14ac:dyDescent="0.35">
      <c r="A437"/>
      <c r="B437"/>
      <c r="C437"/>
      <c r="D437"/>
      <c r="E437"/>
      <c r="F437"/>
      <c r="G437"/>
      <c r="H437"/>
      <c r="I437"/>
      <c r="J437"/>
      <c r="K437"/>
      <c r="L437"/>
      <c r="M437" s="9" t="str" cm="1">
        <f t="array" aca="1" ref="M437" ca="1">IFERROR(_xlfn.ANCHORARRAY(INDIRECT("'DATOS MAESTROS'!o" &amp; (MATCH(A437, 'DATOS MAESTROS'!N:N, 0)))),"")</f>
        <v/>
      </c>
    </row>
    <row r="438" spans="1:13" s="9" customFormat="1" x14ac:dyDescent="0.35">
      <c r="A438"/>
      <c r="B438"/>
      <c r="C438"/>
      <c r="D438"/>
      <c r="E438"/>
      <c r="F438"/>
      <c r="G438"/>
      <c r="H438"/>
      <c r="I438"/>
      <c r="J438"/>
      <c r="K438"/>
      <c r="L438"/>
      <c r="M438" s="9" t="str" cm="1">
        <f t="array" aca="1" ref="M438" ca="1">IFERROR(_xlfn.ANCHORARRAY(INDIRECT("'DATOS MAESTROS'!o" &amp; (MATCH(A438, 'DATOS MAESTROS'!N:N, 0)))),"")</f>
        <v/>
      </c>
    </row>
    <row r="439" spans="1:13" s="9" customFormat="1" x14ac:dyDescent="0.35">
      <c r="A439"/>
      <c r="B439"/>
      <c r="C439"/>
      <c r="D439"/>
      <c r="E439"/>
      <c r="F439"/>
      <c r="G439"/>
      <c r="H439"/>
      <c r="I439"/>
      <c r="J439"/>
      <c r="K439"/>
      <c r="L439"/>
      <c r="M439" s="9" t="str" cm="1">
        <f t="array" aca="1" ref="M439" ca="1">IFERROR(_xlfn.ANCHORARRAY(INDIRECT("'DATOS MAESTROS'!o" &amp; (MATCH(A439, 'DATOS MAESTROS'!N:N, 0)))),"")</f>
        <v/>
      </c>
    </row>
    <row r="440" spans="1:13" s="9" customFormat="1" x14ac:dyDescent="0.35">
      <c r="A440"/>
      <c r="B440"/>
      <c r="C440"/>
      <c r="D440"/>
      <c r="E440"/>
      <c r="F440"/>
      <c r="G440"/>
      <c r="H440"/>
      <c r="I440"/>
      <c r="J440"/>
      <c r="K440"/>
      <c r="L440"/>
      <c r="M440" s="9" t="str" cm="1">
        <f t="array" aca="1" ref="M440" ca="1">IFERROR(_xlfn.ANCHORARRAY(INDIRECT("'DATOS MAESTROS'!o" &amp; (MATCH(A440, 'DATOS MAESTROS'!N:N, 0)))),"")</f>
        <v/>
      </c>
    </row>
    <row r="441" spans="1:13" s="9" customFormat="1" x14ac:dyDescent="0.35">
      <c r="A441"/>
      <c r="B441"/>
      <c r="C441"/>
      <c r="D441"/>
      <c r="E441"/>
      <c r="F441"/>
      <c r="G441"/>
      <c r="H441"/>
      <c r="I441"/>
      <c r="J441"/>
      <c r="K441"/>
      <c r="L441"/>
      <c r="M441" s="9" t="str" cm="1">
        <f t="array" aca="1" ref="M441" ca="1">IFERROR(_xlfn.ANCHORARRAY(INDIRECT("'DATOS MAESTROS'!o" &amp; (MATCH(A441, 'DATOS MAESTROS'!N:N, 0)))),"")</f>
        <v/>
      </c>
    </row>
    <row r="442" spans="1:13" s="9" customFormat="1" x14ac:dyDescent="0.35">
      <c r="A442"/>
      <c r="B442"/>
      <c r="C442"/>
      <c r="D442"/>
      <c r="E442"/>
      <c r="F442"/>
      <c r="G442"/>
      <c r="H442"/>
      <c r="I442"/>
      <c r="J442"/>
      <c r="K442"/>
      <c r="L442"/>
      <c r="M442" s="9" t="str" cm="1">
        <f t="array" aca="1" ref="M442" ca="1">IFERROR(_xlfn.ANCHORARRAY(INDIRECT("'DATOS MAESTROS'!o" &amp; (MATCH(A442, 'DATOS MAESTROS'!N:N, 0)))),"")</f>
        <v/>
      </c>
    </row>
    <row r="443" spans="1:13" s="9" customFormat="1" x14ac:dyDescent="0.35">
      <c r="A443"/>
      <c r="B443"/>
      <c r="C443"/>
      <c r="D443"/>
      <c r="E443"/>
      <c r="F443"/>
      <c r="G443"/>
      <c r="H443"/>
      <c r="I443"/>
      <c r="J443"/>
      <c r="K443"/>
      <c r="L443"/>
      <c r="M443" s="9" t="str" cm="1">
        <f t="array" aca="1" ref="M443" ca="1">IFERROR(_xlfn.ANCHORARRAY(INDIRECT("'DATOS MAESTROS'!o" &amp; (MATCH(A443, 'DATOS MAESTROS'!N:N, 0)))),"")</f>
        <v/>
      </c>
    </row>
    <row r="444" spans="1:13" s="9" customFormat="1" x14ac:dyDescent="0.35">
      <c r="A444"/>
      <c r="B444"/>
      <c r="C444"/>
      <c r="D444"/>
      <c r="E444"/>
      <c r="F444"/>
      <c r="G444"/>
      <c r="H444"/>
      <c r="I444"/>
      <c r="J444"/>
      <c r="K444"/>
      <c r="L444"/>
      <c r="M444" s="9" t="str" cm="1">
        <f t="array" aca="1" ref="M444" ca="1">IFERROR(_xlfn.ANCHORARRAY(INDIRECT("'DATOS MAESTROS'!o" &amp; (MATCH(A444, 'DATOS MAESTROS'!N:N, 0)))),"")</f>
        <v/>
      </c>
    </row>
    <row r="445" spans="1:13" s="9" customFormat="1" x14ac:dyDescent="0.35">
      <c r="A445"/>
      <c r="B445"/>
      <c r="C445"/>
      <c r="D445"/>
      <c r="E445"/>
      <c r="F445"/>
      <c r="G445"/>
      <c r="H445"/>
      <c r="I445"/>
      <c r="J445"/>
      <c r="K445"/>
      <c r="L445"/>
      <c r="M445" s="9" t="str" cm="1">
        <f t="array" aca="1" ref="M445" ca="1">IFERROR(_xlfn.ANCHORARRAY(INDIRECT("'DATOS MAESTROS'!o" &amp; (MATCH(A445, 'DATOS MAESTROS'!N:N, 0)))),"")</f>
        <v/>
      </c>
    </row>
    <row r="446" spans="1:13" s="9" customFormat="1" x14ac:dyDescent="0.35">
      <c r="A446"/>
      <c r="B446"/>
      <c r="C446"/>
      <c r="D446"/>
      <c r="E446"/>
      <c r="F446"/>
      <c r="G446"/>
      <c r="H446"/>
      <c r="I446"/>
      <c r="J446"/>
      <c r="K446"/>
      <c r="L446"/>
      <c r="M446" s="9" t="str" cm="1">
        <f t="array" aca="1" ref="M446" ca="1">IFERROR(_xlfn.ANCHORARRAY(INDIRECT("'DATOS MAESTROS'!o" &amp; (MATCH(A446, 'DATOS MAESTROS'!N:N, 0)))),"")</f>
        <v/>
      </c>
    </row>
    <row r="447" spans="1:13" s="9" customFormat="1" x14ac:dyDescent="0.35">
      <c r="A447"/>
      <c r="B447"/>
      <c r="C447"/>
      <c r="D447"/>
      <c r="E447"/>
      <c r="F447"/>
      <c r="G447"/>
      <c r="H447"/>
      <c r="I447"/>
      <c r="J447"/>
      <c r="K447"/>
      <c r="L447"/>
      <c r="M447" s="9" t="str" cm="1">
        <f t="array" aca="1" ref="M447" ca="1">IFERROR(_xlfn.ANCHORARRAY(INDIRECT("'DATOS MAESTROS'!o" &amp; (MATCH(A447, 'DATOS MAESTROS'!N:N, 0)))),"")</f>
        <v/>
      </c>
    </row>
    <row r="448" spans="1:13" s="9" customFormat="1" x14ac:dyDescent="0.35">
      <c r="A448"/>
      <c r="B448"/>
      <c r="C448"/>
      <c r="D448"/>
      <c r="E448"/>
      <c r="F448"/>
      <c r="G448"/>
      <c r="H448"/>
      <c r="I448"/>
      <c r="J448"/>
      <c r="K448"/>
      <c r="L448"/>
      <c r="M448" s="9" t="str" cm="1">
        <f t="array" aca="1" ref="M448" ca="1">IFERROR(_xlfn.ANCHORARRAY(INDIRECT("'DATOS MAESTROS'!o" &amp; (MATCH(A448, 'DATOS MAESTROS'!N:N, 0)))),"")</f>
        <v/>
      </c>
    </row>
    <row r="449" spans="1:13" s="9" customFormat="1" x14ac:dyDescent="0.35">
      <c r="A449"/>
      <c r="B449"/>
      <c r="C449"/>
      <c r="D449"/>
      <c r="E449"/>
      <c r="F449"/>
      <c r="G449"/>
      <c r="H449"/>
      <c r="I449"/>
      <c r="J449"/>
      <c r="K449"/>
      <c r="L449"/>
      <c r="M449" s="9" t="str" cm="1">
        <f t="array" aca="1" ref="M449" ca="1">IFERROR(_xlfn.ANCHORARRAY(INDIRECT("'DATOS MAESTROS'!o" &amp; (MATCH(A449, 'DATOS MAESTROS'!N:N, 0)))),"")</f>
        <v/>
      </c>
    </row>
    <row r="450" spans="1:13" s="9" customFormat="1" x14ac:dyDescent="0.35">
      <c r="A450"/>
      <c r="B450"/>
      <c r="C450"/>
      <c r="D450"/>
      <c r="E450"/>
      <c r="F450"/>
      <c r="G450"/>
      <c r="H450"/>
      <c r="I450"/>
      <c r="J450"/>
      <c r="K450"/>
      <c r="L450"/>
      <c r="M450" s="9" t="str" cm="1">
        <f t="array" aca="1" ref="M450" ca="1">IFERROR(_xlfn.ANCHORARRAY(INDIRECT("'DATOS MAESTROS'!o" &amp; (MATCH(A450, 'DATOS MAESTROS'!N:N, 0)))),"")</f>
        <v/>
      </c>
    </row>
    <row r="451" spans="1:13" s="9" customFormat="1" x14ac:dyDescent="0.35">
      <c r="A451"/>
      <c r="B451"/>
      <c r="C451"/>
      <c r="D451"/>
      <c r="E451"/>
      <c r="F451"/>
      <c r="G451"/>
      <c r="H451"/>
      <c r="I451"/>
      <c r="J451"/>
      <c r="K451"/>
      <c r="L451"/>
      <c r="M451" s="9" t="str" cm="1">
        <f t="array" aca="1" ref="M451" ca="1">IFERROR(_xlfn.ANCHORARRAY(INDIRECT("'DATOS MAESTROS'!o" &amp; (MATCH(A451, 'DATOS MAESTROS'!N:N, 0)))),"")</f>
        <v/>
      </c>
    </row>
    <row r="452" spans="1:13" s="9" customFormat="1" x14ac:dyDescent="0.35">
      <c r="A452"/>
      <c r="B452"/>
      <c r="C452"/>
      <c r="D452"/>
      <c r="E452"/>
      <c r="F452"/>
      <c r="G452"/>
      <c r="H452"/>
      <c r="I452"/>
      <c r="J452"/>
      <c r="K452"/>
      <c r="L452"/>
      <c r="M452" s="9" t="str" cm="1">
        <f t="array" aca="1" ref="M452" ca="1">IFERROR(_xlfn.ANCHORARRAY(INDIRECT("'DATOS MAESTROS'!o" &amp; (MATCH(A452, 'DATOS MAESTROS'!N:N, 0)))),"")</f>
        <v/>
      </c>
    </row>
    <row r="453" spans="1:13" s="9" customFormat="1" x14ac:dyDescent="0.35">
      <c r="A453"/>
      <c r="B453"/>
      <c r="C453"/>
      <c r="D453"/>
      <c r="E453"/>
      <c r="F453"/>
      <c r="G453"/>
      <c r="H453"/>
      <c r="I453"/>
      <c r="J453"/>
      <c r="K453"/>
      <c r="L453"/>
      <c r="M453" s="9" t="str" cm="1">
        <f t="array" aca="1" ref="M453" ca="1">IFERROR(_xlfn.ANCHORARRAY(INDIRECT("'DATOS MAESTROS'!o" &amp; (MATCH(A453, 'DATOS MAESTROS'!N:N, 0)))),"")</f>
        <v/>
      </c>
    </row>
    <row r="454" spans="1:13" s="9" customFormat="1" x14ac:dyDescent="0.35">
      <c r="A454"/>
      <c r="B454"/>
      <c r="C454"/>
      <c r="D454"/>
      <c r="E454"/>
      <c r="F454"/>
      <c r="G454"/>
      <c r="H454"/>
      <c r="I454"/>
      <c r="J454"/>
      <c r="K454"/>
      <c r="L454"/>
      <c r="M454" s="9" t="str" cm="1">
        <f t="array" aca="1" ref="M454" ca="1">IFERROR(_xlfn.ANCHORARRAY(INDIRECT("'DATOS MAESTROS'!o" &amp; (MATCH(A454, 'DATOS MAESTROS'!N:N, 0)))),"")</f>
        <v/>
      </c>
    </row>
    <row r="455" spans="1:13" s="9" customFormat="1" x14ac:dyDescent="0.35">
      <c r="A455"/>
      <c r="B455"/>
      <c r="C455"/>
      <c r="D455"/>
      <c r="E455"/>
      <c r="F455"/>
      <c r="G455"/>
      <c r="H455"/>
      <c r="I455"/>
      <c r="J455"/>
      <c r="K455"/>
      <c r="L455"/>
      <c r="M455" s="9" t="str" cm="1">
        <f t="array" aca="1" ref="M455" ca="1">IFERROR(_xlfn.ANCHORARRAY(INDIRECT("'DATOS MAESTROS'!o" &amp; (MATCH(A455, 'DATOS MAESTROS'!N:N, 0)))),"")</f>
        <v/>
      </c>
    </row>
    <row r="456" spans="1:13" s="9" customFormat="1" x14ac:dyDescent="0.35">
      <c r="A456"/>
      <c r="B456"/>
      <c r="C456"/>
      <c r="D456"/>
      <c r="E456"/>
      <c r="F456"/>
      <c r="G456"/>
      <c r="H456"/>
      <c r="I456"/>
      <c r="J456"/>
      <c r="K456"/>
      <c r="L456"/>
      <c r="M456" s="9" t="str" cm="1">
        <f t="array" aca="1" ref="M456" ca="1">IFERROR(_xlfn.ANCHORARRAY(INDIRECT("'DATOS MAESTROS'!o" &amp; (MATCH(A456, 'DATOS MAESTROS'!N:N, 0)))),"")</f>
        <v/>
      </c>
    </row>
    <row r="457" spans="1:13" s="9" customFormat="1" x14ac:dyDescent="0.35">
      <c r="A457"/>
      <c r="B457"/>
      <c r="C457"/>
      <c r="D457"/>
      <c r="E457"/>
      <c r="F457"/>
      <c r="G457"/>
      <c r="H457"/>
      <c r="I457"/>
      <c r="J457"/>
      <c r="K457"/>
      <c r="L457"/>
      <c r="M457" s="9" t="str" cm="1">
        <f t="array" aca="1" ref="M457" ca="1">IFERROR(_xlfn.ANCHORARRAY(INDIRECT("'DATOS MAESTROS'!o" &amp; (MATCH(A457, 'DATOS MAESTROS'!N:N, 0)))),"")</f>
        <v/>
      </c>
    </row>
    <row r="458" spans="1:13" s="9" customFormat="1" x14ac:dyDescent="0.35">
      <c r="A458"/>
      <c r="B458"/>
      <c r="C458"/>
      <c r="D458"/>
      <c r="E458"/>
      <c r="F458"/>
      <c r="G458"/>
      <c r="H458"/>
      <c r="I458"/>
      <c r="J458"/>
      <c r="K458"/>
      <c r="L458"/>
      <c r="M458" s="9" t="str" cm="1">
        <f t="array" aca="1" ref="M458" ca="1">IFERROR(_xlfn.ANCHORARRAY(INDIRECT("'DATOS MAESTROS'!o" &amp; (MATCH(A458, 'DATOS MAESTROS'!N:N, 0)))),"")</f>
        <v/>
      </c>
    </row>
    <row r="459" spans="1:13" s="9" customFormat="1" x14ac:dyDescent="0.35">
      <c r="A459"/>
      <c r="B459"/>
      <c r="C459"/>
      <c r="D459"/>
      <c r="E459"/>
      <c r="F459"/>
      <c r="G459"/>
      <c r="H459"/>
      <c r="I459"/>
      <c r="J459"/>
      <c r="K459"/>
      <c r="L459"/>
      <c r="M459" s="9" t="str" cm="1">
        <f t="array" aca="1" ref="M459" ca="1">IFERROR(_xlfn.ANCHORARRAY(INDIRECT("'DATOS MAESTROS'!o" &amp; (MATCH(A459, 'DATOS MAESTROS'!N:N, 0)))),"")</f>
        <v/>
      </c>
    </row>
    <row r="460" spans="1:13" s="9" customFormat="1" x14ac:dyDescent="0.35">
      <c r="A460"/>
      <c r="B460"/>
      <c r="C460"/>
      <c r="D460"/>
      <c r="E460"/>
      <c r="F460"/>
      <c r="G460"/>
      <c r="H460"/>
      <c r="I460"/>
      <c r="J460"/>
      <c r="K460"/>
      <c r="L460"/>
      <c r="M460" s="9" t="str" cm="1">
        <f t="array" aca="1" ref="M460" ca="1">IFERROR(_xlfn.ANCHORARRAY(INDIRECT("'DATOS MAESTROS'!o" &amp; (MATCH(A460, 'DATOS MAESTROS'!N:N, 0)))),"")</f>
        <v/>
      </c>
    </row>
    <row r="461" spans="1:13" s="9" customFormat="1" x14ac:dyDescent="0.35">
      <c r="A461"/>
      <c r="B461"/>
      <c r="C461"/>
      <c r="D461"/>
      <c r="E461"/>
      <c r="F461"/>
      <c r="G461"/>
      <c r="H461"/>
      <c r="I461"/>
      <c r="J461"/>
      <c r="K461"/>
      <c r="L461"/>
      <c r="M461" s="9" t="str" cm="1">
        <f t="array" aca="1" ref="M461" ca="1">IFERROR(_xlfn.ANCHORARRAY(INDIRECT("'DATOS MAESTROS'!o" &amp; (MATCH(A461, 'DATOS MAESTROS'!N:N, 0)))),"")</f>
        <v/>
      </c>
    </row>
    <row r="462" spans="1:13" s="9" customFormat="1" x14ac:dyDescent="0.35">
      <c r="A462"/>
      <c r="B462"/>
      <c r="C462"/>
      <c r="D462"/>
      <c r="E462"/>
      <c r="F462"/>
      <c r="G462"/>
      <c r="H462"/>
      <c r="I462"/>
      <c r="J462"/>
      <c r="K462"/>
      <c r="L462"/>
      <c r="M462" s="9" t="str" cm="1">
        <f t="array" aca="1" ref="M462" ca="1">IFERROR(_xlfn.ANCHORARRAY(INDIRECT("'DATOS MAESTROS'!o" &amp; (MATCH(A462, 'DATOS MAESTROS'!N:N, 0)))),"")</f>
        <v/>
      </c>
    </row>
    <row r="463" spans="1:13" s="9" customFormat="1" x14ac:dyDescent="0.35">
      <c r="A463"/>
      <c r="B463"/>
      <c r="C463"/>
      <c r="D463"/>
      <c r="E463"/>
      <c r="F463"/>
      <c r="G463"/>
      <c r="H463"/>
      <c r="I463"/>
      <c r="J463"/>
      <c r="K463"/>
      <c r="L463"/>
      <c r="M463" s="9" t="str" cm="1">
        <f t="array" aca="1" ref="M463" ca="1">IFERROR(_xlfn.ANCHORARRAY(INDIRECT("'DATOS MAESTROS'!o" &amp; (MATCH(A463, 'DATOS MAESTROS'!N:N, 0)))),"")</f>
        <v/>
      </c>
    </row>
    <row r="464" spans="1:13" s="9" customFormat="1" x14ac:dyDescent="0.35">
      <c r="A464"/>
      <c r="B464"/>
      <c r="C464"/>
      <c r="D464"/>
      <c r="E464"/>
      <c r="F464"/>
      <c r="G464"/>
      <c r="H464"/>
      <c r="I464"/>
      <c r="J464"/>
      <c r="K464"/>
      <c r="L464"/>
      <c r="M464" s="9" t="str" cm="1">
        <f t="array" aca="1" ref="M464" ca="1">IFERROR(_xlfn.ANCHORARRAY(INDIRECT("'DATOS MAESTROS'!o" &amp; (MATCH(A464, 'DATOS MAESTROS'!N:N, 0)))),"")</f>
        <v/>
      </c>
    </row>
    <row r="465" spans="1:13" s="9" customFormat="1" x14ac:dyDescent="0.35">
      <c r="A465"/>
      <c r="B465"/>
      <c r="C465"/>
      <c r="D465"/>
      <c r="E465"/>
      <c r="F465"/>
      <c r="G465"/>
      <c r="H465"/>
      <c r="I465"/>
      <c r="J465"/>
      <c r="K465"/>
      <c r="L465"/>
      <c r="M465" s="9" t="str" cm="1">
        <f t="array" aca="1" ref="M465" ca="1">IFERROR(_xlfn.ANCHORARRAY(INDIRECT("'DATOS MAESTROS'!o" &amp; (MATCH(A465, 'DATOS MAESTROS'!N:N, 0)))),"")</f>
        <v/>
      </c>
    </row>
    <row r="466" spans="1:13" s="9" customFormat="1" x14ac:dyDescent="0.35">
      <c r="A466"/>
      <c r="B466"/>
      <c r="C466"/>
      <c r="D466"/>
      <c r="E466"/>
      <c r="F466"/>
      <c r="G466"/>
      <c r="H466"/>
      <c r="I466"/>
      <c r="J466"/>
      <c r="K466"/>
      <c r="L466"/>
      <c r="M466" s="9" t="str" cm="1">
        <f t="array" aca="1" ref="M466" ca="1">IFERROR(_xlfn.ANCHORARRAY(INDIRECT("'DATOS MAESTROS'!o" &amp; (MATCH(A466, 'DATOS MAESTROS'!N:N, 0)))),"")</f>
        <v/>
      </c>
    </row>
    <row r="467" spans="1:13" s="9" customFormat="1" x14ac:dyDescent="0.35">
      <c r="A467"/>
      <c r="B467"/>
      <c r="C467"/>
      <c r="D467"/>
      <c r="E467"/>
      <c r="F467"/>
      <c r="G467"/>
      <c r="H467"/>
      <c r="I467"/>
      <c r="J467"/>
      <c r="K467"/>
      <c r="L467"/>
      <c r="M467" s="9" t="str" cm="1">
        <f t="array" aca="1" ref="M467" ca="1">IFERROR(_xlfn.ANCHORARRAY(INDIRECT("'DATOS MAESTROS'!o" &amp; (MATCH(A467, 'DATOS MAESTROS'!N:N, 0)))),"")</f>
        <v/>
      </c>
    </row>
    <row r="468" spans="1:13" s="9" customFormat="1" x14ac:dyDescent="0.35">
      <c r="A468"/>
      <c r="B468"/>
      <c r="C468"/>
      <c r="D468"/>
      <c r="E468"/>
      <c r="F468"/>
      <c r="G468"/>
      <c r="H468"/>
      <c r="I468"/>
      <c r="J468"/>
      <c r="K468"/>
      <c r="L468"/>
      <c r="M468" s="9" t="str" cm="1">
        <f t="array" aca="1" ref="M468" ca="1">IFERROR(_xlfn.ANCHORARRAY(INDIRECT("'DATOS MAESTROS'!o" &amp; (MATCH(A468, 'DATOS MAESTROS'!N:N, 0)))),"")</f>
        <v/>
      </c>
    </row>
    <row r="469" spans="1:13" s="9" customFormat="1" x14ac:dyDescent="0.35">
      <c r="A469"/>
      <c r="B469"/>
      <c r="C469"/>
      <c r="D469"/>
      <c r="E469"/>
      <c r="F469"/>
      <c r="G469"/>
      <c r="H469"/>
      <c r="I469"/>
      <c r="J469"/>
      <c r="K469"/>
      <c r="L469"/>
      <c r="M469" s="9" t="str" cm="1">
        <f t="array" aca="1" ref="M469" ca="1">IFERROR(_xlfn.ANCHORARRAY(INDIRECT("'DATOS MAESTROS'!o" &amp; (MATCH(A469, 'DATOS MAESTROS'!N:N, 0)))),"")</f>
        <v/>
      </c>
    </row>
    <row r="470" spans="1:13" s="9" customFormat="1" x14ac:dyDescent="0.35">
      <c r="A470"/>
      <c r="B470"/>
      <c r="C470"/>
      <c r="D470"/>
      <c r="E470"/>
      <c r="F470"/>
      <c r="G470"/>
      <c r="H470"/>
      <c r="I470"/>
      <c r="J470"/>
      <c r="K470"/>
      <c r="L470"/>
      <c r="M470" s="9" t="str" cm="1">
        <f t="array" aca="1" ref="M470" ca="1">IFERROR(_xlfn.ANCHORARRAY(INDIRECT("'DATOS MAESTROS'!o" &amp; (MATCH(A470, 'DATOS MAESTROS'!N:N, 0)))),"")</f>
        <v/>
      </c>
    </row>
    <row r="471" spans="1:13" s="9" customFormat="1" x14ac:dyDescent="0.35">
      <c r="A471"/>
      <c r="B471"/>
      <c r="C471"/>
      <c r="D471"/>
      <c r="E471"/>
      <c r="F471"/>
      <c r="G471"/>
      <c r="H471"/>
      <c r="I471"/>
      <c r="J471"/>
      <c r="K471"/>
      <c r="L471"/>
      <c r="M471" s="9" t="str" cm="1">
        <f t="array" aca="1" ref="M471" ca="1">IFERROR(_xlfn.ANCHORARRAY(INDIRECT("'DATOS MAESTROS'!o" &amp; (MATCH(A471, 'DATOS MAESTROS'!N:N, 0)))),"")</f>
        <v/>
      </c>
    </row>
    <row r="472" spans="1:13" s="9" customFormat="1" x14ac:dyDescent="0.35">
      <c r="A472"/>
      <c r="B472"/>
      <c r="C472"/>
      <c r="D472"/>
      <c r="E472"/>
      <c r="F472"/>
      <c r="G472"/>
      <c r="H472"/>
      <c r="I472"/>
      <c r="J472"/>
      <c r="K472"/>
      <c r="L472"/>
      <c r="M472" s="9" t="str" cm="1">
        <f t="array" aca="1" ref="M472" ca="1">IFERROR(_xlfn.ANCHORARRAY(INDIRECT("'DATOS MAESTROS'!o" &amp; (MATCH(A472, 'DATOS MAESTROS'!N:N, 0)))),"")</f>
        <v/>
      </c>
    </row>
    <row r="473" spans="1:13" s="9" customFormat="1" x14ac:dyDescent="0.35">
      <c r="A473"/>
      <c r="B473"/>
      <c r="C473"/>
      <c r="D473"/>
      <c r="E473"/>
      <c r="F473"/>
      <c r="G473"/>
      <c r="H473"/>
      <c r="I473"/>
      <c r="J473"/>
      <c r="K473"/>
      <c r="L473"/>
      <c r="M473" s="9" t="str" cm="1">
        <f t="array" aca="1" ref="M473" ca="1">IFERROR(_xlfn.ANCHORARRAY(INDIRECT("'DATOS MAESTROS'!o" &amp; (MATCH(A473, 'DATOS MAESTROS'!N:N, 0)))),"")</f>
        <v/>
      </c>
    </row>
    <row r="474" spans="1:13" s="9" customFormat="1" x14ac:dyDescent="0.35">
      <c r="A474"/>
      <c r="B474"/>
      <c r="C474"/>
      <c r="D474"/>
      <c r="E474"/>
      <c r="F474"/>
      <c r="G474"/>
      <c r="H474"/>
      <c r="I474"/>
      <c r="J474"/>
      <c r="K474"/>
      <c r="L474"/>
      <c r="M474" s="9" t="str" cm="1">
        <f t="array" aca="1" ref="M474" ca="1">IFERROR(_xlfn.ANCHORARRAY(INDIRECT("'DATOS MAESTROS'!o" &amp; (MATCH(A474, 'DATOS MAESTROS'!N:N, 0)))),"")</f>
        <v/>
      </c>
    </row>
    <row r="475" spans="1:13" s="9" customFormat="1" x14ac:dyDescent="0.35">
      <c r="A475"/>
      <c r="B475"/>
      <c r="C475"/>
      <c r="D475"/>
      <c r="E475"/>
      <c r="F475"/>
      <c r="G475"/>
      <c r="H475"/>
      <c r="I475"/>
      <c r="J475"/>
      <c r="K475"/>
      <c r="L475"/>
      <c r="M475" s="9" t="str" cm="1">
        <f t="array" aca="1" ref="M475" ca="1">IFERROR(_xlfn.ANCHORARRAY(INDIRECT("'DATOS MAESTROS'!o" &amp; (MATCH(A475, 'DATOS MAESTROS'!N:N, 0)))),"")</f>
        <v/>
      </c>
    </row>
    <row r="476" spans="1:13" s="9" customFormat="1" x14ac:dyDescent="0.35">
      <c r="A476"/>
      <c r="B476"/>
      <c r="C476"/>
      <c r="D476"/>
      <c r="E476"/>
      <c r="F476"/>
      <c r="G476"/>
      <c r="H476"/>
      <c r="I476"/>
      <c r="J476"/>
      <c r="K476"/>
      <c r="L476"/>
      <c r="M476" s="9" t="str" cm="1">
        <f t="array" aca="1" ref="M476" ca="1">IFERROR(_xlfn.ANCHORARRAY(INDIRECT("'DATOS MAESTROS'!o" &amp; (MATCH(A476, 'DATOS MAESTROS'!N:N, 0)))),"")</f>
        <v/>
      </c>
    </row>
    <row r="477" spans="1:13" s="9" customFormat="1" x14ac:dyDescent="0.35">
      <c r="A477"/>
      <c r="B477"/>
      <c r="C477"/>
      <c r="D477"/>
      <c r="E477"/>
      <c r="F477"/>
      <c r="G477"/>
      <c r="H477"/>
      <c r="I477"/>
      <c r="J477"/>
      <c r="K477"/>
      <c r="L477"/>
      <c r="M477" s="9" t="str" cm="1">
        <f t="array" aca="1" ref="M477" ca="1">IFERROR(_xlfn.ANCHORARRAY(INDIRECT("'DATOS MAESTROS'!o" &amp; (MATCH(A477, 'DATOS MAESTROS'!N:N, 0)))),"")</f>
        <v/>
      </c>
    </row>
    <row r="478" spans="1:13" s="9" customFormat="1" x14ac:dyDescent="0.35">
      <c r="A478"/>
      <c r="B478"/>
      <c r="C478"/>
      <c r="D478"/>
      <c r="E478"/>
      <c r="F478"/>
      <c r="G478"/>
      <c r="H478"/>
      <c r="I478"/>
      <c r="J478"/>
      <c r="K478"/>
      <c r="L478"/>
      <c r="M478" s="9" t="str" cm="1">
        <f t="array" aca="1" ref="M478" ca="1">IFERROR(_xlfn.ANCHORARRAY(INDIRECT("'DATOS MAESTROS'!o" &amp; (MATCH(A478, 'DATOS MAESTROS'!N:N, 0)))),"")</f>
        <v/>
      </c>
    </row>
    <row r="479" spans="1:13" s="9" customFormat="1" x14ac:dyDescent="0.35">
      <c r="A479"/>
      <c r="B479"/>
      <c r="C479"/>
      <c r="D479"/>
      <c r="E479"/>
      <c r="F479"/>
      <c r="G479"/>
      <c r="H479"/>
      <c r="I479"/>
      <c r="J479"/>
      <c r="K479"/>
      <c r="L479"/>
      <c r="M479" s="9" t="str" cm="1">
        <f t="array" aca="1" ref="M479" ca="1">IFERROR(_xlfn.ANCHORARRAY(INDIRECT("'DATOS MAESTROS'!o" &amp; (MATCH(A479, 'DATOS MAESTROS'!N:N, 0)))),"")</f>
        <v/>
      </c>
    </row>
    <row r="480" spans="1:13" s="9" customFormat="1" x14ac:dyDescent="0.35">
      <c r="A480"/>
      <c r="B480"/>
      <c r="C480"/>
      <c r="D480"/>
      <c r="E480"/>
      <c r="F480"/>
      <c r="G480"/>
      <c r="H480"/>
      <c r="I480"/>
      <c r="J480"/>
      <c r="K480"/>
      <c r="L480"/>
      <c r="M480" s="9" t="str" cm="1">
        <f t="array" aca="1" ref="M480" ca="1">IFERROR(_xlfn.ANCHORARRAY(INDIRECT("'DATOS MAESTROS'!o" &amp; (MATCH(A480, 'DATOS MAESTROS'!N:N, 0)))),"")</f>
        <v/>
      </c>
    </row>
    <row r="481" spans="1:13" s="9" customFormat="1" x14ac:dyDescent="0.35">
      <c r="A481"/>
      <c r="B481"/>
      <c r="C481"/>
      <c r="D481"/>
      <c r="E481"/>
      <c r="F481"/>
      <c r="G481"/>
      <c r="H481"/>
      <c r="I481"/>
      <c r="J481"/>
      <c r="K481"/>
      <c r="L481"/>
      <c r="M481" s="9" t="str" cm="1">
        <f t="array" aca="1" ref="M481" ca="1">IFERROR(_xlfn.ANCHORARRAY(INDIRECT("'DATOS MAESTROS'!o" &amp; (MATCH(A481, 'DATOS MAESTROS'!N:N, 0)))),"")</f>
        <v/>
      </c>
    </row>
    <row r="482" spans="1:13" s="9" customFormat="1" x14ac:dyDescent="0.35">
      <c r="A482"/>
      <c r="B482"/>
      <c r="C482"/>
      <c r="D482"/>
      <c r="E482"/>
      <c r="F482"/>
      <c r="G482"/>
      <c r="H482"/>
      <c r="I482"/>
      <c r="J482"/>
      <c r="K482"/>
      <c r="L482"/>
      <c r="M482" s="9" t="str" cm="1">
        <f t="array" aca="1" ref="M482" ca="1">IFERROR(_xlfn.ANCHORARRAY(INDIRECT("'DATOS MAESTROS'!o" &amp; (MATCH(A482, 'DATOS MAESTROS'!N:N, 0)))),"")</f>
        <v/>
      </c>
    </row>
    <row r="483" spans="1:13" s="9" customFormat="1" x14ac:dyDescent="0.35">
      <c r="A483"/>
      <c r="B483"/>
      <c r="C483"/>
      <c r="D483"/>
      <c r="E483"/>
      <c r="F483"/>
      <c r="G483"/>
      <c r="H483"/>
      <c r="I483"/>
      <c r="J483"/>
      <c r="K483"/>
      <c r="L483"/>
      <c r="M483" s="9" t="str" cm="1">
        <f t="array" aca="1" ref="M483" ca="1">IFERROR(_xlfn.ANCHORARRAY(INDIRECT("'DATOS MAESTROS'!o" &amp; (MATCH(A483, 'DATOS MAESTROS'!N:N, 0)))),"")</f>
        <v/>
      </c>
    </row>
    <row r="484" spans="1:13" s="9" customFormat="1" x14ac:dyDescent="0.35">
      <c r="A484"/>
      <c r="B484"/>
      <c r="C484"/>
      <c r="D484"/>
      <c r="E484"/>
      <c r="F484"/>
      <c r="G484"/>
      <c r="H484"/>
      <c r="I484"/>
      <c r="J484"/>
      <c r="K484"/>
      <c r="L484"/>
      <c r="M484" s="9" t="str" cm="1">
        <f t="array" aca="1" ref="M484" ca="1">IFERROR(_xlfn.ANCHORARRAY(INDIRECT("'DATOS MAESTROS'!o" &amp; (MATCH(A484, 'DATOS MAESTROS'!N:N, 0)))),"")</f>
        <v/>
      </c>
    </row>
    <row r="485" spans="1:13" s="9" customFormat="1" x14ac:dyDescent="0.35">
      <c r="A485"/>
      <c r="B485"/>
      <c r="C485"/>
      <c r="D485"/>
      <c r="E485"/>
      <c r="F485"/>
      <c r="G485"/>
      <c r="H485"/>
      <c r="I485"/>
      <c r="J485"/>
      <c r="K485"/>
      <c r="L485"/>
      <c r="M485" s="9" t="str" cm="1">
        <f t="array" aca="1" ref="M485" ca="1">IFERROR(_xlfn.ANCHORARRAY(INDIRECT("'DATOS MAESTROS'!o" &amp; (MATCH(A485, 'DATOS MAESTROS'!N:N, 0)))),"")</f>
        <v/>
      </c>
    </row>
    <row r="486" spans="1:13" s="9" customFormat="1" x14ac:dyDescent="0.35">
      <c r="A486"/>
      <c r="B486"/>
      <c r="C486"/>
      <c r="D486"/>
      <c r="E486"/>
      <c r="F486"/>
      <c r="G486"/>
      <c r="H486"/>
      <c r="I486"/>
      <c r="J486"/>
      <c r="K486"/>
      <c r="L486"/>
      <c r="M486" s="9" t="str" cm="1">
        <f t="array" aca="1" ref="M486" ca="1">IFERROR(_xlfn.ANCHORARRAY(INDIRECT("'DATOS MAESTROS'!o" &amp; (MATCH(A486, 'DATOS MAESTROS'!N:N, 0)))),"")</f>
        <v/>
      </c>
    </row>
    <row r="487" spans="1:13" s="9" customFormat="1" x14ac:dyDescent="0.35">
      <c r="A487"/>
      <c r="B487"/>
      <c r="C487"/>
      <c r="D487"/>
      <c r="E487"/>
      <c r="F487"/>
      <c r="G487"/>
      <c r="H487"/>
      <c r="I487"/>
      <c r="J487"/>
      <c r="K487"/>
      <c r="L487"/>
      <c r="M487" s="9" t="str" cm="1">
        <f t="array" aca="1" ref="M487" ca="1">IFERROR(_xlfn.ANCHORARRAY(INDIRECT("'DATOS MAESTROS'!o" &amp; (MATCH(A487, 'DATOS MAESTROS'!N:N, 0)))),"")</f>
        <v/>
      </c>
    </row>
    <row r="488" spans="1:13" s="9" customFormat="1" x14ac:dyDescent="0.35">
      <c r="A488"/>
      <c r="B488"/>
      <c r="C488"/>
      <c r="D488"/>
      <c r="E488"/>
      <c r="F488"/>
      <c r="G488"/>
      <c r="H488"/>
      <c r="I488"/>
      <c r="J488"/>
      <c r="K488"/>
      <c r="L488"/>
      <c r="M488" s="9" t="str" cm="1">
        <f t="array" aca="1" ref="M488" ca="1">IFERROR(_xlfn.ANCHORARRAY(INDIRECT("'DATOS MAESTROS'!o" &amp; (MATCH(A488, 'DATOS MAESTROS'!N:N, 0)))),"")</f>
        <v/>
      </c>
    </row>
    <row r="489" spans="1:13" s="9" customFormat="1" x14ac:dyDescent="0.35">
      <c r="A489"/>
      <c r="B489"/>
      <c r="C489"/>
      <c r="D489"/>
      <c r="E489"/>
      <c r="F489"/>
      <c r="G489"/>
      <c r="H489"/>
      <c r="I489"/>
      <c r="J489"/>
      <c r="K489"/>
      <c r="L489"/>
      <c r="M489" s="9" t="str" cm="1">
        <f t="array" aca="1" ref="M489" ca="1">IFERROR(_xlfn.ANCHORARRAY(INDIRECT("'DATOS MAESTROS'!o" &amp; (MATCH(A489, 'DATOS MAESTROS'!N:N, 0)))),"")</f>
        <v/>
      </c>
    </row>
    <row r="490" spans="1:13" s="9" customFormat="1" x14ac:dyDescent="0.35">
      <c r="A490"/>
      <c r="B490"/>
      <c r="C490"/>
      <c r="D490"/>
      <c r="E490"/>
      <c r="F490"/>
      <c r="G490"/>
      <c r="H490"/>
      <c r="I490"/>
      <c r="J490"/>
      <c r="K490"/>
      <c r="L490"/>
      <c r="M490" s="9" t="str" cm="1">
        <f t="array" aca="1" ref="M490" ca="1">IFERROR(_xlfn.ANCHORARRAY(INDIRECT("'DATOS MAESTROS'!o" &amp; (MATCH(A490, 'DATOS MAESTROS'!N:N, 0)))),"")</f>
        <v/>
      </c>
    </row>
    <row r="491" spans="1:13" s="9" customFormat="1" x14ac:dyDescent="0.35">
      <c r="A491"/>
      <c r="B491"/>
      <c r="C491"/>
      <c r="D491"/>
      <c r="E491"/>
      <c r="F491"/>
      <c r="G491"/>
      <c r="H491"/>
      <c r="I491"/>
      <c r="J491"/>
      <c r="K491"/>
      <c r="L491"/>
      <c r="M491" s="9" t="str" cm="1">
        <f t="array" aca="1" ref="M491" ca="1">IFERROR(_xlfn.ANCHORARRAY(INDIRECT("'DATOS MAESTROS'!o" &amp; (MATCH(A491, 'DATOS MAESTROS'!N:N, 0)))),"")</f>
        <v/>
      </c>
    </row>
    <row r="492" spans="1:13" s="9" customFormat="1" x14ac:dyDescent="0.35">
      <c r="A492"/>
      <c r="B492"/>
      <c r="C492"/>
      <c r="D492"/>
      <c r="E492"/>
      <c r="F492"/>
      <c r="G492"/>
      <c r="H492"/>
      <c r="I492"/>
      <c r="J492"/>
      <c r="K492"/>
      <c r="L492"/>
      <c r="M492" s="9" t="str" cm="1">
        <f t="array" aca="1" ref="M492" ca="1">IFERROR(_xlfn.ANCHORARRAY(INDIRECT("'DATOS MAESTROS'!o" &amp; (MATCH(A492, 'DATOS MAESTROS'!N:N, 0)))),"")</f>
        <v/>
      </c>
    </row>
    <row r="493" spans="1:13" s="9" customFormat="1" x14ac:dyDescent="0.35">
      <c r="A493"/>
      <c r="B493"/>
      <c r="C493"/>
      <c r="D493"/>
      <c r="E493"/>
      <c r="F493"/>
      <c r="G493"/>
      <c r="H493"/>
      <c r="I493"/>
      <c r="J493"/>
      <c r="K493"/>
      <c r="L493"/>
      <c r="M493" s="9" t="str" cm="1">
        <f t="array" aca="1" ref="M493" ca="1">IFERROR(_xlfn.ANCHORARRAY(INDIRECT("'DATOS MAESTROS'!o" &amp; (MATCH(A493, 'DATOS MAESTROS'!N:N, 0)))),"")</f>
        <v/>
      </c>
    </row>
    <row r="494" spans="1:13" s="9" customFormat="1" x14ac:dyDescent="0.35">
      <c r="A494"/>
      <c r="B494"/>
      <c r="C494"/>
      <c r="D494"/>
      <c r="E494"/>
      <c r="F494"/>
      <c r="G494"/>
      <c r="H494"/>
      <c r="I494"/>
      <c r="J494"/>
      <c r="K494"/>
      <c r="L494"/>
      <c r="M494" s="9" t="str" cm="1">
        <f t="array" aca="1" ref="M494" ca="1">IFERROR(_xlfn.ANCHORARRAY(INDIRECT("'DATOS MAESTROS'!o" &amp; (MATCH(A494, 'DATOS MAESTROS'!N:N, 0)))),"")</f>
        <v/>
      </c>
    </row>
    <row r="495" spans="1:13" s="9" customFormat="1" x14ac:dyDescent="0.35">
      <c r="A495"/>
      <c r="B495"/>
      <c r="C495"/>
      <c r="D495"/>
      <c r="E495"/>
      <c r="F495"/>
      <c r="G495"/>
      <c r="H495"/>
      <c r="I495"/>
      <c r="J495"/>
      <c r="K495"/>
      <c r="L495"/>
      <c r="M495" s="9" t="str" cm="1">
        <f t="array" aca="1" ref="M495" ca="1">IFERROR(_xlfn.ANCHORARRAY(INDIRECT("'DATOS MAESTROS'!o" &amp; (MATCH(A495, 'DATOS MAESTROS'!N:N, 0)))),"")</f>
        <v/>
      </c>
    </row>
    <row r="496" spans="1:13" s="9" customFormat="1" x14ac:dyDescent="0.35">
      <c r="A496"/>
      <c r="B496"/>
      <c r="C496"/>
      <c r="D496"/>
      <c r="E496"/>
      <c r="F496"/>
      <c r="G496"/>
      <c r="H496"/>
      <c r="I496"/>
      <c r="J496"/>
      <c r="K496"/>
      <c r="L496"/>
      <c r="M496" s="9" t="str" cm="1">
        <f t="array" aca="1" ref="M496" ca="1">IFERROR(_xlfn.ANCHORARRAY(INDIRECT("'DATOS MAESTROS'!o" &amp; (MATCH(A496, 'DATOS MAESTROS'!N:N, 0)))),"")</f>
        <v/>
      </c>
    </row>
    <row r="497" spans="1:13" s="9" customFormat="1" x14ac:dyDescent="0.35">
      <c r="A497"/>
      <c r="B497"/>
      <c r="C497"/>
      <c r="D497"/>
      <c r="E497"/>
      <c r="F497"/>
      <c r="G497"/>
      <c r="H497"/>
      <c r="I497"/>
      <c r="J497"/>
      <c r="K497"/>
      <c r="L497"/>
      <c r="M497" s="9" t="str" cm="1">
        <f t="array" aca="1" ref="M497" ca="1">IFERROR(_xlfn.ANCHORARRAY(INDIRECT("'DATOS MAESTROS'!o" &amp; (MATCH(A497, 'DATOS MAESTROS'!N:N, 0)))),"")</f>
        <v/>
      </c>
    </row>
    <row r="498" spans="1:13" s="9" customFormat="1" x14ac:dyDescent="0.35">
      <c r="A498"/>
      <c r="B498"/>
      <c r="C498"/>
      <c r="D498"/>
      <c r="E498"/>
      <c r="F498"/>
      <c r="G498"/>
      <c r="H498"/>
      <c r="I498"/>
      <c r="J498"/>
      <c r="K498"/>
      <c r="L498"/>
      <c r="M498" s="9" t="str" cm="1">
        <f t="array" aca="1" ref="M498" ca="1">IFERROR(_xlfn.ANCHORARRAY(INDIRECT("'DATOS MAESTROS'!o" &amp; (MATCH(A498, 'DATOS MAESTROS'!N:N, 0)))),"")</f>
        <v/>
      </c>
    </row>
    <row r="499" spans="1:13" s="9" customFormat="1" x14ac:dyDescent="0.35">
      <c r="A499"/>
      <c r="B499"/>
      <c r="C499"/>
      <c r="D499"/>
      <c r="E499"/>
      <c r="F499"/>
      <c r="G499"/>
      <c r="H499"/>
      <c r="I499"/>
      <c r="J499"/>
      <c r="K499"/>
      <c r="L499"/>
      <c r="M499" s="9" t="str" cm="1">
        <f t="array" aca="1" ref="M499" ca="1">IFERROR(_xlfn.ANCHORARRAY(INDIRECT("'DATOS MAESTROS'!o" &amp; (MATCH(A499, 'DATOS MAESTROS'!N:N, 0)))),"")</f>
        <v/>
      </c>
    </row>
    <row r="500" spans="1:13" s="9" customFormat="1" x14ac:dyDescent="0.35">
      <c r="A500"/>
      <c r="B500"/>
      <c r="C500"/>
      <c r="D500"/>
      <c r="E500"/>
      <c r="F500"/>
      <c r="G500"/>
      <c r="H500"/>
      <c r="I500"/>
      <c r="J500"/>
      <c r="K500"/>
      <c r="L500"/>
      <c r="M500" s="9" t="str" cm="1">
        <f t="array" aca="1" ref="M500" ca="1">IFERROR(_xlfn.ANCHORARRAY(INDIRECT("'DATOS MAESTROS'!o" &amp; (MATCH(A500, 'DATOS MAESTROS'!N:N, 0)))),"")</f>
        <v/>
      </c>
    </row>
    <row r="501" spans="1:13" s="9" customFormat="1" x14ac:dyDescent="0.35">
      <c r="A501"/>
      <c r="B501"/>
      <c r="C501"/>
      <c r="D501"/>
      <c r="E501"/>
      <c r="F501"/>
      <c r="G501"/>
      <c r="H501"/>
      <c r="I501"/>
      <c r="J501"/>
      <c r="K501"/>
      <c r="L501"/>
      <c r="M501" s="9" t="str" cm="1">
        <f t="array" aca="1" ref="M501" ca="1">IFERROR(_xlfn.ANCHORARRAY(INDIRECT("'DATOS MAESTROS'!o" &amp; (MATCH(A501, 'DATOS MAESTROS'!N:N, 0)))),"")</f>
        <v/>
      </c>
    </row>
    <row r="502" spans="1:13" s="9" customFormat="1" x14ac:dyDescent="0.35">
      <c r="A502"/>
      <c r="B502"/>
      <c r="C502"/>
      <c r="D502"/>
      <c r="E502"/>
      <c r="F502"/>
      <c r="G502"/>
      <c r="H502"/>
      <c r="I502"/>
      <c r="J502"/>
      <c r="K502"/>
      <c r="L502"/>
      <c r="M502" s="9" t="str" cm="1">
        <f t="array" aca="1" ref="M502" ca="1">IFERROR(_xlfn.ANCHORARRAY(INDIRECT("'DATOS MAESTROS'!o" &amp; (MATCH(A502, 'DATOS MAESTROS'!N:N, 0)))),"")</f>
        <v/>
      </c>
    </row>
    <row r="503" spans="1:13" s="9" customFormat="1" x14ac:dyDescent="0.35">
      <c r="A503"/>
      <c r="B503"/>
      <c r="C503"/>
      <c r="D503"/>
      <c r="E503"/>
      <c r="F503"/>
      <c r="G503"/>
      <c r="H503"/>
      <c r="I503"/>
      <c r="J503"/>
      <c r="K503"/>
      <c r="L503"/>
      <c r="M503" s="9" t="str" cm="1">
        <f t="array" aca="1" ref="M503" ca="1">IFERROR(_xlfn.ANCHORARRAY(INDIRECT("'DATOS MAESTROS'!o" &amp; (MATCH(A503, 'DATOS MAESTROS'!N:N, 0)))),"")</f>
        <v/>
      </c>
    </row>
    <row r="504" spans="1:13" s="9" customFormat="1" x14ac:dyDescent="0.35">
      <c r="A504"/>
      <c r="B504"/>
      <c r="C504"/>
      <c r="D504"/>
      <c r="E504"/>
      <c r="F504"/>
      <c r="G504"/>
      <c r="H504"/>
      <c r="I504"/>
      <c r="J504"/>
      <c r="K504"/>
      <c r="L504"/>
      <c r="M504" s="9" t="str" cm="1">
        <f t="array" aca="1" ref="M504" ca="1">IFERROR(_xlfn.ANCHORARRAY(INDIRECT("'DATOS MAESTROS'!o" &amp; (MATCH(A504, 'DATOS MAESTROS'!N:N, 0)))),"")</f>
        <v/>
      </c>
    </row>
    <row r="505" spans="1:13" s="9" customFormat="1" x14ac:dyDescent="0.35">
      <c r="A505"/>
      <c r="B505"/>
      <c r="C505"/>
      <c r="D505"/>
      <c r="E505"/>
      <c r="F505"/>
      <c r="G505"/>
      <c r="H505"/>
      <c r="I505"/>
      <c r="J505"/>
      <c r="K505"/>
      <c r="L505"/>
      <c r="M505" s="9" t="str" cm="1">
        <f t="array" aca="1" ref="M505" ca="1">IFERROR(_xlfn.ANCHORARRAY(INDIRECT("'DATOS MAESTROS'!o" &amp; (MATCH(A505, 'DATOS MAESTROS'!N:N, 0)))),"")</f>
        <v/>
      </c>
    </row>
    <row r="506" spans="1:13" s="9" customFormat="1" x14ac:dyDescent="0.35">
      <c r="A506"/>
      <c r="B506"/>
      <c r="C506"/>
      <c r="D506"/>
      <c r="E506"/>
      <c r="F506"/>
      <c r="G506"/>
      <c r="H506"/>
      <c r="I506"/>
      <c r="J506"/>
      <c r="K506"/>
      <c r="L506"/>
      <c r="M506" s="9" t="str" cm="1">
        <f t="array" aca="1" ref="M506" ca="1">IFERROR(_xlfn.ANCHORARRAY(INDIRECT("'DATOS MAESTROS'!o" &amp; (MATCH(A506, 'DATOS MAESTROS'!N:N, 0)))),"")</f>
        <v/>
      </c>
    </row>
    <row r="507" spans="1:13" s="9" customFormat="1" x14ac:dyDescent="0.35">
      <c r="A507"/>
      <c r="B507"/>
      <c r="C507"/>
      <c r="D507"/>
      <c r="E507"/>
      <c r="F507"/>
      <c r="G507"/>
      <c r="H507"/>
      <c r="I507"/>
      <c r="J507"/>
      <c r="K507"/>
      <c r="L507"/>
      <c r="M507" s="9" t="str" cm="1">
        <f t="array" aca="1" ref="M507" ca="1">IFERROR(_xlfn.ANCHORARRAY(INDIRECT("'DATOS MAESTROS'!o" &amp; (MATCH(A507, 'DATOS MAESTROS'!N:N, 0)))),"")</f>
        <v/>
      </c>
    </row>
    <row r="508" spans="1:13" s="9" customFormat="1" x14ac:dyDescent="0.35">
      <c r="A508"/>
      <c r="B508"/>
      <c r="C508"/>
      <c r="D508"/>
      <c r="E508"/>
      <c r="F508"/>
      <c r="G508"/>
      <c r="H508"/>
      <c r="I508"/>
      <c r="J508"/>
      <c r="K508"/>
      <c r="L508"/>
      <c r="M508" s="9" t="str" cm="1">
        <f t="array" aca="1" ref="M508" ca="1">IFERROR(_xlfn.ANCHORARRAY(INDIRECT("'DATOS MAESTROS'!o" &amp; (MATCH(A508, 'DATOS MAESTROS'!N:N, 0)))),"")</f>
        <v/>
      </c>
    </row>
    <row r="509" spans="1:13" s="9" customFormat="1" x14ac:dyDescent="0.35">
      <c r="A509"/>
      <c r="B509"/>
      <c r="C509"/>
      <c r="D509"/>
      <c r="E509"/>
      <c r="F509"/>
      <c r="G509"/>
      <c r="H509"/>
      <c r="I509"/>
      <c r="J509"/>
      <c r="K509"/>
      <c r="L509"/>
      <c r="M509" s="9" t="str" cm="1">
        <f t="array" aca="1" ref="M509" ca="1">IFERROR(_xlfn.ANCHORARRAY(INDIRECT("'DATOS MAESTROS'!o" &amp; (MATCH(A509, 'DATOS MAESTROS'!N:N, 0)))),"")</f>
        <v/>
      </c>
    </row>
    <row r="510" spans="1:13" s="9" customFormat="1" x14ac:dyDescent="0.35">
      <c r="A510"/>
      <c r="B510"/>
      <c r="C510"/>
      <c r="D510"/>
      <c r="E510"/>
      <c r="F510"/>
      <c r="G510"/>
      <c r="H510"/>
      <c r="I510"/>
      <c r="J510"/>
      <c r="K510"/>
      <c r="L510"/>
      <c r="M510" s="9" t="str" cm="1">
        <f t="array" aca="1" ref="M510" ca="1">IFERROR(_xlfn.ANCHORARRAY(INDIRECT("'DATOS MAESTROS'!o" &amp; (MATCH(A510, 'DATOS MAESTROS'!N:N, 0)))),"")</f>
        <v/>
      </c>
    </row>
    <row r="511" spans="1:13" s="9" customFormat="1" x14ac:dyDescent="0.35">
      <c r="A511"/>
      <c r="B511"/>
      <c r="C511"/>
      <c r="D511"/>
      <c r="E511"/>
      <c r="F511"/>
      <c r="G511"/>
      <c r="H511"/>
      <c r="I511"/>
      <c r="J511"/>
      <c r="K511"/>
      <c r="L511"/>
      <c r="M511" s="9" t="str" cm="1">
        <f t="array" aca="1" ref="M511" ca="1">IFERROR(_xlfn.ANCHORARRAY(INDIRECT("'DATOS MAESTROS'!o" &amp; (MATCH(A511, 'DATOS MAESTROS'!N:N, 0)))),"")</f>
        <v/>
      </c>
    </row>
    <row r="512" spans="1:13" s="9" customFormat="1" x14ac:dyDescent="0.35">
      <c r="A512"/>
      <c r="B512"/>
      <c r="C512"/>
      <c r="D512"/>
      <c r="E512"/>
      <c r="F512"/>
      <c r="G512"/>
      <c r="H512"/>
      <c r="I512"/>
      <c r="J512"/>
      <c r="K512"/>
      <c r="L512"/>
      <c r="M512" s="9" t="str" cm="1">
        <f t="array" aca="1" ref="M512" ca="1">IFERROR(_xlfn.ANCHORARRAY(INDIRECT("'DATOS MAESTROS'!o" &amp; (MATCH(A512, 'DATOS MAESTROS'!N:N, 0)))),"")</f>
        <v/>
      </c>
    </row>
    <row r="513" spans="1:13" s="9" customFormat="1" x14ac:dyDescent="0.35">
      <c r="A513"/>
      <c r="B513"/>
      <c r="C513"/>
      <c r="D513"/>
      <c r="E513"/>
      <c r="F513"/>
      <c r="G513"/>
      <c r="H513"/>
      <c r="I513"/>
      <c r="J513"/>
      <c r="K513"/>
      <c r="L513"/>
      <c r="M513" s="9" t="str" cm="1">
        <f t="array" aca="1" ref="M513" ca="1">IFERROR(_xlfn.ANCHORARRAY(INDIRECT("'DATOS MAESTROS'!o" &amp; (MATCH(A513, 'DATOS MAESTROS'!N:N, 0)))),"")</f>
        <v/>
      </c>
    </row>
    <row r="514" spans="1:13" s="9" customFormat="1" x14ac:dyDescent="0.35">
      <c r="A514"/>
      <c r="B514"/>
      <c r="C514"/>
      <c r="D514"/>
      <c r="E514"/>
      <c r="F514"/>
      <c r="G514"/>
      <c r="H514"/>
      <c r="I514"/>
      <c r="J514"/>
      <c r="K514"/>
      <c r="L514"/>
      <c r="M514" s="9" t="str" cm="1">
        <f t="array" aca="1" ref="M514" ca="1">IFERROR(_xlfn.ANCHORARRAY(INDIRECT("'DATOS MAESTROS'!o" &amp; (MATCH(A514, 'DATOS MAESTROS'!N:N, 0)))),"")</f>
        <v/>
      </c>
    </row>
    <row r="515" spans="1:13" s="9" customFormat="1" x14ac:dyDescent="0.35">
      <c r="A515"/>
      <c r="B515"/>
      <c r="C515"/>
      <c r="D515"/>
      <c r="E515"/>
      <c r="F515"/>
      <c r="G515"/>
      <c r="H515"/>
      <c r="I515"/>
      <c r="J515"/>
      <c r="K515"/>
      <c r="L515"/>
      <c r="M515" s="9" t="str" cm="1">
        <f t="array" aca="1" ref="M515" ca="1">IFERROR(_xlfn.ANCHORARRAY(INDIRECT("'DATOS MAESTROS'!o" &amp; (MATCH(A515, 'DATOS MAESTROS'!N:N, 0)))),"")</f>
        <v/>
      </c>
    </row>
    <row r="516" spans="1:13" s="9" customFormat="1" x14ac:dyDescent="0.35">
      <c r="A516"/>
      <c r="B516"/>
      <c r="C516"/>
      <c r="D516"/>
      <c r="E516"/>
      <c r="F516"/>
      <c r="G516"/>
      <c r="H516"/>
      <c r="I516"/>
      <c r="J516"/>
      <c r="K516"/>
      <c r="L516"/>
      <c r="M516" s="9" t="str" cm="1">
        <f t="array" aca="1" ref="M516" ca="1">IFERROR(_xlfn.ANCHORARRAY(INDIRECT("'DATOS MAESTROS'!o" &amp; (MATCH(A516, 'DATOS MAESTROS'!N:N, 0)))),"")</f>
        <v/>
      </c>
    </row>
    <row r="517" spans="1:13" s="9" customFormat="1" x14ac:dyDescent="0.35">
      <c r="A517"/>
      <c r="B517"/>
      <c r="C517"/>
      <c r="D517"/>
      <c r="E517"/>
      <c r="F517"/>
      <c r="G517"/>
      <c r="H517"/>
      <c r="I517"/>
      <c r="J517"/>
      <c r="K517"/>
      <c r="L517"/>
      <c r="M517" s="9" t="str" cm="1">
        <f t="array" aca="1" ref="M517" ca="1">IFERROR(_xlfn.ANCHORARRAY(INDIRECT("'DATOS MAESTROS'!o" &amp; (MATCH(A517, 'DATOS MAESTROS'!N:N, 0)))),"")</f>
        <v/>
      </c>
    </row>
    <row r="518" spans="1:13" s="9" customFormat="1" x14ac:dyDescent="0.35">
      <c r="A518"/>
      <c r="B518"/>
      <c r="C518"/>
      <c r="D518"/>
      <c r="E518"/>
      <c r="F518"/>
      <c r="G518"/>
      <c r="H518"/>
      <c r="I518"/>
      <c r="J518"/>
      <c r="K518"/>
      <c r="L518"/>
      <c r="M518" s="9" t="str" cm="1">
        <f t="array" aca="1" ref="M518" ca="1">IFERROR(_xlfn.ANCHORARRAY(INDIRECT("'DATOS MAESTROS'!o" &amp; (MATCH(A518, 'DATOS MAESTROS'!N:N, 0)))),"")</f>
        <v/>
      </c>
    </row>
    <row r="519" spans="1:13" s="9" customFormat="1" x14ac:dyDescent="0.35">
      <c r="A519"/>
      <c r="B519"/>
      <c r="C519"/>
      <c r="D519"/>
      <c r="E519"/>
      <c r="F519"/>
      <c r="G519"/>
      <c r="H519"/>
      <c r="I519"/>
      <c r="J519"/>
      <c r="K519"/>
      <c r="L519"/>
      <c r="M519" s="9" t="str" cm="1">
        <f t="array" aca="1" ref="M519" ca="1">IFERROR(_xlfn.ANCHORARRAY(INDIRECT("'DATOS MAESTROS'!o" &amp; (MATCH(A519, 'DATOS MAESTROS'!N:N, 0)))),"")</f>
        <v/>
      </c>
    </row>
    <row r="520" spans="1:13" s="9" customFormat="1" x14ac:dyDescent="0.35">
      <c r="A520"/>
      <c r="B520"/>
      <c r="C520"/>
      <c r="D520"/>
      <c r="E520"/>
      <c r="F520"/>
      <c r="G520"/>
      <c r="H520"/>
      <c r="I520"/>
      <c r="J520"/>
      <c r="K520"/>
      <c r="L520"/>
      <c r="M520" s="9" t="str" cm="1">
        <f t="array" aca="1" ref="M520" ca="1">IFERROR(_xlfn.ANCHORARRAY(INDIRECT("'DATOS MAESTROS'!o" &amp; (MATCH(A520, 'DATOS MAESTROS'!N:N, 0)))),"")</f>
        <v/>
      </c>
    </row>
    <row r="521" spans="1:13" s="9" customFormat="1" x14ac:dyDescent="0.35">
      <c r="A521"/>
      <c r="B521"/>
      <c r="C521"/>
      <c r="D521"/>
      <c r="E521"/>
      <c r="F521"/>
      <c r="G521"/>
      <c r="H521"/>
      <c r="I521"/>
      <c r="J521"/>
      <c r="K521"/>
      <c r="L521"/>
      <c r="M521" s="9" t="str" cm="1">
        <f t="array" aca="1" ref="M521" ca="1">IFERROR(_xlfn.ANCHORARRAY(INDIRECT("'DATOS MAESTROS'!o" &amp; (MATCH(A521, 'DATOS MAESTROS'!N:N, 0)))),"")</f>
        <v/>
      </c>
    </row>
    <row r="522" spans="1:13" s="9" customFormat="1" x14ac:dyDescent="0.35">
      <c r="A522"/>
      <c r="B522"/>
      <c r="C522"/>
      <c r="D522"/>
      <c r="E522"/>
      <c r="F522"/>
      <c r="G522"/>
      <c r="H522"/>
      <c r="I522"/>
      <c r="J522"/>
      <c r="K522"/>
      <c r="L522"/>
      <c r="M522" s="9" t="str" cm="1">
        <f t="array" aca="1" ref="M522" ca="1">IFERROR(_xlfn.ANCHORARRAY(INDIRECT("'DATOS MAESTROS'!o" &amp; (MATCH(A522, 'DATOS MAESTROS'!N:N, 0)))),"")</f>
        <v/>
      </c>
    </row>
    <row r="523" spans="1:13" s="9" customFormat="1" x14ac:dyDescent="0.35">
      <c r="A523"/>
      <c r="B523"/>
      <c r="C523"/>
      <c r="D523"/>
      <c r="E523"/>
      <c r="F523"/>
      <c r="G523"/>
      <c r="H523"/>
      <c r="I523"/>
      <c r="J523"/>
      <c r="K523"/>
      <c r="L523"/>
      <c r="M523" s="9" t="str" cm="1">
        <f t="array" aca="1" ref="M523" ca="1">IFERROR(_xlfn.ANCHORARRAY(INDIRECT("'DATOS MAESTROS'!o" &amp; (MATCH(A523, 'DATOS MAESTROS'!N:N, 0)))),"")</f>
        <v/>
      </c>
    </row>
    <row r="524" spans="1:13" s="9" customFormat="1" x14ac:dyDescent="0.35">
      <c r="A524"/>
      <c r="B524"/>
      <c r="C524"/>
      <c r="D524"/>
      <c r="E524"/>
      <c r="F524"/>
      <c r="G524"/>
      <c r="H524"/>
      <c r="I524"/>
      <c r="J524"/>
      <c r="K524"/>
      <c r="L524"/>
      <c r="M524" s="9" t="str" cm="1">
        <f t="array" aca="1" ref="M524" ca="1">IFERROR(_xlfn.ANCHORARRAY(INDIRECT("'DATOS MAESTROS'!o" &amp; (MATCH(A524, 'DATOS MAESTROS'!N:N, 0)))),"")</f>
        <v/>
      </c>
    </row>
    <row r="525" spans="1:13" s="9" customFormat="1" x14ac:dyDescent="0.35">
      <c r="A525"/>
      <c r="B525"/>
      <c r="C525"/>
      <c r="D525"/>
      <c r="E525"/>
      <c r="F525"/>
      <c r="G525"/>
      <c r="H525"/>
      <c r="I525"/>
      <c r="J525"/>
      <c r="K525"/>
      <c r="L525"/>
      <c r="M525" s="9" t="str" cm="1">
        <f t="array" aca="1" ref="M525" ca="1">IFERROR(_xlfn.ANCHORARRAY(INDIRECT("'DATOS MAESTROS'!o" &amp; (MATCH(A525, 'DATOS MAESTROS'!N:N, 0)))),"")</f>
        <v/>
      </c>
    </row>
    <row r="526" spans="1:13" s="9" customFormat="1" x14ac:dyDescent="0.35">
      <c r="A526"/>
      <c r="B526"/>
      <c r="C526"/>
      <c r="D526"/>
      <c r="E526"/>
      <c r="F526"/>
      <c r="G526"/>
      <c r="H526"/>
      <c r="I526"/>
      <c r="J526"/>
      <c r="K526"/>
      <c r="L526"/>
      <c r="M526" s="9" t="str" cm="1">
        <f t="array" aca="1" ref="M526" ca="1">IFERROR(_xlfn.ANCHORARRAY(INDIRECT("'DATOS MAESTROS'!o" &amp; (MATCH(A526, 'DATOS MAESTROS'!N:N, 0)))),"")</f>
        <v/>
      </c>
    </row>
    <row r="527" spans="1:13" s="9" customFormat="1" x14ac:dyDescent="0.35">
      <c r="A527"/>
      <c r="B527"/>
      <c r="C527"/>
      <c r="D527"/>
      <c r="E527"/>
      <c r="F527"/>
      <c r="G527"/>
      <c r="H527"/>
      <c r="I527"/>
      <c r="J527"/>
      <c r="K527"/>
      <c r="L527"/>
      <c r="M527" s="9" t="str" cm="1">
        <f t="array" aca="1" ref="M527" ca="1">IFERROR(_xlfn.ANCHORARRAY(INDIRECT("'DATOS MAESTROS'!o" &amp; (MATCH(A527, 'DATOS MAESTROS'!N:N, 0)))),"")</f>
        <v/>
      </c>
    </row>
    <row r="528" spans="1:13" s="9" customFormat="1" x14ac:dyDescent="0.35">
      <c r="A528"/>
      <c r="B528"/>
      <c r="C528"/>
      <c r="D528"/>
      <c r="E528"/>
      <c r="F528"/>
      <c r="G528"/>
      <c r="H528"/>
      <c r="I528"/>
      <c r="J528"/>
      <c r="K528"/>
      <c r="L528"/>
      <c r="M528" s="9" t="str" cm="1">
        <f t="array" aca="1" ref="M528" ca="1">IFERROR(_xlfn.ANCHORARRAY(INDIRECT("'DATOS MAESTROS'!o" &amp; (MATCH(A528, 'DATOS MAESTROS'!N:N, 0)))),"")</f>
        <v/>
      </c>
    </row>
    <row r="529" spans="1:13" s="9" customFormat="1" x14ac:dyDescent="0.35">
      <c r="A529"/>
      <c r="B529"/>
      <c r="C529"/>
      <c r="D529"/>
      <c r="E529"/>
      <c r="F529"/>
      <c r="G529"/>
      <c r="H529"/>
      <c r="I529"/>
      <c r="J529"/>
      <c r="K529"/>
      <c r="L529"/>
      <c r="M529" s="9" t="str" cm="1">
        <f t="array" aca="1" ref="M529" ca="1">IFERROR(_xlfn.ANCHORARRAY(INDIRECT("'DATOS MAESTROS'!o" &amp; (MATCH(A529, 'DATOS MAESTROS'!N:N, 0)))),"")</f>
        <v/>
      </c>
    </row>
    <row r="530" spans="1:13" s="9" customFormat="1" x14ac:dyDescent="0.35">
      <c r="A530"/>
      <c r="B530"/>
      <c r="C530"/>
      <c r="D530"/>
      <c r="E530"/>
      <c r="F530"/>
      <c r="G530"/>
      <c r="H530"/>
      <c r="I530"/>
      <c r="J530"/>
      <c r="K530"/>
      <c r="L530"/>
      <c r="M530" s="9" t="str" cm="1">
        <f t="array" aca="1" ref="M530" ca="1">IFERROR(_xlfn.ANCHORARRAY(INDIRECT("'DATOS MAESTROS'!o" &amp; (MATCH(A530, 'DATOS MAESTROS'!N:N, 0)))),"")</f>
        <v/>
      </c>
    </row>
    <row r="531" spans="1:13" s="9" customFormat="1" x14ac:dyDescent="0.35">
      <c r="A531"/>
      <c r="B531"/>
      <c r="C531"/>
      <c r="D531"/>
      <c r="E531"/>
      <c r="F531"/>
      <c r="G531"/>
      <c r="H531"/>
      <c r="I531"/>
      <c r="J531"/>
      <c r="K531"/>
      <c r="L531"/>
      <c r="M531" s="9" t="str" cm="1">
        <f t="array" aca="1" ref="M531" ca="1">IFERROR(_xlfn.ANCHORARRAY(INDIRECT("'DATOS MAESTROS'!o" &amp; (MATCH(A531, 'DATOS MAESTROS'!N:N, 0)))),"")</f>
        <v/>
      </c>
    </row>
    <row r="532" spans="1:13" s="9" customFormat="1" x14ac:dyDescent="0.35">
      <c r="A532"/>
      <c r="B532"/>
      <c r="C532"/>
      <c r="D532"/>
      <c r="E532"/>
      <c r="F532"/>
      <c r="G532"/>
      <c r="H532"/>
      <c r="I532"/>
      <c r="J532"/>
      <c r="K532"/>
      <c r="L532"/>
      <c r="M532" s="9" t="str" cm="1">
        <f t="array" aca="1" ref="M532" ca="1">IFERROR(_xlfn.ANCHORARRAY(INDIRECT("'DATOS MAESTROS'!o" &amp; (MATCH(A532, 'DATOS MAESTROS'!N:N, 0)))),"")</f>
        <v/>
      </c>
    </row>
    <row r="533" spans="1:13" s="9" customFormat="1" x14ac:dyDescent="0.35">
      <c r="A533"/>
      <c r="B533"/>
      <c r="C533"/>
      <c r="D533"/>
      <c r="E533"/>
      <c r="F533"/>
      <c r="G533"/>
      <c r="H533"/>
      <c r="I533"/>
      <c r="J533"/>
      <c r="K533"/>
      <c r="L533"/>
      <c r="M533" s="9" t="str" cm="1">
        <f t="array" aca="1" ref="M533" ca="1">IFERROR(_xlfn.ANCHORARRAY(INDIRECT("'DATOS MAESTROS'!o" &amp; (MATCH(A533, 'DATOS MAESTROS'!N:N, 0)))),"")</f>
        <v/>
      </c>
    </row>
    <row r="534" spans="1:13" s="9" customFormat="1" x14ac:dyDescent="0.35">
      <c r="A534"/>
      <c r="B534"/>
      <c r="C534"/>
      <c r="D534"/>
      <c r="E534"/>
      <c r="F534"/>
      <c r="G534"/>
      <c r="H534"/>
      <c r="I534"/>
      <c r="J534"/>
      <c r="K534"/>
      <c r="L534"/>
      <c r="M534" s="9" t="str" cm="1">
        <f t="array" aca="1" ref="M534" ca="1">IFERROR(_xlfn.ANCHORARRAY(INDIRECT("'DATOS MAESTROS'!o" &amp; (MATCH(A534, 'DATOS MAESTROS'!N:N, 0)))),"")</f>
        <v/>
      </c>
    </row>
    <row r="535" spans="1:13" s="9" customFormat="1" x14ac:dyDescent="0.35">
      <c r="A535"/>
      <c r="B535"/>
      <c r="C535"/>
      <c r="D535"/>
      <c r="E535"/>
      <c r="F535"/>
      <c r="G535"/>
      <c r="H535"/>
      <c r="I535"/>
      <c r="J535"/>
      <c r="K535"/>
      <c r="L535"/>
      <c r="M535" s="9" t="str" cm="1">
        <f t="array" aca="1" ref="M535" ca="1">IFERROR(_xlfn.ANCHORARRAY(INDIRECT("'DATOS MAESTROS'!o" &amp; (MATCH(A535, 'DATOS MAESTROS'!N:N, 0)))),"")</f>
        <v/>
      </c>
    </row>
    <row r="536" spans="1:13" s="9" customFormat="1" x14ac:dyDescent="0.35">
      <c r="A536"/>
      <c r="B536"/>
      <c r="C536"/>
      <c r="D536"/>
      <c r="E536"/>
      <c r="F536"/>
      <c r="G536"/>
      <c r="H536"/>
      <c r="I536"/>
      <c r="J536"/>
      <c r="K536"/>
      <c r="L536"/>
      <c r="M536" s="9" t="str" cm="1">
        <f t="array" aca="1" ref="M536" ca="1">IFERROR(_xlfn.ANCHORARRAY(INDIRECT("'DATOS MAESTROS'!o" &amp; (MATCH(A536, 'DATOS MAESTROS'!N:N, 0)))),"")</f>
        <v/>
      </c>
    </row>
    <row r="537" spans="1:13" s="9" customFormat="1" x14ac:dyDescent="0.35">
      <c r="A537"/>
      <c r="B537"/>
      <c r="C537"/>
      <c r="D537"/>
      <c r="E537"/>
      <c r="F537"/>
      <c r="G537"/>
      <c r="H537"/>
      <c r="I537"/>
      <c r="J537"/>
      <c r="K537"/>
      <c r="L537"/>
      <c r="M537" s="9" t="str" cm="1">
        <f t="array" aca="1" ref="M537" ca="1">IFERROR(_xlfn.ANCHORARRAY(INDIRECT("'DATOS MAESTROS'!o" &amp; (MATCH(A537, 'DATOS MAESTROS'!N:N, 0)))),"")</f>
        <v/>
      </c>
    </row>
    <row r="538" spans="1:13" s="9" customFormat="1" x14ac:dyDescent="0.35">
      <c r="A538"/>
      <c r="B538"/>
      <c r="C538"/>
      <c r="D538"/>
      <c r="E538"/>
      <c r="F538"/>
      <c r="G538"/>
      <c r="H538"/>
      <c r="I538"/>
      <c r="J538"/>
      <c r="K538"/>
      <c r="L538"/>
      <c r="M538" s="9" t="str" cm="1">
        <f t="array" aca="1" ref="M538" ca="1">IFERROR(_xlfn.ANCHORARRAY(INDIRECT("'DATOS MAESTROS'!o" &amp; (MATCH(A538, 'DATOS MAESTROS'!N:N, 0)))),"")</f>
        <v/>
      </c>
    </row>
    <row r="539" spans="1:13" s="9" customFormat="1" x14ac:dyDescent="0.35">
      <c r="A539"/>
      <c r="B539"/>
      <c r="C539"/>
      <c r="D539"/>
      <c r="E539"/>
      <c r="F539"/>
      <c r="G539"/>
      <c r="H539"/>
      <c r="I539"/>
      <c r="J539"/>
      <c r="K539"/>
      <c r="L539"/>
      <c r="M539" s="9" t="str" cm="1">
        <f t="array" aca="1" ref="M539" ca="1">IFERROR(_xlfn.ANCHORARRAY(INDIRECT("'DATOS MAESTROS'!o" &amp; (MATCH(A539, 'DATOS MAESTROS'!N:N, 0)))),"")</f>
        <v/>
      </c>
    </row>
    <row r="540" spans="1:13" s="9" customFormat="1" x14ac:dyDescent="0.35">
      <c r="A540"/>
      <c r="B540"/>
      <c r="C540"/>
      <c r="D540"/>
      <c r="E540"/>
      <c r="F540"/>
      <c r="G540"/>
      <c r="H540"/>
      <c r="I540"/>
      <c r="J540"/>
      <c r="K540"/>
      <c r="L540"/>
      <c r="M540" s="9" t="str" cm="1">
        <f t="array" aca="1" ref="M540" ca="1">IFERROR(_xlfn.ANCHORARRAY(INDIRECT("'DATOS MAESTROS'!o" &amp; (MATCH(A540, 'DATOS MAESTROS'!N:N, 0)))),"")</f>
        <v/>
      </c>
    </row>
    <row r="541" spans="1:13" s="9" customFormat="1" x14ac:dyDescent="0.35">
      <c r="A541"/>
      <c r="B541"/>
      <c r="C541"/>
      <c r="D541"/>
      <c r="E541"/>
      <c r="F541"/>
      <c r="G541"/>
      <c r="H541"/>
      <c r="I541"/>
      <c r="J541"/>
      <c r="K541"/>
      <c r="L541"/>
      <c r="M541" s="9" t="str" cm="1">
        <f t="array" aca="1" ref="M541" ca="1">IFERROR(_xlfn.ANCHORARRAY(INDIRECT("'DATOS MAESTROS'!o" &amp; (MATCH(A541, 'DATOS MAESTROS'!N:N, 0)))),"")</f>
        <v/>
      </c>
    </row>
    <row r="542" spans="1:13" s="9" customFormat="1" x14ac:dyDescent="0.35">
      <c r="A542"/>
      <c r="B542"/>
      <c r="C542"/>
      <c r="D542"/>
      <c r="E542"/>
      <c r="F542"/>
      <c r="G542"/>
      <c r="H542"/>
      <c r="I542"/>
      <c r="J542"/>
      <c r="K542"/>
      <c r="L542"/>
      <c r="M542" s="9" t="str" cm="1">
        <f t="array" aca="1" ref="M542" ca="1">IFERROR(_xlfn.ANCHORARRAY(INDIRECT("'DATOS MAESTROS'!o" &amp; (MATCH(A542, 'DATOS MAESTROS'!N:N, 0)))),"")</f>
        <v/>
      </c>
    </row>
    <row r="543" spans="1:13" s="9" customFormat="1" x14ac:dyDescent="0.35">
      <c r="A543"/>
      <c r="B543"/>
      <c r="C543"/>
      <c r="D543"/>
      <c r="E543"/>
      <c r="F543"/>
      <c r="G543"/>
      <c r="H543"/>
      <c r="I543"/>
      <c r="J543"/>
      <c r="K543"/>
      <c r="L543"/>
      <c r="M543" s="9" t="str" cm="1">
        <f t="array" aca="1" ref="M543" ca="1">IFERROR(_xlfn.ANCHORARRAY(INDIRECT("'DATOS MAESTROS'!o" &amp; (MATCH(A543, 'DATOS MAESTROS'!N:N, 0)))),"")</f>
        <v/>
      </c>
    </row>
    <row r="544" spans="1:13" s="9" customFormat="1" x14ac:dyDescent="0.35">
      <c r="A544"/>
      <c r="B544"/>
      <c r="C544"/>
      <c r="D544"/>
      <c r="E544"/>
      <c r="F544"/>
      <c r="G544"/>
      <c r="H544"/>
      <c r="I544"/>
      <c r="J544"/>
      <c r="K544"/>
      <c r="L544"/>
      <c r="M544" s="9" t="str" cm="1">
        <f t="array" aca="1" ref="M544" ca="1">IFERROR(_xlfn.ANCHORARRAY(INDIRECT("'DATOS MAESTROS'!o" &amp; (MATCH(A544, 'DATOS MAESTROS'!N:N, 0)))),"")</f>
        <v/>
      </c>
    </row>
    <row r="545" spans="1:13" s="9" customFormat="1" x14ac:dyDescent="0.35">
      <c r="A545"/>
      <c r="B545"/>
      <c r="C545"/>
      <c r="D545"/>
      <c r="E545"/>
      <c r="F545"/>
      <c r="G545"/>
      <c r="H545"/>
      <c r="I545"/>
      <c r="J545"/>
      <c r="K545"/>
      <c r="L545"/>
      <c r="M545" s="9" t="str" cm="1">
        <f t="array" aca="1" ref="M545" ca="1">IFERROR(_xlfn.ANCHORARRAY(INDIRECT("'DATOS MAESTROS'!o" &amp; (MATCH(A545, 'DATOS MAESTROS'!N:N, 0)))),"")</f>
        <v/>
      </c>
    </row>
    <row r="546" spans="1:13" s="9" customFormat="1" x14ac:dyDescent="0.35">
      <c r="A546"/>
      <c r="B546"/>
      <c r="C546"/>
      <c r="D546"/>
      <c r="E546"/>
      <c r="F546"/>
      <c r="G546"/>
      <c r="H546"/>
      <c r="I546"/>
      <c r="J546"/>
      <c r="K546"/>
      <c r="L546"/>
      <c r="M546" s="9" t="str" cm="1">
        <f t="array" aca="1" ref="M546" ca="1">IFERROR(_xlfn.ANCHORARRAY(INDIRECT("'DATOS MAESTROS'!o" &amp; (MATCH(A546, 'DATOS MAESTROS'!N:N, 0)))),"")</f>
        <v/>
      </c>
    </row>
    <row r="547" spans="1:13" s="9" customFormat="1" x14ac:dyDescent="0.35">
      <c r="A547"/>
      <c r="B547"/>
      <c r="C547"/>
      <c r="D547"/>
      <c r="E547"/>
      <c r="F547"/>
      <c r="G547"/>
      <c r="H547"/>
      <c r="I547"/>
      <c r="J547"/>
      <c r="K547"/>
      <c r="L547"/>
      <c r="M547" s="9" t="str" cm="1">
        <f t="array" aca="1" ref="M547" ca="1">IFERROR(_xlfn.ANCHORARRAY(INDIRECT("'DATOS MAESTROS'!o" &amp; (MATCH(A547, 'DATOS MAESTROS'!N:N, 0)))),"")</f>
        <v/>
      </c>
    </row>
    <row r="548" spans="1:13" s="9" customFormat="1" x14ac:dyDescent="0.35">
      <c r="A548"/>
      <c r="B548"/>
      <c r="C548"/>
      <c r="D548"/>
      <c r="E548"/>
      <c r="F548"/>
      <c r="G548"/>
      <c r="H548"/>
      <c r="I548"/>
      <c r="J548"/>
      <c r="K548"/>
      <c r="L548"/>
      <c r="M548" s="9" t="str" cm="1">
        <f t="array" aca="1" ref="M548" ca="1">IFERROR(_xlfn.ANCHORARRAY(INDIRECT("'DATOS MAESTROS'!o" &amp; (MATCH(A548, 'DATOS MAESTROS'!N:N, 0)))),"")</f>
        <v/>
      </c>
    </row>
    <row r="549" spans="1:13" s="9" customFormat="1" x14ac:dyDescent="0.35">
      <c r="A549"/>
      <c r="B549"/>
      <c r="C549"/>
      <c r="D549"/>
      <c r="E549"/>
      <c r="F549"/>
      <c r="G549"/>
      <c r="H549"/>
      <c r="I549"/>
      <c r="J549"/>
      <c r="K549"/>
      <c r="L549"/>
      <c r="M549" s="9" t="str" cm="1">
        <f t="array" aca="1" ref="M549" ca="1">IFERROR(_xlfn.ANCHORARRAY(INDIRECT("'DATOS MAESTROS'!o" &amp; (MATCH(A549, 'DATOS MAESTROS'!N:N, 0)))),"")</f>
        <v/>
      </c>
    </row>
    <row r="550" spans="1:13" s="9" customFormat="1" x14ac:dyDescent="0.35">
      <c r="A550"/>
      <c r="B550"/>
      <c r="C550"/>
      <c r="D550"/>
      <c r="E550"/>
      <c r="F550"/>
      <c r="G550"/>
      <c r="H550"/>
      <c r="I550"/>
      <c r="J550"/>
      <c r="K550"/>
      <c r="L550"/>
      <c r="M550" s="9" t="str" cm="1">
        <f t="array" aca="1" ref="M550" ca="1">IFERROR(_xlfn.ANCHORARRAY(INDIRECT("'DATOS MAESTROS'!o" &amp; (MATCH(A550, 'DATOS MAESTROS'!N:N, 0)))),"")</f>
        <v/>
      </c>
    </row>
    <row r="551" spans="1:13" s="9" customFormat="1" x14ac:dyDescent="0.35">
      <c r="A551"/>
      <c r="B551"/>
      <c r="C551"/>
      <c r="D551"/>
      <c r="E551"/>
      <c r="F551"/>
      <c r="G551"/>
      <c r="H551"/>
      <c r="I551"/>
      <c r="J551"/>
      <c r="K551"/>
      <c r="L551"/>
      <c r="M551" s="9" t="str" cm="1">
        <f t="array" aca="1" ref="M551" ca="1">IFERROR(_xlfn.ANCHORARRAY(INDIRECT("'DATOS MAESTROS'!o" &amp; (MATCH(A551, 'DATOS MAESTROS'!N:N, 0)))),"")</f>
        <v/>
      </c>
    </row>
    <row r="552" spans="1:13" s="9" customFormat="1" x14ac:dyDescent="0.35">
      <c r="A552"/>
      <c r="B552"/>
      <c r="C552"/>
      <c r="D552"/>
      <c r="E552"/>
      <c r="F552"/>
      <c r="G552"/>
      <c r="H552"/>
      <c r="I552"/>
      <c r="J552"/>
      <c r="K552"/>
      <c r="L552"/>
      <c r="M552" s="9" t="str" cm="1">
        <f t="array" aca="1" ref="M552" ca="1">IFERROR(_xlfn.ANCHORARRAY(INDIRECT("'DATOS MAESTROS'!o" &amp; (MATCH(A552, 'DATOS MAESTROS'!N:N, 0)))),"")</f>
        <v/>
      </c>
    </row>
    <row r="553" spans="1:13" s="9" customFormat="1" x14ac:dyDescent="0.35">
      <c r="A553"/>
      <c r="B553"/>
      <c r="C553"/>
      <c r="D553"/>
      <c r="E553"/>
      <c r="F553"/>
      <c r="G553"/>
      <c r="H553"/>
      <c r="I553"/>
      <c r="J553"/>
      <c r="K553"/>
      <c r="L553"/>
      <c r="M553" s="9" t="str" cm="1">
        <f t="array" aca="1" ref="M553" ca="1">IFERROR(_xlfn.ANCHORARRAY(INDIRECT("'DATOS MAESTROS'!o" &amp; (MATCH(A553, 'DATOS MAESTROS'!N:N, 0)))),"")</f>
        <v/>
      </c>
    </row>
    <row r="554" spans="1:13" s="9" customFormat="1" x14ac:dyDescent="0.35">
      <c r="A554"/>
      <c r="B554"/>
      <c r="C554"/>
      <c r="D554"/>
      <c r="E554"/>
      <c r="F554"/>
      <c r="G554"/>
      <c r="H554"/>
      <c r="I554"/>
      <c r="J554"/>
      <c r="K554"/>
      <c r="L554"/>
      <c r="M554" s="9" t="str" cm="1">
        <f t="array" aca="1" ref="M554" ca="1">IFERROR(_xlfn.ANCHORARRAY(INDIRECT("'DATOS MAESTROS'!o" &amp; (MATCH(A554, 'DATOS MAESTROS'!N:N, 0)))),"")</f>
        <v/>
      </c>
    </row>
    <row r="555" spans="1:13" s="9" customFormat="1" x14ac:dyDescent="0.35">
      <c r="A555"/>
      <c r="B555"/>
      <c r="C555"/>
      <c r="D555"/>
      <c r="E555"/>
      <c r="F555"/>
      <c r="G555"/>
      <c r="H555"/>
      <c r="I555"/>
      <c r="J555"/>
      <c r="K555"/>
      <c r="L555"/>
      <c r="M555" s="9" t="str" cm="1">
        <f t="array" aca="1" ref="M555" ca="1">IFERROR(_xlfn.ANCHORARRAY(INDIRECT("'DATOS MAESTROS'!o" &amp; (MATCH(A555, 'DATOS MAESTROS'!N:N, 0)))),"")</f>
        <v/>
      </c>
    </row>
    <row r="556" spans="1:13" s="9" customFormat="1" x14ac:dyDescent="0.35">
      <c r="A556"/>
      <c r="B556"/>
      <c r="C556"/>
      <c r="D556"/>
      <c r="E556"/>
      <c r="F556"/>
      <c r="G556"/>
      <c r="H556"/>
      <c r="I556"/>
      <c r="J556"/>
      <c r="K556"/>
      <c r="L556"/>
      <c r="M556" s="9" t="str" cm="1">
        <f t="array" aca="1" ref="M556" ca="1">IFERROR(_xlfn.ANCHORARRAY(INDIRECT("'DATOS MAESTROS'!o" &amp; (MATCH(A556, 'DATOS MAESTROS'!N:N, 0)))),"")</f>
        <v/>
      </c>
    </row>
    <row r="557" spans="1:13" s="9" customFormat="1" x14ac:dyDescent="0.35">
      <c r="A557"/>
      <c r="B557"/>
      <c r="C557"/>
      <c r="D557"/>
      <c r="E557"/>
      <c r="F557"/>
      <c r="G557"/>
      <c r="H557"/>
      <c r="I557"/>
      <c r="J557"/>
      <c r="K557"/>
      <c r="L557"/>
      <c r="M557" s="9" t="str" cm="1">
        <f t="array" aca="1" ref="M557" ca="1">IFERROR(_xlfn.ANCHORARRAY(INDIRECT("'DATOS MAESTROS'!o" &amp; (MATCH(A557, 'DATOS MAESTROS'!N:N, 0)))),"")</f>
        <v/>
      </c>
    </row>
    <row r="558" spans="1:13" s="9" customFormat="1" x14ac:dyDescent="0.35">
      <c r="A558"/>
      <c r="B558"/>
      <c r="C558"/>
      <c r="D558"/>
      <c r="E558"/>
      <c r="F558"/>
      <c r="G558"/>
      <c r="H558"/>
      <c r="I558"/>
      <c r="J558"/>
      <c r="K558"/>
      <c r="L558"/>
      <c r="M558" s="9" t="str" cm="1">
        <f t="array" aca="1" ref="M558" ca="1">IFERROR(_xlfn.ANCHORARRAY(INDIRECT("'DATOS MAESTROS'!o" &amp; (MATCH(A558, 'DATOS MAESTROS'!N:N, 0)))),"")</f>
        <v/>
      </c>
    </row>
    <row r="559" spans="1:13" s="9" customFormat="1" x14ac:dyDescent="0.35">
      <c r="A559"/>
      <c r="B559"/>
      <c r="C559"/>
      <c r="D559"/>
      <c r="E559"/>
      <c r="F559"/>
      <c r="G559"/>
      <c r="H559"/>
      <c r="I559"/>
      <c r="J559"/>
      <c r="K559"/>
      <c r="L559"/>
      <c r="M559" s="9" t="str" cm="1">
        <f t="array" aca="1" ref="M559" ca="1">IFERROR(_xlfn.ANCHORARRAY(INDIRECT("'DATOS MAESTROS'!o" &amp; (MATCH(A559, 'DATOS MAESTROS'!N:N, 0)))),"")</f>
        <v/>
      </c>
    </row>
    <row r="560" spans="1:13" s="9" customFormat="1" x14ac:dyDescent="0.35">
      <c r="A560"/>
      <c r="B560"/>
      <c r="C560"/>
      <c r="D560"/>
      <c r="E560"/>
      <c r="F560"/>
      <c r="G560"/>
      <c r="H560"/>
      <c r="I560"/>
      <c r="J560"/>
      <c r="K560"/>
      <c r="L560"/>
      <c r="M560" s="9" t="str" cm="1">
        <f t="array" aca="1" ref="M560" ca="1">IFERROR(_xlfn.ANCHORARRAY(INDIRECT("'DATOS MAESTROS'!o" &amp; (MATCH(A560, 'DATOS MAESTROS'!N:N, 0)))),"")</f>
        <v/>
      </c>
    </row>
    <row r="561" spans="1:13" s="9" customFormat="1" x14ac:dyDescent="0.35">
      <c r="A561"/>
      <c r="B561"/>
      <c r="C561"/>
      <c r="D561"/>
      <c r="E561"/>
      <c r="F561"/>
      <c r="G561"/>
      <c r="H561"/>
      <c r="I561"/>
      <c r="J561"/>
      <c r="K561"/>
      <c r="L561"/>
      <c r="M561" s="9" t="str" cm="1">
        <f t="array" aca="1" ref="M561" ca="1">IFERROR(_xlfn.ANCHORARRAY(INDIRECT("'DATOS MAESTROS'!o" &amp; (MATCH(A561, 'DATOS MAESTROS'!N:N, 0)))),"")</f>
        <v/>
      </c>
    </row>
    <row r="562" spans="1:13" s="9" customFormat="1" x14ac:dyDescent="0.35">
      <c r="A562"/>
      <c r="B562"/>
      <c r="C562"/>
      <c r="D562"/>
      <c r="E562"/>
      <c r="F562"/>
      <c r="G562"/>
      <c r="H562"/>
      <c r="I562"/>
      <c r="J562"/>
      <c r="K562"/>
      <c r="L562"/>
      <c r="M562" s="9" t="str" cm="1">
        <f t="array" aca="1" ref="M562" ca="1">IFERROR(_xlfn.ANCHORARRAY(INDIRECT("'DATOS MAESTROS'!o" &amp; (MATCH(A562, 'DATOS MAESTROS'!N:N, 0)))),"")</f>
        <v/>
      </c>
    </row>
    <row r="563" spans="1:13" s="9" customFormat="1" x14ac:dyDescent="0.35">
      <c r="A563"/>
      <c r="B563"/>
      <c r="C563"/>
      <c r="D563"/>
      <c r="E563"/>
      <c r="F563"/>
      <c r="G563"/>
      <c r="H563"/>
      <c r="I563"/>
      <c r="J563"/>
      <c r="K563"/>
      <c r="L563"/>
      <c r="M563" s="9" t="str" cm="1">
        <f t="array" aca="1" ref="M563" ca="1">IFERROR(_xlfn.ANCHORARRAY(INDIRECT("'DATOS MAESTROS'!o" &amp; (MATCH(A563, 'DATOS MAESTROS'!N:N, 0)))),"")</f>
        <v/>
      </c>
    </row>
    <row r="564" spans="1:13" s="9" customFormat="1" x14ac:dyDescent="0.35">
      <c r="A564"/>
      <c r="B564"/>
      <c r="C564"/>
      <c r="D564"/>
      <c r="E564"/>
      <c r="F564"/>
      <c r="G564"/>
      <c r="H564"/>
      <c r="I564"/>
      <c r="J564"/>
      <c r="K564"/>
      <c r="L564"/>
      <c r="M564" s="9" t="str" cm="1">
        <f t="array" aca="1" ref="M564" ca="1">IFERROR(_xlfn.ANCHORARRAY(INDIRECT("'DATOS MAESTROS'!o" &amp; (MATCH(A564, 'DATOS MAESTROS'!N:N, 0)))),"")</f>
        <v/>
      </c>
    </row>
    <row r="565" spans="1:13" s="9" customFormat="1" x14ac:dyDescent="0.35">
      <c r="A565"/>
      <c r="B565"/>
      <c r="C565"/>
      <c r="D565"/>
      <c r="E565"/>
      <c r="F565"/>
      <c r="G565"/>
      <c r="H565"/>
      <c r="I565"/>
      <c r="J565"/>
      <c r="K565"/>
      <c r="L565"/>
      <c r="M565" s="9" t="str" cm="1">
        <f t="array" aca="1" ref="M565" ca="1">IFERROR(_xlfn.ANCHORARRAY(INDIRECT("'DATOS MAESTROS'!o" &amp; (MATCH(A565, 'DATOS MAESTROS'!N:N, 0)))),"")</f>
        <v/>
      </c>
    </row>
    <row r="566" spans="1:13" s="9" customFormat="1" x14ac:dyDescent="0.35">
      <c r="A566"/>
      <c r="B566"/>
      <c r="C566"/>
      <c r="D566"/>
      <c r="E566"/>
      <c r="F566"/>
      <c r="G566"/>
      <c r="H566"/>
      <c r="I566"/>
      <c r="J566"/>
      <c r="K566"/>
      <c r="L566"/>
      <c r="M566" s="9" t="str" cm="1">
        <f t="array" aca="1" ref="M566" ca="1">IFERROR(_xlfn.ANCHORARRAY(INDIRECT("'DATOS MAESTROS'!o" &amp; (MATCH(A566, 'DATOS MAESTROS'!N:N, 0)))),"")</f>
        <v/>
      </c>
    </row>
    <row r="567" spans="1:13" s="9" customFormat="1" x14ac:dyDescent="0.35">
      <c r="A567"/>
      <c r="B567"/>
      <c r="C567"/>
      <c r="D567"/>
      <c r="E567"/>
      <c r="F567"/>
      <c r="G567"/>
      <c r="H567"/>
      <c r="I567"/>
      <c r="J567"/>
      <c r="K567"/>
      <c r="L567"/>
      <c r="M567" s="9" t="str" cm="1">
        <f t="array" aca="1" ref="M567" ca="1">IFERROR(_xlfn.ANCHORARRAY(INDIRECT("'DATOS MAESTROS'!o" &amp; (MATCH(A567, 'DATOS MAESTROS'!N:N, 0)))),"")</f>
        <v/>
      </c>
    </row>
    <row r="568" spans="1:13" s="9" customFormat="1" x14ac:dyDescent="0.35">
      <c r="A568"/>
      <c r="B568"/>
      <c r="C568"/>
      <c r="D568"/>
      <c r="E568"/>
      <c r="F568"/>
      <c r="G568"/>
      <c r="H568"/>
      <c r="I568"/>
      <c r="J568"/>
      <c r="K568"/>
      <c r="L568"/>
      <c r="M568" s="9" t="str" cm="1">
        <f t="array" aca="1" ref="M568" ca="1">IFERROR(_xlfn.ANCHORARRAY(INDIRECT("'DATOS MAESTROS'!o" &amp; (MATCH(A568, 'DATOS MAESTROS'!N:N, 0)))),"")</f>
        <v/>
      </c>
    </row>
    <row r="569" spans="1:13" s="9" customFormat="1" x14ac:dyDescent="0.35">
      <c r="A569"/>
      <c r="B569"/>
      <c r="C569"/>
      <c r="D569"/>
      <c r="E569"/>
      <c r="F569"/>
      <c r="G569"/>
      <c r="H569"/>
      <c r="I569"/>
      <c r="J569"/>
      <c r="K569"/>
      <c r="L569"/>
      <c r="M569" s="9" t="str" cm="1">
        <f t="array" aca="1" ref="M569" ca="1">IFERROR(_xlfn.ANCHORARRAY(INDIRECT("'DATOS MAESTROS'!o" &amp; (MATCH(A569, 'DATOS MAESTROS'!N:N, 0)))),"")</f>
        <v/>
      </c>
    </row>
    <row r="570" spans="1:13" s="9" customFormat="1" x14ac:dyDescent="0.35">
      <c r="A570"/>
      <c r="B570"/>
      <c r="C570"/>
      <c r="D570"/>
      <c r="E570"/>
      <c r="F570"/>
      <c r="G570"/>
      <c r="H570"/>
      <c r="I570"/>
      <c r="J570"/>
      <c r="K570"/>
      <c r="L570"/>
      <c r="M570" s="9" t="str" cm="1">
        <f t="array" aca="1" ref="M570" ca="1">IFERROR(_xlfn.ANCHORARRAY(INDIRECT("'DATOS MAESTROS'!o" &amp; (MATCH(A570, 'DATOS MAESTROS'!N:N, 0)))),"")</f>
        <v/>
      </c>
    </row>
    <row r="571" spans="1:13" s="9" customFormat="1" x14ac:dyDescent="0.35">
      <c r="A571"/>
      <c r="B571"/>
      <c r="C571"/>
      <c r="D571"/>
      <c r="E571"/>
      <c r="F571"/>
      <c r="G571"/>
      <c r="H571"/>
      <c r="I571"/>
      <c r="J571"/>
      <c r="K571"/>
      <c r="L571"/>
      <c r="M571" s="9" t="str" cm="1">
        <f t="array" aca="1" ref="M571" ca="1">IFERROR(_xlfn.ANCHORARRAY(INDIRECT("'DATOS MAESTROS'!o" &amp; (MATCH(A571, 'DATOS MAESTROS'!N:N, 0)))),"")</f>
        <v/>
      </c>
    </row>
    <row r="572" spans="1:13" s="9" customFormat="1" x14ac:dyDescent="0.35">
      <c r="A572"/>
      <c r="B572"/>
      <c r="C572"/>
      <c r="D572"/>
      <c r="E572"/>
      <c r="F572"/>
      <c r="G572"/>
      <c r="H572"/>
      <c r="I572"/>
      <c r="J572"/>
      <c r="K572"/>
      <c r="L572"/>
      <c r="M572" s="9" t="str" cm="1">
        <f t="array" aca="1" ref="M572" ca="1">IFERROR(_xlfn.ANCHORARRAY(INDIRECT("'DATOS MAESTROS'!o" &amp; (MATCH(A572, 'DATOS MAESTROS'!N:N, 0)))),"")</f>
        <v/>
      </c>
    </row>
    <row r="573" spans="1:13" s="9" customFormat="1" x14ac:dyDescent="0.35">
      <c r="A573"/>
      <c r="B573"/>
      <c r="C573"/>
      <c r="D573"/>
      <c r="E573"/>
      <c r="F573"/>
      <c r="G573"/>
      <c r="H573"/>
      <c r="I573"/>
      <c r="J573"/>
      <c r="K573"/>
      <c r="L573"/>
      <c r="M573" s="9" t="str" cm="1">
        <f t="array" aca="1" ref="M573" ca="1">IFERROR(_xlfn.ANCHORARRAY(INDIRECT("'DATOS MAESTROS'!o" &amp; (MATCH(A573, 'DATOS MAESTROS'!N:N, 0)))),"")</f>
        <v/>
      </c>
    </row>
    <row r="574" spans="1:13" s="9" customFormat="1" x14ac:dyDescent="0.35">
      <c r="A574"/>
      <c r="B574"/>
      <c r="C574"/>
      <c r="D574"/>
      <c r="E574"/>
      <c r="F574"/>
      <c r="G574"/>
      <c r="H574"/>
      <c r="I574"/>
      <c r="J574"/>
      <c r="K574"/>
      <c r="L574"/>
      <c r="M574" s="9" t="str" cm="1">
        <f t="array" aca="1" ref="M574" ca="1">IFERROR(_xlfn.ANCHORARRAY(INDIRECT("'DATOS MAESTROS'!o" &amp; (MATCH(A574, 'DATOS MAESTROS'!N:N, 0)))),"")</f>
        <v/>
      </c>
    </row>
    <row r="575" spans="1:13" s="9" customFormat="1" x14ac:dyDescent="0.35">
      <c r="A575"/>
      <c r="B575"/>
      <c r="C575"/>
      <c r="D575"/>
      <c r="E575"/>
      <c r="F575"/>
      <c r="G575"/>
      <c r="H575"/>
      <c r="I575"/>
      <c r="J575"/>
      <c r="K575"/>
      <c r="L575"/>
      <c r="M575" s="9" t="str" cm="1">
        <f t="array" aca="1" ref="M575" ca="1">IFERROR(_xlfn.ANCHORARRAY(INDIRECT("'DATOS MAESTROS'!o" &amp; (MATCH(A575, 'DATOS MAESTROS'!N:N, 0)))),"")</f>
        <v/>
      </c>
    </row>
    <row r="576" spans="1:13" s="9" customFormat="1" x14ac:dyDescent="0.35">
      <c r="A576"/>
      <c r="B576"/>
      <c r="C576"/>
      <c r="D576"/>
      <c r="E576"/>
      <c r="F576"/>
      <c r="G576"/>
      <c r="H576"/>
      <c r="I576"/>
      <c r="J576"/>
      <c r="K576"/>
      <c r="L576"/>
      <c r="M576" s="9" t="str" cm="1">
        <f t="array" aca="1" ref="M576" ca="1">IFERROR(_xlfn.ANCHORARRAY(INDIRECT("'DATOS MAESTROS'!o" &amp; (MATCH(A576, 'DATOS MAESTROS'!N:N, 0)))),"")</f>
        <v/>
      </c>
    </row>
    <row r="577" spans="1:13" s="9" customFormat="1" x14ac:dyDescent="0.35">
      <c r="A577"/>
      <c r="B577"/>
      <c r="C577"/>
      <c r="D577"/>
      <c r="E577"/>
      <c r="F577"/>
      <c r="G577"/>
      <c r="H577"/>
      <c r="I577"/>
      <c r="J577"/>
      <c r="K577"/>
      <c r="L577"/>
      <c r="M577" s="9" t="str" cm="1">
        <f t="array" aca="1" ref="M577" ca="1">IFERROR(_xlfn.ANCHORARRAY(INDIRECT("'DATOS MAESTROS'!o" &amp; (MATCH(A577, 'DATOS MAESTROS'!N:N, 0)))),"")</f>
        <v/>
      </c>
    </row>
    <row r="578" spans="1:13" s="9" customFormat="1" x14ac:dyDescent="0.35">
      <c r="A578"/>
      <c r="B578"/>
      <c r="C578"/>
      <c r="D578"/>
      <c r="E578"/>
      <c r="F578"/>
      <c r="G578"/>
      <c r="H578"/>
      <c r="I578"/>
      <c r="J578"/>
      <c r="K578"/>
      <c r="L578"/>
      <c r="M578" s="9" t="str" cm="1">
        <f t="array" aca="1" ref="M578" ca="1">IFERROR(_xlfn.ANCHORARRAY(INDIRECT("'DATOS MAESTROS'!o" &amp; (MATCH(A578, 'DATOS MAESTROS'!N:N, 0)))),"")</f>
        <v/>
      </c>
    </row>
    <row r="579" spans="1:13" s="9" customFormat="1" x14ac:dyDescent="0.35">
      <c r="A579"/>
      <c r="B579"/>
      <c r="C579"/>
      <c r="D579"/>
      <c r="E579"/>
      <c r="F579"/>
      <c r="G579"/>
      <c r="H579"/>
      <c r="I579"/>
      <c r="J579"/>
      <c r="K579"/>
      <c r="L579"/>
      <c r="M579" s="9" t="str" cm="1">
        <f t="array" aca="1" ref="M579" ca="1">IFERROR(_xlfn.ANCHORARRAY(INDIRECT("'DATOS MAESTROS'!o" &amp; (MATCH(A579, 'DATOS MAESTROS'!N:N, 0)))),"")</f>
        <v/>
      </c>
    </row>
    <row r="580" spans="1:13" s="9" customFormat="1" x14ac:dyDescent="0.35">
      <c r="A580"/>
      <c r="B580"/>
      <c r="C580"/>
      <c r="D580"/>
      <c r="E580"/>
      <c r="F580"/>
      <c r="G580"/>
      <c r="H580"/>
      <c r="I580"/>
      <c r="J580"/>
      <c r="K580"/>
      <c r="L580"/>
      <c r="M580" s="9" t="str" cm="1">
        <f t="array" aca="1" ref="M580" ca="1">IFERROR(_xlfn.ANCHORARRAY(INDIRECT("'DATOS MAESTROS'!o" &amp; (MATCH(A580, 'DATOS MAESTROS'!N:N, 0)))),"")</f>
        <v/>
      </c>
    </row>
    <row r="581" spans="1:13" s="9" customFormat="1" x14ac:dyDescent="0.35">
      <c r="A581"/>
      <c r="B581"/>
      <c r="C581"/>
      <c r="D581"/>
      <c r="E581"/>
      <c r="F581"/>
      <c r="G581"/>
      <c r="H581"/>
      <c r="I581"/>
      <c r="J581"/>
      <c r="K581"/>
      <c r="L581"/>
      <c r="M581" s="9" t="str" cm="1">
        <f t="array" aca="1" ref="M581" ca="1">IFERROR(_xlfn.ANCHORARRAY(INDIRECT("'DATOS MAESTROS'!o" &amp; (MATCH(A581, 'DATOS MAESTROS'!N:N, 0)))),"")</f>
        <v/>
      </c>
    </row>
    <row r="582" spans="1:13" s="9" customFormat="1" x14ac:dyDescent="0.35">
      <c r="A582"/>
      <c r="B582"/>
      <c r="C582"/>
      <c r="D582"/>
      <c r="E582"/>
      <c r="F582"/>
      <c r="G582"/>
      <c r="H582"/>
      <c r="I582"/>
      <c r="J582"/>
      <c r="K582"/>
      <c r="L582"/>
      <c r="M582" s="9" t="str" cm="1">
        <f t="array" aca="1" ref="M582" ca="1">IFERROR(_xlfn.ANCHORARRAY(INDIRECT("'DATOS MAESTROS'!o" &amp; (MATCH(A582, 'DATOS MAESTROS'!N:N, 0)))),"")</f>
        <v/>
      </c>
    </row>
    <row r="583" spans="1:13" s="9" customFormat="1" x14ac:dyDescent="0.35">
      <c r="A583"/>
      <c r="B583"/>
      <c r="C583"/>
      <c r="D583"/>
      <c r="E583"/>
      <c r="F583"/>
      <c r="G583"/>
      <c r="H583"/>
      <c r="I583"/>
      <c r="J583"/>
      <c r="K583"/>
      <c r="L583"/>
      <c r="M583" s="9" t="str" cm="1">
        <f t="array" aca="1" ref="M583" ca="1">IFERROR(_xlfn.ANCHORARRAY(INDIRECT("'DATOS MAESTROS'!o" &amp; (MATCH(A583, 'DATOS MAESTROS'!N:N, 0)))),"")</f>
        <v/>
      </c>
    </row>
    <row r="584" spans="1:13" s="9" customFormat="1" x14ac:dyDescent="0.35">
      <c r="A584"/>
      <c r="B584"/>
      <c r="C584"/>
      <c r="D584"/>
      <c r="E584"/>
      <c r="F584"/>
      <c r="G584"/>
      <c r="H584"/>
      <c r="I584"/>
      <c r="J584"/>
      <c r="K584"/>
      <c r="L584"/>
      <c r="M584" s="9" t="str" cm="1">
        <f t="array" aca="1" ref="M584" ca="1">IFERROR(_xlfn.ANCHORARRAY(INDIRECT("'DATOS MAESTROS'!o" &amp; (MATCH(A584, 'DATOS MAESTROS'!N:N, 0)))),"")</f>
        <v/>
      </c>
    </row>
    <row r="585" spans="1:13" s="9" customFormat="1" x14ac:dyDescent="0.35">
      <c r="A585"/>
      <c r="B585"/>
      <c r="C585"/>
      <c r="D585"/>
      <c r="E585"/>
      <c r="F585"/>
      <c r="G585"/>
      <c r="H585"/>
      <c r="I585"/>
      <c r="J585"/>
      <c r="K585"/>
      <c r="L585"/>
      <c r="M585" s="9" t="str" cm="1">
        <f t="array" aca="1" ref="M585" ca="1">IFERROR(_xlfn.ANCHORARRAY(INDIRECT("'DATOS MAESTROS'!o" &amp; (MATCH(A585, 'DATOS MAESTROS'!N:N, 0)))),"")</f>
        <v/>
      </c>
    </row>
    <row r="586" spans="1:13" s="9" customFormat="1" x14ac:dyDescent="0.35">
      <c r="A586"/>
      <c r="B586"/>
      <c r="C586"/>
      <c r="D586"/>
      <c r="E586"/>
      <c r="F586"/>
      <c r="G586"/>
      <c r="H586"/>
      <c r="I586"/>
      <c r="J586"/>
      <c r="K586"/>
      <c r="L586"/>
      <c r="M586" s="9" t="str" cm="1">
        <f t="array" aca="1" ref="M586" ca="1">IFERROR(_xlfn.ANCHORARRAY(INDIRECT("'DATOS MAESTROS'!o" &amp; (MATCH(A586, 'DATOS MAESTROS'!N:N, 0)))),"")</f>
        <v/>
      </c>
    </row>
    <row r="587" spans="1:13" s="9" customFormat="1" x14ac:dyDescent="0.35">
      <c r="A587"/>
      <c r="B587"/>
      <c r="C587"/>
      <c r="D587"/>
      <c r="E587"/>
      <c r="F587"/>
      <c r="G587"/>
      <c r="H587"/>
      <c r="I587"/>
      <c r="J587"/>
      <c r="K587"/>
      <c r="L587"/>
      <c r="M587" s="9" t="str" cm="1">
        <f t="array" aca="1" ref="M587" ca="1">IFERROR(_xlfn.ANCHORARRAY(INDIRECT("'DATOS MAESTROS'!o" &amp; (MATCH(A587, 'DATOS MAESTROS'!N:N, 0)))),"")</f>
        <v/>
      </c>
    </row>
    <row r="588" spans="1:13" s="9" customFormat="1" x14ac:dyDescent="0.35">
      <c r="A588"/>
      <c r="B588"/>
      <c r="C588"/>
      <c r="D588"/>
      <c r="E588"/>
      <c r="F588"/>
      <c r="G588"/>
      <c r="H588"/>
      <c r="I588"/>
      <c r="J588"/>
      <c r="K588"/>
      <c r="L588"/>
      <c r="M588" s="9" t="str" cm="1">
        <f t="array" aca="1" ref="M588" ca="1">IFERROR(_xlfn.ANCHORARRAY(INDIRECT("'DATOS MAESTROS'!o" &amp; (MATCH(A588, 'DATOS MAESTROS'!N:N, 0)))),"")</f>
        <v/>
      </c>
    </row>
    <row r="589" spans="1:13" s="9" customFormat="1" x14ac:dyDescent="0.35">
      <c r="A589"/>
      <c r="B589"/>
      <c r="C589"/>
      <c r="D589"/>
      <c r="E589"/>
      <c r="F589"/>
      <c r="G589"/>
      <c r="H589"/>
      <c r="I589"/>
      <c r="J589"/>
      <c r="K589"/>
      <c r="L589"/>
      <c r="M589" s="9" t="str" cm="1">
        <f t="array" aca="1" ref="M589" ca="1">IFERROR(_xlfn.ANCHORARRAY(INDIRECT("'DATOS MAESTROS'!o" &amp; (MATCH(A589, 'DATOS MAESTROS'!N:N, 0)))),"")</f>
        <v/>
      </c>
    </row>
    <row r="590" spans="1:13" s="9" customFormat="1" x14ac:dyDescent="0.35">
      <c r="A590"/>
      <c r="B590"/>
      <c r="C590"/>
      <c r="D590"/>
      <c r="E590"/>
      <c r="F590"/>
      <c r="G590"/>
      <c r="H590"/>
      <c r="I590"/>
      <c r="J590"/>
      <c r="K590"/>
      <c r="L590"/>
      <c r="M590" s="9" t="str" cm="1">
        <f t="array" aca="1" ref="M590" ca="1">IFERROR(_xlfn.ANCHORARRAY(INDIRECT("'DATOS MAESTROS'!o" &amp; (MATCH(A590, 'DATOS MAESTROS'!N:N, 0)))),"")</f>
        <v/>
      </c>
    </row>
    <row r="591" spans="1:13" s="9" customFormat="1" x14ac:dyDescent="0.35">
      <c r="A591"/>
      <c r="B591"/>
      <c r="C591"/>
      <c r="D591"/>
      <c r="E591"/>
      <c r="F591"/>
      <c r="G591"/>
      <c r="H591"/>
      <c r="I591"/>
      <c r="J591"/>
      <c r="K591"/>
      <c r="L591"/>
      <c r="M591" s="9" t="str" cm="1">
        <f t="array" aca="1" ref="M591" ca="1">IFERROR(_xlfn.ANCHORARRAY(INDIRECT("'DATOS MAESTROS'!o" &amp; (MATCH(A591, 'DATOS MAESTROS'!N:N, 0)))),"")</f>
        <v/>
      </c>
    </row>
    <row r="592" spans="1:13" s="9" customFormat="1" x14ac:dyDescent="0.35">
      <c r="A592"/>
      <c r="B592"/>
      <c r="C592"/>
      <c r="D592"/>
      <c r="E592"/>
      <c r="F592"/>
      <c r="G592"/>
      <c r="H592"/>
      <c r="I592"/>
      <c r="J592"/>
      <c r="K592"/>
      <c r="L592"/>
      <c r="M592" s="9" t="str" cm="1">
        <f t="array" aca="1" ref="M592" ca="1">IFERROR(_xlfn.ANCHORARRAY(INDIRECT("'DATOS MAESTROS'!o" &amp; (MATCH(A592, 'DATOS MAESTROS'!N:N, 0)))),"")</f>
        <v/>
      </c>
    </row>
    <row r="593" spans="1:13" s="9" customFormat="1" x14ac:dyDescent="0.35">
      <c r="A593"/>
      <c r="B593"/>
      <c r="C593"/>
      <c r="D593"/>
      <c r="E593"/>
      <c r="F593"/>
      <c r="G593"/>
      <c r="H593"/>
      <c r="I593"/>
      <c r="J593"/>
      <c r="K593"/>
      <c r="L593"/>
      <c r="M593" s="9" t="str" cm="1">
        <f t="array" aca="1" ref="M593" ca="1">IFERROR(_xlfn.ANCHORARRAY(INDIRECT("'DATOS MAESTROS'!o" &amp; (MATCH(A593, 'DATOS MAESTROS'!N:N, 0)))),"")</f>
        <v/>
      </c>
    </row>
    <row r="594" spans="1:13" s="9" customFormat="1" x14ac:dyDescent="0.35">
      <c r="A594"/>
      <c r="B594"/>
      <c r="C594"/>
      <c r="D594"/>
      <c r="E594"/>
      <c r="F594"/>
      <c r="G594"/>
      <c r="H594"/>
      <c r="I594"/>
      <c r="J594"/>
      <c r="K594"/>
      <c r="L594"/>
      <c r="M594" s="9" t="str" cm="1">
        <f t="array" aca="1" ref="M594" ca="1">IFERROR(_xlfn.ANCHORARRAY(INDIRECT("'DATOS MAESTROS'!o" &amp; (MATCH(A594, 'DATOS MAESTROS'!N:N, 0)))),"")</f>
        <v/>
      </c>
    </row>
    <row r="595" spans="1:13" s="9" customFormat="1" x14ac:dyDescent="0.35">
      <c r="A595"/>
      <c r="B595"/>
      <c r="C595"/>
      <c r="D595"/>
      <c r="E595"/>
      <c r="F595"/>
      <c r="G595"/>
      <c r="H595"/>
      <c r="I595"/>
      <c r="J595"/>
      <c r="K595"/>
      <c r="L595"/>
      <c r="M595" s="9" t="str" cm="1">
        <f t="array" aca="1" ref="M595" ca="1">IFERROR(_xlfn.ANCHORARRAY(INDIRECT("'DATOS MAESTROS'!o" &amp; (MATCH(A595, 'DATOS MAESTROS'!N:N, 0)))),"")</f>
        <v/>
      </c>
    </row>
    <row r="596" spans="1:13" s="9" customFormat="1" x14ac:dyDescent="0.35">
      <c r="A596"/>
      <c r="B596"/>
      <c r="C596"/>
      <c r="D596"/>
      <c r="E596"/>
      <c r="F596"/>
      <c r="G596"/>
      <c r="H596"/>
      <c r="I596"/>
      <c r="J596"/>
      <c r="K596"/>
      <c r="L596"/>
      <c r="M596" s="9" t="str" cm="1">
        <f t="array" aca="1" ref="M596" ca="1">IFERROR(_xlfn.ANCHORARRAY(INDIRECT("'DATOS MAESTROS'!o" &amp; (MATCH(A596, 'DATOS MAESTROS'!N:N, 0)))),"")</f>
        <v/>
      </c>
    </row>
    <row r="597" spans="1:13" s="9" customFormat="1" x14ac:dyDescent="0.35">
      <c r="A597"/>
      <c r="B597"/>
      <c r="C597"/>
      <c r="D597"/>
      <c r="E597"/>
      <c r="F597"/>
      <c r="G597"/>
      <c r="H597"/>
      <c r="I597"/>
      <c r="J597"/>
      <c r="K597"/>
      <c r="L597"/>
      <c r="M597" s="9" t="str" cm="1">
        <f t="array" aca="1" ref="M597" ca="1">IFERROR(_xlfn.ANCHORARRAY(INDIRECT("'DATOS MAESTROS'!o" &amp; (MATCH(A597, 'DATOS MAESTROS'!N:N, 0)))),"")</f>
        <v/>
      </c>
    </row>
    <row r="598" spans="1:13" s="9" customFormat="1" x14ac:dyDescent="0.35">
      <c r="A598"/>
      <c r="B598"/>
      <c r="C598"/>
      <c r="D598"/>
      <c r="E598"/>
      <c r="F598"/>
      <c r="G598"/>
      <c r="H598"/>
      <c r="I598"/>
      <c r="J598"/>
      <c r="K598"/>
      <c r="L598"/>
      <c r="M598" s="9" t="str" cm="1">
        <f t="array" aca="1" ref="M598" ca="1">IFERROR(_xlfn.ANCHORARRAY(INDIRECT("'DATOS MAESTROS'!o" &amp; (MATCH(A598, 'DATOS MAESTROS'!N:N, 0)))),"")</f>
        <v/>
      </c>
    </row>
    <row r="599" spans="1:13" s="9" customFormat="1" x14ac:dyDescent="0.35">
      <c r="A599"/>
      <c r="B599"/>
      <c r="C599"/>
      <c r="D599"/>
      <c r="E599"/>
      <c r="F599"/>
      <c r="G599"/>
      <c r="H599"/>
      <c r="I599"/>
      <c r="J599"/>
      <c r="K599"/>
      <c r="L599"/>
      <c r="M599" s="9" t="str" cm="1">
        <f t="array" aca="1" ref="M599" ca="1">IFERROR(_xlfn.ANCHORARRAY(INDIRECT("'DATOS MAESTROS'!o" &amp; (MATCH(A599, 'DATOS MAESTROS'!N:N, 0)))),"")</f>
        <v/>
      </c>
    </row>
    <row r="600" spans="1:13" s="9" customFormat="1" x14ac:dyDescent="0.35">
      <c r="A600"/>
      <c r="B600"/>
      <c r="C600"/>
      <c r="D600"/>
      <c r="E600"/>
      <c r="F600"/>
      <c r="G600"/>
      <c r="H600"/>
      <c r="I600"/>
      <c r="J600"/>
      <c r="K600"/>
      <c r="L600"/>
      <c r="M600" s="9" t="str" cm="1">
        <f t="array" aca="1" ref="M600" ca="1">IFERROR(_xlfn.ANCHORARRAY(INDIRECT("'DATOS MAESTROS'!o" &amp; (MATCH(A600, 'DATOS MAESTROS'!N:N, 0)))),"")</f>
        <v/>
      </c>
    </row>
    <row r="601" spans="1:13" s="9" customFormat="1" x14ac:dyDescent="0.35">
      <c r="A601"/>
      <c r="B601"/>
      <c r="C601"/>
      <c r="D601"/>
      <c r="E601"/>
      <c r="F601"/>
      <c r="G601"/>
      <c r="H601"/>
      <c r="I601"/>
      <c r="J601"/>
      <c r="K601"/>
      <c r="L601"/>
      <c r="M601" s="9" t="str" cm="1">
        <f t="array" aca="1" ref="M601" ca="1">IFERROR(_xlfn.ANCHORARRAY(INDIRECT("'DATOS MAESTROS'!o" &amp; (MATCH(A601, 'DATOS MAESTROS'!N:N, 0)))),"")</f>
        <v/>
      </c>
    </row>
    <row r="602" spans="1:13" s="9" customFormat="1" x14ac:dyDescent="0.35">
      <c r="A602"/>
      <c r="B602"/>
      <c r="C602"/>
      <c r="D602"/>
      <c r="E602"/>
      <c r="F602"/>
      <c r="G602"/>
      <c r="H602"/>
      <c r="I602"/>
      <c r="J602"/>
      <c r="K602"/>
      <c r="L602"/>
      <c r="M602" s="9" t="str" cm="1">
        <f t="array" aca="1" ref="M602" ca="1">IFERROR(_xlfn.ANCHORARRAY(INDIRECT("'DATOS MAESTROS'!o" &amp; (MATCH(A602, 'DATOS MAESTROS'!N:N, 0)))),"")</f>
        <v/>
      </c>
    </row>
    <row r="603" spans="1:13" s="9" customFormat="1" x14ac:dyDescent="0.35">
      <c r="A603"/>
      <c r="B603"/>
      <c r="C603"/>
      <c r="D603"/>
      <c r="E603"/>
      <c r="F603"/>
      <c r="G603"/>
      <c r="H603"/>
      <c r="I603"/>
      <c r="J603"/>
      <c r="K603"/>
      <c r="L603"/>
      <c r="M603" s="9" t="str" cm="1">
        <f t="array" aca="1" ref="M603" ca="1">IFERROR(_xlfn.ANCHORARRAY(INDIRECT("'DATOS MAESTROS'!o" &amp; (MATCH(A603, 'DATOS MAESTROS'!N:N, 0)))),"")</f>
        <v/>
      </c>
    </row>
    <row r="604" spans="1:13" s="9" customFormat="1" x14ac:dyDescent="0.35">
      <c r="A604"/>
      <c r="B604"/>
      <c r="C604"/>
      <c r="D604"/>
      <c r="E604"/>
      <c r="F604"/>
      <c r="G604"/>
      <c r="H604"/>
      <c r="I604"/>
      <c r="J604"/>
      <c r="K604"/>
      <c r="L604"/>
      <c r="M604" s="9" t="str" cm="1">
        <f t="array" aca="1" ref="M604" ca="1">IFERROR(_xlfn.ANCHORARRAY(INDIRECT("'DATOS MAESTROS'!o" &amp; (MATCH(A604, 'DATOS MAESTROS'!N:N, 0)))),"")</f>
        <v/>
      </c>
    </row>
    <row r="605" spans="1:13" s="9" customFormat="1" x14ac:dyDescent="0.35">
      <c r="A605"/>
      <c r="B605"/>
      <c r="C605"/>
      <c r="D605"/>
      <c r="E605"/>
      <c r="F605"/>
      <c r="G605"/>
      <c r="H605"/>
      <c r="I605"/>
      <c r="J605"/>
      <c r="K605"/>
      <c r="L605"/>
      <c r="M605" s="9" t="str" cm="1">
        <f t="array" aca="1" ref="M605" ca="1">IFERROR(_xlfn.ANCHORARRAY(INDIRECT("'DATOS MAESTROS'!o" &amp; (MATCH(A605, 'DATOS MAESTROS'!N:N, 0)))),"")</f>
        <v/>
      </c>
    </row>
    <row r="606" spans="1:13" s="9" customFormat="1" x14ac:dyDescent="0.35">
      <c r="A606"/>
      <c r="B606"/>
      <c r="C606"/>
      <c r="D606"/>
      <c r="E606"/>
      <c r="F606"/>
      <c r="G606"/>
      <c r="H606"/>
      <c r="I606"/>
      <c r="J606"/>
      <c r="K606"/>
      <c r="L606"/>
      <c r="M606" s="9" t="str" cm="1">
        <f t="array" aca="1" ref="M606" ca="1">IFERROR(_xlfn.ANCHORARRAY(INDIRECT("'DATOS MAESTROS'!o" &amp; (MATCH(A606, 'DATOS MAESTROS'!N:N, 0)))),"")</f>
        <v/>
      </c>
    </row>
    <row r="607" spans="1:13" s="9" customFormat="1" x14ac:dyDescent="0.35">
      <c r="A607"/>
      <c r="B607"/>
      <c r="C607"/>
      <c r="D607"/>
      <c r="E607"/>
      <c r="F607"/>
      <c r="G607"/>
      <c r="H607"/>
      <c r="I607"/>
      <c r="J607"/>
      <c r="K607"/>
      <c r="L607"/>
      <c r="M607" s="9" t="str" cm="1">
        <f t="array" aca="1" ref="M607" ca="1">IFERROR(_xlfn.ANCHORARRAY(INDIRECT("'DATOS MAESTROS'!o" &amp; (MATCH(A607, 'DATOS MAESTROS'!N:N, 0)))),"")</f>
        <v/>
      </c>
    </row>
    <row r="608" spans="1:13" s="9" customFormat="1" x14ac:dyDescent="0.35">
      <c r="A608"/>
      <c r="B608"/>
      <c r="C608"/>
      <c r="D608"/>
      <c r="E608"/>
      <c r="F608"/>
      <c r="G608"/>
      <c r="H608"/>
      <c r="I608"/>
      <c r="J608"/>
      <c r="K608"/>
      <c r="L608"/>
      <c r="M608" s="9" t="str" cm="1">
        <f t="array" aca="1" ref="M608" ca="1">IFERROR(_xlfn.ANCHORARRAY(INDIRECT("'DATOS MAESTROS'!o" &amp; (MATCH(A608, 'DATOS MAESTROS'!N:N, 0)))),"")</f>
        <v/>
      </c>
    </row>
    <row r="609" spans="1:13" s="9" customFormat="1" x14ac:dyDescent="0.35">
      <c r="A609"/>
      <c r="B609"/>
      <c r="C609"/>
      <c r="D609"/>
      <c r="E609"/>
      <c r="F609"/>
      <c r="G609"/>
      <c r="H609"/>
      <c r="I609"/>
      <c r="J609"/>
      <c r="K609"/>
      <c r="L609"/>
      <c r="M609" s="9" t="str" cm="1">
        <f t="array" aca="1" ref="M609" ca="1">IFERROR(_xlfn.ANCHORARRAY(INDIRECT("'DATOS MAESTROS'!o" &amp; (MATCH(A609, 'DATOS MAESTROS'!N:N, 0)))),"")</f>
        <v/>
      </c>
    </row>
    <row r="610" spans="1:13" s="9" customFormat="1" x14ac:dyDescent="0.35">
      <c r="A610"/>
      <c r="B610"/>
      <c r="C610"/>
      <c r="D610"/>
      <c r="E610"/>
      <c r="F610"/>
      <c r="G610"/>
      <c r="H610"/>
      <c r="I610"/>
      <c r="J610"/>
      <c r="K610"/>
      <c r="L610"/>
      <c r="M610" s="9" t="str" cm="1">
        <f t="array" aca="1" ref="M610" ca="1">IFERROR(_xlfn.ANCHORARRAY(INDIRECT("'DATOS MAESTROS'!o" &amp; (MATCH(A610, 'DATOS MAESTROS'!N:N, 0)))),"")</f>
        <v/>
      </c>
    </row>
    <row r="611" spans="1:13" s="9" customFormat="1" x14ac:dyDescent="0.35">
      <c r="A611"/>
      <c r="B611"/>
      <c r="C611"/>
      <c r="D611"/>
      <c r="E611"/>
      <c r="F611"/>
      <c r="G611"/>
      <c r="H611"/>
      <c r="I611"/>
      <c r="J611"/>
      <c r="K611"/>
      <c r="L611"/>
      <c r="M611" s="9" t="str" cm="1">
        <f t="array" aca="1" ref="M611" ca="1">IFERROR(_xlfn.ANCHORARRAY(INDIRECT("'DATOS MAESTROS'!o" &amp; (MATCH(A611, 'DATOS MAESTROS'!N:N, 0)))),"")</f>
        <v/>
      </c>
    </row>
    <row r="612" spans="1:13" s="9" customFormat="1" x14ac:dyDescent="0.35">
      <c r="A612"/>
      <c r="B612"/>
      <c r="C612"/>
      <c r="D612"/>
      <c r="E612"/>
      <c r="F612"/>
      <c r="G612"/>
      <c r="H612"/>
      <c r="I612"/>
      <c r="J612"/>
      <c r="K612"/>
      <c r="L612"/>
      <c r="M612" s="9" t="str" cm="1">
        <f t="array" aca="1" ref="M612" ca="1">IFERROR(_xlfn.ANCHORARRAY(INDIRECT("'DATOS MAESTROS'!o" &amp; (MATCH(A612, 'DATOS MAESTROS'!N:N, 0)))),"")</f>
        <v/>
      </c>
    </row>
    <row r="613" spans="1:13" s="9" customFormat="1" x14ac:dyDescent="0.35">
      <c r="A613"/>
      <c r="B613"/>
      <c r="C613"/>
      <c r="D613"/>
      <c r="E613"/>
      <c r="F613"/>
      <c r="G613"/>
      <c r="H613"/>
      <c r="I613"/>
      <c r="J613"/>
      <c r="K613"/>
      <c r="L613"/>
      <c r="M613" s="9" t="str" cm="1">
        <f t="array" aca="1" ref="M613" ca="1">IFERROR(_xlfn.ANCHORARRAY(INDIRECT("'DATOS MAESTROS'!o" &amp; (MATCH(A613, 'DATOS MAESTROS'!N:N, 0)))),"")</f>
        <v/>
      </c>
    </row>
    <row r="614" spans="1:13" s="9" customFormat="1" x14ac:dyDescent="0.35">
      <c r="A614"/>
      <c r="B614"/>
      <c r="C614"/>
      <c r="D614"/>
      <c r="E614"/>
      <c r="F614"/>
      <c r="G614"/>
      <c r="H614"/>
      <c r="I614"/>
      <c r="J614"/>
      <c r="K614"/>
      <c r="L614"/>
      <c r="M614" s="9" t="str" cm="1">
        <f t="array" aca="1" ref="M614" ca="1">IFERROR(_xlfn.ANCHORARRAY(INDIRECT("'DATOS MAESTROS'!o" &amp; (MATCH(A614, 'DATOS MAESTROS'!N:N, 0)))),"")</f>
        <v/>
      </c>
    </row>
    <row r="615" spans="1:13" s="9" customFormat="1" x14ac:dyDescent="0.35">
      <c r="A615"/>
      <c r="B615"/>
      <c r="C615"/>
      <c r="D615"/>
      <c r="E615"/>
      <c r="F615"/>
      <c r="G615"/>
      <c r="H615"/>
      <c r="I615"/>
      <c r="J615"/>
      <c r="K615"/>
      <c r="L615"/>
      <c r="M615" s="9" t="str" cm="1">
        <f t="array" aca="1" ref="M615" ca="1">IFERROR(_xlfn.ANCHORARRAY(INDIRECT("'DATOS MAESTROS'!o" &amp; (MATCH(A615, 'DATOS MAESTROS'!N:N, 0)))),"")</f>
        <v/>
      </c>
    </row>
    <row r="616" spans="1:13" s="9" customFormat="1" x14ac:dyDescent="0.35">
      <c r="A616"/>
      <c r="B616"/>
      <c r="C616"/>
      <c r="D616"/>
      <c r="E616"/>
      <c r="F616"/>
      <c r="G616"/>
      <c r="H616"/>
      <c r="I616"/>
      <c r="J616"/>
      <c r="K616"/>
      <c r="L616"/>
      <c r="M616" s="9" t="str" cm="1">
        <f t="array" aca="1" ref="M616" ca="1">IFERROR(_xlfn.ANCHORARRAY(INDIRECT("'DATOS MAESTROS'!o" &amp; (MATCH(A616, 'DATOS MAESTROS'!N:N, 0)))),"")</f>
        <v/>
      </c>
    </row>
    <row r="617" spans="1:13" s="9" customFormat="1" x14ac:dyDescent="0.35">
      <c r="A617"/>
      <c r="B617"/>
      <c r="C617"/>
      <c r="D617"/>
      <c r="E617"/>
      <c r="F617"/>
      <c r="G617"/>
      <c r="H617"/>
      <c r="I617"/>
      <c r="J617"/>
      <c r="K617"/>
      <c r="L617"/>
      <c r="M617" s="9" t="str" cm="1">
        <f t="array" aca="1" ref="M617" ca="1">IFERROR(_xlfn.ANCHORARRAY(INDIRECT("'DATOS MAESTROS'!o" &amp; (MATCH(A617, 'DATOS MAESTROS'!N:N, 0)))),"")</f>
        <v/>
      </c>
    </row>
    <row r="618" spans="1:13" s="9" customFormat="1" x14ac:dyDescent="0.35">
      <c r="A618"/>
      <c r="B618"/>
      <c r="C618"/>
      <c r="D618"/>
      <c r="E618"/>
      <c r="F618"/>
      <c r="G618"/>
      <c r="H618"/>
      <c r="I618"/>
      <c r="J618"/>
      <c r="K618"/>
      <c r="L618"/>
      <c r="M618" s="9" t="str" cm="1">
        <f t="array" aca="1" ref="M618" ca="1">IFERROR(_xlfn.ANCHORARRAY(INDIRECT("'DATOS MAESTROS'!o" &amp; (MATCH(A618, 'DATOS MAESTROS'!N:N, 0)))),"")</f>
        <v/>
      </c>
    </row>
    <row r="619" spans="1:13" s="9" customFormat="1" x14ac:dyDescent="0.35">
      <c r="A619"/>
      <c r="B619"/>
      <c r="C619"/>
      <c r="D619"/>
      <c r="E619"/>
      <c r="F619"/>
      <c r="G619"/>
      <c r="H619"/>
      <c r="I619"/>
      <c r="J619"/>
      <c r="K619"/>
      <c r="L619"/>
      <c r="M619" s="9" t="str" cm="1">
        <f t="array" aca="1" ref="M619" ca="1">IFERROR(_xlfn.ANCHORARRAY(INDIRECT("'DATOS MAESTROS'!o" &amp; (MATCH(A619, 'DATOS MAESTROS'!N:N, 0)))),"")</f>
        <v/>
      </c>
    </row>
    <row r="620" spans="1:13" s="9" customFormat="1" x14ac:dyDescent="0.35">
      <c r="A620"/>
      <c r="B620"/>
      <c r="C620"/>
      <c r="D620"/>
      <c r="E620"/>
      <c r="F620"/>
      <c r="G620"/>
      <c r="H620"/>
      <c r="I620"/>
      <c r="J620"/>
      <c r="K620"/>
      <c r="L620"/>
      <c r="M620" s="9" t="str" cm="1">
        <f t="array" aca="1" ref="M620" ca="1">IFERROR(_xlfn.ANCHORARRAY(INDIRECT("'DATOS MAESTROS'!o" &amp; (MATCH(A620, 'DATOS MAESTROS'!N:N, 0)))),"")</f>
        <v/>
      </c>
    </row>
    <row r="621" spans="1:13" s="9" customFormat="1" x14ac:dyDescent="0.35">
      <c r="A621"/>
      <c r="B621"/>
      <c r="C621"/>
      <c r="D621"/>
      <c r="E621"/>
      <c r="F621"/>
      <c r="G621"/>
      <c r="H621"/>
      <c r="I621"/>
      <c r="J621"/>
      <c r="K621"/>
      <c r="L621"/>
      <c r="M621" s="9" t="str" cm="1">
        <f t="array" aca="1" ref="M621" ca="1">IFERROR(_xlfn.ANCHORARRAY(INDIRECT("'DATOS MAESTROS'!o" &amp; (MATCH(A621, 'DATOS MAESTROS'!N:N, 0)))),"")</f>
        <v/>
      </c>
    </row>
    <row r="622" spans="1:13" s="9" customFormat="1" x14ac:dyDescent="0.35">
      <c r="A622"/>
      <c r="B622"/>
      <c r="C622"/>
      <c r="D622"/>
      <c r="E622"/>
      <c r="F622"/>
      <c r="G622"/>
      <c r="H622"/>
      <c r="I622"/>
      <c r="J622"/>
      <c r="K622"/>
      <c r="L622"/>
      <c r="M622" s="9" t="str" cm="1">
        <f t="array" aca="1" ref="M622" ca="1">IFERROR(_xlfn.ANCHORARRAY(INDIRECT("'DATOS MAESTROS'!o" &amp; (MATCH(A622, 'DATOS MAESTROS'!N:N, 0)))),"")</f>
        <v/>
      </c>
    </row>
    <row r="623" spans="1:13" s="9" customFormat="1" x14ac:dyDescent="0.35">
      <c r="A623"/>
      <c r="B623"/>
      <c r="C623"/>
      <c r="D623"/>
      <c r="E623"/>
      <c r="F623"/>
      <c r="G623"/>
      <c r="H623"/>
      <c r="I623"/>
      <c r="J623"/>
      <c r="K623"/>
      <c r="L623"/>
      <c r="M623" s="9" t="str" cm="1">
        <f t="array" aca="1" ref="M623" ca="1">IFERROR(_xlfn.ANCHORARRAY(INDIRECT("'DATOS MAESTROS'!o" &amp; (MATCH(A623, 'DATOS MAESTROS'!N:N, 0)))),"")</f>
        <v/>
      </c>
    </row>
    <row r="624" spans="1:13" s="9" customFormat="1" x14ac:dyDescent="0.35">
      <c r="A624"/>
      <c r="B624"/>
      <c r="C624"/>
      <c r="D624"/>
      <c r="E624"/>
      <c r="F624"/>
      <c r="G624"/>
      <c r="H624"/>
      <c r="I624"/>
      <c r="J624"/>
      <c r="K624"/>
      <c r="L624"/>
      <c r="M624" s="9" t="str" cm="1">
        <f t="array" aca="1" ref="M624" ca="1">IFERROR(_xlfn.ANCHORARRAY(INDIRECT("'DATOS MAESTROS'!o" &amp; (MATCH(A624, 'DATOS MAESTROS'!N:N, 0)))),"")</f>
        <v/>
      </c>
    </row>
    <row r="625" spans="1:13" s="9" customFormat="1" x14ac:dyDescent="0.35">
      <c r="A625"/>
      <c r="B625"/>
      <c r="C625"/>
      <c r="D625"/>
      <c r="E625"/>
      <c r="F625"/>
      <c r="G625"/>
      <c r="H625"/>
      <c r="I625"/>
      <c r="J625"/>
      <c r="K625"/>
      <c r="L625"/>
      <c r="M625" s="9" t="str" cm="1">
        <f t="array" aca="1" ref="M625" ca="1">IFERROR(_xlfn.ANCHORARRAY(INDIRECT("'DATOS MAESTROS'!o" &amp; (MATCH(A625, 'DATOS MAESTROS'!N:N, 0)))),"")</f>
        <v/>
      </c>
    </row>
    <row r="626" spans="1:13" s="9" customFormat="1" x14ac:dyDescent="0.35">
      <c r="A626"/>
      <c r="B626"/>
      <c r="C626"/>
      <c r="D626"/>
      <c r="E626"/>
      <c r="F626"/>
      <c r="G626"/>
      <c r="H626"/>
      <c r="I626"/>
      <c r="J626"/>
      <c r="K626"/>
      <c r="L626"/>
      <c r="M626" s="9" t="str" cm="1">
        <f t="array" aca="1" ref="M626" ca="1">IFERROR(_xlfn.ANCHORARRAY(INDIRECT("'DATOS MAESTROS'!o" &amp; (MATCH(A626, 'DATOS MAESTROS'!N:N, 0)))),"")</f>
        <v/>
      </c>
    </row>
    <row r="627" spans="1:13" s="9" customFormat="1" x14ac:dyDescent="0.35">
      <c r="A627"/>
      <c r="B627"/>
      <c r="C627"/>
      <c r="D627"/>
      <c r="E627"/>
      <c r="F627"/>
      <c r="G627"/>
      <c r="H627"/>
      <c r="I627"/>
      <c r="J627"/>
      <c r="K627"/>
      <c r="L627"/>
      <c r="M627" s="9" t="str" cm="1">
        <f t="array" aca="1" ref="M627" ca="1">IFERROR(_xlfn.ANCHORARRAY(INDIRECT("'DATOS MAESTROS'!o" &amp; (MATCH(A627, 'DATOS MAESTROS'!N:N, 0)))),"")</f>
        <v/>
      </c>
    </row>
    <row r="628" spans="1:13" s="9" customFormat="1" x14ac:dyDescent="0.35">
      <c r="A628"/>
      <c r="B628"/>
      <c r="C628"/>
      <c r="D628"/>
      <c r="E628"/>
      <c r="F628"/>
      <c r="G628"/>
      <c r="H628"/>
      <c r="I628"/>
      <c r="J628"/>
      <c r="K628"/>
      <c r="L628"/>
      <c r="M628" s="9" t="str" cm="1">
        <f t="array" aca="1" ref="M628" ca="1">IFERROR(_xlfn.ANCHORARRAY(INDIRECT("'DATOS MAESTROS'!o" &amp; (MATCH(A628, 'DATOS MAESTROS'!N:N, 0)))),"")</f>
        <v/>
      </c>
    </row>
    <row r="629" spans="1:13" s="9" customFormat="1" x14ac:dyDescent="0.35">
      <c r="A629"/>
      <c r="B629"/>
      <c r="C629"/>
      <c r="D629"/>
      <c r="E629"/>
      <c r="F629"/>
      <c r="G629"/>
      <c r="H629"/>
      <c r="I629"/>
      <c r="J629"/>
      <c r="K629"/>
      <c r="L629"/>
      <c r="M629" s="9" t="str" cm="1">
        <f t="array" aca="1" ref="M629" ca="1">IFERROR(_xlfn.ANCHORARRAY(INDIRECT("'DATOS MAESTROS'!o" &amp; (MATCH(A629, 'DATOS MAESTROS'!N:N, 0)))),"")</f>
        <v/>
      </c>
    </row>
    <row r="630" spans="1:13" s="9" customFormat="1" x14ac:dyDescent="0.35">
      <c r="A630"/>
      <c r="B630"/>
      <c r="C630"/>
      <c r="D630"/>
      <c r="E630"/>
      <c r="F630"/>
      <c r="G630"/>
      <c r="H630"/>
      <c r="I630"/>
      <c r="J630"/>
      <c r="K630"/>
      <c r="L630"/>
      <c r="M630" s="9" t="str" cm="1">
        <f t="array" aca="1" ref="M630" ca="1">IFERROR(_xlfn.ANCHORARRAY(INDIRECT("'DATOS MAESTROS'!o" &amp; (MATCH(A630, 'DATOS MAESTROS'!N:N, 0)))),"")</f>
        <v/>
      </c>
    </row>
    <row r="631" spans="1:13" s="9" customFormat="1" x14ac:dyDescent="0.35">
      <c r="A631"/>
      <c r="B631"/>
      <c r="C631"/>
      <c r="D631"/>
      <c r="E631"/>
      <c r="F631"/>
      <c r="G631"/>
      <c r="H631"/>
      <c r="I631"/>
      <c r="J631"/>
      <c r="K631"/>
      <c r="L631"/>
      <c r="M631" s="9" t="str" cm="1">
        <f t="array" aca="1" ref="M631" ca="1">IFERROR(_xlfn.ANCHORARRAY(INDIRECT("'DATOS MAESTROS'!o" &amp; (MATCH(A631, 'DATOS MAESTROS'!N:N, 0)))),"")</f>
        <v/>
      </c>
    </row>
    <row r="632" spans="1:13" s="9" customFormat="1" x14ac:dyDescent="0.35">
      <c r="A632"/>
      <c r="B632"/>
      <c r="C632"/>
      <c r="D632"/>
      <c r="E632"/>
      <c r="F632"/>
      <c r="G632"/>
      <c r="H632"/>
      <c r="I632"/>
      <c r="J632"/>
      <c r="K632"/>
      <c r="L632"/>
      <c r="M632" s="9" t="str" cm="1">
        <f t="array" aca="1" ref="M632" ca="1">IFERROR(_xlfn.ANCHORARRAY(INDIRECT("'DATOS MAESTROS'!o" &amp; (MATCH(A632, 'DATOS MAESTROS'!N:N, 0)))),"")</f>
        <v/>
      </c>
    </row>
    <row r="633" spans="1:13" s="9" customFormat="1" x14ac:dyDescent="0.35">
      <c r="A633"/>
      <c r="B633"/>
      <c r="C633"/>
      <c r="D633"/>
      <c r="E633"/>
      <c r="F633"/>
      <c r="G633"/>
      <c r="H633"/>
      <c r="I633"/>
      <c r="J633"/>
      <c r="K633"/>
      <c r="L633"/>
      <c r="M633" s="9" t="str" cm="1">
        <f t="array" aca="1" ref="M633" ca="1">IFERROR(_xlfn.ANCHORARRAY(INDIRECT("'DATOS MAESTROS'!o" &amp; (MATCH(A633, 'DATOS MAESTROS'!N:N, 0)))),"")</f>
        <v/>
      </c>
    </row>
    <row r="634" spans="1:13" s="9" customFormat="1" x14ac:dyDescent="0.35">
      <c r="A634"/>
      <c r="B634"/>
      <c r="C634"/>
      <c r="D634"/>
      <c r="E634"/>
      <c r="F634"/>
      <c r="G634"/>
      <c r="H634"/>
      <c r="I634"/>
      <c r="J634"/>
      <c r="K634"/>
      <c r="L634"/>
      <c r="M634" s="9" t="str" cm="1">
        <f t="array" aca="1" ref="M634" ca="1">IFERROR(_xlfn.ANCHORARRAY(INDIRECT("'DATOS MAESTROS'!o" &amp; (MATCH(A634, 'DATOS MAESTROS'!N:N, 0)))),"")</f>
        <v/>
      </c>
    </row>
    <row r="635" spans="1:13" s="9" customFormat="1" x14ac:dyDescent="0.35">
      <c r="A635"/>
      <c r="B635"/>
      <c r="C635"/>
      <c r="D635"/>
      <c r="E635"/>
      <c r="F635"/>
      <c r="G635"/>
      <c r="H635"/>
      <c r="I635"/>
      <c r="J635"/>
      <c r="K635"/>
      <c r="L635"/>
      <c r="M635" s="9" t="str" cm="1">
        <f t="array" aca="1" ref="M635" ca="1">IFERROR(_xlfn.ANCHORARRAY(INDIRECT("'DATOS MAESTROS'!o" &amp; (MATCH(A635, 'DATOS MAESTROS'!N:N, 0)))),"")</f>
        <v/>
      </c>
    </row>
    <row r="636" spans="1:13" s="9" customFormat="1" x14ac:dyDescent="0.35">
      <c r="A636"/>
      <c r="B636"/>
      <c r="C636"/>
      <c r="D636"/>
      <c r="E636"/>
      <c r="F636"/>
      <c r="G636"/>
      <c r="H636"/>
      <c r="I636"/>
      <c r="J636"/>
      <c r="K636"/>
      <c r="L636"/>
      <c r="M636" s="9" t="str" cm="1">
        <f t="array" aca="1" ref="M636" ca="1">IFERROR(_xlfn.ANCHORARRAY(INDIRECT("'DATOS MAESTROS'!o" &amp; (MATCH(A636, 'DATOS MAESTROS'!N:N, 0)))),"")</f>
        <v/>
      </c>
    </row>
    <row r="637" spans="1:13" s="9" customFormat="1" x14ac:dyDescent="0.35">
      <c r="A637"/>
      <c r="B637"/>
      <c r="C637"/>
      <c r="D637"/>
      <c r="E637"/>
      <c r="F637"/>
      <c r="G637"/>
      <c r="H637"/>
      <c r="I637"/>
      <c r="J637"/>
      <c r="K637"/>
      <c r="L637"/>
      <c r="M637" s="9" t="str" cm="1">
        <f t="array" aca="1" ref="M637" ca="1">IFERROR(_xlfn.ANCHORARRAY(INDIRECT("'DATOS MAESTROS'!o" &amp; (MATCH(A637, 'DATOS MAESTROS'!N:N, 0)))),"")</f>
        <v/>
      </c>
    </row>
    <row r="638" spans="1:13" s="9" customFormat="1" x14ac:dyDescent="0.35">
      <c r="A638"/>
      <c r="B638"/>
      <c r="C638"/>
      <c r="D638"/>
      <c r="E638"/>
      <c r="F638"/>
      <c r="G638"/>
      <c r="H638"/>
      <c r="I638"/>
      <c r="J638"/>
      <c r="K638"/>
      <c r="L638"/>
      <c r="M638" s="9" t="str" cm="1">
        <f t="array" aca="1" ref="M638" ca="1">IFERROR(_xlfn.ANCHORARRAY(INDIRECT("'DATOS MAESTROS'!o" &amp; (MATCH(A638, 'DATOS MAESTROS'!N:N, 0)))),"")</f>
        <v/>
      </c>
    </row>
    <row r="639" spans="1:13" s="9" customFormat="1" x14ac:dyDescent="0.35">
      <c r="A639"/>
      <c r="B639"/>
      <c r="C639"/>
      <c r="D639"/>
      <c r="E639"/>
      <c r="F639"/>
      <c r="G639"/>
      <c r="H639"/>
      <c r="I639"/>
      <c r="J639"/>
      <c r="K639"/>
      <c r="L639"/>
      <c r="M639" s="9" t="str" cm="1">
        <f t="array" aca="1" ref="M639" ca="1">IFERROR(_xlfn.ANCHORARRAY(INDIRECT("'DATOS MAESTROS'!o" &amp; (MATCH(A639, 'DATOS MAESTROS'!N:N, 0)))),"")</f>
        <v/>
      </c>
    </row>
    <row r="640" spans="1:13" s="9" customFormat="1" x14ac:dyDescent="0.35">
      <c r="A640"/>
      <c r="B640"/>
      <c r="C640"/>
      <c r="D640"/>
      <c r="E640"/>
      <c r="F640"/>
      <c r="G640"/>
      <c r="H640"/>
      <c r="I640"/>
      <c r="J640"/>
      <c r="K640"/>
      <c r="L640"/>
      <c r="M640" s="9" t="str" cm="1">
        <f t="array" aca="1" ref="M640" ca="1">IFERROR(_xlfn.ANCHORARRAY(INDIRECT("'DATOS MAESTROS'!o" &amp; (MATCH(A640, 'DATOS MAESTROS'!N:N, 0)))),"")</f>
        <v/>
      </c>
    </row>
    <row r="641" spans="1:13" s="9" customFormat="1" x14ac:dyDescent="0.35">
      <c r="A641"/>
      <c r="B641"/>
      <c r="C641"/>
      <c r="D641"/>
      <c r="E641"/>
      <c r="F641"/>
      <c r="G641"/>
      <c r="H641"/>
      <c r="I641"/>
      <c r="J641"/>
      <c r="K641"/>
      <c r="L641"/>
      <c r="M641" s="9" t="str" cm="1">
        <f t="array" aca="1" ref="M641" ca="1">IFERROR(_xlfn.ANCHORARRAY(INDIRECT("'DATOS MAESTROS'!o" &amp; (MATCH(A641, 'DATOS MAESTROS'!N:N, 0)))),"")</f>
        <v/>
      </c>
    </row>
    <row r="642" spans="1:13" s="9" customFormat="1" x14ac:dyDescent="0.35">
      <c r="A642"/>
      <c r="B642"/>
      <c r="C642"/>
      <c r="D642"/>
      <c r="E642"/>
      <c r="F642"/>
      <c r="G642"/>
      <c r="H642"/>
      <c r="I642"/>
      <c r="J642"/>
      <c r="K642"/>
      <c r="L642"/>
      <c r="M642" s="9" t="str" cm="1">
        <f t="array" aca="1" ref="M642" ca="1">IFERROR(_xlfn.ANCHORARRAY(INDIRECT("'DATOS MAESTROS'!o" &amp; (MATCH(A642, 'DATOS MAESTROS'!N:N, 0)))),"")</f>
        <v/>
      </c>
    </row>
    <row r="643" spans="1:13" s="9" customFormat="1" x14ac:dyDescent="0.35">
      <c r="A643"/>
      <c r="B643"/>
      <c r="C643"/>
      <c r="D643"/>
      <c r="E643"/>
      <c r="F643"/>
      <c r="G643"/>
      <c r="H643"/>
      <c r="I643"/>
      <c r="J643"/>
      <c r="K643"/>
      <c r="L643"/>
      <c r="M643" s="9" t="str" cm="1">
        <f t="array" aca="1" ref="M643" ca="1">IFERROR(_xlfn.ANCHORARRAY(INDIRECT("'DATOS MAESTROS'!o" &amp; (MATCH(A643, 'DATOS MAESTROS'!N:N, 0)))),"")</f>
        <v/>
      </c>
    </row>
    <row r="644" spans="1:13" s="9" customFormat="1" x14ac:dyDescent="0.35">
      <c r="A644"/>
      <c r="B644"/>
      <c r="C644"/>
      <c r="D644"/>
      <c r="E644"/>
      <c r="F644"/>
      <c r="G644"/>
      <c r="H644"/>
      <c r="I644"/>
      <c r="J644"/>
      <c r="K644"/>
      <c r="L644"/>
      <c r="M644" s="9" t="str" cm="1">
        <f t="array" aca="1" ref="M644" ca="1">IFERROR(_xlfn.ANCHORARRAY(INDIRECT("'DATOS MAESTROS'!o" &amp; (MATCH(A644, 'DATOS MAESTROS'!N:N, 0)))),"")</f>
        <v/>
      </c>
    </row>
    <row r="645" spans="1:13" s="9" customFormat="1" x14ac:dyDescent="0.35">
      <c r="A645"/>
      <c r="B645"/>
      <c r="C645"/>
      <c r="D645"/>
      <c r="E645"/>
      <c r="F645"/>
      <c r="G645"/>
      <c r="H645"/>
      <c r="I645"/>
      <c r="J645"/>
      <c r="K645"/>
      <c r="L645"/>
      <c r="M645" s="9" t="str" cm="1">
        <f t="array" aca="1" ref="M645" ca="1">IFERROR(_xlfn.ANCHORARRAY(INDIRECT("'DATOS MAESTROS'!o" &amp; (MATCH(A645, 'DATOS MAESTROS'!N:N, 0)))),"")</f>
        <v/>
      </c>
    </row>
    <row r="646" spans="1:13" s="9" customFormat="1" x14ac:dyDescent="0.35">
      <c r="A646"/>
      <c r="B646"/>
      <c r="C646"/>
      <c r="D646"/>
      <c r="E646"/>
      <c r="F646"/>
      <c r="G646"/>
      <c r="H646"/>
      <c r="I646"/>
      <c r="J646"/>
      <c r="K646"/>
      <c r="L646"/>
      <c r="M646" s="9" t="str" cm="1">
        <f t="array" aca="1" ref="M646" ca="1">IFERROR(_xlfn.ANCHORARRAY(INDIRECT("'DATOS MAESTROS'!o" &amp; (MATCH(A646, 'DATOS MAESTROS'!N:N, 0)))),"")</f>
        <v/>
      </c>
    </row>
    <row r="647" spans="1:13" s="9" customFormat="1" x14ac:dyDescent="0.35">
      <c r="A647"/>
      <c r="B647"/>
      <c r="C647"/>
      <c r="D647"/>
      <c r="E647"/>
      <c r="F647"/>
      <c r="G647"/>
      <c r="H647"/>
      <c r="I647"/>
      <c r="J647"/>
      <c r="K647"/>
      <c r="L647"/>
      <c r="M647" s="9" t="str" cm="1">
        <f t="array" aca="1" ref="M647" ca="1">IFERROR(_xlfn.ANCHORARRAY(INDIRECT("'DATOS MAESTROS'!o" &amp; (MATCH(A647, 'DATOS MAESTROS'!N:N, 0)))),"")</f>
        <v/>
      </c>
    </row>
    <row r="648" spans="1:13" s="9" customFormat="1" x14ac:dyDescent="0.35">
      <c r="A648"/>
      <c r="B648"/>
      <c r="C648"/>
      <c r="D648"/>
      <c r="E648"/>
      <c r="F648"/>
      <c r="G648"/>
      <c r="H648"/>
      <c r="I648"/>
      <c r="J648"/>
      <c r="K648"/>
      <c r="L648"/>
      <c r="M648" s="9" t="str" cm="1">
        <f t="array" aca="1" ref="M648" ca="1">IFERROR(_xlfn.ANCHORARRAY(INDIRECT("'DATOS MAESTROS'!o" &amp; (MATCH(A648, 'DATOS MAESTROS'!N:N, 0)))),"")</f>
        <v/>
      </c>
    </row>
    <row r="649" spans="1:13" s="9" customFormat="1" x14ac:dyDescent="0.35">
      <c r="A649"/>
      <c r="B649"/>
      <c r="C649"/>
      <c r="D649"/>
      <c r="E649"/>
      <c r="F649"/>
      <c r="G649"/>
      <c r="H649"/>
      <c r="I649"/>
      <c r="J649"/>
      <c r="K649"/>
      <c r="L649"/>
      <c r="M649" s="9" t="str" cm="1">
        <f t="array" aca="1" ref="M649" ca="1">IFERROR(_xlfn.ANCHORARRAY(INDIRECT("'DATOS MAESTROS'!o" &amp; (MATCH(A649, 'DATOS MAESTROS'!N:N, 0)))),"")</f>
        <v/>
      </c>
    </row>
    <row r="650" spans="1:13" s="9" customFormat="1" x14ac:dyDescent="0.35">
      <c r="A650"/>
      <c r="B650"/>
      <c r="C650"/>
      <c r="D650"/>
      <c r="E650"/>
      <c r="F650"/>
      <c r="G650"/>
      <c r="H650"/>
      <c r="I650"/>
      <c r="J650"/>
      <c r="K650"/>
      <c r="L650"/>
      <c r="M650" s="9" t="str" cm="1">
        <f t="array" aca="1" ref="M650" ca="1">IFERROR(_xlfn.ANCHORARRAY(INDIRECT("'DATOS MAESTROS'!o" &amp; (MATCH(A650, 'DATOS MAESTROS'!N:N, 0)))),"")</f>
        <v/>
      </c>
    </row>
    <row r="651" spans="1:13" s="9" customFormat="1" x14ac:dyDescent="0.35">
      <c r="A651"/>
      <c r="B651"/>
      <c r="C651"/>
      <c r="D651"/>
      <c r="E651"/>
      <c r="F651"/>
      <c r="G651"/>
      <c r="H651"/>
      <c r="I651"/>
      <c r="J651"/>
      <c r="K651"/>
      <c r="L651"/>
      <c r="M651" s="9" t="str" cm="1">
        <f t="array" aca="1" ref="M651" ca="1">IFERROR(_xlfn.ANCHORARRAY(INDIRECT("'DATOS MAESTROS'!o" &amp; (MATCH(A651, 'DATOS MAESTROS'!N:N, 0)))),"")</f>
        <v/>
      </c>
    </row>
    <row r="652" spans="1:13" s="9" customFormat="1" x14ac:dyDescent="0.35">
      <c r="A652"/>
      <c r="B652"/>
      <c r="C652"/>
      <c r="D652"/>
      <c r="E652"/>
      <c r="F652"/>
      <c r="G652"/>
      <c r="H652"/>
      <c r="I652"/>
      <c r="J652"/>
      <c r="K652"/>
      <c r="L652"/>
      <c r="M652" s="9" t="str" cm="1">
        <f t="array" aca="1" ref="M652" ca="1">IFERROR(_xlfn.ANCHORARRAY(INDIRECT("'DATOS MAESTROS'!o" &amp; (MATCH(A652, 'DATOS MAESTROS'!N:N, 0)))),"")</f>
        <v/>
      </c>
    </row>
    <row r="653" spans="1:13" s="9" customFormat="1" x14ac:dyDescent="0.35">
      <c r="A653"/>
      <c r="B653"/>
      <c r="C653"/>
      <c r="D653"/>
      <c r="E653"/>
      <c r="F653"/>
      <c r="G653"/>
      <c r="H653"/>
      <c r="I653"/>
      <c r="J653"/>
      <c r="K653"/>
      <c r="L653"/>
      <c r="M653" s="9" t="str" cm="1">
        <f t="array" aca="1" ref="M653" ca="1">IFERROR(_xlfn.ANCHORARRAY(INDIRECT("'DATOS MAESTROS'!o" &amp; (MATCH(A653, 'DATOS MAESTROS'!N:N, 0)))),"")</f>
        <v/>
      </c>
    </row>
    <row r="654" spans="1:13" s="9" customFormat="1" x14ac:dyDescent="0.35">
      <c r="A654"/>
      <c r="B654"/>
      <c r="C654"/>
      <c r="D654"/>
      <c r="E654"/>
      <c r="F654"/>
      <c r="G654"/>
      <c r="H654"/>
      <c r="I654"/>
      <c r="J654"/>
      <c r="K654"/>
      <c r="L654"/>
      <c r="M654" s="9" t="str" cm="1">
        <f t="array" aca="1" ref="M654" ca="1">IFERROR(_xlfn.ANCHORARRAY(INDIRECT("'DATOS MAESTROS'!o" &amp; (MATCH(A654, 'DATOS MAESTROS'!N:N, 0)))),"")</f>
        <v/>
      </c>
    </row>
    <row r="655" spans="1:13" s="9" customFormat="1" x14ac:dyDescent="0.35">
      <c r="A655"/>
      <c r="B655"/>
      <c r="C655"/>
      <c r="D655"/>
      <c r="E655"/>
      <c r="F655"/>
      <c r="G655"/>
      <c r="H655"/>
      <c r="I655"/>
      <c r="J655"/>
      <c r="K655"/>
      <c r="L655"/>
      <c r="M655" s="9" t="str" cm="1">
        <f t="array" aca="1" ref="M655" ca="1">IFERROR(_xlfn.ANCHORARRAY(INDIRECT("'DATOS MAESTROS'!o" &amp; (MATCH(A655, 'DATOS MAESTROS'!N:N, 0)))),"")</f>
        <v/>
      </c>
    </row>
    <row r="656" spans="1:13" s="9" customFormat="1" x14ac:dyDescent="0.35">
      <c r="A656"/>
      <c r="B656"/>
      <c r="C656"/>
      <c r="D656"/>
      <c r="E656"/>
      <c r="F656"/>
      <c r="G656"/>
      <c r="H656"/>
      <c r="I656"/>
      <c r="J656"/>
      <c r="K656"/>
      <c r="L656"/>
      <c r="M656" s="9" t="str" cm="1">
        <f t="array" aca="1" ref="M656" ca="1">IFERROR(_xlfn.ANCHORARRAY(INDIRECT("'DATOS MAESTROS'!o" &amp; (MATCH(A656, 'DATOS MAESTROS'!N:N, 0)))),"")</f>
        <v/>
      </c>
    </row>
    <row r="657" spans="1:13" s="9" customFormat="1" x14ac:dyDescent="0.35">
      <c r="A657"/>
      <c r="B657"/>
      <c r="C657"/>
      <c r="D657"/>
      <c r="E657"/>
      <c r="F657"/>
      <c r="G657"/>
      <c r="H657"/>
      <c r="I657"/>
      <c r="J657"/>
      <c r="K657"/>
      <c r="L657"/>
      <c r="M657" s="9" t="str" cm="1">
        <f t="array" aca="1" ref="M657" ca="1">IFERROR(_xlfn.ANCHORARRAY(INDIRECT("'DATOS MAESTROS'!o" &amp; (MATCH(A657, 'DATOS MAESTROS'!N:N, 0)))),"")</f>
        <v/>
      </c>
    </row>
    <row r="658" spans="1:13" s="9" customFormat="1" x14ac:dyDescent="0.35">
      <c r="A658"/>
      <c r="B658"/>
      <c r="C658"/>
      <c r="D658"/>
      <c r="E658"/>
      <c r="F658"/>
      <c r="G658"/>
      <c r="H658"/>
      <c r="I658"/>
      <c r="J658"/>
      <c r="K658"/>
      <c r="L658"/>
      <c r="M658" s="9" t="str" cm="1">
        <f t="array" aca="1" ref="M658" ca="1">IFERROR(_xlfn.ANCHORARRAY(INDIRECT("'DATOS MAESTROS'!o" &amp; (MATCH(A658, 'DATOS MAESTROS'!N:N, 0)))),"")</f>
        <v/>
      </c>
    </row>
    <row r="659" spans="1:13" s="9" customFormat="1" x14ac:dyDescent="0.35">
      <c r="A659"/>
      <c r="B659"/>
      <c r="C659"/>
      <c r="D659"/>
      <c r="E659"/>
      <c r="F659"/>
      <c r="G659"/>
      <c r="H659"/>
      <c r="I659"/>
      <c r="J659"/>
      <c r="K659"/>
      <c r="L659"/>
      <c r="M659" s="9" t="str" cm="1">
        <f t="array" aca="1" ref="M659" ca="1">IFERROR(_xlfn.ANCHORARRAY(INDIRECT("'DATOS MAESTROS'!o" &amp; (MATCH(A659, 'DATOS MAESTROS'!N:N, 0)))),"")</f>
        <v/>
      </c>
    </row>
    <row r="660" spans="1:13" s="9" customFormat="1" x14ac:dyDescent="0.35">
      <c r="A660"/>
      <c r="B660"/>
      <c r="C660"/>
      <c r="D660"/>
      <c r="E660"/>
      <c r="F660"/>
      <c r="G660"/>
      <c r="H660"/>
      <c r="I660"/>
      <c r="J660"/>
      <c r="K660"/>
      <c r="L660"/>
      <c r="M660" s="9" t="str" cm="1">
        <f t="array" aca="1" ref="M660" ca="1">IFERROR(_xlfn.ANCHORARRAY(INDIRECT("'DATOS MAESTROS'!o" &amp; (MATCH(A660, 'DATOS MAESTROS'!N:N, 0)))),"")</f>
        <v/>
      </c>
    </row>
    <row r="661" spans="1:13" s="9" customFormat="1" x14ac:dyDescent="0.35">
      <c r="A661"/>
      <c r="B661"/>
      <c r="C661"/>
      <c r="D661"/>
      <c r="E661"/>
      <c r="F661"/>
      <c r="G661"/>
      <c r="H661"/>
      <c r="I661"/>
      <c r="J661"/>
      <c r="K661"/>
      <c r="L661"/>
      <c r="M661" s="9" t="str" cm="1">
        <f t="array" aca="1" ref="M661" ca="1">IFERROR(_xlfn.ANCHORARRAY(INDIRECT("'DATOS MAESTROS'!o" &amp; (MATCH(A661, 'DATOS MAESTROS'!N:N, 0)))),"")</f>
        <v/>
      </c>
    </row>
    <row r="662" spans="1:13" s="9" customFormat="1" x14ac:dyDescent="0.35">
      <c r="A662"/>
      <c r="B662"/>
      <c r="C662"/>
      <c r="D662"/>
      <c r="E662"/>
      <c r="F662"/>
      <c r="G662"/>
      <c r="H662"/>
      <c r="I662"/>
      <c r="J662"/>
      <c r="K662"/>
      <c r="L662"/>
      <c r="M662" s="9" t="str" cm="1">
        <f t="array" aca="1" ref="M662" ca="1">IFERROR(_xlfn.ANCHORARRAY(INDIRECT("'DATOS MAESTROS'!o" &amp; (MATCH(A662, 'DATOS MAESTROS'!N:N, 0)))),"")</f>
        <v/>
      </c>
    </row>
    <row r="663" spans="1:13" s="9" customFormat="1" x14ac:dyDescent="0.35">
      <c r="A663"/>
      <c r="B663"/>
      <c r="C663"/>
      <c r="D663"/>
      <c r="E663"/>
      <c r="F663"/>
      <c r="G663"/>
      <c r="H663"/>
      <c r="I663"/>
      <c r="J663"/>
      <c r="K663"/>
      <c r="L663"/>
      <c r="M663" s="9" t="str" cm="1">
        <f t="array" aca="1" ref="M663" ca="1">IFERROR(_xlfn.ANCHORARRAY(INDIRECT("'DATOS MAESTROS'!o" &amp; (MATCH(A663, 'DATOS MAESTROS'!N:N, 0)))),"")</f>
        <v/>
      </c>
    </row>
    <row r="664" spans="1:13" s="9" customFormat="1" x14ac:dyDescent="0.35">
      <c r="A664"/>
      <c r="B664"/>
      <c r="C664"/>
      <c r="D664"/>
      <c r="E664"/>
      <c r="F664"/>
      <c r="G664"/>
      <c r="H664"/>
      <c r="I664"/>
      <c r="J664"/>
      <c r="K664"/>
      <c r="L664"/>
      <c r="M664" s="9" t="str" cm="1">
        <f t="array" aca="1" ref="M664" ca="1">IFERROR(_xlfn.ANCHORARRAY(INDIRECT("'DATOS MAESTROS'!o" &amp; (MATCH(A664, 'DATOS MAESTROS'!N:N, 0)))),"")</f>
        <v/>
      </c>
    </row>
    <row r="665" spans="1:13" s="9" customFormat="1" x14ac:dyDescent="0.35">
      <c r="A665"/>
      <c r="B665"/>
      <c r="C665"/>
      <c r="D665"/>
      <c r="E665"/>
      <c r="F665"/>
      <c r="G665"/>
      <c r="H665"/>
      <c r="I665"/>
      <c r="J665"/>
      <c r="K665"/>
      <c r="L665"/>
      <c r="M665" s="9" t="str" cm="1">
        <f t="array" aca="1" ref="M665" ca="1">IFERROR(_xlfn.ANCHORARRAY(INDIRECT("'DATOS MAESTROS'!o" &amp; (MATCH(A665, 'DATOS MAESTROS'!N:N, 0)))),"")</f>
        <v/>
      </c>
    </row>
    <row r="666" spans="1:13" s="9" customFormat="1" x14ac:dyDescent="0.35">
      <c r="A666"/>
      <c r="B666"/>
      <c r="C666"/>
      <c r="D666"/>
      <c r="E666"/>
      <c r="F666"/>
      <c r="G666"/>
      <c r="H666"/>
      <c r="I666"/>
      <c r="J666"/>
      <c r="K666"/>
      <c r="L666"/>
      <c r="M666" s="9" t="str" cm="1">
        <f t="array" aca="1" ref="M666" ca="1">IFERROR(_xlfn.ANCHORARRAY(INDIRECT("'DATOS MAESTROS'!o" &amp; (MATCH(A666, 'DATOS MAESTROS'!N:N, 0)))),"")</f>
        <v/>
      </c>
    </row>
    <row r="667" spans="1:13" s="9" customFormat="1" x14ac:dyDescent="0.35">
      <c r="A667"/>
      <c r="B667"/>
      <c r="C667"/>
      <c r="D667"/>
      <c r="E667"/>
      <c r="F667"/>
      <c r="G667"/>
      <c r="H667"/>
      <c r="I667"/>
      <c r="J667"/>
      <c r="K667"/>
      <c r="L667"/>
      <c r="M667" s="9" t="str" cm="1">
        <f t="array" aca="1" ref="M667" ca="1">IFERROR(_xlfn.ANCHORARRAY(INDIRECT("'DATOS MAESTROS'!o" &amp; (MATCH(A667, 'DATOS MAESTROS'!N:N, 0)))),"")</f>
        <v/>
      </c>
    </row>
    <row r="668" spans="1:13" s="9" customFormat="1" x14ac:dyDescent="0.35">
      <c r="A668"/>
      <c r="B668"/>
      <c r="C668"/>
      <c r="D668"/>
      <c r="E668"/>
      <c r="F668"/>
      <c r="G668"/>
      <c r="H668"/>
      <c r="I668"/>
      <c r="J668"/>
      <c r="K668"/>
      <c r="L668"/>
      <c r="M668" s="9" t="str" cm="1">
        <f t="array" aca="1" ref="M668" ca="1">IFERROR(_xlfn.ANCHORARRAY(INDIRECT("'DATOS MAESTROS'!o" &amp; (MATCH(A668, 'DATOS MAESTROS'!N:N, 0)))),"")</f>
        <v/>
      </c>
    </row>
    <row r="669" spans="1:13" s="9" customFormat="1" x14ac:dyDescent="0.35">
      <c r="A669"/>
      <c r="B669"/>
      <c r="C669"/>
      <c r="D669"/>
      <c r="E669"/>
      <c r="F669"/>
      <c r="G669"/>
      <c r="H669"/>
      <c r="I669"/>
      <c r="J669"/>
      <c r="K669"/>
      <c r="L669"/>
      <c r="M669" s="9" t="str" cm="1">
        <f t="array" aca="1" ref="M669" ca="1">IFERROR(_xlfn.ANCHORARRAY(INDIRECT("'DATOS MAESTROS'!o" &amp; (MATCH(A669, 'DATOS MAESTROS'!N:N, 0)))),"")</f>
        <v/>
      </c>
    </row>
    <row r="670" spans="1:13" s="9" customFormat="1" x14ac:dyDescent="0.35">
      <c r="A670"/>
      <c r="B670"/>
      <c r="C670"/>
      <c r="D670"/>
      <c r="E670"/>
      <c r="F670"/>
      <c r="G670"/>
      <c r="H670"/>
      <c r="I670"/>
      <c r="J670"/>
      <c r="K670"/>
      <c r="L670"/>
      <c r="M670" s="9" t="str" cm="1">
        <f t="array" aca="1" ref="M670" ca="1">IFERROR(_xlfn.ANCHORARRAY(INDIRECT("'DATOS MAESTROS'!o" &amp; (MATCH(A670, 'DATOS MAESTROS'!N:N, 0)))),"")</f>
        <v/>
      </c>
    </row>
    <row r="671" spans="1:13" s="9" customFormat="1" x14ac:dyDescent="0.35">
      <c r="A671"/>
      <c r="B671"/>
      <c r="C671"/>
      <c r="D671"/>
      <c r="E671"/>
      <c r="F671"/>
      <c r="G671"/>
      <c r="H671"/>
      <c r="I671"/>
      <c r="J671"/>
      <c r="K671"/>
      <c r="L671"/>
      <c r="M671" s="9" t="str" cm="1">
        <f t="array" aca="1" ref="M671" ca="1">IFERROR(_xlfn.ANCHORARRAY(INDIRECT("'DATOS MAESTROS'!o" &amp; (MATCH(A671, 'DATOS MAESTROS'!N:N, 0)))),"")</f>
        <v/>
      </c>
    </row>
    <row r="672" spans="1:13" s="9" customFormat="1" x14ac:dyDescent="0.35">
      <c r="A672"/>
      <c r="B672"/>
      <c r="C672"/>
      <c r="D672"/>
      <c r="E672"/>
      <c r="F672"/>
      <c r="G672"/>
      <c r="H672"/>
      <c r="I672"/>
      <c r="J672"/>
      <c r="K672"/>
      <c r="L672"/>
      <c r="M672" s="9" t="str" cm="1">
        <f t="array" aca="1" ref="M672" ca="1">IFERROR(_xlfn.ANCHORARRAY(INDIRECT("'DATOS MAESTROS'!o" &amp; (MATCH(A672, 'DATOS MAESTROS'!N:N, 0)))),"")</f>
        <v/>
      </c>
    </row>
    <row r="673" spans="1:13" s="9" customFormat="1" x14ac:dyDescent="0.35">
      <c r="A673"/>
      <c r="B673"/>
      <c r="C673"/>
      <c r="D673"/>
      <c r="E673"/>
      <c r="F673"/>
      <c r="G673"/>
      <c r="H673"/>
      <c r="I673"/>
      <c r="J673"/>
      <c r="K673"/>
      <c r="L673"/>
      <c r="M673" s="9" t="str" cm="1">
        <f t="array" aca="1" ref="M673" ca="1">IFERROR(_xlfn.ANCHORARRAY(INDIRECT("'DATOS MAESTROS'!o" &amp; (MATCH(A673, 'DATOS MAESTROS'!N:N, 0)))),"")</f>
        <v/>
      </c>
    </row>
    <row r="674" spans="1:13" s="9" customFormat="1" x14ac:dyDescent="0.35">
      <c r="A674"/>
      <c r="B674"/>
      <c r="C674"/>
      <c r="D674"/>
      <c r="E674"/>
      <c r="F674"/>
      <c r="G674"/>
      <c r="H674"/>
      <c r="I674"/>
      <c r="J674"/>
      <c r="K674"/>
      <c r="L674"/>
      <c r="M674" s="9" t="str" cm="1">
        <f t="array" aca="1" ref="M674" ca="1">IFERROR(_xlfn.ANCHORARRAY(INDIRECT("'DATOS MAESTROS'!o" &amp; (MATCH(A674, 'DATOS MAESTROS'!N:N, 0)))),"")</f>
        <v/>
      </c>
    </row>
    <row r="675" spans="1:13" s="9" customFormat="1" x14ac:dyDescent="0.35">
      <c r="A675"/>
      <c r="B675"/>
      <c r="C675"/>
      <c r="D675"/>
      <c r="E675"/>
      <c r="F675"/>
      <c r="G675"/>
      <c r="H675"/>
      <c r="I675"/>
      <c r="J675"/>
      <c r="K675"/>
      <c r="L675"/>
      <c r="M675" s="9" t="str" cm="1">
        <f t="array" aca="1" ref="M675" ca="1">IFERROR(_xlfn.ANCHORARRAY(INDIRECT("'DATOS MAESTROS'!o" &amp; (MATCH(A675, 'DATOS MAESTROS'!N:N, 0)))),"")</f>
        <v/>
      </c>
    </row>
    <row r="676" spans="1:13" s="9" customFormat="1" x14ac:dyDescent="0.35">
      <c r="A676"/>
      <c r="B676"/>
      <c r="C676"/>
      <c r="D676"/>
      <c r="E676"/>
      <c r="F676"/>
      <c r="G676"/>
      <c r="H676"/>
      <c r="I676"/>
      <c r="J676"/>
      <c r="K676"/>
      <c r="L676"/>
      <c r="M676" s="9" t="str" cm="1">
        <f t="array" aca="1" ref="M676" ca="1">IFERROR(_xlfn.ANCHORARRAY(INDIRECT("'DATOS MAESTROS'!o" &amp; (MATCH(A676, 'DATOS MAESTROS'!N:N, 0)))),"")</f>
        <v/>
      </c>
    </row>
    <row r="677" spans="1:13" s="9" customFormat="1" x14ac:dyDescent="0.35">
      <c r="A677"/>
      <c r="B677"/>
      <c r="C677"/>
      <c r="D677"/>
      <c r="E677"/>
      <c r="F677"/>
      <c r="G677"/>
      <c r="H677"/>
      <c r="I677"/>
      <c r="J677"/>
      <c r="K677"/>
      <c r="L677"/>
      <c r="M677" s="9" t="str" cm="1">
        <f t="array" aca="1" ref="M677" ca="1">IFERROR(_xlfn.ANCHORARRAY(INDIRECT("'DATOS MAESTROS'!o" &amp; (MATCH(A677, 'DATOS MAESTROS'!N:N, 0)))),"")</f>
        <v/>
      </c>
    </row>
    <row r="678" spans="1:13" s="9" customFormat="1" x14ac:dyDescent="0.35">
      <c r="A678"/>
      <c r="B678"/>
      <c r="C678"/>
      <c r="D678"/>
      <c r="E678"/>
      <c r="F678"/>
      <c r="G678"/>
      <c r="H678"/>
      <c r="I678"/>
      <c r="J678"/>
      <c r="K678"/>
      <c r="L678"/>
      <c r="M678" s="9" t="str" cm="1">
        <f t="array" aca="1" ref="M678" ca="1">IFERROR(_xlfn.ANCHORARRAY(INDIRECT("'DATOS MAESTROS'!o" &amp; (MATCH(A678, 'DATOS MAESTROS'!N:N, 0)))),"")</f>
        <v/>
      </c>
    </row>
    <row r="679" spans="1:13" s="9" customFormat="1" x14ac:dyDescent="0.35">
      <c r="A679"/>
      <c r="B679"/>
      <c r="C679"/>
      <c r="D679"/>
      <c r="E679"/>
      <c r="F679"/>
      <c r="G679"/>
      <c r="H679"/>
      <c r="I679"/>
      <c r="J679"/>
      <c r="K679"/>
      <c r="L679"/>
      <c r="M679" s="9" t="str" cm="1">
        <f t="array" aca="1" ref="M679" ca="1">IFERROR(_xlfn.ANCHORARRAY(INDIRECT("'DATOS MAESTROS'!o" &amp; (MATCH(A679, 'DATOS MAESTROS'!N:N, 0)))),"")</f>
        <v/>
      </c>
    </row>
    <row r="680" spans="1:13" s="9" customFormat="1" x14ac:dyDescent="0.35">
      <c r="A680"/>
      <c r="B680"/>
      <c r="C680"/>
      <c r="D680"/>
      <c r="E680"/>
      <c r="F680"/>
      <c r="G680"/>
      <c r="H680"/>
      <c r="I680"/>
      <c r="J680"/>
      <c r="K680"/>
      <c r="L680"/>
      <c r="M680" s="9" t="str" cm="1">
        <f t="array" aca="1" ref="M680" ca="1">IFERROR(_xlfn.ANCHORARRAY(INDIRECT("'DATOS MAESTROS'!o" &amp; (MATCH(A680, 'DATOS MAESTROS'!N:N, 0)))),"")</f>
        <v/>
      </c>
    </row>
    <row r="681" spans="1:13" s="9" customFormat="1" x14ac:dyDescent="0.35">
      <c r="A681"/>
      <c r="B681"/>
      <c r="C681"/>
      <c r="D681"/>
      <c r="E681"/>
      <c r="F681"/>
      <c r="G681"/>
      <c r="H681"/>
      <c r="I681"/>
      <c r="J681"/>
      <c r="K681"/>
      <c r="L681"/>
      <c r="M681" s="9" t="str" cm="1">
        <f t="array" aca="1" ref="M681" ca="1">IFERROR(_xlfn.ANCHORARRAY(INDIRECT("'DATOS MAESTROS'!o" &amp; (MATCH(A681, 'DATOS MAESTROS'!N:N, 0)))),"")</f>
        <v/>
      </c>
    </row>
    <row r="682" spans="1:13" s="9" customFormat="1" x14ac:dyDescent="0.35">
      <c r="A682"/>
      <c r="B682"/>
      <c r="C682"/>
      <c r="D682"/>
      <c r="E682"/>
      <c r="F682"/>
      <c r="G682"/>
      <c r="H682"/>
      <c r="I682"/>
      <c r="J682"/>
      <c r="K682"/>
      <c r="L682"/>
      <c r="M682" s="9" t="str" cm="1">
        <f t="array" aca="1" ref="M682" ca="1">IFERROR(_xlfn.ANCHORARRAY(INDIRECT("'DATOS MAESTROS'!o" &amp; (MATCH(A682, 'DATOS MAESTROS'!N:N, 0)))),"")</f>
        <v/>
      </c>
    </row>
    <row r="683" spans="1:13" s="9" customFormat="1" x14ac:dyDescent="0.35">
      <c r="A683"/>
      <c r="B683"/>
      <c r="C683"/>
      <c r="D683"/>
      <c r="E683"/>
      <c r="F683"/>
      <c r="G683"/>
      <c r="H683"/>
      <c r="I683"/>
      <c r="J683"/>
      <c r="K683"/>
      <c r="L683"/>
      <c r="M683" s="9" t="str" cm="1">
        <f t="array" aca="1" ref="M683" ca="1">IFERROR(_xlfn.ANCHORARRAY(INDIRECT("'DATOS MAESTROS'!o" &amp; (MATCH(A683, 'DATOS MAESTROS'!N:N, 0)))),"")</f>
        <v/>
      </c>
    </row>
    <row r="684" spans="1:13" s="9" customFormat="1" x14ac:dyDescent="0.35">
      <c r="A684"/>
      <c r="B684"/>
      <c r="C684"/>
      <c r="D684"/>
      <c r="E684"/>
      <c r="F684"/>
      <c r="G684"/>
      <c r="H684"/>
      <c r="I684"/>
      <c r="J684"/>
      <c r="K684"/>
      <c r="L684"/>
      <c r="M684" s="9" t="str" cm="1">
        <f t="array" aca="1" ref="M684" ca="1">IFERROR(_xlfn.ANCHORARRAY(INDIRECT("'DATOS MAESTROS'!o" &amp; (MATCH(A684, 'DATOS MAESTROS'!N:N, 0)))),"")</f>
        <v/>
      </c>
    </row>
    <row r="685" spans="1:13" s="9" customFormat="1" x14ac:dyDescent="0.35">
      <c r="A685"/>
      <c r="B685"/>
      <c r="C685"/>
      <c r="D685"/>
      <c r="E685"/>
      <c r="F685"/>
      <c r="G685"/>
      <c r="H685"/>
      <c r="I685"/>
      <c r="J685"/>
      <c r="K685"/>
      <c r="L685"/>
      <c r="M685" s="9" t="str" cm="1">
        <f t="array" aca="1" ref="M685" ca="1">IFERROR(_xlfn.ANCHORARRAY(INDIRECT("'DATOS MAESTROS'!o" &amp; (MATCH(A685, 'DATOS MAESTROS'!N:N, 0)))),"")</f>
        <v/>
      </c>
    </row>
    <row r="686" spans="1:13" s="9" customFormat="1" x14ac:dyDescent="0.35">
      <c r="A686"/>
      <c r="B686"/>
      <c r="C686"/>
      <c r="D686"/>
      <c r="E686"/>
      <c r="F686"/>
      <c r="G686"/>
      <c r="H686"/>
      <c r="I686"/>
      <c r="J686"/>
      <c r="K686"/>
      <c r="L686"/>
      <c r="M686" s="9" t="str" cm="1">
        <f t="array" aca="1" ref="M686" ca="1">IFERROR(_xlfn.ANCHORARRAY(INDIRECT("'DATOS MAESTROS'!o" &amp; (MATCH(A686, 'DATOS MAESTROS'!N:N, 0)))),"")</f>
        <v/>
      </c>
    </row>
    <row r="687" spans="1:13" s="9" customFormat="1" x14ac:dyDescent="0.35">
      <c r="A687"/>
      <c r="B687"/>
      <c r="C687"/>
      <c r="D687"/>
      <c r="E687"/>
      <c r="F687"/>
      <c r="G687"/>
      <c r="H687"/>
      <c r="I687"/>
      <c r="J687"/>
      <c r="K687"/>
      <c r="L687"/>
      <c r="M687" s="9" t="str" cm="1">
        <f t="array" aca="1" ref="M687" ca="1">IFERROR(_xlfn.ANCHORARRAY(INDIRECT("'DATOS MAESTROS'!o" &amp; (MATCH(A687, 'DATOS MAESTROS'!N:N, 0)))),"")</f>
        <v/>
      </c>
    </row>
    <row r="688" spans="1:13" s="9" customFormat="1" x14ac:dyDescent="0.35">
      <c r="A688"/>
      <c r="B688"/>
      <c r="C688"/>
      <c r="D688"/>
      <c r="E688"/>
      <c r="F688"/>
      <c r="G688"/>
      <c r="H688"/>
      <c r="I688"/>
      <c r="J688"/>
      <c r="K688"/>
      <c r="L688"/>
      <c r="M688" s="9" t="str" cm="1">
        <f t="array" aca="1" ref="M688" ca="1">IFERROR(_xlfn.ANCHORARRAY(INDIRECT("'DATOS MAESTROS'!o" &amp; (MATCH(A688, 'DATOS MAESTROS'!N:N, 0)))),"")</f>
        <v/>
      </c>
    </row>
    <row r="689" spans="1:13" s="9" customFormat="1" x14ac:dyDescent="0.35">
      <c r="A689"/>
      <c r="B689"/>
      <c r="C689"/>
      <c r="D689"/>
      <c r="E689"/>
      <c r="F689"/>
      <c r="G689"/>
      <c r="H689"/>
      <c r="I689"/>
      <c r="J689"/>
      <c r="K689"/>
      <c r="L689"/>
      <c r="M689" s="9" t="str" cm="1">
        <f t="array" aca="1" ref="M689" ca="1">IFERROR(_xlfn.ANCHORARRAY(INDIRECT("'DATOS MAESTROS'!o" &amp; (MATCH(A689, 'DATOS MAESTROS'!N:N, 0)))),"")</f>
        <v/>
      </c>
    </row>
    <row r="690" spans="1:13" s="9" customFormat="1" x14ac:dyDescent="0.35">
      <c r="A690"/>
      <c r="B690"/>
      <c r="C690"/>
      <c r="D690"/>
      <c r="E690"/>
      <c r="F690"/>
      <c r="G690"/>
      <c r="H690"/>
      <c r="I690"/>
      <c r="J690"/>
      <c r="K690"/>
      <c r="L690"/>
      <c r="M690" s="9" t="str" cm="1">
        <f t="array" aca="1" ref="M690" ca="1">IFERROR(_xlfn.ANCHORARRAY(INDIRECT("'DATOS MAESTROS'!o" &amp; (MATCH(A690, 'DATOS MAESTROS'!N:N, 0)))),"")</f>
        <v/>
      </c>
    </row>
    <row r="691" spans="1:13" s="9" customFormat="1" x14ac:dyDescent="0.35">
      <c r="A691"/>
      <c r="B691"/>
      <c r="C691"/>
      <c r="D691"/>
      <c r="E691"/>
      <c r="F691"/>
      <c r="G691"/>
      <c r="H691"/>
      <c r="I691"/>
      <c r="J691"/>
      <c r="K691"/>
      <c r="L691"/>
      <c r="M691" s="9" t="str" cm="1">
        <f t="array" aca="1" ref="M691" ca="1">IFERROR(_xlfn.ANCHORARRAY(INDIRECT("'DATOS MAESTROS'!o" &amp; (MATCH(A691, 'DATOS MAESTROS'!N:N, 0)))),"")</f>
        <v/>
      </c>
    </row>
    <row r="692" spans="1:13" s="9" customFormat="1" x14ac:dyDescent="0.35">
      <c r="A692"/>
      <c r="B692"/>
      <c r="C692"/>
      <c r="D692"/>
      <c r="E692"/>
      <c r="F692"/>
      <c r="G692"/>
      <c r="H692"/>
      <c r="I692"/>
      <c r="J692"/>
      <c r="K692"/>
      <c r="L692"/>
      <c r="M692" s="9" t="str" cm="1">
        <f t="array" aca="1" ref="M692" ca="1">IFERROR(_xlfn.ANCHORARRAY(INDIRECT("'DATOS MAESTROS'!o" &amp; (MATCH(A692, 'DATOS MAESTROS'!N:N, 0)))),"")</f>
        <v/>
      </c>
    </row>
    <row r="693" spans="1:13" s="9" customFormat="1" x14ac:dyDescent="0.35">
      <c r="A693"/>
      <c r="B693"/>
      <c r="C693"/>
      <c r="D693"/>
      <c r="E693"/>
      <c r="F693"/>
      <c r="G693"/>
      <c r="H693"/>
      <c r="I693"/>
      <c r="J693"/>
      <c r="K693"/>
      <c r="L693"/>
      <c r="M693" s="9" t="str" cm="1">
        <f t="array" aca="1" ref="M693" ca="1">IFERROR(_xlfn.ANCHORARRAY(INDIRECT("'DATOS MAESTROS'!o" &amp; (MATCH(A693, 'DATOS MAESTROS'!N:N, 0)))),"")</f>
        <v/>
      </c>
    </row>
    <row r="694" spans="1:13" s="9" customFormat="1" x14ac:dyDescent="0.35">
      <c r="A694"/>
      <c r="B694"/>
      <c r="C694"/>
      <c r="D694"/>
      <c r="E694"/>
      <c r="F694"/>
      <c r="G694"/>
      <c r="H694"/>
      <c r="I694"/>
      <c r="J694"/>
      <c r="K694"/>
      <c r="L694"/>
      <c r="M694" s="9" t="str" cm="1">
        <f t="array" aca="1" ref="M694" ca="1">IFERROR(_xlfn.ANCHORARRAY(INDIRECT("'DATOS MAESTROS'!o" &amp; (MATCH(A694, 'DATOS MAESTROS'!N:N, 0)))),"")</f>
        <v/>
      </c>
    </row>
    <row r="695" spans="1:13" s="9" customFormat="1" x14ac:dyDescent="0.35">
      <c r="A695"/>
      <c r="B695"/>
      <c r="C695"/>
      <c r="D695"/>
      <c r="E695"/>
      <c r="F695"/>
      <c r="G695"/>
      <c r="H695"/>
      <c r="I695"/>
      <c r="J695"/>
      <c r="K695"/>
      <c r="L695"/>
      <c r="M695" s="9" t="str" cm="1">
        <f t="array" aca="1" ref="M695" ca="1">IFERROR(_xlfn.ANCHORARRAY(INDIRECT("'DATOS MAESTROS'!o" &amp; (MATCH(A695, 'DATOS MAESTROS'!N:N, 0)))),"")</f>
        <v/>
      </c>
    </row>
    <row r="696" spans="1:13" s="9" customFormat="1" x14ac:dyDescent="0.35">
      <c r="A696"/>
      <c r="B696"/>
      <c r="C696"/>
      <c r="D696"/>
      <c r="E696"/>
      <c r="F696"/>
      <c r="G696"/>
      <c r="H696"/>
      <c r="I696"/>
      <c r="J696"/>
      <c r="K696"/>
      <c r="L696"/>
      <c r="M696" s="9" t="str" cm="1">
        <f t="array" aca="1" ref="M696" ca="1">IFERROR(_xlfn.ANCHORARRAY(INDIRECT("'DATOS MAESTROS'!o" &amp; (MATCH(A696, 'DATOS MAESTROS'!N:N, 0)))),"")</f>
        <v/>
      </c>
    </row>
    <row r="697" spans="1:13" s="9" customFormat="1" x14ac:dyDescent="0.35">
      <c r="A697"/>
      <c r="B697"/>
      <c r="C697"/>
      <c r="D697"/>
      <c r="E697"/>
      <c r="F697"/>
      <c r="G697"/>
      <c r="H697"/>
      <c r="I697"/>
      <c r="J697"/>
      <c r="K697"/>
      <c r="L697"/>
      <c r="M697" s="9" t="str" cm="1">
        <f t="array" aca="1" ref="M697" ca="1">IFERROR(_xlfn.ANCHORARRAY(INDIRECT("'DATOS MAESTROS'!o" &amp; (MATCH(A697, 'DATOS MAESTROS'!N:N, 0)))),"")</f>
        <v/>
      </c>
    </row>
    <row r="698" spans="1:13" s="9" customFormat="1" x14ac:dyDescent="0.35">
      <c r="A698"/>
      <c r="B698"/>
      <c r="C698"/>
      <c r="D698"/>
      <c r="E698"/>
      <c r="F698"/>
      <c r="G698"/>
      <c r="H698"/>
      <c r="I698"/>
      <c r="J698"/>
      <c r="K698"/>
      <c r="L698"/>
      <c r="M698" s="9" t="str" cm="1">
        <f t="array" aca="1" ref="M698" ca="1">IFERROR(_xlfn.ANCHORARRAY(INDIRECT("'DATOS MAESTROS'!o" &amp; (MATCH(A698, 'DATOS MAESTROS'!N:N, 0)))),"")</f>
        <v/>
      </c>
    </row>
    <row r="699" spans="1:13" s="9" customFormat="1" x14ac:dyDescent="0.35">
      <c r="A699"/>
      <c r="B699"/>
      <c r="C699"/>
      <c r="D699"/>
      <c r="E699"/>
      <c r="F699"/>
      <c r="G699"/>
      <c r="H699"/>
      <c r="I699"/>
      <c r="J699"/>
      <c r="K699"/>
      <c r="L699"/>
      <c r="M699" s="9" t="str" cm="1">
        <f t="array" aca="1" ref="M699" ca="1">IFERROR(_xlfn.ANCHORARRAY(INDIRECT("'DATOS MAESTROS'!o" &amp; (MATCH(A699, 'DATOS MAESTROS'!N:N, 0)))),"")</f>
        <v/>
      </c>
    </row>
    <row r="700" spans="1:13" s="9" customFormat="1" x14ac:dyDescent="0.35">
      <c r="A700"/>
      <c r="B700"/>
      <c r="C700"/>
      <c r="D700"/>
      <c r="E700"/>
      <c r="F700"/>
      <c r="G700"/>
      <c r="H700"/>
      <c r="I700"/>
      <c r="J700"/>
      <c r="K700"/>
      <c r="L700"/>
      <c r="M700" s="9" t="str" cm="1">
        <f t="array" aca="1" ref="M700" ca="1">IFERROR(_xlfn.ANCHORARRAY(INDIRECT("'DATOS MAESTROS'!o" &amp; (MATCH(A700, 'DATOS MAESTROS'!N:N, 0)))),"")</f>
        <v/>
      </c>
    </row>
    <row r="701" spans="1:13" s="9" customFormat="1" x14ac:dyDescent="0.35">
      <c r="A701"/>
      <c r="B701"/>
      <c r="C701"/>
      <c r="D701"/>
      <c r="E701"/>
      <c r="F701"/>
      <c r="G701"/>
      <c r="H701"/>
      <c r="I701"/>
      <c r="J701"/>
      <c r="K701"/>
      <c r="L701"/>
      <c r="M701" s="9" t="str" cm="1">
        <f t="array" aca="1" ref="M701" ca="1">IFERROR(_xlfn.ANCHORARRAY(INDIRECT("'DATOS MAESTROS'!o" &amp; (MATCH(A701, 'DATOS MAESTROS'!N:N, 0)))),"")</f>
        <v/>
      </c>
    </row>
    <row r="702" spans="1:13" s="9" customFormat="1" x14ac:dyDescent="0.35">
      <c r="A702"/>
      <c r="B702"/>
      <c r="C702"/>
      <c r="D702"/>
      <c r="E702"/>
      <c r="F702"/>
      <c r="G702"/>
      <c r="H702"/>
      <c r="I702"/>
      <c r="J702"/>
      <c r="K702"/>
      <c r="L702"/>
      <c r="M702" s="9" t="str" cm="1">
        <f t="array" aca="1" ref="M702" ca="1">IFERROR(_xlfn.ANCHORARRAY(INDIRECT("'DATOS MAESTROS'!o" &amp; (MATCH(A702, 'DATOS MAESTROS'!N:N, 0)))),"")</f>
        <v/>
      </c>
    </row>
    <row r="703" spans="1:13" s="9" customFormat="1" x14ac:dyDescent="0.35">
      <c r="A703"/>
      <c r="B703"/>
      <c r="C703"/>
      <c r="D703"/>
      <c r="E703"/>
      <c r="F703"/>
      <c r="G703"/>
      <c r="H703"/>
      <c r="I703"/>
      <c r="J703"/>
      <c r="K703"/>
      <c r="L703"/>
      <c r="M703" s="9" t="str" cm="1">
        <f t="array" aca="1" ref="M703" ca="1">IFERROR(_xlfn.ANCHORARRAY(INDIRECT("'DATOS MAESTROS'!o" &amp; (MATCH(A703, 'DATOS MAESTROS'!N:N, 0)))),"")</f>
        <v/>
      </c>
    </row>
    <row r="704" spans="1:13" s="9" customFormat="1" x14ac:dyDescent="0.35">
      <c r="A704"/>
      <c r="B704"/>
      <c r="C704"/>
      <c r="D704"/>
      <c r="E704"/>
      <c r="F704"/>
      <c r="G704"/>
      <c r="H704"/>
      <c r="I704"/>
      <c r="J704"/>
      <c r="K704"/>
      <c r="L704"/>
      <c r="M704" s="9" t="str" cm="1">
        <f t="array" aca="1" ref="M704" ca="1">IFERROR(_xlfn.ANCHORARRAY(INDIRECT("'DATOS MAESTROS'!o" &amp; (MATCH(A704, 'DATOS MAESTROS'!N:N, 0)))),"")</f>
        <v/>
      </c>
    </row>
    <row r="705" spans="1:13" s="9" customFormat="1" x14ac:dyDescent="0.35">
      <c r="A705"/>
      <c r="B705"/>
      <c r="C705"/>
      <c r="D705"/>
      <c r="E705"/>
      <c r="F705"/>
      <c r="G705"/>
      <c r="H705"/>
      <c r="I705"/>
      <c r="J705"/>
      <c r="K705"/>
      <c r="L705"/>
      <c r="M705" s="9" t="str" cm="1">
        <f t="array" aca="1" ref="M705" ca="1">IFERROR(_xlfn.ANCHORARRAY(INDIRECT("'DATOS MAESTROS'!o" &amp; (MATCH(A705, 'DATOS MAESTROS'!N:N, 0)))),"")</f>
        <v/>
      </c>
    </row>
    <row r="706" spans="1:13" s="9" customFormat="1" x14ac:dyDescent="0.35">
      <c r="A706"/>
      <c r="B706"/>
      <c r="C706"/>
      <c r="D706"/>
      <c r="E706"/>
      <c r="F706"/>
      <c r="G706"/>
      <c r="H706"/>
      <c r="I706"/>
      <c r="J706"/>
      <c r="K706"/>
      <c r="L706"/>
      <c r="M706" s="9" t="str" cm="1">
        <f t="array" aca="1" ref="M706" ca="1">IFERROR(_xlfn.ANCHORARRAY(INDIRECT("'DATOS MAESTROS'!o" &amp; (MATCH(A706, 'DATOS MAESTROS'!N:N, 0)))),"")</f>
        <v/>
      </c>
    </row>
    <row r="707" spans="1:13" s="9" customFormat="1" x14ac:dyDescent="0.35">
      <c r="A707"/>
      <c r="B707"/>
      <c r="C707"/>
      <c r="D707"/>
      <c r="E707"/>
      <c r="F707"/>
      <c r="G707"/>
      <c r="H707"/>
      <c r="I707"/>
      <c r="J707"/>
      <c r="K707"/>
      <c r="L707"/>
      <c r="M707" s="9" t="str" cm="1">
        <f t="array" aca="1" ref="M707" ca="1">IFERROR(_xlfn.ANCHORARRAY(INDIRECT("'DATOS MAESTROS'!o" &amp; (MATCH(A707, 'DATOS MAESTROS'!N:N, 0)))),"")</f>
        <v/>
      </c>
    </row>
    <row r="708" spans="1:13" s="9" customFormat="1" x14ac:dyDescent="0.35">
      <c r="A708"/>
      <c r="B708"/>
      <c r="C708"/>
      <c r="D708"/>
      <c r="E708"/>
      <c r="F708"/>
      <c r="G708"/>
      <c r="H708"/>
      <c r="I708"/>
      <c r="J708"/>
      <c r="K708"/>
      <c r="L708"/>
      <c r="M708" s="9" t="str" cm="1">
        <f t="array" aca="1" ref="M708" ca="1">IFERROR(_xlfn.ANCHORARRAY(INDIRECT("'DATOS MAESTROS'!o" &amp; (MATCH(A708, 'DATOS MAESTROS'!N:N, 0)))),"")</f>
        <v/>
      </c>
    </row>
    <row r="709" spans="1:13" s="9" customFormat="1" x14ac:dyDescent="0.35">
      <c r="A709"/>
      <c r="B709"/>
      <c r="C709"/>
      <c r="D709"/>
      <c r="E709"/>
      <c r="F709"/>
      <c r="G709"/>
      <c r="H709"/>
      <c r="I709"/>
      <c r="J709"/>
      <c r="K709"/>
      <c r="L709"/>
      <c r="M709" s="9" t="str" cm="1">
        <f t="array" aca="1" ref="M709" ca="1">IFERROR(_xlfn.ANCHORARRAY(INDIRECT("'DATOS MAESTROS'!o" &amp; (MATCH(A709, 'DATOS MAESTROS'!N:N, 0)))),"")</f>
        <v/>
      </c>
    </row>
    <row r="710" spans="1:13" s="9" customFormat="1" x14ac:dyDescent="0.35">
      <c r="A710"/>
      <c r="B710"/>
      <c r="C710"/>
      <c r="D710"/>
      <c r="E710"/>
      <c r="F710"/>
      <c r="G710"/>
      <c r="H710"/>
      <c r="I710"/>
      <c r="J710"/>
      <c r="K710"/>
      <c r="L710"/>
      <c r="M710" s="9" t="str" cm="1">
        <f t="array" aca="1" ref="M710" ca="1">IFERROR(_xlfn.ANCHORARRAY(INDIRECT("'DATOS MAESTROS'!o" &amp; (MATCH(A710, 'DATOS MAESTROS'!N:N, 0)))),"")</f>
        <v/>
      </c>
    </row>
    <row r="711" spans="1:13" s="9" customFormat="1" x14ac:dyDescent="0.35">
      <c r="A711"/>
      <c r="B711"/>
      <c r="C711"/>
      <c r="D711"/>
      <c r="E711"/>
      <c r="F711"/>
      <c r="G711"/>
      <c r="H711"/>
      <c r="I711"/>
      <c r="J711"/>
      <c r="K711"/>
      <c r="L711"/>
      <c r="M711" s="9" t="str" cm="1">
        <f t="array" aca="1" ref="M711" ca="1">IFERROR(_xlfn.ANCHORARRAY(INDIRECT("'DATOS MAESTROS'!o" &amp; (MATCH(A711, 'DATOS MAESTROS'!N:N, 0)))),"")</f>
        <v/>
      </c>
    </row>
    <row r="712" spans="1:13" s="9" customFormat="1" x14ac:dyDescent="0.35">
      <c r="A712"/>
      <c r="B712"/>
      <c r="C712"/>
      <c r="D712"/>
      <c r="E712"/>
      <c r="F712"/>
      <c r="G712"/>
      <c r="H712"/>
      <c r="I712"/>
      <c r="J712"/>
      <c r="K712"/>
      <c r="L712"/>
      <c r="M712" s="9" t="str" cm="1">
        <f t="array" aca="1" ref="M712" ca="1">IFERROR(_xlfn.ANCHORARRAY(INDIRECT("'DATOS MAESTROS'!o" &amp; (MATCH(A712, 'DATOS MAESTROS'!N:N, 0)))),"")</f>
        <v/>
      </c>
    </row>
    <row r="713" spans="1:13" s="9" customFormat="1" x14ac:dyDescent="0.35">
      <c r="A713"/>
      <c r="B713"/>
      <c r="C713"/>
      <c r="D713"/>
      <c r="E713"/>
      <c r="F713"/>
      <c r="G713"/>
      <c r="H713"/>
      <c r="I713"/>
      <c r="J713"/>
      <c r="K713"/>
      <c r="L713"/>
      <c r="M713" s="9" t="str" cm="1">
        <f t="array" aca="1" ref="M713" ca="1">IFERROR(_xlfn.ANCHORARRAY(INDIRECT("'DATOS MAESTROS'!o" &amp; (MATCH(A713, 'DATOS MAESTROS'!N:N, 0)))),"")</f>
        <v/>
      </c>
    </row>
    <row r="714" spans="1:13" s="9" customFormat="1" x14ac:dyDescent="0.35">
      <c r="A714"/>
      <c r="B714"/>
      <c r="C714"/>
      <c r="D714"/>
      <c r="E714"/>
      <c r="F714"/>
      <c r="G714"/>
      <c r="H714"/>
      <c r="I714"/>
      <c r="J714"/>
      <c r="K714"/>
      <c r="L714"/>
      <c r="M714" s="9" t="str" cm="1">
        <f t="array" aca="1" ref="M714" ca="1">IFERROR(_xlfn.ANCHORARRAY(INDIRECT("'DATOS MAESTROS'!o" &amp; (MATCH(A714, 'DATOS MAESTROS'!N:N, 0)))),"")</f>
        <v/>
      </c>
    </row>
    <row r="715" spans="1:13" s="9" customFormat="1" x14ac:dyDescent="0.35">
      <c r="A715"/>
      <c r="B715"/>
      <c r="C715"/>
      <c r="D715"/>
      <c r="E715"/>
      <c r="F715"/>
      <c r="G715"/>
      <c r="H715"/>
      <c r="I715"/>
      <c r="J715"/>
      <c r="K715"/>
      <c r="L715"/>
      <c r="M715" s="9" t="str" cm="1">
        <f t="array" aca="1" ref="M715" ca="1">IFERROR(_xlfn.ANCHORARRAY(INDIRECT("'DATOS MAESTROS'!o" &amp; (MATCH(A715, 'DATOS MAESTROS'!N:N, 0)))),"")</f>
        <v/>
      </c>
    </row>
    <row r="716" spans="1:13" s="9" customFormat="1" x14ac:dyDescent="0.35">
      <c r="A716"/>
      <c r="B716"/>
      <c r="C716"/>
      <c r="D716"/>
      <c r="E716"/>
      <c r="F716"/>
      <c r="G716"/>
      <c r="H716"/>
      <c r="I716"/>
      <c r="J716"/>
      <c r="K716"/>
      <c r="L716"/>
      <c r="M716" s="9" t="str" cm="1">
        <f t="array" aca="1" ref="M716" ca="1">IFERROR(_xlfn.ANCHORARRAY(INDIRECT("'DATOS MAESTROS'!o" &amp; (MATCH(A716, 'DATOS MAESTROS'!N:N, 0)))),"")</f>
        <v/>
      </c>
    </row>
    <row r="717" spans="1:13" s="9" customFormat="1" x14ac:dyDescent="0.35">
      <c r="A717"/>
      <c r="B717"/>
      <c r="C717"/>
      <c r="D717"/>
      <c r="E717"/>
      <c r="F717"/>
      <c r="G717"/>
      <c r="H717"/>
      <c r="I717"/>
      <c r="J717"/>
      <c r="K717"/>
      <c r="L717"/>
      <c r="M717" s="9" t="str" cm="1">
        <f t="array" aca="1" ref="M717" ca="1">IFERROR(_xlfn.ANCHORARRAY(INDIRECT("'DATOS MAESTROS'!o" &amp; (MATCH(A717, 'DATOS MAESTROS'!N:N, 0)))),"")</f>
        <v/>
      </c>
    </row>
    <row r="718" spans="1:13" s="9" customFormat="1" x14ac:dyDescent="0.35">
      <c r="A718"/>
      <c r="B718"/>
      <c r="C718"/>
      <c r="D718"/>
      <c r="E718"/>
      <c r="F718"/>
      <c r="G718"/>
      <c r="H718"/>
      <c r="I718"/>
      <c r="J718"/>
      <c r="K718"/>
      <c r="L718"/>
      <c r="M718" s="9" t="str" cm="1">
        <f t="array" aca="1" ref="M718" ca="1">IFERROR(_xlfn.ANCHORARRAY(INDIRECT("'DATOS MAESTROS'!o" &amp; (MATCH(A718, 'DATOS MAESTROS'!N:N, 0)))),"")</f>
        <v/>
      </c>
    </row>
    <row r="719" spans="1:13" s="9" customFormat="1" x14ac:dyDescent="0.35">
      <c r="A719"/>
      <c r="B719"/>
      <c r="C719"/>
      <c r="D719"/>
      <c r="E719"/>
      <c r="F719"/>
      <c r="G719"/>
      <c r="H719"/>
      <c r="I719"/>
      <c r="J719"/>
      <c r="K719"/>
      <c r="L719"/>
      <c r="M719" s="9" t="str" cm="1">
        <f t="array" aca="1" ref="M719" ca="1">IFERROR(_xlfn.ANCHORARRAY(INDIRECT("'DATOS MAESTROS'!o" &amp; (MATCH(A719, 'DATOS MAESTROS'!N:N, 0)))),"")</f>
        <v/>
      </c>
    </row>
    <row r="720" spans="1:13" s="9" customFormat="1" x14ac:dyDescent="0.35">
      <c r="A720"/>
      <c r="B720"/>
      <c r="C720"/>
      <c r="D720"/>
      <c r="E720"/>
      <c r="F720"/>
      <c r="G720"/>
      <c r="H720"/>
      <c r="I720"/>
      <c r="J720"/>
      <c r="K720"/>
      <c r="L720"/>
      <c r="M720" s="9" t="str" cm="1">
        <f t="array" aca="1" ref="M720" ca="1">IFERROR(_xlfn.ANCHORARRAY(INDIRECT("'DATOS MAESTROS'!o" &amp; (MATCH(A720, 'DATOS MAESTROS'!N:N, 0)))),"")</f>
        <v/>
      </c>
    </row>
    <row r="721" spans="1:13" s="9" customFormat="1" x14ac:dyDescent="0.35">
      <c r="A721"/>
      <c r="B721"/>
      <c r="C721"/>
      <c r="D721"/>
      <c r="E721"/>
      <c r="F721"/>
      <c r="G721"/>
      <c r="H721"/>
      <c r="I721"/>
      <c r="J721"/>
      <c r="K721"/>
      <c r="L721"/>
      <c r="M721" s="9" t="str" cm="1">
        <f t="array" aca="1" ref="M721" ca="1">IFERROR(_xlfn.ANCHORARRAY(INDIRECT("'DATOS MAESTROS'!o" &amp; (MATCH(A721, 'DATOS MAESTROS'!N:N, 0)))),"")</f>
        <v/>
      </c>
    </row>
    <row r="722" spans="1:13" s="9" customFormat="1" x14ac:dyDescent="0.35">
      <c r="A722"/>
      <c r="B722"/>
      <c r="C722"/>
      <c r="D722"/>
      <c r="E722"/>
      <c r="F722"/>
      <c r="G722"/>
      <c r="H722"/>
      <c r="I722"/>
      <c r="J722"/>
      <c r="K722"/>
      <c r="L722"/>
      <c r="M722" s="9" t="str" cm="1">
        <f t="array" aca="1" ref="M722" ca="1">IFERROR(_xlfn.ANCHORARRAY(INDIRECT("'DATOS MAESTROS'!o" &amp; (MATCH(A722, 'DATOS MAESTROS'!N:N, 0)))),"")</f>
        <v/>
      </c>
    </row>
    <row r="723" spans="1:13" s="9" customFormat="1" x14ac:dyDescent="0.35">
      <c r="A723"/>
      <c r="B723"/>
      <c r="C723"/>
      <c r="D723"/>
      <c r="E723"/>
      <c r="F723"/>
      <c r="G723"/>
      <c r="H723"/>
      <c r="I723"/>
      <c r="J723"/>
      <c r="K723"/>
      <c r="L723"/>
      <c r="M723" s="9" t="str" cm="1">
        <f t="array" aca="1" ref="M723" ca="1">IFERROR(_xlfn.ANCHORARRAY(INDIRECT("'DATOS MAESTROS'!o" &amp; (MATCH(A723, 'DATOS MAESTROS'!N:N, 0)))),"")</f>
        <v/>
      </c>
    </row>
    <row r="724" spans="1:13" s="9" customFormat="1" x14ac:dyDescent="0.35">
      <c r="A724"/>
      <c r="B724"/>
      <c r="C724"/>
      <c r="D724"/>
      <c r="E724"/>
      <c r="F724"/>
      <c r="G724"/>
      <c r="H724"/>
      <c r="I724"/>
      <c r="J724"/>
      <c r="K724"/>
      <c r="L724"/>
      <c r="M724" s="9" t="str" cm="1">
        <f t="array" aca="1" ref="M724" ca="1">IFERROR(_xlfn.ANCHORARRAY(INDIRECT("'DATOS MAESTROS'!o" &amp; (MATCH(A724, 'DATOS MAESTROS'!N:N, 0)))),"")</f>
        <v/>
      </c>
    </row>
    <row r="725" spans="1:13" s="9" customFormat="1" x14ac:dyDescent="0.35">
      <c r="A725"/>
      <c r="B725"/>
      <c r="C725"/>
      <c r="D725"/>
      <c r="E725"/>
      <c r="F725"/>
      <c r="G725"/>
      <c r="H725"/>
      <c r="I725"/>
      <c r="J725"/>
      <c r="K725"/>
      <c r="L725"/>
      <c r="M725" s="9" t="str" cm="1">
        <f t="array" aca="1" ref="M725" ca="1">IFERROR(_xlfn.ANCHORARRAY(INDIRECT("'DATOS MAESTROS'!o" &amp; (MATCH(A725, 'DATOS MAESTROS'!N:N, 0)))),"")</f>
        <v/>
      </c>
    </row>
    <row r="726" spans="1:13" s="9" customFormat="1" x14ac:dyDescent="0.35">
      <c r="A726"/>
      <c r="B726"/>
      <c r="C726"/>
      <c r="D726"/>
      <c r="E726"/>
      <c r="F726"/>
      <c r="G726"/>
      <c r="H726"/>
      <c r="I726"/>
      <c r="J726"/>
      <c r="K726"/>
      <c r="L726"/>
      <c r="M726" s="9" t="str" cm="1">
        <f t="array" aca="1" ref="M726" ca="1">IFERROR(_xlfn.ANCHORARRAY(INDIRECT("'DATOS MAESTROS'!o" &amp; (MATCH(A726, 'DATOS MAESTROS'!N:N, 0)))),"")</f>
        <v/>
      </c>
    </row>
    <row r="727" spans="1:13" s="9" customFormat="1" x14ac:dyDescent="0.35">
      <c r="A727"/>
      <c r="B727"/>
      <c r="C727"/>
      <c r="D727"/>
      <c r="E727"/>
      <c r="F727"/>
      <c r="G727"/>
      <c r="H727"/>
      <c r="I727"/>
      <c r="J727"/>
      <c r="K727"/>
      <c r="L727"/>
      <c r="M727" s="9" t="str" cm="1">
        <f t="array" aca="1" ref="M727" ca="1">IFERROR(_xlfn.ANCHORARRAY(INDIRECT("'DATOS MAESTROS'!o" &amp; (MATCH(A727, 'DATOS MAESTROS'!N:N, 0)))),"")</f>
        <v/>
      </c>
    </row>
    <row r="728" spans="1:13" s="9" customFormat="1" x14ac:dyDescent="0.35">
      <c r="A728"/>
      <c r="B728"/>
      <c r="C728"/>
      <c r="D728"/>
      <c r="E728"/>
      <c r="F728"/>
      <c r="G728"/>
      <c r="H728"/>
      <c r="I728"/>
      <c r="J728"/>
      <c r="K728"/>
      <c r="L728"/>
      <c r="M728" s="9" t="str" cm="1">
        <f t="array" aca="1" ref="M728" ca="1">IFERROR(_xlfn.ANCHORARRAY(INDIRECT("'DATOS MAESTROS'!o" &amp; (MATCH(A728, 'DATOS MAESTROS'!N:N, 0)))),"")</f>
        <v/>
      </c>
    </row>
    <row r="729" spans="1:13" s="9" customFormat="1" x14ac:dyDescent="0.35">
      <c r="A729"/>
      <c r="B729"/>
      <c r="C729"/>
      <c r="D729"/>
      <c r="E729"/>
      <c r="F729"/>
      <c r="G729"/>
      <c r="H729"/>
      <c r="I729"/>
      <c r="J729"/>
      <c r="K729"/>
      <c r="L729"/>
      <c r="M729" s="9" t="str" cm="1">
        <f t="array" aca="1" ref="M729" ca="1">IFERROR(_xlfn.ANCHORARRAY(INDIRECT("'DATOS MAESTROS'!o" &amp; (MATCH(A729, 'DATOS MAESTROS'!N:N, 0)))),"")</f>
        <v/>
      </c>
    </row>
    <row r="730" spans="1:13" s="9" customFormat="1" x14ac:dyDescent="0.35">
      <c r="A730"/>
      <c r="B730"/>
      <c r="C730"/>
      <c r="D730"/>
      <c r="E730"/>
      <c r="F730"/>
      <c r="G730"/>
      <c r="H730"/>
      <c r="I730"/>
      <c r="J730"/>
      <c r="K730"/>
      <c r="L730"/>
      <c r="M730" s="9" t="str" cm="1">
        <f t="array" aca="1" ref="M730" ca="1">IFERROR(_xlfn.ANCHORARRAY(INDIRECT("'DATOS MAESTROS'!o" &amp; (MATCH(A730, 'DATOS MAESTROS'!N:N, 0)))),"")</f>
        <v/>
      </c>
    </row>
    <row r="731" spans="1:13" s="9" customFormat="1" x14ac:dyDescent="0.35">
      <c r="A731"/>
      <c r="B731"/>
      <c r="C731"/>
      <c r="D731"/>
      <c r="E731"/>
      <c r="F731"/>
      <c r="G731"/>
      <c r="H731"/>
      <c r="I731"/>
      <c r="J731"/>
      <c r="K731"/>
      <c r="L731"/>
      <c r="M731" s="9" t="str" cm="1">
        <f t="array" aca="1" ref="M731" ca="1">IFERROR(_xlfn.ANCHORARRAY(INDIRECT("'DATOS MAESTROS'!o" &amp; (MATCH(A731, 'DATOS MAESTROS'!N:N, 0)))),"")</f>
        <v/>
      </c>
    </row>
    <row r="732" spans="1:13" s="9" customFormat="1" x14ac:dyDescent="0.35">
      <c r="A732"/>
      <c r="B732"/>
      <c r="C732"/>
      <c r="D732"/>
      <c r="E732"/>
      <c r="F732"/>
      <c r="G732"/>
      <c r="H732"/>
      <c r="I732"/>
      <c r="J732"/>
      <c r="K732"/>
      <c r="L732"/>
      <c r="M732" s="9" t="str" cm="1">
        <f t="array" aca="1" ref="M732" ca="1">IFERROR(_xlfn.ANCHORARRAY(INDIRECT("'DATOS MAESTROS'!o" &amp; (MATCH(A732, 'DATOS MAESTROS'!N:N, 0)))),"")</f>
        <v/>
      </c>
    </row>
    <row r="733" spans="1:13" s="9" customFormat="1" x14ac:dyDescent="0.35">
      <c r="A733"/>
      <c r="B733"/>
      <c r="C733"/>
      <c r="D733"/>
      <c r="E733"/>
      <c r="F733"/>
      <c r="G733"/>
      <c r="H733"/>
      <c r="I733"/>
      <c r="J733"/>
      <c r="K733"/>
      <c r="L733"/>
      <c r="M733" s="9" t="str" cm="1">
        <f t="array" aca="1" ref="M733" ca="1">IFERROR(_xlfn.ANCHORARRAY(INDIRECT("'DATOS MAESTROS'!o" &amp; (MATCH(A733, 'DATOS MAESTROS'!N:N, 0)))),"")</f>
        <v/>
      </c>
    </row>
    <row r="734" spans="1:13" s="9" customFormat="1" x14ac:dyDescent="0.35">
      <c r="A734"/>
      <c r="B734"/>
      <c r="C734"/>
      <c r="D734"/>
      <c r="E734"/>
      <c r="F734"/>
      <c r="G734"/>
      <c r="H734"/>
      <c r="I734"/>
      <c r="J734"/>
      <c r="K734"/>
      <c r="L734"/>
      <c r="M734" s="9" t="str" cm="1">
        <f t="array" aca="1" ref="M734" ca="1">IFERROR(_xlfn.ANCHORARRAY(INDIRECT("'DATOS MAESTROS'!o" &amp; (MATCH(A734, 'DATOS MAESTROS'!N:N, 0)))),"")</f>
        <v/>
      </c>
    </row>
    <row r="735" spans="1:13" s="9" customFormat="1" x14ac:dyDescent="0.35">
      <c r="A735"/>
      <c r="B735"/>
      <c r="C735"/>
      <c r="D735"/>
      <c r="E735"/>
      <c r="F735"/>
      <c r="G735"/>
      <c r="H735"/>
      <c r="I735"/>
      <c r="J735"/>
      <c r="K735"/>
      <c r="L735"/>
      <c r="M735" s="9" t="str" cm="1">
        <f t="array" aca="1" ref="M735" ca="1">IFERROR(_xlfn.ANCHORARRAY(INDIRECT("'DATOS MAESTROS'!o" &amp; (MATCH(A735, 'DATOS MAESTROS'!N:N, 0)))),"")</f>
        <v/>
      </c>
    </row>
    <row r="736" spans="1:13" s="9" customFormat="1" x14ac:dyDescent="0.35">
      <c r="A736"/>
      <c r="B736"/>
      <c r="C736"/>
      <c r="D736"/>
      <c r="E736"/>
      <c r="F736"/>
      <c r="G736"/>
      <c r="H736"/>
      <c r="I736"/>
      <c r="J736"/>
      <c r="K736"/>
      <c r="L736"/>
      <c r="M736" s="9" t="str" cm="1">
        <f t="array" aca="1" ref="M736" ca="1">IFERROR(_xlfn.ANCHORARRAY(INDIRECT("'DATOS MAESTROS'!o" &amp; (MATCH(A736, 'DATOS MAESTROS'!N:N, 0)))),"")</f>
        <v/>
      </c>
    </row>
    <row r="737" spans="1:13" s="9" customFormat="1" x14ac:dyDescent="0.35">
      <c r="A737"/>
      <c r="B737"/>
      <c r="C737"/>
      <c r="D737"/>
      <c r="E737"/>
      <c r="F737"/>
      <c r="G737"/>
      <c r="H737"/>
      <c r="I737"/>
      <c r="J737"/>
      <c r="K737"/>
      <c r="L737"/>
      <c r="M737" s="9" t="str" cm="1">
        <f t="array" aca="1" ref="M737" ca="1">IFERROR(_xlfn.ANCHORARRAY(INDIRECT("'DATOS MAESTROS'!o" &amp; (MATCH(A737, 'DATOS MAESTROS'!N:N, 0)))),"")</f>
        <v/>
      </c>
    </row>
    <row r="738" spans="1:13" s="9" customFormat="1" x14ac:dyDescent="0.35">
      <c r="A738"/>
      <c r="B738"/>
      <c r="C738"/>
      <c r="D738"/>
      <c r="E738"/>
      <c r="F738"/>
      <c r="G738"/>
      <c r="H738"/>
      <c r="I738"/>
      <c r="J738"/>
      <c r="K738"/>
      <c r="L738"/>
      <c r="M738" s="9" t="str" cm="1">
        <f t="array" aca="1" ref="M738" ca="1">IFERROR(_xlfn.ANCHORARRAY(INDIRECT("'DATOS MAESTROS'!o" &amp; (MATCH(A738, 'DATOS MAESTROS'!N:N, 0)))),"")</f>
        <v/>
      </c>
    </row>
    <row r="739" spans="1:13" s="9" customFormat="1" x14ac:dyDescent="0.35">
      <c r="A739"/>
      <c r="B739"/>
      <c r="C739"/>
      <c r="D739"/>
      <c r="E739"/>
      <c r="F739"/>
      <c r="G739"/>
      <c r="H739"/>
      <c r="I739"/>
      <c r="J739"/>
      <c r="K739"/>
      <c r="L739"/>
      <c r="M739" s="9" t="str" cm="1">
        <f t="array" aca="1" ref="M739" ca="1">IFERROR(_xlfn.ANCHORARRAY(INDIRECT("'DATOS MAESTROS'!o" &amp; (MATCH(A739, 'DATOS MAESTROS'!N:N, 0)))),"")</f>
        <v/>
      </c>
    </row>
    <row r="740" spans="1:13" s="9" customFormat="1" x14ac:dyDescent="0.35">
      <c r="A740"/>
      <c r="B740"/>
      <c r="C740"/>
      <c r="D740"/>
      <c r="E740"/>
      <c r="F740"/>
      <c r="G740"/>
      <c r="H740"/>
      <c r="I740"/>
      <c r="J740"/>
      <c r="K740"/>
      <c r="L740"/>
      <c r="M740" s="9" t="str" cm="1">
        <f t="array" aca="1" ref="M740" ca="1">IFERROR(_xlfn.ANCHORARRAY(INDIRECT("'DATOS MAESTROS'!o" &amp; (MATCH(A740, 'DATOS MAESTROS'!N:N, 0)))),"")</f>
        <v/>
      </c>
    </row>
    <row r="741" spans="1:13" s="9" customFormat="1" x14ac:dyDescent="0.35">
      <c r="A741"/>
      <c r="B741"/>
      <c r="C741"/>
      <c r="D741"/>
      <c r="E741"/>
      <c r="F741"/>
      <c r="G741"/>
      <c r="H741"/>
      <c r="I741"/>
      <c r="J741"/>
      <c r="K741"/>
      <c r="L741"/>
      <c r="M741" s="9" t="str" cm="1">
        <f t="array" aca="1" ref="M741" ca="1">IFERROR(_xlfn.ANCHORARRAY(INDIRECT("'DATOS MAESTROS'!o" &amp; (MATCH(A741, 'DATOS MAESTROS'!N:N, 0)))),"")</f>
        <v/>
      </c>
    </row>
    <row r="742" spans="1:13" s="9" customFormat="1" x14ac:dyDescent="0.35">
      <c r="A742"/>
      <c r="B742"/>
      <c r="C742"/>
      <c r="D742"/>
      <c r="E742"/>
      <c r="F742"/>
      <c r="G742"/>
      <c r="H742"/>
      <c r="I742"/>
      <c r="J742"/>
      <c r="K742"/>
      <c r="L742"/>
      <c r="M742" s="9" t="str" cm="1">
        <f t="array" aca="1" ref="M742" ca="1">IFERROR(_xlfn.ANCHORARRAY(INDIRECT("'DATOS MAESTROS'!o" &amp; (MATCH(A742, 'DATOS MAESTROS'!N:N, 0)))),"")</f>
        <v/>
      </c>
    </row>
    <row r="743" spans="1:13" s="9" customFormat="1" x14ac:dyDescent="0.35">
      <c r="A743"/>
      <c r="B743"/>
      <c r="C743"/>
      <c r="D743"/>
      <c r="E743"/>
      <c r="F743"/>
      <c r="G743"/>
      <c r="H743"/>
      <c r="I743"/>
      <c r="J743"/>
      <c r="K743"/>
      <c r="L743"/>
      <c r="M743" s="9" t="str" cm="1">
        <f t="array" aca="1" ref="M743" ca="1">IFERROR(_xlfn.ANCHORARRAY(INDIRECT("'DATOS MAESTROS'!o" &amp; (MATCH(A743, 'DATOS MAESTROS'!N:N, 0)))),"")</f>
        <v/>
      </c>
    </row>
    <row r="744" spans="1:13" s="9" customFormat="1" x14ac:dyDescent="0.35">
      <c r="A744"/>
      <c r="B744"/>
      <c r="C744"/>
      <c r="D744"/>
      <c r="E744"/>
      <c r="F744"/>
      <c r="G744"/>
      <c r="H744"/>
      <c r="I744"/>
      <c r="J744"/>
      <c r="K744"/>
      <c r="L744"/>
      <c r="M744" s="9" t="str" cm="1">
        <f t="array" aca="1" ref="M744" ca="1">IFERROR(_xlfn.ANCHORARRAY(INDIRECT("'DATOS MAESTROS'!o" &amp; (MATCH(A744, 'DATOS MAESTROS'!N:N, 0)))),"")</f>
        <v/>
      </c>
    </row>
    <row r="745" spans="1:13" s="9" customFormat="1" x14ac:dyDescent="0.35">
      <c r="A745"/>
      <c r="B745"/>
      <c r="C745"/>
      <c r="D745"/>
      <c r="E745"/>
      <c r="F745"/>
      <c r="G745"/>
      <c r="H745"/>
      <c r="I745"/>
      <c r="J745"/>
      <c r="K745"/>
      <c r="L745"/>
      <c r="M745" s="9" t="str" cm="1">
        <f t="array" aca="1" ref="M745" ca="1">IFERROR(_xlfn.ANCHORARRAY(INDIRECT("'DATOS MAESTROS'!o" &amp; (MATCH(A745, 'DATOS MAESTROS'!N:N, 0)))),"")</f>
        <v/>
      </c>
    </row>
    <row r="746" spans="1:13" s="9" customFormat="1" x14ac:dyDescent="0.35">
      <c r="A746"/>
      <c r="B746"/>
      <c r="C746"/>
      <c r="D746"/>
      <c r="E746"/>
      <c r="F746"/>
      <c r="G746"/>
      <c r="H746"/>
      <c r="I746"/>
      <c r="J746"/>
      <c r="K746"/>
      <c r="L746"/>
      <c r="M746" s="9" t="str" cm="1">
        <f t="array" aca="1" ref="M746" ca="1">IFERROR(_xlfn.ANCHORARRAY(INDIRECT("'DATOS MAESTROS'!o" &amp; (MATCH(A746, 'DATOS MAESTROS'!N:N, 0)))),"")</f>
        <v/>
      </c>
    </row>
    <row r="747" spans="1:13" s="9" customFormat="1" x14ac:dyDescent="0.35">
      <c r="A747"/>
      <c r="B747"/>
      <c r="C747"/>
      <c r="D747"/>
      <c r="E747"/>
      <c r="F747"/>
      <c r="G747"/>
      <c r="H747"/>
      <c r="I747"/>
      <c r="J747"/>
      <c r="K747"/>
      <c r="L747"/>
      <c r="M747" s="9" t="str" cm="1">
        <f t="array" aca="1" ref="M747" ca="1">IFERROR(_xlfn.ANCHORARRAY(INDIRECT("'DATOS MAESTROS'!o" &amp; (MATCH(A747, 'DATOS MAESTROS'!N:N, 0)))),"")</f>
        <v/>
      </c>
    </row>
    <row r="748" spans="1:13" s="9" customFormat="1" x14ac:dyDescent="0.35">
      <c r="A748"/>
      <c r="B748"/>
      <c r="C748"/>
      <c r="D748"/>
      <c r="E748"/>
      <c r="F748"/>
      <c r="G748"/>
      <c r="H748"/>
      <c r="I748"/>
      <c r="J748"/>
      <c r="K748"/>
      <c r="L748"/>
      <c r="M748" s="9" t="str" cm="1">
        <f t="array" aca="1" ref="M748" ca="1">IFERROR(_xlfn.ANCHORARRAY(INDIRECT("'DATOS MAESTROS'!o" &amp; (MATCH(A748, 'DATOS MAESTROS'!N:N, 0)))),"")</f>
        <v/>
      </c>
    </row>
    <row r="749" spans="1:13" s="9" customFormat="1" x14ac:dyDescent="0.35">
      <c r="A749"/>
      <c r="B749"/>
      <c r="C749"/>
      <c r="D749"/>
      <c r="E749"/>
      <c r="F749"/>
      <c r="G749"/>
      <c r="H749"/>
      <c r="I749"/>
      <c r="J749"/>
      <c r="K749"/>
      <c r="L749"/>
      <c r="M749" s="9" t="str" cm="1">
        <f t="array" aca="1" ref="M749" ca="1">IFERROR(_xlfn.ANCHORARRAY(INDIRECT("'DATOS MAESTROS'!o" &amp; (MATCH(A749, 'DATOS MAESTROS'!N:N, 0)))),"")</f>
        <v/>
      </c>
    </row>
    <row r="750" spans="1:13" s="9" customFormat="1" x14ac:dyDescent="0.35">
      <c r="A750"/>
      <c r="B750"/>
      <c r="C750"/>
      <c r="D750"/>
      <c r="E750"/>
      <c r="F750"/>
      <c r="G750"/>
      <c r="H750"/>
      <c r="I750"/>
      <c r="J750"/>
      <c r="K750"/>
      <c r="L750"/>
      <c r="M750" s="9" t="str" cm="1">
        <f t="array" aca="1" ref="M750" ca="1">IFERROR(_xlfn.ANCHORARRAY(INDIRECT("'DATOS MAESTROS'!o" &amp; (MATCH(A750, 'DATOS MAESTROS'!N:N, 0)))),"")</f>
        <v/>
      </c>
    </row>
    <row r="751" spans="1:13" s="9" customFormat="1" x14ac:dyDescent="0.35">
      <c r="A751"/>
      <c r="B751"/>
      <c r="C751"/>
      <c r="D751"/>
      <c r="E751"/>
      <c r="F751"/>
      <c r="G751"/>
      <c r="H751"/>
      <c r="I751"/>
      <c r="J751"/>
      <c r="K751"/>
      <c r="L751"/>
      <c r="M751" s="9" t="str" cm="1">
        <f t="array" aca="1" ref="M751" ca="1">IFERROR(_xlfn.ANCHORARRAY(INDIRECT("'DATOS MAESTROS'!o" &amp; (MATCH(A751, 'DATOS MAESTROS'!N:N, 0)))),"")</f>
        <v/>
      </c>
    </row>
    <row r="752" spans="1:13" s="9" customFormat="1" x14ac:dyDescent="0.35">
      <c r="A752"/>
      <c r="B752"/>
      <c r="C752"/>
      <c r="D752"/>
      <c r="E752"/>
      <c r="F752"/>
      <c r="G752"/>
      <c r="H752"/>
      <c r="I752"/>
      <c r="J752"/>
      <c r="K752"/>
      <c r="L752"/>
      <c r="M752" s="9" t="str" cm="1">
        <f t="array" aca="1" ref="M752" ca="1">IFERROR(_xlfn.ANCHORARRAY(INDIRECT("'DATOS MAESTROS'!o" &amp; (MATCH(A752, 'DATOS MAESTROS'!N:N, 0)))),"")</f>
        <v/>
      </c>
    </row>
    <row r="753" spans="1:13" s="9" customFormat="1" x14ac:dyDescent="0.35">
      <c r="A753"/>
      <c r="B753"/>
      <c r="C753"/>
      <c r="D753"/>
      <c r="E753"/>
      <c r="F753"/>
      <c r="G753"/>
      <c r="H753"/>
      <c r="I753"/>
      <c r="J753"/>
      <c r="K753"/>
      <c r="L753"/>
      <c r="M753" s="9" t="str" cm="1">
        <f t="array" aca="1" ref="M753" ca="1">IFERROR(_xlfn.ANCHORARRAY(INDIRECT("'DATOS MAESTROS'!o" &amp; (MATCH(A753, 'DATOS MAESTROS'!N:N, 0)))),"")</f>
        <v/>
      </c>
    </row>
    <row r="754" spans="1:13" s="9" customFormat="1" x14ac:dyDescent="0.35">
      <c r="A754"/>
      <c r="B754"/>
      <c r="C754"/>
      <c r="D754"/>
      <c r="E754"/>
      <c r="F754"/>
      <c r="G754"/>
      <c r="H754"/>
      <c r="I754"/>
      <c r="J754"/>
      <c r="K754"/>
      <c r="L754"/>
      <c r="M754" s="9" t="str" cm="1">
        <f t="array" aca="1" ref="M754" ca="1">IFERROR(_xlfn.ANCHORARRAY(INDIRECT("'DATOS MAESTROS'!o" &amp; (MATCH(A754, 'DATOS MAESTROS'!N:N, 0)))),"")</f>
        <v/>
      </c>
    </row>
    <row r="755" spans="1:13" s="9" customFormat="1" x14ac:dyDescent="0.35">
      <c r="A755"/>
      <c r="B755"/>
      <c r="C755"/>
      <c r="D755"/>
      <c r="E755"/>
      <c r="F755"/>
      <c r="G755"/>
      <c r="H755"/>
      <c r="I755"/>
      <c r="J755"/>
      <c r="K755"/>
      <c r="L755"/>
      <c r="M755" s="9" t="str" cm="1">
        <f t="array" aca="1" ref="M755" ca="1">IFERROR(_xlfn.ANCHORARRAY(INDIRECT("'DATOS MAESTROS'!o" &amp; (MATCH(A755, 'DATOS MAESTROS'!N:N, 0)))),"")</f>
        <v/>
      </c>
    </row>
    <row r="756" spans="1:13" s="9" customFormat="1" x14ac:dyDescent="0.35">
      <c r="A756"/>
      <c r="B756"/>
      <c r="C756"/>
      <c r="D756"/>
      <c r="E756"/>
      <c r="F756"/>
      <c r="G756"/>
      <c r="H756"/>
      <c r="I756"/>
      <c r="J756"/>
      <c r="K756"/>
      <c r="L756"/>
      <c r="M756" s="9" t="str" cm="1">
        <f t="array" aca="1" ref="M756" ca="1">IFERROR(_xlfn.ANCHORARRAY(INDIRECT("'DATOS MAESTROS'!o" &amp; (MATCH(A756, 'DATOS MAESTROS'!N:N, 0)))),"")</f>
        <v/>
      </c>
    </row>
    <row r="757" spans="1:13" s="9" customFormat="1" x14ac:dyDescent="0.35">
      <c r="A757"/>
      <c r="B757"/>
      <c r="C757"/>
      <c r="D757"/>
      <c r="E757"/>
      <c r="F757"/>
      <c r="G757"/>
      <c r="H757"/>
      <c r="I757"/>
      <c r="J757"/>
      <c r="K757"/>
      <c r="L757"/>
      <c r="M757" s="9" t="str" cm="1">
        <f t="array" aca="1" ref="M757" ca="1">IFERROR(_xlfn.ANCHORARRAY(INDIRECT("'DATOS MAESTROS'!o" &amp; (MATCH(A757, 'DATOS MAESTROS'!N:N, 0)))),"")</f>
        <v/>
      </c>
    </row>
    <row r="758" spans="1:13" s="9" customFormat="1" x14ac:dyDescent="0.35">
      <c r="A758"/>
      <c r="B758"/>
      <c r="C758"/>
      <c r="D758"/>
      <c r="E758"/>
      <c r="F758"/>
      <c r="G758"/>
      <c r="H758"/>
      <c r="I758"/>
      <c r="J758"/>
      <c r="K758"/>
      <c r="L758"/>
      <c r="M758" s="9" t="str" cm="1">
        <f t="array" aca="1" ref="M758" ca="1">IFERROR(_xlfn.ANCHORARRAY(INDIRECT("'DATOS MAESTROS'!o" &amp; (MATCH(A758, 'DATOS MAESTROS'!N:N, 0)))),"")</f>
        <v/>
      </c>
    </row>
    <row r="759" spans="1:13" s="9" customFormat="1" x14ac:dyDescent="0.35">
      <c r="A759"/>
      <c r="B759"/>
      <c r="C759"/>
      <c r="D759"/>
      <c r="E759"/>
      <c r="F759"/>
      <c r="G759"/>
      <c r="H759"/>
      <c r="I759"/>
      <c r="J759"/>
      <c r="K759"/>
      <c r="L759"/>
      <c r="M759" s="9" t="str" cm="1">
        <f t="array" aca="1" ref="M759" ca="1">IFERROR(_xlfn.ANCHORARRAY(INDIRECT("'DATOS MAESTROS'!o" &amp; (MATCH(A759, 'DATOS MAESTROS'!N:N, 0)))),"")</f>
        <v/>
      </c>
    </row>
    <row r="760" spans="1:13" s="9" customFormat="1" x14ac:dyDescent="0.35">
      <c r="A760"/>
      <c r="B760"/>
      <c r="C760"/>
      <c r="D760"/>
      <c r="E760"/>
      <c r="F760"/>
      <c r="G760"/>
      <c r="H760"/>
      <c r="I760"/>
      <c r="J760"/>
      <c r="K760"/>
      <c r="L760"/>
      <c r="M760" s="9" t="str" cm="1">
        <f t="array" aca="1" ref="M760" ca="1">IFERROR(_xlfn.ANCHORARRAY(INDIRECT("'DATOS MAESTROS'!o" &amp; (MATCH(A760, 'DATOS MAESTROS'!N:N, 0)))),"")</f>
        <v/>
      </c>
    </row>
    <row r="761" spans="1:13" s="9" customFormat="1" x14ac:dyDescent="0.35">
      <c r="A761"/>
      <c r="B761"/>
      <c r="C761"/>
      <c r="D761"/>
      <c r="E761"/>
      <c r="F761"/>
      <c r="G761"/>
      <c r="H761"/>
      <c r="I761"/>
      <c r="J761"/>
      <c r="K761"/>
      <c r="L761"/>
      <c r="M761" s="9" t="str" cm="1">
        <f t="array" aca="1" ref="M761" ca="1">IFERROR(_xlfn.ANCHORARRAY(INDIRECT("'DATOS MAESTROS'!o" &amp; (MATCH(A761, 'DATOS MAESTROS'!N:N, 0)))),"")</f>
        <v/>
      </c>
    </row>
    <row r="762" spans="1:13" s="9" customFormat="1" x14ac:dyDescent="0.35">
      <c r="A762"/>
      <c r="B762"/>
      <c r="C762"/>
      <c r="D762"/>
      <c r="E762"/>
      <c r="F762"/>
      <c r="G762"/>
      <c r="H762"/>
      <c r="I762"/>
      <c r="J762"/>
      <c r="K762"/>
      <c r="L762"/>
      <c r="M762" s="9" t="str" cm="1">
        <f t="array" aca="1" ref="M762" ca="1">IFERROR(_xlfn.ANCHORARRAY(INDIRECT("'DATOS MAESTROS'!o" &amp; (MATCH(A762, 'DATOS MAESTROS'!N:N, 0)))),"")</f>
        <v/>
      </c>
    </row>
    <row r="763" spans="1:13" s="9" customFormat="1" x14ac:dyDescent="0.35">
      <c r="A763"/>
      <c r="B763"/>
      <c r="C763"/>
      <c r="D763"/>
      <c r="E763"/>
      <c r="F763"/>
      <c r="G763"/>
      <c r="H763"/>
      <c r="I763"/>
      <c r="J763"/>
      <c r="K763"/>
      <c r="L763"/>
      <c r="M763" s="9" t="str" cm="1">
        <f t="array" aca="1" ref="M763" ca="1">IFERROR(_xlfn.ANCHORARRAY(INDIRECT("'DATOS MAESTROS'!o" &amp; (MATCH(A763, 'DATOS MAESTROS'!N:N, 0)))),"")</f>
        <v/>
      </c>
    </row>
    <row r="764" spans="1:13" s="9" customFormat="1" x14ac:dyDescent="0.35">
      <c r="A764"/>
      <c r="B764"/>
      <c r="C764"/>
      <c r="D764"/>
      <c r="E764"/>
      <c r="F764"/>
      <c r="G764"/>
      <c r="H764"/>
      <c r="I764"/>
      <c r="J764"/>
      <c r="K764"/>
      <c r="L764"/>
      <c r="M764" s="9" t="str" cm="1">
        <f t="array" aca="1" ref="M764" ca="1">IFERROR(_xlfn.ANCHORARRAY(INDIRECT("'DATOS MAESTROS'!o" &amp; (MATCH(A764, 'DATOS MAESTROS'!N:N, 0)))),"")</f>
        <v/>
      </c>
    </row>
    <row r="765" spans="1:13" s="9" customFormat="1" x14ac:dyDescent="0.35">
      <c r="A765"/>
      <c r="B765"/>
      <c r="C765"/>
      <c r="D765"/>
      <c r="E765"/>
      <c r="F765"/>
      <c r="G765"/>
      <c r="H765"/>
      <c r="I765"/>
      <c r="J765"/>
      <c r="K765"/>
      <c r="L765"/>
      <c r="M765" s="9" t="str" cm="1">
        <f t="array" aca="1" ref="M765" ca="1">IFERROR(_xlfn.ANCHORARRAY(INDIRECT("'DATOS MAESTROS'!o" &amp; (MATCH(A765, 'DATOS MAESTROS'!N:N, 0)))),"")</f>
        <v/>
      </c>
    </row>
    <row r="766" spans="1:13" s="9" customFormat="1" x14ac:dyDescent="0.35">
      <c r="A766"/>
      <c r="B766"/>
      <c r="C766"/>
      <c r="D766"/>
      <c r="E766"/>
      <c r="F766"/>
      <c r="G766"/>
      <c r="H766"/>
      <c r="I766"/>
      <c r="J766"/>
      <c r="K766"/>
      <c r="L766"/>
      <c r="M766" s="9" t="str" cm="1">
        <f t="array" aca="1" ref="M766" ca="1">IFERROR(_xlfn.ANCHORARRAY(INDIRECT("'DATOS MAESTROS'!o" &amp; (MATCH(A766, 'DATOS MAESTROS'!N:N, 0)))),"")</f>
        <v/>
      </c>
    </row>
    <row r="767" spans="1:13" s="9" customFormat="1" x14ac:dyDescent="0.35">
      <c r="A767"/>
      <c r="B767"/>
      <c r="C767"/>
      <c r="D767"/>
      <c r="E767"/>
      <c r="F767"/>
      <c r="G767"/>
      <c r="H767"/>
      <c r="I767"/>
      <c r="J767"/>
      <c r="K767"/>
      <c r="L767"/>
      <c r="M767" s="9" t="str" cm="1">
        <f t="array" aca="1" ref="M767" ca="1">IFERROR(_xlfn.ANCHORARRAY(INDIRECT("'DATOS MAESTROS'!o" &amp; (MATCH(A767, 'DATOS MAESTROS'!N:N, 0)))),"")</f>
        <v/>
      </c>
    </row>
    <row r="768" spans="1:13" s="9" customFormat="1" x14ac:dyDescent="0.35">
      <c r="A768"/>
      <c r="B768"/>
      <c r="C768"/>
      <c r="D768"/>
      <c r="E768"/>
      <c r="F768"/>
      <c r="G768"/>
      <c r="H768"/>
      <c r="I768"/>
      <c r="J768"/>
      <c r="K768"/>
      <c r="L768"/>
      <c r="M768" s="9" t="str" cm="1">
        <f t="array" aca="1" ref="M768" ca="1">IFERROR(_xlfn.ANCHORARRAY(INDIRECT("'DATOS MAESTROS'!o" &amp; (MATCH(A768, 'DATOS MAESTROS'!N:N, 0)))),"")</f>
        <v/>
      </c>
    </row>
    <row r="769" spans="1:13" s="9" customFormat="1" x14ac:dyDescent="0.35">
      <c r="A769"/>
      <c r="B769"/>
      <c r="C769"/>
      <c r="D769"/>
      <c r="E769"/>
      <c r="F769"/>
      <c r="G769"/>
      <c r="H769"/>
      <c r="I769"/>
      <c r="J769"/>
      <c r="K769"/>
      <c r="L769"/>
      <c r="M769" s="9" t="str" cm="1">
        <f t="array" aca="1" ref="M769" ca="1">IFERROR(_xlfn.ANCHORARRAY(INDIRECT("'DATOS MAESTROS'!o" &amp; (MATCH(A769, 'DATOS MAESTROS'!N:N, 0)))),"")</f>
        <v/>
      </c>
    </row>
    <row r="770" spans="1:13" s="9" customFormat="1" x14ac:dyDescent="0.35">
      <c r="A770"/>
      <c r="B770"/>
      <c r="C770"/>
      <c r="D770"/>
      <c r="E770"/>
      <c r="F770"/>
      <c r="G770"/>
      <c r="H770"/>
      <c r="I770"/>
      <c r="J770"/>
      <c r="K770"/>
      <c r="L770"/>
      <c r="M770" s="9" t="str" cm="1">
        <f t="array" aca="1" ref="M770" ca="1">IFERROR(_xlfn.ANCHORARRAY(INDIRECT("'DATOS MAESTROS'!o" &amp; (MATCH(A770, 'DATOS MAESTROS'!N:N, 0)))),"")</f>
        <v/>
      </c>
    </row>
    <row r="771" spans="1:13" s="9" customFormat="1" x14ac:dyDescent="0.35">
      <c r="A771"/>
      <c r="B771"/>
      <c r="C771"/>
      <c r="D771"/>
      <c r="E771"/>
      <c r="F771"/>
      <c r="G771"/>
      <c r="H771"/>
      <c r="I771"/>
      <c r="J771"/>
      <c r="K771"/>
      <c r="L771"/>
      <c r="M771" s="9" t="str" cm="1">
        <f t="array" aca="1" ref="M771" ca="1">IFERROR(_xlfn.ANCHORARRAY(INDIRECT("'DATOS MAESTROS'!o" &amp; (MATCH(A771, 'DATOS MAESTROS'!N:N, 0)))),"")</f>
        <v/>
      </c>
    </row>
    <row r="772" spans="1:13" s="9" customFormat="1" x14ac:dyDescent="0.35">
      <c r="A772"/>
      <c r="B772"/>
      <c r="C772"/>
      <c r="D772"/>
      <c r="E772"/>
      <c r="F772"/>
      <c r="G772"/>
      <c r="H772"/>
      <c r="I772"/>
      <c r="J772"/>
      <c r="K772"/>
      <c r="L772"/>
      <c r="M772" s="9" t="str" cm="1">
        <f t="array" aca="1" ref="M772" ca="1">IFERROR(_xlfn.ANCHORARRAY(INDIRECT("'DATOS MAESTROS'!o" &amp; (MATCH(A772, 'DATOS MAESTROS'!N:N, 0)))),"")</f>
        <v/>
      </c>
    </row>
    <row r="773" spans="1:13" s="9" customFormat="1" x14ac:dyDescent="0.35">
      <c r="A773"/>
      <c r="B773"/>
      <c r="C773"/>
      <c r="D773"/>
      <c r="E773"/>
      <c r="F773"/>
      <c r="G773"/>
      <c r="H773"/>
      <c r="I773"/>
      <c r="J773"/>
      <c r="K773"/>
      <c r="L773"/>
      <c r="M773" s="9" t="str" cm="1">
        <f t="array" aca="1" ref="M773" ca="1">IFERROR(_xlfn.ANCHORARRAY(INDIRECT("'DATOS MAESTROS'!o" &amp; (MATCH(A773, 'DATOS MAESTROS'!N:N, 0)))),"")</f>
        <v/>
      </c>
    </row>
    <row r="774" spans="1:13" s="9" customFormat="1" x14ac:dyDescent="0.35">
      <c r="A774"/>
      <c r="B774"/>
      <c r="C774"/>
      <c r="D774"/>
      <c r="E774"/>
      <c r="F774"/>
      <c r="G774"/>
      <c r="H774"/>
      <c r="I774"/>
      <c r="J774"/>
      <c r="K774"/>
      <c r="L774"/>
      <c r="M774" s="9" t="str" cm="1">
        <f t="array" aca="1" ref="M774" ca="1">IFERROR(_xlfn.ANCHORARRAY(INDIRECT("'DATOS MAESTROS'!o" &amp; (MATCH(A774, 'DATOS MAESTROS'!N:N, 0)))),"")</f>
        <v/>
      </c>
    </row>
    <row r="775" spans="1:13" s="9" customFormat="1" x14ac:dyDescent="0.35">
      <c r="A775"/>
      <c r="B775"/>
      <c r="C775"/>
      <c r="D775"/>
      <c r="E775"/>
      <c r="F775"/>
      <c r="G775"/>
      <c r="H775"/>
      <c r="I775"/>
      <c r="J775"/>
      <c r="K775"/>
      <c r="L775"/>
      <c r="M775" s="9" t="str" cm="1">
        <f t="array" aca="1" ref="M775" ca="1">IFERROR(_xlfn.ANCHORARRAY(INDIRECT("'DATOS MAESTROS'!o" &amp; (MATCH(A775, 'DATOS MAESTROS'!N:N, 0)))),"")</f>
        <v/>
      </c>
    </row>
    <row r="776" spans="1:13" s="9" customFormat="1" x14ac:dyDescent="0.35">
      <c r="A776"/>
      <c r="B776"/>
      <c r="C776"/>
      <c r="D776"/>
      <c r="E776"/>
      <c r="F776"/>
      <c r="G776"/>
      <c r="H776"/>
      <c r="I776"/>
      <c r="J776"/>
      <c r="K776"/>
      <c r="L776"/>
      <c r="M776" s="9" t="str" cm="1">
        <f t="array" aca="1" ref="M776" ca="1">IFERROR(_xlfn.ANCHORARRAY(INDIRECT("'DATOS MAESTROS'!o" &amp; (MATCH(A776, 'DATOS MAESTROS'!N:N, 0)))),"")</f>
        <v/>
      </c>
    </row>
    <row r="777" spans="1:13" s="9" customFormat="1" x14ac:dyDescent="0.35">
      <c r="A777"/>
      <c r="B777"/>
      <c r="C777"/>
      <c r="D777"/>
      <c r="E777"/>
      <c r="F777"/>
      <c r="G777"/>
      <c r="H777"/>
      <c r="I777"/>
      <c r="J777"/>
      <c r="K777"/>
      <c r="L777"/>
      <c r="M777" s="9" t="str" cm="1">
        <f t="array" aca="1" ref="M777" ca="1">IFERROR(_xlfn.ANCHORARRAY(INDIRECT("'DATOS MAESTROS'!o" &amp; (MATCH(A777, 'DATOS MAESTROS'!N:N, 0)))),"")</f>
        <v/>
      </c>
    </row>
    <row r="778" spans="1:13" s="9" customFormat="1" x14ac:dyDescent="0.35">
      <c r="A778"/>
      <c r="B778"/>
      <c r="C778"/>
      <c r="D778"/>
      <c r="E778"/>
      <c r="F778"/>
      <c r="G778"/>
      <c r="H778"/>
      <c r="I778"/>
      <c r="J778"/>
      <c r="K778"/>
      <c r="L778"/>
      <c r="M778" s="9" t="str" cm="1">
        <f t="array" aca="1" ref="M778" ca="1">IFERROR(_xlfn.ANCHORARRAY(INDIRECT("'DATOS MAESTROS'!o" &amp; (MATCH(A778, 'DATOS MAESTROS'!N:N, 0)))),"")</f>
        <v/>
      </c>
    </row>
    <row r="779" spans="1:13" s="9" customFormat="1" x14ac:dyDescent="0.35">
      <c r="A779"/>
      <c r="B779"/>
      <c r="C779"/>
      <c r="D779"/>
      <c r="E779"/>
      <c r="F779"/>
      <c r="G779"/>
      <c r="H779"/>
      <c r="I779"/>
      <c r="J779"/>
      <c r="K779"/>
      <c r="L779"/>
      <c r="M779" s="9" t="str" cm="1">
        <f t="array" aca="1" ref="M779" ca="1">IFERROR(_xlfn.ANCHORARRAY(INDIRECT("'DATOS MAESTROS'!o" &amp; (MATCH(A779, 'DATOS MAESTROS'!N:N, 0)))),"")</f>
        <v/>
      </c>
    </row>
    <row r="780" spans="1:13" s="9" customFormat="1" x14ac:dyDescent="0.35">
      <c r="A780"/>
      <c r="B780"/>
      <c r="C780"/>
      <c r="D780"/>
      <c r="E780"/>
      <c r="F780"/>
      <c r="G780"/>
      <c r="H780"/>
      <c r="I780"/>
      <c r="J780"/>
      <c r="K780"/>
      <c r="L780"/>
      <c r="M780" s="9" t="str" cm="1">
        <f t="array" aca="1" ref="M780" ca="1">IFERROR(_xlfn.ANCHORARRAY(INDIRECT("'DATOS MAESTROS'!o" &amp; (MATCH(A780, 'DATOS MAESTROS'!N:N, 0)))),"")</f>
        <v/>
      </c>
    </row>
    <row r="781" spans="1:13" s="9" customFormat="1" x14ac:dyDescent="0.35">
      <c r="A781"/>
      <c r="B781"/>
      <c r="C781"/>
      <c r="D781"/>
      <c r="E781"/>
      <c r="F781"/>
      <c r="G781"/>
      <c r="H781"/>
      <c r="I781"/>
      <c r="J781"/>
      <c r="K781"/>
      <c r="L781"/>
      <c r="M781" s="9" t="str" cm="1">
        <f t="array" aca="1" ref="M781" ca="1">IFERROR(_xlfn.ANCHORARRAY(INDIRECT("'DATOS MAESTROS'!o" &amp; (MATCH(A781, 'DATOS MAESTROS'!N:N, 0)))),"")</f>
        <v/>
      </c>
    </row>
    <row r="782" spans="1:13" s="9" customFormat="1" x14ac:dyDescent="0.35">
      <c r="A782"/>
      <c r="B782"/>
      <c r="C782"/>
      <c r="D782"/>
      <c r="E782"/>
      <c r="F782"/>
      <c r="G782"/>
      <c r="H782"/>
      <c r="I782"/>
      <c r="J782"/>
      <c r="K782"/>
      <c r="L782"/>
      <c r="M782" s="9" t="str" cm="1">
        <f t="array" aca="1" ref="M782" ca="1">IFERROR(_xlfn.ANCHORARRAY(INDIRECT("'DATOS MAESTROS'!o" &amp; (MATCH(A782, 'DATOS MAESTROS'!N:N, 0)))),"")</f>
        <v/>
      </c>
    </row>
    <row r="783" spans="1:13" s="9" customFormat="1" x14ac:dyDescent="0.35">
      <c r="A783"/>
      <c r="B783"/>
      <c r="C783"/>
      <c r="D783"/>
      <c r="E783"/>
      <c r="F783"/>
      <c r="G783"/>
      <c r="H783"/>
      <c r="I783"/>
      <c r="J783"/>
      <c r="K783"/>
      <c r="L783"/>
      <c r="M783" s="9" t="str" cm="1">
        <f t="array" aca="1" ref="M783" ca="1">IFERROR(_xlfn.ANCHORARRAY(INDIRECT("'DATOS MAESTROS'!o" &amp; (MATCH(A783, 'DATOS MAESTROS'!N:N, 0)))),"")</f>
        <v/>
      </c>
    </row>
    <row r="784" spans="1:13" s="9" customFormat="1" x14ac:dyDescent="0.35">
      <c r="A784"/>
      <c r="B784"/>
      <c r="C784"/>
      <c r="D784"/>
      <c r="E784"/>
      <c r="F784"/>
      <c r="G784"/>
      <c r="H784"/>
      <c r="I784"/>
      <c r="J784"/>
      <c r="K784"/>
      <c r="L784"/>
      <c r="M784" s="9" t="str" cm="1">
        <f t="array" aca="1" ref="M784" ca="1">IFERROR(_xlfn.ANCHORARRAY(INDIRECT("'DATOS MAESTROS'!o" &amp; (MATCH(A784, 'DATOS MAESTROS'!N:N, 0)))),"")</f>
        <v/>
      </c>
    </row>
    <row r="785" spans="1:13" s="9" customFormat="1" x14ac:dyDescent="0.35">
      <c r="A785"/>
      <c r="B785"/>
      <c r="C785"/>
      <c r="D785"/>
      <c r="E785"/>
      <c r="F785"/>
      <c r="G785"/>
      <c r="H785"/>
      <c r="I785"/>
      <c r="J785"/>
      <c r="K785"/>
      <c r="L785"/>
      <c r="M785" s="9" t="str" cm="1">
        <f t="array" aca="1" ref="M785" ca="1">IFERROR(_xlfn.ANCHORARRAY(INDIRECT("'DATOS MAESTROS'!o" &amp; (MATCH(A785, 'DATOS MAESTROS'!N:N, 0)))),"")</f>
        <v/>
      </c>
    </row>
    <row r="786" spans="1:13" s="9" customFormat="1" x14ac:dyDescent="0.35">
      <c r="A786"/>
      <c r="B786"/>
      <c r="C786"/>
      <c r="D786"/>
      <c r="E786"/>
      <c r="F786"/>
      <c r="G786"/>
      <c r="H786"/>
      <c r="I786"/>
      <c r="J786"/>
      <c r="K786"/>
      <c r="L786"/>
      <c r="M786" s="9" t="str" cm="1">
        <f t="array" aca="1" ref="M786" ca="1">IFERROR(_xlfn.ANCHORARRAY(INDIRECT("'DATOS MAESTROS'!o" &amp; (MATCH(A786, 'DATOS MAESTROS'!N:N, 0)))),"")</f>
        <v/>
      </c>
    </row>
    <row r="787" spans="1:13" s="9" customFormat="1" x14ac:dyDescent="0.35">
      <c r="A787"/>
      <c r="B787"/>
      <c r="C787"/>
      <c r="D787"/>
      <c r="E787"/>
      <c r="F787"/>
      <c r="G787"/>
      <c r="H787"/>
      <c r="I787"/>
      <c r="J787"/>
      <c r="K787"/>
      <c r="L787"/>
      <c r="M787" s="9" t="str" cm="1">
        <f t="array" aca="1" ref="M787" ca="1">IFERROR(_xlfn.ANCHORARRAY(INDIRECT("'DATOS MAESTROS'!o" &amp; (MATCH(A787, 'DATOS MAESTROS'!N:N, 0)))),"")</f>
        <v/>
      </c>
    </row>
    <row r="788" spans="1:13" s="9" customFormat="1" x14ac:dyDescent="0.35">
      <c r="A788"/>
      <c r="B788"/>
      <c r="C788"/>
      <c r="D788"/>
      <c r="E788"/>
      <c r="F788"/>
      <c r="G788"/>
      <c r="H788"/>
      <c r="I788"/>
      <c r="J788"/>
      <c r="K788"/>
      <c r="L788"/>
      <c r="M788" s="9" t="str" cm="1">
        <f t="array" aca="1" ref="M788" ca="1">IFERROR(_xlfn.ANCHORARRAY(INDIRECT("'DATOS MAESTROS'!o" &amp; (MATCH(A788, 'DATOS MAESTROS'!N:N, 0)))),"")</f>
        <v/>
      </c>
    </row>
    <row r="789" spans="1:13" s="9" customFormat="1" x14ac:dyDescent="0.35">
      <c r="A789"/>
      <c r="B789"/>
      <c r="C789"/>
      <c r="D789"/>
      <c r="E789"/>
      <c r="F789"/>
      <c r="G789"/>
      <c r="H789"/>
      <c r="I789"/>
      <c r="J789"/>
      <c r="K789"/>
      <c r="L789"/>
      <c r="M789" s="9" t="str" cm="1">
        <f t="array" aca="1" ref="M789" ca="1">IFERROR(_xlfn.ANCHORARRAY(INDIRECT("'DATOS MAESTROS'!o" &amp; (MATCH(A789, 'DATOS MAESTROS'!N:N, 0)))),"")</f>
        <v/>
      </c>
    </row>
    <row r="790" spans="1:13" s="9" customFormat="1" x14ac:dyDescent="0.35">
      <c r="A790"/>
      <c r="B790"/>
      <c r="C790"/>
      <c r="D790"/>
      <c r="E790"/>
      <c r="F790"/>
      <c r="G790"/>
      <c r="H790"/>
      <c r="I790"/>
      <c r="J790"/>
      <c r="K790"/>
      <c r="L790"/>
      <c r="M790" s="9" t="str" cm="1">
        <f t="array" aca="1" ref="M790" ca="1">IFERROR(_xlfn.ANCHORARRAY(INDIRECT("'DATOS MAESTROS'!o" &amp; (MATCH(A790, 'DATOS MAESTROS'!N:N, 0)))),"")</f>
        <v/>
      </c>
    </row>
    <row r="791" spans="1:13" s="9" customFormat="1" x14ac:dyDescent="0.35">
      <c r="A791"/>
      <c r="B791"/>
      <c r="C791"/>
      <c r="D791"/>
      <c r="E791"/>
      <c r="F791"/>
      <c r="G791"/>
      <c r="H791"/>
      <c r="I791"/>
      <c r="J791"/>
      <c r="K791"/>
      <c r="L791"/>
      <c r="M791" s="9" t="str" cm="1">
        <f t="array" aca="1" ref="M791" ca="1">IFERROR(_xlfn.ANCHORARRAY(INDIRECT("'DATOS MAESTROS'!o" &amp; (MATCH(A791, 'DATOS MAESTROS'!N:N, 0)))),"")</f>
        <v/>
      </c>
    </row>
    <row r="792" spans="1:13" s="9" customFormat="1" x14ac:dyDescent="0.35">
      <c r="A792"/>
      <c r="B792"/>
      <c r="C792"/>
      <c r="D792"/>
      <c r="E792"/>
      <c r="F792"/>
      <c r="G792"/>
      <c r="H792"/>
      <c r="I792"/>
      <c r="J792"/>
      <c r="K792"/>
      <c r="L792"/>
      <c r="M792" s="9" t="str" cm="1">
        <f t="array" aca="1" ref="M792" ca="1">IFERROR(_xlfn.ANCHORARRAY(INDIRECT("'DATOS MAESTROS'!o" &amp; (MATCH(A792, 'DATOS MAESTROS'!N:N, 0)))),"")</f>
        <v/>
      </c>
    </row>
    <row r="793" spans="1:13" s="9" customFormat="1" x14ac:dyDescent="0.35">
      <c r="A793"/>
      <c r="B793"/>
      <c r="C793"/>
      <c r="D793"/>
      <c r="E793"/>
      <c r="F793"/>
      <c r="G793"/>
      <c r="H793"/>
      <c r="I793"/>
      <c r="J793"/>
      <c r="K793"/>
      <c r="L793"/>
      <c r="M793" s="9" t="str" cm="1">
        <f t="array" aca="1" ref="M793" ca="1">IFERROR(_xlfn.ANCHORARRAY(INDIRECT("'DATOS MAESTROS'!o" &amp; (MATCH(A793, 'DATOS MAESTROS'!N:N, 0)))),"")</f>
        <v/>
      </c>
    </row>
    <row r="794" spans="1:13" s="9" customFormat="1" x14ac:dyDescent="0.35">
      <c r="A794"/>
      <c r="B794"/>
      <c r="C794"/>
      <c r="D794"/>
      <c r="E794"/>
      <c r="F794"/>
      <c r="G794"/>
      <c r="H794"/>
      <c r="I794"/>
      <c r="J794"/>
      <c r="K794"/>
      <c r="L794"/>
      <c r="M794" s="9" t="str" cm="1">
        <f t="array" aca="1" ref="M794" ca="1">IFERROR(_xlfn.ANCHORARRAY(INDIRECT("'DATOS MAESTROS'!o" &amp; (MATCH(A794, 'DATOS MAESTROS'!N:N, 0)))),"")</f>
        <v/>
      </c>
    </row>
    <row r="795" spans="1:13" s="9" customFormat="1" x14ac:dyDescent="0.35">
      <c r="A795"/>
      <c r="B795"/>
      <c r="C795"/>
      <c r="D795"/>
      <c r="E795"/>
      <c r="F795"/>
      <c r="G795"/>
      <c r="H795"/>
      <c r="I795"/>
      <c r="J795"/>
      <c r="K795"/>
      <c r="L795"/>
      <c r="M795" s="9" t="str" cm="1">
        <f t="array" aca="1" ref="M795" ca="1">IFERROR(_xlfn.ANCHORARRAY(INDIRECT("'DATOS MAESTROS'!o" &amp; (MATCH(A795, 'DATOS MAESTROS'!N:N, 0)))),"")</f>
        <v/>
      </c>
    </row>
    <row r="796" spans="1:13" s="9" customFormat="1" x14ac:dyDescent="0.35">
      <c r="A796"/>
      <c r="B796"/>
      <c r="C796"/>
      <c r="D796"/>
      <c r="E796"/>
      <c r="F796"/>
      <c r="G796"/>
      <c r="H796"/>
      <c r="I796"/>
      <c r="J796"/>
      <c r="K796"/>
      <c r="L796"/>
      <c r="M796" s="9" t="str" cm="1">
        <f t="array" aca="1" ref="M796" ca="1">IFERROR(_xlfn.ANCHORARRAY(INDIRECT("'DATOS MAESTROS'!o" &amp; (MATCH(A796, 'DATOS MAESTROS'!N:N, 0)))),"")</f>
        <v/>
      </c>
    </row>
    <row r="797" spans="1:13" s="9" customFormat="1" x14ac:dyDescent="0.35">
      <c r="A797"/>
      <c r="B797"/>
      <c r="C797"/>
      <c r="D797"/>
      <c r="E797"/>
      <c r="F797"/>
      <c r="G797"/>
      <c r="H797"/>
      <c r="I797"/>
      <c r="J797"/>
      <c r="K797"/>
      <c r="L797"/>
      <c r="M797" s="9" t="str" cm="1">
        <f t="array" aca="1" ref="M797" ca="1">IFERROR(_xlfn.ANCHORARRAY(INDIRECT("'DATOS MAESTROS'!o" &amp; (MATCH(A797, 'DATOS MAESTROS'!N:N, 0)))),"")</f>
        <v/>
      </c>
    </row>
    <row r="798" spans="1:13" s="9" customFormat="1" x14ac:dyDescent="0.35">
      <c r="A798"/>
      <c r="B798"/>
      <c r="C798"/>
      <c r="D798"/>
      <c r="E798"/>
      <c r="F798"/>
      <c r="G798"/>
      <c r="H798"/>
      <c r="I798"/>
      <c r="J798"/>
      <c r="K798"/>
      <c r="L798"/>
      <c r="M798" s="9" t="str" cm="1">
        <f t="array" aca="1" ref="M798" ca="1">IFERROR(_xlfn.ANCHORARRAY(INDIRECT("'DATOS MAESTROS'!o" &amp; (MATCH(A798, 'DATOS MAESTROS'!N:N, 0)))),"")</f>
        <v/>
      </c>
    </row>
    <row r="799" spans="1:13" s="9" customFormat="1" x14ac:dyDescent="0.35">
      <c r="A799"/>
      <c r="B799"/>
      <c r="C799"/>
      <c r="D799"/>
      <c r="E799"/>
      <c r="F799"/>
      <c r="G799"/>
      <c r="H799"/>
      <c r="I799"/>
      <c r="J799"/>
      <c r="K799"/>
      <c r="L799"/>
      <c r="M799" s="9" t="str" cm="1">
        <f t="array" aca="1" ref="M799" ca="1">IFERROR(_xlfn.ANCHORARRAY(INDIRECT("'DATOS MAESTROS'!o" &amp; (MATCH(A799, 'DATOS MAESTROS'!N:N, 0)))),"")</f>
        <v/>
      </c>
    </row>
    <row r="800" spans="1:13" s="9" customFormat="1" x14ac:dyDescent="0.35">
      <c r="A800"/>
      <c r="B800"/>
      <c r="C800"/>
      <c r="D800"/>
      <c r="E800"/>
      <c r="F800"/>
      <c r="G800"/>
      <c r="H800"/>
      <c r="I800"/>
      <c r="J800"/>
      <c r="K800"/>
      <c r="L800"/>
      <c r="M800" s="9" t="str" cm="1">
        <f t="array" aca="1" ref="M800" ca="1">IFERROR(_xlfn.ANCHORARRAY(INDIRECT("'DATOS MAESTROS'!o" &amp; (MATCH(A800, 'DATOS MAESTROS'!N:N, 0)))),"")</f>
        <v/>
      </c>
    </row>
    <row r="801" spans="1:13" s="9" customFormat="1" x14ac:dyDescent="0.35">
      <c r="A801"/>
      <c r="B801"/>
      <c r="C801"/>
      <c r="D801"/>
      <c r="E801"/>
      <c r="F801"/>
      <c r="G801"/>
      <c r="H801"/>
      <c r="I801"/>
      <c r="J801"/>
      <c r="K801"/>
      <c r="L801"/>
      <c r="M801" s="9" t="str" cm="1">
        <f t="array" aca="1" ref="M801" ca="1">IFERROR(_xlfn.ANCHORARRAY(INDIRECT("'DATOS MAESTROS'!o" &amp; (MATCH(A801, 'DATOS MAESTROS'!N:N, 0)))),"")</f>
        <v/>
      </c>
    </row>
    <row r="802" spans="1:13" s="9" customFormat="1" x14ac:dyDescent="0.35">
      <c r="A802"/>
      <c r="B802"/>
      <c r="C802"/>
      <c r="D802"/>
      <c r="E802"/>
      <c r="F802"/>
      <c r="G802"/>
      <c r="H802"/>
      <c r="I802"/>
      <c r="J802"/>
      <c r="K802"/>
      <c r="L802"/>
      <c r="M802" s="9" t="str" cm="1">
        <f t="array" aca="1" ref="M802" ca="1">IFERROR(_xlfn.ANCHORARRAY(INDIRECT("'DATOS MAESTROS'!o" &amp; (MATCH(A802, 'DATOS MAESTROS'!N:N, 0)))),"")</f>
        <v/>
      </c>
    </row>
    <row r="803" spans="1:13" s="9" customFormat="1" x14ac:dyDescent="0.35">
      <c r="A803"/>
      <c r="B803"/>
      <c r="C803"/>
      <c r="D803"/>
      <c r="E803"/>
      <c r="F803"/>
      <c r="G803"/>
      <c r="H803"/>
      <c r="I803"/>
      <c r="J803"/>
      <c r="K803"/>
      <c r="L803"/>
      <c r="M803" s="9" t="str" cm="1">
        <f t="array" aca="1" ref="M803" ca="1">IFERROR(_xlfn.ANCHORARRAY(INDIRECT("'DATOS MAESTROS'!o" &amp; (MATCH(A803, 'DATOS MAESTROS'!N:N, 0)))),"")</f>
        <v/>
      </c>
    </row>
    <row r="804" spans="1:13" s="9" customFormat="1" x14ac:dyDescent="0.35">
      <c r="A804"/>
      <c r="B804"/>
      <c r="C804"/>
      <c r="D804"/>
      <c r="E804"/>
      <c r="F804"/>
      <c r="G804"/>
      <c r="H804"/>
      <c r="I804"/>
      <c r="J804"/>
      <c r="K804"/>
      <c r="L804"/>
      <c r="M804" s="9" t="str" cm="1">
        <f t="array" aca="1" ref="M804" ca="1">IFERROR(_xlfn.ANCHORARRAY(INDIRECT("'DATOS MAESTROS'!o" &amp; (MATCH(A804, 'DATOS MAESTROS'!N:N, 0)))),"")</f>
        <v/>
      </c>
    </row>
    <row r="805" spans="1:13" s="9" customFormat="1" x14ac:dyDescent="0.35">
      <c r="A805"/>
      <c r="B805"/>
      <c r="C805"/>
      <c r="D805"/>
      <c r="E805"/>
      <c r="F805"/>
      <c r="G805"/>
      <c r="H805"/>
      <c r="I805"/>
      <c r="J805"/>
      <c r="K805"/>
      <c r="L805"/>
      <c r="M805" s="9" t="str" cm="1">
        <f t="array" aca="1" ref="M805" ca="1">IFERROR(_xlfn.ANCHORARRAY(INDIRECT("'DATOS MAESTROS'!o" &amp; (MATCH(A805, 'DATOS MAESTROS'!N:N, 0)))),"")</f>
        <v/>
      </c>
    </row>
    <row r="806" spans="1:13" s="9" customFormat="1" x14ac:dyDescent="0.35">
      <c r="A806"/>
      <c r="B806"/>
      <c r="C806"/>
      <c r="D806"/>
      <c r="E806"/>
      <c r="F806"/>
      <c r="G806"/>
      <c r="H806"/>
      <c r="I806"/>
      <c r="J806"/>
      <c r="K806"/>
      <c r="L806"/>
      <c r="M806" s="9" t="str" cm="1">
        <f t="array" aca="1" ref="M806" ca="1">IFERROR(_xlfn.ANCHORARRAY(INDIRECT("'DATOS MAESTROS'!o" &amp; (MATCH(A806, 'DATOS MAESTROS'!N:N, 0)))),"")</f>
        <v/>
      </c>
    </row>
    <row r="807" spans="1:13" s="9" customFormat="1" x14ac:dyDescent="0.35">
      <c r="A807"/>
      <c r="B807"/>
      <c r="C807"/>
      <c r="D807"/>
      <c r="E807"/>
      <c r="F807"/>
      <c r="G807"/>
      <c r="H807"/>
      <c r="I807"/>
      <c r="J807"/>
      <c r="K807"/>
      <c r="L807"/>
      <c r="M807" s="9" t="str" cm="1">
        <f t="array" aca="1" ref="M807" ca="1">IFERROR(_xlfn.ANCHORARRAY(INDIRECT("'DATOS MAESTROS'!o" &amp; (MATCH(A807, 'DATOS MAESTROS'!N:N, 0)))),"")</f>
        <v/>
      </c>
    </row>
    <row r="808" spans="1:13" s="9" customFormat="1" x14ac:dyDescent="0.35">
      <c r="A808"/>
      <c r="B808"/>
      <c r="C808"/>
      <c r="D808"/>
      <c r="E808"/>
      <c r="F808"/>
      <c r="G808"/>
      <c r="H808"/>
      <c r="I808"/>
      <c r="J808"/>
      <c r="K808"/>
      <c r="L808"/>
      <c r="M808" s="9" t="str" cm="1">
        <f t="array" aca="1" ref="M808" ca="1">IFERROR(_xlfn.ANCHORARRAY(INDIRECT("'DATOS MAESTROS'!o" &amp; (MATCH(A808, 'DATOS MAESTROS'!N:N, 0)))),"")</f>
        <v/>
      </c>
    </row>
    <row r="809" spans="1:13" s="9" customFormat="1" x14ac:dyDescent="0.35">
      <c r="A809"/>
      <c r="B809"/>
      <c r="C809"/>
      <c r="D809"/>
      <c r="E809"/>
      <c r="F809"/>
      <c r="G809"/>
      <c r="H809"/>
      <c r="I809"/>
      <c r="J809"/>
      <c r="K809"/>
      <c r="L809"/>
      <c r="M809" s="9" t="str" cm="1">
        <f t="array" aca="1" ref="M809" ca="1">IFERROR(_xlfn.ANCHORARRAY(INDIRECT("'DATOS MAESTROS'!o" &amp; (MATCH(A809, 'DATOS MAESTROS'!N:N, 0)))),"")</f>
        <v/>
      </c>
    </row>
    <row r="810" spans="1:13" s="9" customFormat="1" x14ac:dyDescent="0.35">
      <c r="A810"/>
      <c r="B810"/>
      <c r="C810"/>
      <c r="D810"/>
      <c r="E810"/>
      <c r="F810"/>
      <c r="G810"/>
      <c r="H810"/>
      <c r="I810"/>
      <c r="J810"/>
      <c r="K810"/>
      <c r="L810"/>
      <c r="M810" s="9" t="str" cm="1">
        <f t="array" aca="1" ref="M810" ca="1">IFERROR(_xlfn.ANCHORARRAY(INDIRECT("'DATOS MAESTROS'!o" &amp; (MATCH(A810, 'DATOS MAESTROS'!N:N, 0)))),"")</f>
        <v/>
      </c>
    </row>
    <row r="811" spans="1:13" s="9" customFormat="1" x14ac:dyDescent="0.35">
      <c r="A811"/>
      <c r="B811"/>
      <c r="C811"/>
      <c r="D811"/>
      <c r="E811"/>
      <c r="F811"/>
      <c r="G811"/>
      <c r="H811"/>
      <c r="I811"/>
      <c r="J811"/>
      <c r="K811"/>
      <c r="L811"/>
      <c r="M811" s="9" t="str" cm="1">
        <f t="array" aca="1" ref="M811" ca="1">IFERROR(_xlfn.ANCHORARRAY(INDIRECT("'DATOS MAESTROS'!o" &amp; (MATCH(A811, 'DATOS MAESTROS'!N:N, 0)))),"")</f>
        <v/>
      </c>
    </row>
    <row r="812" spans="1:13" s="9" customFormat="1" x14ac:dyDescent="0.35">
      <c r="A812"/>
      <c r="B812"/>
      <c r="C812"/>
      <c r="D812"/>
      <c r="E812"/>
      <c r="F812"/>
      <c r="G812"/>
      <c r="H812"/>
      <c r="I812"/>
      <c r="J812"/>
      <c r="K812"/>
      <c r="L812"/>
      <c r="M812" s="9" t="str" cm="1">
        <f t="array" aca="1" ref="M812" ca="1">IFERROR(_xlfn.ANCHORARRAY(INDIRECT("'DATOS MAESTROS'!o" &amp; (MATCH(A812, 'DATOS MAESTROS'!N:N, 0)))),"")</f>
        <v/>
      </c>
    </row>
    <row r="813" spans="1:13" s="9" customFormat="1" x14ac:dyDescent="0.35">
      <c r="A813"/>
      <c r="B813"/>
      <c r="C813"/>
      <c r="D813"/>
      <c r="E813"/>
      <c r="F813"/>
      <c r="G813"/>
      <c r="H813"/>
      <c r="I813"/>
      <c r="J813"/>
      <c r="K813"/>
      <c r="L813"/>
      <c r="M813" s="9" t="str" cm="1">
        <f t="array" aca="1" ref="M813" ca="1">IFERROR(_xlfn.ANCHORARRAY(INDIRECT("'DATOS MAESTROS'!o" &amp; (MATCH(A813, 'DATOS MAESTROS'!N:N, 0)))),"")</f>
        <v/>
      </c>
    </row>
    <row r="814" spans="1:13" s="9" customFormat="1" x14ac:dyDescent="0.35">
      <c r="A814"/>
      <c r="B814"/>
      <c r="C814"/>
      <c r="D814"/>
      <c r="E814"/>
      <c r="F814"/>
      <c r="G814"/>
      <c r="H814"/>
      <c r="I814"/>
      <c r="J814"/>
      <c r="K814"/>
      <c r="L814"/>
      <c r="M814" s="9" t="str" cm="1">
        <f t="array" aca="1" ref="M814" ca="1">IFERROR(_xlfn.ANCHORARRAY(INDIRECT("'DATOS MAESTROS'!o" &amp; (MATCH(A814, 'DATOS MAESTROS'!N:N, 0)))),"")</f>
        <v/>
      </c>
    </row>
    <row r="815" spans="1:13" s="9" customFormat="1" x14ac:dyDescent="0.35">
      <c r="A815"/>
      <c r="B815"/>
      <c r="C815"/>
      <c r="D815"/>
      <c r="E815"/>
      <c r="F815"/>
      <c r="G815"/>
      <c r="H815"/>
      <c r="I815"/>
      <c r="J815"/>
      <c r="K815"/>
      <c r="L815"/>
      <c r="M815" s="9" t="str" cm="1">
        <f t="array" aca="1" ref="M815" ca="1">IFERROR(_xlfn.ANCHORARRAY(INDIRECT("'DATOS MAESTROS'!o" &amp; (MATCH(A815, 'DATOS MAESTROS'!N:N, 0)))),"")</f>
        <v/>
      </c>
    </row>
    <row r="816" spans="1:13" s="9" customFormat="1" x14ac:dyDescent="0.35">
      <c r="A816"/>
      <c r="B816"/>
      <c r="C816"/>
      <c r="D816"/>
      <c r="E816"/>
      <c r="F816"/>
      <c r="G816"/>
      <c r="H816"/>
      <c r="I816"/>
      <c r="J816"/>
      <c r="K816"/>
      <c r="L816"/>
      <c r="M816" s="9" t="str" cm="1">
        <f t="array" aca="1" ref="M816" ca="1">IFERROR(_xlfn.ANCHORARRAY(INDIRECT("'DATOS MAESTROS'!o" &amp; (MATCH(A816, 'DATOS MAESTROS'!N:N, 0)))),"")</f>
        <v/>
      </c>
    </row>
    <row r="817" spans="1:13" s="9" customFormat="1" x14ac:dyDescent="0.35">
      <c r="A817"/>
      <c r="B817"/>
      <c r="C817"/>
      <c r="D817"/>
      <c r="E817"/>
      <c r="F817"/>
      <c r="G817"/>
      <c r="H817"/>
      <c r="I817"/>
      <c r="J817"/>
      <c r="K817"/>
      <c r="L817"/>
      <c r="M817" s="9" t="str" cm="1">
        <f t="array" aca="1" ref="M817" ca="1">IFERROR(_xlfn.ANCHORARRAY(INDIRECT("'DATOS MAESTROS'!o" &amp; (MATCH(A817, 'DATOS MAESTROS'!N:N, 0)))),"")</f>
        <v/>
      </c>
    </row>
    <row r="818" spans="1:13" s="9" customFormat="1" x14ac:dyDescent="0.35">
      <c r="A818"/>
      <c r="B818"/>
      <c r="C818"/>
      <c r="D818"/>
      <c r="E818"/>
      <c r="F818"/>
      <c r="G818"/>
      <c r="H818"/>
      <c r="I818"/>
      <c r="J818"/>
      <c r="K818"/>
      <c r="L818"/>
      <c r="M818" s="9" t="str" cm="1">
        <f t="array" aca="1" ref="M818" ca="1">IFERROR(_xlfn.ANCHORARRAY(INDIRECT("'DATOS MAESTROS'!o" &amp; (MATCH(A818, 'DATOS MAESTROS'!N:N, 0)))),"")</f>
        <v/>
      </c>
    </row>
    <row r="819" spans="1:13" s="9" customFormat="1" x14ac:dyDescent="0.35">
      <c r="A819"/>
      <c r="B819"/>
      <c r="C819"/>
      <c r="D819"/>
      <c r="E819"/>
      <c r="F819"/>
      <c r="G819"/>
      <c r="H819"/>
      <c r="I819"/>
      <c r="J819"/>
      <c r="K819"/>
      <c r="L819"/>
      <c r="M819" s="9" t="str" cm="1">
        <f t="array" aca="1" ref="M819" ca="1">IFERROR(_xlfn.ANCHORARRAY(INDIRECT("'DATOS MAESTROS'!o" &amp; (MATCH(A819, 'DATOS MAESTROS'!N:N, 0)))),"")</f>
        <v/>
      </c>
    </row>
    <row r="820" spans="1:13" s="9" customFormat="1" x14ac:dyDescent="0.35">
      <c r="A820"/>
      <c r="B820"/>
      <c r="C820"/>
      <c r="D820"/>
      <c r="E820"/>
      <c r="F820"/>
      <c r="G820"/>
      <c r="H820"/>
      <c r="I820"/>
      <c r="J820"/>
      <c r="K820"/>
      <c r="L820"/>
      <c r="M820" s="9" t="str" cm="1">
        <f t="array" aca="1" ref="M820" ca="1">IFERROR(_xlfn.ANCHORARRAY(INDIRECT("'DATOS MAESTROS'!o" &amp; (MATCH(A820, 'DATOS MAESTROS'!N:N, 0)))),"")</f>
        <v/>
      </c>
    </row>
    <row r="821" spans="1:13" s="9" customFormat="1" x14ac:dyDescent="0.35">
      <c r="A821"/>
      <c r="B821"/>
      <c r="C821"/>
      <c r="D821"/>
      <c r="E821"/>
      <c r="F821"/>
      <c r="G821"/>
      <c r="H821"/>
      <c r="I821"/>
      <c r="J821"/>
      <c r="K821"/>
      <c r="L821"/>
      <c r="M821" s="9" t="str" cm="1">
        <f t="array" aca="1" ref="M821" ca="1">IFERROR(_xlfn.ANCHORARRAY(INDIRECT("'DATOS MAESTROS'!o" &amp; (MATCH(A821, 'DATOS MAESTROS'!N:N, 0)))),"")</f>
        <v/>
      </c>
    </row>
    <row r="822" spans="1:13" s="9" customFormat="1" x14ac:dyDescent="0.35">
      <c r="A822"/>
      <c r="B822"/>
      <c r="C822"/>
      <c r="D822"/>
      <c r="E822"/>
      <c r="F822"/>
      <c r="G822"/>
      <c r="H822"/>
      <c r="I822"/>
      <c r="J822"/>
      <c r="K822"/>
      <c r="L822"/>
      <c r="M822" s="9" t="str" cm="1">
        <f t="array" aca="1" ref="M822" ca="1">IFERROR(_xlfn.ANCHORARRAY(INDIRECT("'DATOS MAESTROS'!o" &amp; (MATCH(A822, 'DATOS MAESTROS'!N:N, 0)))),"")</f>
        <v/>
      </c>
    </row>
    <row r="823" spans="1:13" s="9" customFormat="1" x14ac:dyDescent="0.35">
      <c r="A823"/>
      <c r="B823"/>
      <c r="C823"/>
      <c r="D823"/>
      <c r="E823"/>
      <c r="F823"/>
      <c r="G823"/>
      <c r="H823"/>
      <c r="I823"/>
      <c r="J823"/>
      <c r="K823"/>
      <c r="L823"/>
      <c r="M823" s="9" t="str" cm="1">
        <f t="array" aca="1" ref="M823" ca="1">IFERROR(_xlfn.ANCHORARRAY(INDIRECT("'DATOS MAESTROS'!o" &amp; (MATCH(A823, 'DATOS MAESTROS'!N:N, 0)))),"")</f>
        <v/>
      </c>
    </row>
    <row r="824" spans="1:13" s="9" customFormat="1" x14ac:dyDescent="0.35">
      <c r="A824"/>
      <c r="B824"/>
      <c r="C824"/>
      <c r="D824"/>
      <c r="E824"/>
      <c r="F824"/>
      <c r="G824"/>
      <c r="H824"/>
      <c r="I824"/>
      <c r="J824"/>
      <c r="K824"/>
      <c r="L824"/>
      <c r="M824" s="9" t="str" cm="1">
        <f t="array" aca="1" ref="M824" ca="1">IFERROR(_xlfn.ANCHORARRAY(INDIRECT("'DATOS MAESTROS'!o" &amp; (MATCH(A824, 'DATOS MAESTROS'!N:N, 0)))),"")</f>
        <v/>
      </c>
    </row>
    <row r="825" spans="1:13" s="9" customFormat="1" x14ac:dyDescent="0.35">
      <c r="A825"/>
      <c r="B825"/>
      <c r="C825"/>
      <c r="D825"/>
      <c r="E825"/>
      <c r="F825"/>
      <c r="G825"/>
      <c r="H825"/>
      <c r="I825"/>
      <c r="J825"/>
      <c r="K825"/>
      <c r="L825"/>
      <c r="M825" s="9" t="str" cm="1">
        <f t="array" aca="1" ref="M825" ca="1">IFERROR(_xlfn.ANCHORARRAY(INDIRECT("'DATOS MAESTROS'!o" &amp; (MATCH(A825, 'DATOS MAESTROS'!N:N, 0)))),"")</f>
        <v/>
      </c>
    </row>
    <row r="826" spans="1:13" s="9" customFormat="1" x14ac:dyDescent="0.35">
      <c r="A826"/>
      <c r="B826"/>
      <c r="C826"/>
      <c r="D826"/>
      <c r="E826"/>
      <c r="F826"/>
      <c r="G826"/>
      <c r="H826"/>
      <c r="I826"/>
      <c r="J826"/>
      <c r="K826"/>
      <c r="L826"/>
      <c r="M826" s="9" t="str" cm="1">
        <f t="array" aca="1" ref="M826" ca="1">IFERROR(_xlfn.ANCHORARRAY(INDIRECT("'DATOS MAESTROS'!o" &amp; (MATCH(A826, 'DATOS MAESTROS'!N:N, 0)))),"")</f>
        <v/>
      </c>
    </row>
    <row r="827" spans="1:13" s="9" customFormat="1" x14ac:dyDescent="0.35">
      <c r="A827"/>
      <c r="B827"/>
      <c r="C827"/>
      <c r="D827"/>
      <c r="E827"/>
      <c r="F827"/>
      <c r="G827"/>
      <c r="H827"/>
      <c r="I827"/>
      <c r="J827"/>
      <c r="K827"/>
      <c r="L827"/>
      <c r="M827" s="9" t="str" cm="1">
        <f t="array" aca="1" ref="M827" ca="1">IFERROR(_xlfn.ANCHORARRAY(INDIRECT("'DATOS MAESTROS'!o" &amp; (MATCH(A827, 'DATOS MAESTROS'!N:N, 0)))),"")</f>
        <v/>
      </c>
    </row>
    <row r="828" spans="1:13" s="9" customFormat="1" x14ac:dyDescent="0.35">
      <c r="A828"/>
      <c r="B828"/>
      <c r="C828"/>
      <c r="D828"/>
      <c r="E828"/>
      <c r="F828"/>
      <c r="G828"/>
      <c r="H828"/>
      <c r="I828"/>
      <c r="J828"/>
      <c r="K828"/>
      <c r="L828"/>
      <c r="M828" s="9" t="str" cm="1">
        <f t="array" aca="1" ref="M828" ca="1">IFERROR(_xlfn.ANCHORARRAY(INDIRECT("'DATOS MAESTROS'!o" &amp; (MATCH(A828, 'DATOS MAESTROS'!N:N, 0)))),"")</f>
        <v/>
      </c>
    </row>
    <row r="829" spans="1:13" s="9" customFormat="1" x14ac:dyDescent="0.35">
      <c r="A829"/>
      <c r="B829"/>
      <c r="C829"/>
      <c r="D829"/>
      <c r="E829"/>
      <c r="F829"/>
      <c r="G829"/>
      <c r="H829"/>
      <c r="I829"/>
      <c r="J829"/>
      <c r="K829"/>
      <c r="L829"/>
      <c r="M829" s="9" t="str" cm="1">
        <f t="array" aca="1" ref="M829" ca="1">IFERROR(_xlfn.ANCHORARRAY(INDIRECT("'DATOS MAESTROS'!o" &amp; (MATCH(A829, 'DATOS MAESTROS'!N:N, 0)))),"")</f>
        <v/>
      </c>
    </row>
    <row r="830" spans="1:13" s="9" customFormat="1" x14ac:dyDescent="0.35">
      <c r="A830"/>
      <c r="B830"/>
      <c r="C830"/>
      <c r="D830"/>
      <c r="E830"/>
      <c r="F830"/>
      <c r="G830"/>
      <c r="H830"/>
      <c r="I830"/>
      <c r="J830"/>
      <c r="K830"/>
      <c r="L830"/>
      <c r="M830" s="9" t="str" cm="1">
        <f t="array" aca="1" ref="M830" ca="1">IFERROR(_xlfn.ANCHORARRAY(INDIRECT("'DATOS MAESTROS'!o" &amp; (MATCH(A830, 'DATOS MAESTROS'!N:N, 0)))),"")</f>
        <v/>
      </c>
    </row>
    <row r="831" spans="1:13" s="9" customFormat="1" x14ac:dyDescent="0.35">
      <c r="A831"/>
      <c r="B831"/>
      <c r="C831"/>
      <c r="D831"/>
      <c r="E831"/>
      <c r="F831"/>
      <c r="G831"/>
      <c r="H831"/>
      <c r="I831"/>
      <c r="J831"/>
      <c r="K831"/>
      <c r="L831"/>
      <c r="M831" s="9" t="str" cm="1">
        <f t="array" aca="1" ref="M831" ca="1">IFERROR(_xlfn.ANCHORARRAY(INDIRECT("'DATOS MAESTROS'!o" &amp; (MATCH(A831, 'DATOS MAESTROS'!N:N, 0)))),"")</f>
        <v/>
      </c>
    </row>
    <row r="832" spans="1:13" s="9" customFormat="1" x14ac:dyDescent="0.35">
      <c r="A832"/>
      <c r="B832"/>
      <c r="C832"/>
      <c r="D832"/>
      <c r="E832"/>
      <c r="F832"/>
      <c r="G832"/>
      <c r="H832"/>
      <c r="I832"/>
      <c r="J832"/>
      <c r="K832"/>
      <c r="L832"/>
      <c r="M832" s="9" t="str" cm="1">
        <f t="array" aca="1" ref="M832" ca="1">IFERROR(_xlfn.ANCHORARRAY(INDIRECT("'DATOS MAESTROS'!o" &amp; (MATCH(A832, 'DATOS MAESTROS'!N:N, 0)))),"")</f>
        <v/>
      </c>
    </row>
    <row r="833" spans="1:13" s="9" customFormat="1" x14ac:dyDescent="0.35">
      <c r="A833"/>
      <c r="B833"/>
      <c r="C833"/>
      <c r="D833"/>
      <c r="E833"/>
      <c r="F833"/>
      <c r="G833"/>
      <c r="H833"/>
      <c r="I833"/>
      <c r="J833"/>
      <c r="K833"/>
      <c r="L833"/>
      <c r="M833" s="9" t="str" cm="1">
        <f t="array" aca="1" ref="M833" ca="1">IFERROR(_xlfn.ANCHORARRAY(INDIRECT("'DATOS MAESTROS'!o" &amp; (MATCH(A833, 'DATOS MAESTROS'!N:N, 0)))),"")</f>
        <v/>
      </c>
    </row>
    <row r="834" spans="1:13" s="9" customFormat="1" x14ac:dyDescent="0.35">
      <c r="A834"/>
      <c r="B834"/>
      <c r="C834"/>
      <c r="D834"/>
      <c r="E834"/>
      <c r="F834"/>
      <c r="G834"/>
      <c r="H834"/>
      <c r="I834"/>
      <c r="J834"/>
      <c r="K834"/>
      <c r="L834"/>
      <c r="M834" s="9" t="str" cm="1">
        <f t="array" aca="1" ref="M834" ca="1">IFERROR(_xlfn.ANCHORARRAY(INDIRECT("'DATOS MAESTROS'!o" &amp; (MATCH(A834, 'DATOS MAESTROS'!N:N, 0)))),"")</f>
        <v/>
      </c>
    </row>
    <row r="835" spans="1:13" s="9" customFormat="1" x14ac:dyDescent="0.35">
      <c r="A835"/>
      <c r="B835"/>
      <c r="C835"/>
      <c r="D835"/>
      <c r="E835"/>
      <c r="F835"/>
      <c r="G835"/>
      <c r="H835"/>
      <c r="I835"/>
      <c r="J835"/>
      <c r="K835"/>
      <c r="L835"/>
      <c r="M835" s="9" t="str" cm="1">
        <f t="array" aca="1" ref="M835" ca="1">IFERROR(_xlfn.ANCHORARRAY(INDIRECT("'DATOS MAESTROS'!o" &amp; (MATCH(A835, 'DATOS MAESTROS'!N:N, 0)))),"")</f>
        <v/>
      </c>
    </row>
    <row r="836" spans="1:13" s="9" customFormat="1" x14ac:dyDescent="0.35">
      <c r="A836"/>
      <c r="B836"/>
      <c r="C836"/>
      <c r="D836"/>
      <c r="E836"/>
      <c r="F836"/>
      <c r="G836"/>
      <c r="H836"/>
      <c r="I836"/>
      <c r="J836"/>
      <c r="K836"/>
      <c r="L836"/>
      <c r="M836" s="9" t="str" cm="1">
        <f t="array" aca="1" ref="M836" ca="1">IFERROR(_xlfn.ANCHORARRAY(INDIRECT("'DATOS MAESTROS'!o" &amp; (MATCH(A836, 'DATOS MAESTROS'!N:N, 0)))),"")</f>
        <v/>
      </c>
    </row>
    <row r="837" spans="1:13" s="9" customFormat="1" x14ac:dyDescent="0.35">
      <c r="A837"/>
      <c r="B837"/>
      <c r="C837"/>
      <c r="D837"/>
      <c r="E837"/>
      <c r="F837"/>
      <c r="G837"/>
      <c r="H837"/>
      <c r="I837"/>
      <c r="J837"/>
      <c r="K837"/>
      <c r="L837"/>
      <c r="M837" s="9" t="str" cm="1">
        <f t="array" aca="1" ref="M837" ca="1">IFERROR(_xlfn.ANCHORARRAY(INDIRECT("'DATOS MAESTROS'!o" &amp; (MATCH(A837, 'DATOS MAESTROS'!N:N, 0)))),"")</f>
        <v/>
      </c>
    </row>
    <row r="838" spans="1:13" s="9" customFormat="1" x14ac:dyDescent="0.35">
      <c r="A838"/>
      <c r="B838"/>
      <c r="C838"/>
      <c r="D838"/>
      <c r="E838"/>
      <c r="F838"/>
      <c r="G838"/>
      <c r="H838"/>
      <c r="I838"/>
      <c r="J838"/>
      <c r="K838"/>
      <c r="L838"/>
      <c r="M838" s="9" t="str" cm="1">
        <f t="array" aca="1" ref="M838" ca="1">IFERROR(_xlfn.ANCHORARRAY(INDIRECT("'DATOS MAESTROS'!o" &amp; (MATCH(A838, 'DATOS MAESTROS'!N:N, 0)))),"")</f>
        <v/>
      </c>
    </row>
    <row r="839" spans="1:13" s="9" customFormat="1" x14ac:dyDescent="0.35">
      <c r="A839"/>
      <c r="B839"/>
      <c r="C839"/>
      <c r="D839"/>
      <c r="E839"/>
      <c r="F839"/>
      <c r="G839"/>
      <c r="H839"/>
      <c r="I839"/>
      <c r="J839"/>
      <c r="K839"/>
      <c r="L839"/>
      <c r="M839" s="9" t="str" cm="1">
        <f t="array" aca="1" ref="M839" ca="1">IFERROR(_xlfn.ANCHORARRAY(INDIRECT("'DATOS MAESTROS'!o" &amp; (MATCH(A839, 'DATOS MAESTROS'!N:N, 0)))),"")</f>
        <v/>
      </c>
    </row>
    <row r="840" spans="1:13" s="9" customFormat="1" x14ac:dyDescent="0.35">
      <c r="A840"/>
      <c r="B840"/>
      <c r="C840"/>
      <c r="D840"/>
      <c r="E840"/>
      <c r="F840"/>
      <c r="G840"/>
      <c r="H840"/>
      <c r="I840"/>
      <c r="J840"/>
      <c r="K840"/>
      <c r="L840"/>
      <c r="M840" s="9" t="str" cm="1">
        <f t="array" aca="1" ref="M840" ca="1">IFERROR(_xlfn.ANCHORARRAY(INDIRECT("'DATOS MAESTROS'!o" &amp; (MATCH(A840, 'DATOS MAESTROS'!N:N, 0)))),"")</f>
        <v/>
      </c>
    </row>
    <row r="841" spans="1:13" s="9" customFormat="1" x14ac:dyDescent="0.35">
      <c r="A841"/>
      <c r="B841"/>
      <c r="C841"/>
      <c r="D841"/>
      <c r="E841"/>
      <c r="F841"/>
      <c r="G841"/>
      <c r="H841"/>
      <c r="I841"/>
      <c r="J841"/>
      <c r="K841"/>
      <c r="L841"/>
      <c r="M841" s="9" t="str" cm="1">
        <f t="array" aca="1" ref="M841" ca="1">IFERROR(_xlfn.ANCHORARRAY(INDIRECT("'DATOS MAESTROS'!o" &amp; (MATCH(A841, 'DATOS MAESTROS'!N:N, 0)))),"")</f>
        <v/>
      </c>
    </row>
    <row r="842" spans="1:13" s="9" customFormat="1" x14ac:dyDescent="0.35">
      <c r="A842"/>
      <c r="B842"/>
      <c r="C842"/>
      <c r="D842"/>
      <c r="E842"/>
      <c r="F842"/>
      <c r="G842"/>
      <c r="H842"/>
      <c r="I842"/>
      <c r="J842"/>
      <c r="K842"/>
      <c r="L842"/>
      <c r="M842" s="9" t="str" cm="1">
        <f t="array" aca="1" ref="M842" ca="1">IFERROR(_xlfn.ANCHORARRAY(INDIRECT("'DATOS MAESTROS'!o" &amp; (MATCH(A842, 'DATOS MAESTROS'!N:N, 0)))),"")</f>
        <v/>
      </c>
    </row>
    <row r="843" spans="1:13" s="9" customFormat="1" x14ac:dyDescent="0.35">
      <c r="A843"/>
      <c r="B843"/>
      <c r="C843"/>
      <c r="D843"/>
      <c r="E843"/>
      <c r="F843"/>
      <c r="G843"/>
      <c r="H843"/>
      <c r="I843"/>
      <c r="J843"/>
      <c r="K843"/>
      <c r="L843"/>
      <c r="M843" s="9" t="str" cm="1">
        <f t="array" aca="1" ref="M843" ca="1">IFERROR(_xlfn.ANCHORARRAY(INDIRECT("'DATOS MAESTROS'!o" &amp; (MATCH(A843, 'DATOS MAESTROS'!N:N, 0)))),"")</f>
        <v/>
      </c>
    </row>
    <row r="844" spans="1:13" s="9" customFormat="1" x14ac:dyDescent="0.35">
      <c r="A844"/>
      <c r="B844"/>
      <c r="C844"/>
      <c r="D844"/>
      <c r="E844"/>
      <c r="F844"/>
      <c r="G844"/>
      <c r="H844"/>
      <c r="I844"/>
      <c r="J844"/>
      <c r="K844"/>
      <c r="L844"/>
      <c r="M844" s="9" t="str" cm="1">
        <f t="array" aca="1" ref="M844" ca="1">IFERROR(_xlfn.ANCHORARRAY(INDIRECT("'DATOS MAESTROS'!o" &amp; (MATCH(A844, 'DATOS MAESTROS'!N:N, 0)))),"")</f>
        <v/>
      </c>
    </row>
    <row r="845" spans="1:13" s="9" customFormat="1" x14ac:dyDescent="0.35">
      <c r="A845"/>
      <c r="B845"/>
      <c r="C845"/>
      <c r="D845"/>
      <c r="E845"/>
      <c r="F845"/>
      <c r="G845"/>
      <c r="H845"/>
      <c r="I845"/>
      <c r="J845"/>
      <c r="K845"/>
      <c r="L845"/>
      <c r="M845" s="9" t="str" cm="1">
        <f t="array" aca="1" ref="M845" ca="1">IFERROR(_xlfn.ANCHORARRAY(INDIRECT("'DATOS MAESTROS'!o" &amp; (MATCH(A845, 'DATOS MAESTROS'!N:N, 0)))),"")</f>
        <v/>
      </c>
    </row>
    <row r="846" spans="1:13" s="9" customFormat="1" x14ac:dyDescent="0.35">
      <c r="A846"/>
      <c r="B846"/>
      <c r="C846"/>
      <c r="D846"/>
      <c r="E846"/>
      <c r="F846"/>
      <c r="G846"/>
      <c r="H846"/>
      <c r="I846"/>
      <c r="J846"/>
      <c r="K846"/>
      <c r="L846"/>
      <c r="M846" s="9" t="str" cm="1">
        <f t="array" aca="1" ref="M846" ca="1">IFERROR(_xlfn.ANCHORARRAY(INDIRECT("'DATOS MAESTROS'!o" &amp; (MATCH(A846, 'DATOS MAESTROS'!N:N, 0)))),"")</f>
        <v/>
      </c>
    </row>
    <row r="847" spans="1:13" s="9" customFormat="1" x14ac:dyDescent="0.35">
      <c r="A847"/>
      <c r="B847"/>
      <c r="C847"/>
      <c r="D847"/>
      <c r="E847"/>
      <c r="F847"/>
      <c r="G847"/>
      <c r="H847"/>
      <c r="I847"/>
      <c r="J847"/>
      <c r="K847"/>
      <c r="L847"/>
      <c r="M847" s="9" t="str" cm="1">
        <f t="array" aca="1" ref="M847" ca="1">IFERROR(_xlfn.ANCHORARRAY(INDIRECT("'DATOS MAESTROS'!o" &amp; (MATCH(A847, 'DATOS MAESTROS'!N:N, 0)))),"")</f>
        <v/>
      </c>
    </row>
    <row r="848" spans="1:13" s="9" customFormat="1" x14ac:dyDescent="0.35">
      <c r="A848"/>
      <c r="B848"/>
      <c r="C848"/>
      <c r="D848"/>
      <c r="E848"/>
      <c r="F848"/>
      <c r="G848"/>
      <c r="H848"/>
      <c r="I848"/>
      <c r="J848"/>
      <c r="K848"/>
      <c r="L848"/>
      <c r="M848" s="9" t="str" cm="1">
        <f t="array" aca="1" ref="M848" ca="1">IFERROR(_xlfn.ANCHORARRAY(INDIRECT("'DATOS MAESTROS'!o" &amp; (MATCH(A848, 'DATOS MAESTROS'!N:N, 0)))),"")</f>
        <v/>
      </c>
    </row>
    <row r="849" spans="1:13" s="9" customFormat="1" x14ac:dyDescent="0.35">
      <c r="A849"/>
      <c r="B849"/>
      <c r="C849"/>
      <c r="D849"/>
      <c r="E849"/>
      <c r="F849"/>
      <c r="G849"/>
      <c r="H849"/>
      <c r="I849"/>
      <c r="J849"/>
      <c r="K849"/>
      <c r="L849"/>
      <c r="M849" s="9" t="str" cm="1">
        <f t="array" aca="1" ref="M849" ca="1">IFERROR(_xlfn.ANCHORARRAY(INDIRECT("'DATOS MAESTROS'!o" &amp; (MATCH(A849, 'DATOS MAESTROS'!N:N, 0)))),"")</f>
        <v/>
      </c>
    </row>
    <row r="850" spans="1:13" s="9" customFormat="1" x14ac:dyDescent="0.35">
      <c r="A850"/>
      <c r="B850"/>
      <c r="C850"/>
      <c r="D850"/>
      <c r="E850"/>
      <c r="F850"/>
      <c r="G850"/>
      <c r="H850"/>
      <c r="I850"/>
      <c r="J850"/>
      <c r="K850"/>
      <c r="L850"/>
      <c r="M850" s="9" t="str" cm="1">
        <f t="array" aca="1" ref="M850" ca="1">IFERROR(_xlfn.ANCHORARRAY(INDIRECT("'DATOS MAESTROS'!o" &amp; (MATCH(A850, 'DATOS MAESTROS'!N:N, 0)))),"")</f>
        <v/>
      </c>
    </row>
    <row r="851" spans="1:13" s="9" customFormat="1" x14ac:dyDescent="0.35">
      <c r="A851"/>
      <c r="B851"/>
      <c r="C851"/>
      <c r="D851"/>
      <c r="E851"/>
      <c r="F851"/>
      <c r="G851"/>
      <c r="H851"/>
      <c r="I851"/>
      <c r="J851"/>
      <c r="K851"/>
      <c r="L851"/>
      <c r="M851" s="9" t="str" cm="1">
        <f t="array" aca="1" ref="M851" ca="1">IFERROR(_xlfn.ANCHORARRAY(INDIRECT("'DATOS MAESTROS'!o" &amp; (MATCH(A851, 'DATOS MAESTROS'!N:N, 0)))),"")</f>
        <v/>
      </c>
    </row>
    <row r="852" spans="1:13" s="9" customFormat="1" x14ac:dyDescent="0.35">
      <c r="A852"/>
      <c r="B852"/>
      <c r="C852"/>
      <c r="D852"/>
      <c r="E852"/>
      <c r="F852"/>
      <c r="G852"/>
      <c r="H852"/>
      <c r="I852"/>
      <c r="J852"/>
      <c r="K852"/>
      <c r="L852"/>
      <c r="M852" s="9" t="str" cm="1">
        <f t="array" aca="1" ref="M852" ca="1">IFERROR(_xlfn.ANCHORARRAY(INDIRECT("'DATOS MAESTROS'!o" &amp; (MATCH(A852, 'DATOS MAESTROS'!N:N, 0)))),"")</f>
        <v/>
      </c>
    </row>
    <row r="853" spans="1:13" s="9" customFormat="1" x14ac:dyDescent="0.35">
      <c r="A853"/>
      <c r="B853"/>
      <c r="C853"/>
      <c r="D853"/>
      <c r="E853"/>
      <c r="F853"/>
      <c r="G853"/>
      <c r="H853"/>
      <c r="I853"/>
      <c r="J853"/>
      <c r="K853"/>
      <c r="L853"/>
      <c r="M853" s="9" t="str" cm="1">
        <f t="array" aca="1" ref="M853" ca="1">IFERROR(_xlfn.ANCHORARRAY(INDIRECT("'DATOS MAESTROS'!o" &amp; (MATCH(A853, 'DATOS MAESTROS'!N:N, 0)))),"")</f>
        <v/>
      </c>
    </row>
    <row r="854" spans="1:13" s="9" customFormat="1" x14ac:dyDescent="0.35">
      <c r="A854"/>
      <c r="B854"/>
      <c r="C854"/>
      <c r="D854"/>
      <c r="E854"/>
      <c r="F854"/>
      <c r="G854"/>
      <c r="H854"/>
      <c r="I854"/>
      <c r="J854"/>
      <c r="K854"/>
      <c r="L854"/>
      <c r="M854" s="9" t="str" cm="1">
        <f t="array" aca="1" ref="M854" ca="1">IFERROR(_xlfn.ANCHORARRAY(INDIRECT("'DATOS MAESTROS'!o" &amp; (MATCH(A854, 'DATOS MAESTROS'!N:N, 0)))),"")</f>
        <v/>
      </c>
    </row>
    <row r="855" spans="1:13" s="9" customFormat="1" x14ac:dyDescent="0.35">
      <c r="A855"/>
      <c r="B855"/>
      <c r="C855"/>
      <c r="D855"/>
      <c r="E855"/>
      <c r="F855"/>
      <c r="G855"/>
      <c r="H855"/>
      <c r="I855"/>
      <c r="J855"/>
      <c r="K855"/>
      <c r="L855"/>
      <c r="M855" s="9" t="str" cm="1">
        <f t="array" aca="1" ref="M855" ca="1">IFERROR(_xlfn.ANCHORARRAY(INDIRECT("'DATOS MAESTROS'!o" &amp; (MATCH(A855, 'DATOS MAESTROS'!N:N, 0)))),"")</f>
        <v/>
      </c>
    </row>
    <row r="856" spans="1:13" s="9" customFormat="1" x14ac:dyDescent="0.35">
      <c r="A856"/>
      <c r="B856"/>
      <c r="C856"/>
      <c r="D856"/>
      <c r="E856"/>
      <c r="F856"/>
      <c r="G856"/>
      <c r="H856"/>
      <c r="I856"/>
      <c r="J856"/>
      <c r="K856"/>
      <c r="L856"/>
      <c r="M856" s="9" t="str" cm="1">
        <f t="array" aca="1" ref="M856" ca="1">IFERROR(_xlfn.ANCHORARRAY(INDIRECT("'DATOS MAESTROS'!o" &amp; (MATCH(A856, 'DATOS MAESTROS'!N:N, 0)))),"")</f>
        <v/>
      </c>
    </row>
    <row r="857" spans="1:13" s="9" customFormat="1" x14ac:dyDescent="0.35">
      <c r="A857"/>
      <c r="B857"/>
      <c r="C857"/>
      <c r="D857"/>
      <c r="E857"/>
      <c r="F857"/>
      <c r="G857"/>
      <c r="H857"/>
      <c r="I857"/>
      <c r="J857"/>
      <c r="K857"/>
      <c r="L857"/>
      <c r="M857" s="9" t="str" cm="1">
        <f t="array" aca="1" ref="M857" ca="1">IFERROR(_xlfn.ANCHORARRAY(INDIRECT("'DATOS MAESTROS'!o" &amp; (MATCH(A857, 'DATOS MAESTROS'!N:N, 0)))),"")</f>
        <v/>
      </c>
    </row>
    <row r="858" spans="1:13" s="9" customFormat="1" x14ac:dyDescent="0.35">
      <c r="A858"/>
      <c r="B858"/>
      <c r="C858"/>
      <c r="D858"/>
      <c r="E858"/>
      <c r="F858"/>
      <c r="G858"/>
      <c r="H858"/>
      <c r="I858"/>
      <c r="J858"/>
      <c r="K858"/>
      <c r="L858"/>
      <c r="M858" s="9" t="str" cm="1">
        <f t="array" aca="1" ref="M858" ca="1">IFERROR(_xlfn.ANCHORARRAY(INDIRECT("'DATOS MAESTROS'!o" &amp; (MATCH(A858, 'DATOS MAESTROS'!N:N, 0)))),"")</f>
        <v/>
      </c>
    </row>
    <row r="859" spans="1:13" s="9" customFormat="1" x14ac:dyDescent="0.35">
      <c r="A859"/>
      <c r="B859"/>
      <c r="C859"/>
      <c r="D859"/>
      <c r="E859"/>
      <c r="F859"/>
      <c r="G859"/>
      <c r="H859"/>
      <c r="I859"/>
      <c r="J859"/>
      <c r="K859"/>
      <c r="L859"/>
      <c r="M859" s="9" t="str" cm="1">
        <f t="array" aca="1" ref="M859" ca="1">IFERROR(_xlfn.ANCHORARRAY(INDIRECT("'DATOS MAESTROS'!o" &amp; (MATCH(A859, 'DATOS MAESTROS'!N:N, 0)))),"")</f>
        <v/>
      </c>
    </row>
    <row r="860" spans="1:13" s="9" customFormat="1" x14ac:dyDescent="0.35">
      <c r="A860"/>
      <c r="B860"/>
      <c r="C860"/>
      <c r="D860"/>
      <c r="E860"/>
      <c r="F860"/>
      <c r="G860"/>
      <c r="H860"/>
      <c r="I860"/>
      <c r="J860"/>
      <c r="K860"/>
      <c r="L860"/>
      <c r="M860" s="9" t="str" cm="1">
        <f t="array" aca="1" ref="M860" ca="1">IFERROR(_xlfn.ANCHORARRAY(INDIRECT("'DATOS MAESTROS'!o" &amp; (MATCH(A860, 'DATOS MAESTROS'!N:N, 0)))),"")</f>
        <v/>
      </c>
    </row>
    <row r="861" spans="1:13" s="9" customFormat="1" x14ac:dyDescent="0.35">
      <c r="A861"/>
      <c r="B861"/>
      <c r="C861"/>
      <c r="D861"/>
      <c r="E861"/>
      <c r="F861"/>
      <c r="G861"/>
      <c r="H861"/>
      <c r="I861"/>
      <c r="J861"/>
      <c r="K861"/>
      <c r="L861"/>
      <c r="M861" s="9" t="str" cm="1">
        <f t="array" aca="1" ref="M861" ca="1">IFERROR(_xlfn.ANCHORARRAY(INDIRECT("'DATOS MAESTROS'!o" &amp; (MATCH(A861, 'DATOS MAESTROS'!N:N, 0)))),"")</f>
        <v/>
      </c>
    </row>
    <row r="862" spans="1:13" s="9" customFormat="1" x14ac:dyDescent="0.35">
      <c r="A862"/>
      <c r="B862"/>
      <c r="C862"/>
      <c r="D862"/>
      <c r="E862"/>
      <c r="F862"/>
      <c r="G862"/>
      <c r="H862"/>
      <c r="I862"/>
      <c r="J862"/>
      <c r="K862"/>
      <c r="L862"/>
      <c r="M862" s="9" t="str" cm="1">
        <f t="array" aca="1" ref="M862" ca="1">IFERROR(_xlfn.ANCHORARRAY(INDIRECT("'DATOS MAESTROS'!o" &amp; (MATCH(A862, 'DATOS MAESTROS'!N:N, 0)))),"")</f>
        <v/>
      </c>
    </row>
    <row r="863" spans="1:13" s="9" customFormat="1" x14ac:dyDescent="0.35">
      <c r="A863"/>
      <c r="B863"/>
      <c r="C863"/>
      <c r="D863"/>
      <c r="E863"/>
      <c r="F863"/>
      <c r="G863"/>
      <c r="H863"/>
      <c r="I863"/>
      <c r="J863"/>
      <c r="K863"/>
      <c r="L863"/>
      <c r="M863" s="9" t="str" cm="1">
        <f t="array" aca="1" ref="M863" ca="1">IFERROR(_xlfn.ANCHORARRAY(INDIRECT("'DATOS MAESTROS'!o" &amp; (MATCH(A863, 'DATOS MAESTROS'!N:N, 0)))),"")</f>
        <v/>
      </c>
    </row>
    <row r="864" spans="1:13" s="9" customFormat="1" x14ac:dyDescent="0.35">
      <c r="A864"/>
      <c r="B864"/>
      <c r="C864"/>
      <c r="D864"/>
      <c r="E864"/>
      <c r="F864"/>
      <c r="G864"/>
      <c r="H864"/>
      <c r="I864"/>
      <c r="J864"/>
      <c r="K864"/>
      <c r="L864"/>
      <c r="M864" s="9" t="str" cm="1">
        <f t="array" aca="1" ref="M864" ca="1">IFERROR(_xlfn.ANCHORARRAY(INDIRECT("'DATOS MAESTROS'!o" &amp; (MATCH(A864, 'DATOS MAESTROS'!N:N, 0)))),"")</f>
        <v/>
      </c>
    </row>
    <row r="865" spans="1:13" s="9" customFormat="1" x14ac:dyDescent="0.35">
      <c r="A865"/>
      <c r="B865"/>
      <c r="C865"/>
      <c r="D865"/>
      <c r="E865"/>
      <c r="F865"/>
      <c r="G865"/>
      <c r="H865"/>
      <c r="I865"/>
      <c r="J865"/>
      <c r="K865"/>
      <c r="L865"/>
      <c r="M865" s="9" t="str" cm="1">
        <f t="array" aca="1" ref="M865" ca="1">IFERROR(_xlfn.ANCHORARRAY(INDIRECT("'DATOS MAESTROS'!o" &amp; (MATCH(A865, 'DATOS MAESTROS'!N:N, 0)))),"")</f>
        <v/>
      </c>
    </row>
    <row r="866" spans="1:13" s="9" customFormat="1" x14ac:dyDescent="0.35">
      <c r="A866"/>
      <c r="B866"/>
      <c r="C866"/>
      <c r="D866"/>
      <c r="E866"/>
      <c r="F866"/>
      <c r="G866"/>
      <c r="H866"/>
      <c r="I866"/>
      <c r="J866"/>
      <c r="K866"/>
      <c r="L866"/>
      <c r="M866" s="9" t="str" cm="1">
        <f t="array" aca="1" ref="M866" ca="1">IFERROR(_xlfn.ANCHORARRAY(INDIRECT("'DATOS MAESTROS'!o" &amp; (MATCH(A866, 'DATOS MAESTROS'!N:N, 0)))),"")</f>
        <v/>
      </c>
    </row>
    <row r="867" spans="1:13" s="9" customFormat="1" x14ac:dyDescent="0.35">
      <c r="A867"/>
      <c r="B867"/>
      <c r="C867"/>
      <c r="D867"/>
      <c r="E867"/>
      <c r="F867"/>
      <c r="G867"/>
      <c r="H867"/>
      <c r="I867"/>
      <c r="J867"/>
      <c r="K867"/>
      <c r="L867"/>
      <c r="M867" s="9" t="str" cm="1">
        <f t="array" aca="1" ref="M867" ca="1">IFERROR(_xlfn.ANCHORARRAY(INDIRECT("'DATOS MAESTROS'!o" &amp; (MATCH(A867, 'DATOS MAESTROS'!N:N, 0)))),"")</f>
        <v/>
      </c>
    </row>
    <row r="868" spans="1:13" s="9" customFormat="1" x14ac:dyDescent="0.35">
      <c r="A868"/>
      <c r="B868"/>
      <c r="C868"/>
      <c r="D868"/>
      <c r="E868"/>
      <c r="F868"/>
      <c r="G868"/>
      <c r="H868"/>
      <c r="I868"/>
      <c r="J868"/>
      <c r="K868"/>
      <c r="L868"/>
      <c r="M868" s="9" t="str" cm="1">
        <f t="array" aca="1" ref="M868" ca="1">IFERROR(_xlfn.ANCHORARRAY(INDIRECT("'DATOS MAESTROS'!o" &amp; (MATCH(A868, 'DATOS MAESTROS'!N:N, 0)))),"")</f>
        <v/>
      </c>
    </row>
    <row r="869" spans="1:13" s="9" customFormat="1" x14ac:dyDescent="0.35">
      <c r="A869"/>
      <c r="B869"/>
      <c r="C869"/>
      <c r="D869"/>
      <c r="E869"/>
      <c r="F869"/>
      <c r="G869"/>
      <c r="H869"/>
      <c r="I869"/>
      <c r="J869"/>
      <c r="K869"/>
      <c r="L869"/>
      <c r="M869" s="9" t="str" cm="1">
        <f t="array" aca="1" ref="M869" ca="1">IFERROR(_xlfn.ANCHORARRAY(INDIRECT("'DATOS MAESTROS'!o" &amp; (MATCH(A869, 'DATOS MAESTROS'!N:N, 0)))),"")</f>
        <v/>
      </c>
    </row>
    <row r="870" spans="1:13" s="9" customFormat="1" x14ac:dyDescent="0.35">
      <c r="A870"/>
      <c r="B870"/>
      <c r="C870"/>
      <c r="D870"/>
      <c r="E870"/>
      <c r="F870"/>
      <c r="G870"/>
      <c r="H870"/>
      <c r="I870"/>
      <c r="J870"/>
      <c r="K870"/>
      <c r="L870"/>
      <c r="M870" s="9" t="str" cm="1">
        <f t="array" aca="1" ref="M870" ca="1">IFERROR(_xlfn.ANCHORARRAY(INDIRECT("'DATOS MAESTROS'!o" &amp; (MATCH(A870, 'DATOS MAESTROS'!N:N, 0)))),"")</f>
        <v/>
      </c>
    </row>
    <row r="871" spans="1:13" s="9" customFormat="1" x14ac:dyDescent="0.35">
      <c r="A871"/>
      <c r="B871"/>
      <c r="C871"/>
      <c r="D871"/>
      <c r="E871"/>
      <c r="F871"/>
      <c r="G871"/>
      <c r="H871"/>
      <c r="I871"/>
      <c r="J871"/>
      <c r="K871"/>
      <c r="L871"/>
      <c r="M871" s="9" t="str" cm="1">
        <f t="array" aca="1" ref="M871" ca="1">IFERROR(_xlfn.ANCHORARRAY(INDIRECT("'DATOS MAESTROS'!o" &amp; (MATCH(A871, 'DATOS MAESTROS'!N:N, 0)))),"")</f>
        <v/>
      </c>
    </row>
    <row r="872" spans="1:13" s="9" customFormat="1" x14ac:dyDescent="0.35">
      <c r="A872"/>
      <c r="B872"/>
      <c r="C872"/>
      <c r="D872"/>
      <c r="E872"/>
      <c r="F872"/>
      <c r="G872"/>
      <c r="H872"/>
      <c r="I872"/>
      <c r="J872"/>
      <c r="K872"/>
      <c r="L872"/>
      <c r="M872" s="9" t="str" cm="1">
        <f t="array" aca="1" ref="M872" ca="1">IFERROR(_xlfn.ANCHORARRAY(INDIRECT("'DATOS MAESTROS'!o" &amp; (MATCH(A872, 'DATOS MAESTROS'!N:N, 0)))),"")</f>
        <v/>
      </c>
    </row>
    <row r="873" spans="1:13" s="9" customFormat="1" x14ac:dyDescent="0.35">
      <c r="A873"/>
      <c r="B873"/>
      <c r="C873"/>
      <c r="D873"/>
      <c r="E873"/>
      <c r="F873"/>
      <c r="G873"/>
      <c r="H873"/>
      <c r="I873"/>
      <c r="J873"/>
      <c r="K873"/>
      <c r="L873"/>
      <c r="M873" s="9" t="str" cm="1">
        <f t="array" aca="1" ref="M873" ca="1">IFERROR(_xlfn.ANCHORARRAY(INDIRECT("'DATOS MAESTROS'!o" &amp; (MATCH(A873, 'DATOS MAESTROS'!N:N, 0)))),"")</f>
        <v/>
      </c>
    </row>
    <row r="874" spans="1:13" s="9" customFormat="1" x14ac:dyDescent="0.35">
      <c r="A874"/>
      <c r="B874"/>
      <c r="C874"/>
      <c r="D874"/>
      <c r="E874"/>
      <c r="F874"/>
      <c r="G874"/>
      <c r="H874"/>
      <c r="I874"/>
      <c r="J874"/>
      <c r="K874"/>
      <c r="L874"/>
      <c r="M874" s="9" t="str" cm="1">
        <f t="array" aca="1" ref="M874" ca="1">IFERROR(_xlfn.ANCHORARRAY(INDIRECT("'DATOS MAESTROS'!o" &amp; (MATCH(A874, 'DATOS MAESTROS'!N:N, 0)))),"")</f>
        <v/>
      </c>
    </row>
    <row r="875" spans="1:13" s="9" customFormat="1" x14ac:dyDescent="0.35">
      <c r="A875"/>
      <c r="B875"/>
      <c r="C875"/>
      <c r="D875"/>
      <c r="E875"/>
      <c r="F875"/>
      <c r="G875"/>
      <c r="H875"/>
      <c r="I875"/>
      <c r="J875"/>
      <c r="K875"/>
      <c r="L875"/>
      <c r="M875" s="9" t="str" cm="1">
        <f t="array" aca="1" ref="M875" ca="1">IFERROR(_xlfn.ANCHORARRAY(INDIRECT("'DATOS MAESTROS'!o" &amp; (MATCH(A875, 'DATOS MAESTROS'!N:N, 0)))),"")</f>
        <v/>
      </c>
    </row>
    <row r="876" spans="1:13" s="9" customFormat="1" x14ac:dyDescent="0.35">
      <c r="A876"/>
      <c r="B876"/>
      <c r="C876"/>
      <c r="D876"/>
      <c r="E876"/>
      <c r="F876"/>
      <c r="G876"/>
      <c r="H876"/>
      <c r="I876"/>
      <c r="J876"/>
      <c r="K876"/>
      <c r="L876"/>
      <c r="M876" s="9" t="str" cm="1">
        <f t="array" aca="1" ref="M876" ca="1">IFERROR(_xlfn.ANCHORARRAY(INDIRECT("'DATOS MAESTROS'!o" &amp; (MATCH(A876, 'DATOS MAESTROS'!N:N, 0)))),"")</f>
        <v/>
      </c>
    </row>
    <row r="877" spans="1:13" s="9" customFormat="1" x14ac:dyDescent="0.35">
      <c r="A877"/>
      <c r="B877"/>
      <c r="C877"/>
      <c r="D877"/>
      <c r="E877"/>
      <c r="F877"/>
      <c r="G877"/>
      <c r="H877"/>
      <c r="I877"/>
      <c r="J877"/>
      <c r="K877"/>
      <c r="L877"/>
      <c r="M877" s="9" t="str" cm="1">
        <f t="array" aca="1" ref="M877" ca="1">IFERROR(_xlfn.ANCHORARRAY(INDIRECT("'DATOS MAESTROS'!o" &amp; (MATCH(A877, 'DATOS MAESTROS'!N:N, 0)))),"")</f>
        <v/>
      </c>
    </row>
    <row r="878" spans="1:13" s="9" customFormat="1" x14ac:dyDescent="0.35">
      <c r="A878"/>
      <c r="B878"/>
      <c r="C878"/>
      <c r="D878"/>
      <c r="E878"/>
      <c r="F878"/>
      <c r="G878"/>
      <c r="H878"/>
      <c r="I878"/>
      <c r="J878"/>
      <c r="K878"/>
      <c r="L878"/>
      <c r="M878" s="9" t="str" cm="1">
        <f t="array" aca="1" ref="M878" ca="1">IFERROR(_xlfn.ANCHORARRAY(INDIRECT("'DATOS MAESTROS'!o" &amp; (MATCH(A878, 'DATOS MAESTROS'!N:N, 0)))),"")</f>
        <v/>
      </c>
    </row>
    <row r="879" spans="1:13" s="9" customFormat="1" x14ac:dyDescent="0.35">
      <c r="A879"/>
      <c r="B879"/>
      <c r="C879"/>
      <c r="D879"/>
      <c r="E879"/>
      <c r="F879"/>
      <c r="G879"/>
      <c r="H879"/>
      <c r="I879"/>
      <c r="J879"/>
      <c r="K879"/>
      <c r="L879"/>
      <c r="M879" s="9" t="str" cm="1">
        <f t="array" aca="1" ref="M879" ca="1">IFERROR(_xlfn.ANCHORARRAY(INDIRECT("'DATOS MAESTROS'!o" &amp; (MATCH(A879, 'DATOS MAESTROS'!N:N, 0)))),"")</f>
        <v/>
      </c>
    </row>
    <row r="880" spans="1:13" s="9" customFormat="1" x14ac:dyDescent="0.35">
      <c r="A880"/>
      <c r="B880"/>
      <c r="C880"/>
      <c r="D880"/>
      <c r="E880"/>
      <c r="F880"/>
      <c r="G880"/>
      <c r="H880"/>
      <c r="I880"/>
      <c r="J880"/>
      <c r="K880"/>
      <c r="L880"/>
      <c r="M880" s="9" t="str" cm="1">
        <f t="array" aca="1" ref="M880" ca="1">IFERROR(_xlfn.ANCHORARRAY(INDIRECT("'DATOS MAESTROS'!o" &amp; (MATCH(A880, 'DATOS MAESTROS'!N:N, 0)))),"")</f>
        <v/>
      </c>
    </row>
    <row r="881" spans="1:13" s="9" customFormat="1" x14ac:dyDescent="0.35">
      <c r="A881"/>
      <c r="B881"/>
      <c r="C881"/>
      <c r="D881"/>
      <c r="E881"/>
      <c r="F881"/>
      <c r="G881"/>
      <c r="H881"/>
      <c r="I881"/>
      <c r="J881"/>
      <c r="K881"/>
      <c r="L881"/>
      <c r="M881" s="9" t="str" cm="1">
        <f t="array" aca="1" ref="M881" ca="1">IFERROR(_xlfn.ANCHORARRAY(INDIRECT("'DATOS MAESTROS'!o" &amp; (MATCH(A881, 'DATOS MAESTROS'!N:N, 0)))),"")</f>
        <v/>
      </c>
    </row>
    <row r="882" spans="1:13" s="9" customFormat="1" x14ac:dyDescent="0.35">
      <c r="A882"/>
      <c r="B882"/>
      <c r="C882"/>
      <c r="D882"/>
      <c r="E882"/>
      <c r="F882"/>
      <c r="G882"/>
      <c r="H882"/>
      <c r="I882"/>
      <c r="J882"/>
      <c r="K882"/>
      <c r="L882"/>
      <c r="M882" s="9" t="str" cm="1">
        <f t="array" aca="1" ref="M882" ca="1">IFERROR(_xlfn.ANCHORARRAY(INDIRECT("'DATOS MAESTROS'!o" &amp; (MATCH(A882, 'DATOS MAESTROS'!N:N, 0)))),"")</f>
        <v/>
      </c>
    </row>
    <row r="883" spans="1:13" s="9" customFormat="1" x14ac:dyDescent="0.35">
      <c r="A883"/>
      <c r="B883"/>
      <c r="C883"/>
      <c r="D883"/>
      <c r="E883"/>
      <c r="F883"/>
      <c r="G883"/>
      <c r="H883"/>
      <c r="I883"/>
      <c r="J883"/>
      <c r="K883"/>
      <c r="L883"/>
      <c r="M883" s="9" t="str" cm="1">
        <f t="array" aca="1" ref="M883" ca="1">IFERROR(_xlfn.ANCHORARRAY(INDIRECT("'DATOS MAESTROS'!o" &amp; (MATCH(A883, 'DATOS MAESTROS'!N:N, 0)))),"")</f>
        <v/>
      </c>
    </row>
    <row r="884" spans="1:13" s="9" customFormat="1" x14ac:dyDescent="0.35">
      <c r="A884"/>
      <c r="B884"/>
      <c r="C884"/>
      <c r="D884"/>
      <c r="E884"/>
      <c r="F884"/>
      <c r="G884"/>
      <c r="H884"/>
      <c r="I884"/>
      <c r="J884"/>
      <c r="K884"/>
      <c r="L884"/>
      <c r="M884" s="9" t="str" cm="1">
        <f t="array" aca="1" ref="M884" ca="1">IFERROR(_xlfn.ANCHORARRAY(INDIRECT("'DATOS MAESTROS'!o" &amp; (MATCH(A884, 'DATOS MAESTROS'!N:N, 0)))),"")</f>
        <v/>
      </c>
    </row>
    <row r="885" spans="1:13" s="9" customFormat="1" x14ac:dyDescent="0.35">
      <c r="A885"/>
      <c r="B885"/>
      <c r="C885"/>
      <c r="D885"/>
      <c r="E885"/>
      <c r="F885"/>
      <c r="G885"/>
      <c r="H885"/>
      <c r="I885"/>
      <c r="J885"/>
      <c r="K885"/>
      <c r="L885"/>
      <c r="M885" s="9" t="str" cm="1">
        <f t="array" aca="1" ref="M885" ca="1">IFERROR(_xlfn.ANCHORARRAY(INDIRECT("'DATOS MAESTROS'!o" &amp; (MATCH(A885, 'DATOS MAESTROS'!N:N, 0)))),"")</f>
        <v/>
      </c>
    </row>
    <row r="886" spans="1:13" s="9" customFormat="1" x14ac:dyDescent="0.35">
      <c r="A886"/>
      <c r="B886"/>
      <c r="C886"/>
      <c r="D886"/>
      <c r="E886"/>
      <c r="F886"/>
      <c r="G886"/>
      <c r="H886"/>
      <c r="I886"/>
      <c r="J886"/>
      <c r="K886"/>
      <c r="L886"/>
      <c r="M886" s="9" t="str" cm="1">
        <f t="array" aca="1" ref="M886" ca="1">IFERROR(_xlfn.ANCHORARRAY(INDIRECT("'DATOS MAESTROS'!o" &amp; (MATCH(A886, 'DATOS MAESTROS'!N:N, 0)))),"")</f>
        <v/>
      </c>
    </row>
    <row r="887" spans="1:13" s="9" customFormat="1" x14ac:dyDescent="0.35">
      <c r="A887"/>
      <c r="B887"/>
      <c r="C887"/>
      <c r="D887"/>
      <c r="E887"/>
      <c r="F887"/>
      <c r="G887"/>
      <c r="H887"/>
      <c r="I887"/>
      <c r="J887"/>
      <c r="K887"/>
      <c r="L887"/>
      <c r="M887" s="9" t="str" cm="1">
        <f t="array" aca="1" ref="M887" ca="1">IFERROR(_xlfn.ANCHORARRAY(INDIRECT("'DATOS MAESTROS'!o" &amp; (MATCH(A887, 'DATOS MAESTROS'!N:N, 0)))),"")</f>
        <v/>
      </c>
    </row>
    <row r="888" spans="1:13" s="9" customFormat="1" x14ac:dyDescent="0.35">
      <c r="A888"/>
      <c r="B888"/>
      <c r="C888"/>
      <c r="D888"/>
      <c r="E888"/>
      <c r="F888"/>
      <c r="G888"/>
      <c r="H888"/>
      <c r="I888"/>
      <c r="J888"/>
      <c r="K888"/>
      <c r="L888"/>
      <c r="M888" s="9" t="str" cm="1">
        <f t="array" aca="1" ref="M888" ca="1">IFERROR(_xlfn.ANCHORARRAY(INDIRECT("'DATOS MAESTROS'!o" &amp; (MATCH(A888, 'DATOS MAESTROS'!N:N, 0)))),"")</f>
        <v/>
      </c>
    </row>
    <row r="889" spans="1:13" s="9" customFormat="1" x14ac:dyDescent="0.35">
      <c r="A889"/>
      <c r="B889"/>
      <c r="C889"/>
      <c r="D889"/>
      <c r="E889"/>
      <c r="F889"/>
      <c r="G889"/>
      <c r="H889"/>
      <c r="I889"/>
      <c r="J889"/>
      <c r="K889"/>
      <c r="L889"/>
      <c r="M889" s="9" t="str" cm="1">
        <f t="array" aca="1" ref="M889" ca="1">IFERROR(_xlfn.ANCHORARRAY(INDIRECT("'DATOS MAESTROS'!o" &amp; (MATCH(A889, 'DATOS MAESTROS'!N:N, 0)))),"")</f>
        <v/>
      </c>
    </row>
    <row r="890" spans="1:13" s="9" customFormat="1" x14ac:dyDescent="0.35">
      <c r="A890"/>
      <c r="B890"/>
      <c r="C890"/>
      <c r="D890"/>
      <c r="E890"/>
      <c r="F890"/>
      <c r="G890"/>
      <c r="H890"/>
      <c r="I890"/>
      <c r="J890"/>
      <c r="K890"/>
      <c r="L890"/>
      <c r="M890" s="9" t="str" cm="1">
        <f t="array" aca="1" ref="M890" ca="1">IFERROR(_xlfn.ANCHORARRAY(INDIRECT("'DATOS MAESTROS'!o" &amp; (MATCH(A890, 'DATOS MAESTROS'!N:N, 0)))),"")</f>
        <v/>
      </c>
    </row>
    <row r="891" spans="1:13" s="9" customFormat="1" x14ac:dyDescent="0.35">
      <c r="A891"/>
      <c r="B891"/>
      <c r="C891"/>
      <c r="D891"/>
      <c r="E891"/>
      <c r="F891"/>
      <c r="G891"/>
      <c r="H891"/>
      <c r="I891"/>
      <c r="J891"/>
      <c r="K891"/>
      <c r="L891"/>
      <c r="M891" s="9" t="str" cm="1">
        <f t="array" aca="1" ref="M891" ca="1">IFERROR(_xlfn.ANCHORARRAY(INDIRECT("'DATOS MAESTROS'!o" &amp; (MATCH(A891, 'DATOS MAESTROS'!N:N, 0)))),"")</f>
        <v/>
      </c>
    </row>
    <row r="892" spans="1:13" s="9" customFormat="1" x14ac:dyDescent="0.35">
      <c r="A892"/>
      <c r="B892"/>
      <c r="C892"/>
      <c r="D892"/>
      <c r="E892"/>
      <c r="F892"/>
      <c r="G892"/>
      <c r="H892"/>
      <c r="I892"/>
      <c r="J892"/>
      <c r="K892"/>
      <c r="L892"/>
      <c r="M892" s="9" t="str" cm="1">
        <f t="array" aca="1" ref="M892" ca="1">IFERROR(_xlfn.ANCHORARRAY(INDIRECT("'DATOS MAESTROS'!o" &amp; (MATCH(A892, 'DATOS MAESTROS'!N:N, 0)))),"")</f>
        <v/>
      </c>
    </row>
    <row r="893" spans="1:13" s="9" customFormat="1" x14ac:dyDescent="0.35">
      <c r="A893"/>
      <c r="B893"/>
      <c r="C893"/>
      <c r="D893"/>
      <c r="E893"/>
      <c r="F893"/>
      <c r="G893"/>
      <c r="H893"/>
      <c r="I893"/>
      <c r="J893"/>
      <c r="K893"/>
      <c r="L893"/>
      <c r="M893" s="9" t="str" cm="1">
        <f t="array" aca="1" ref="M893" ca="1">IFERROR(_xlfn.ANCHORARRAY(INDIRECT("'DATOS MAESTROS'!o" &amp; (MATCH(A893, 'DATOS MAESTROS'!N:N, 0)))),"")</f>
        <v/>
      </c>
    </row>
    <row r="894" spans="1:13" s="9" customFormat="1" x14ac:dyDescent="0.35">
      <c r="A894"/>
      <c r="B894"/>
      <c r="C894"/>
      <c r="D894"/>
      <c r="E894"/>
      <c r="F894"/>
      <c r="G894"/>
      <c r="H894"/>
      <c r="I894"/>
      <c r="J894"/>
      <c r="K894"/>
      <c r="L894"/>
      <c r="M894" s="9" t="str" cm="1">
        <f t="array" aca="1" ref="M894" ca="1">IFERROR(_xlfn.ANCHORARRAY(INDIRECT("'DATOS MAESTROS'!o" &amp; (MATCH(A894, 'DATOS MAESTROS'!N:N, 0)))),"")</f>
        <v/>
      </c>
    </row>
    <row r="895" spans="1:13" s="9" customFormat="1" x14ac:dyDescent="0.35">
      <c r="A895"/>
      <c r="B895"/>
      <c r="C895"/>
      <c r="D895"/>
      <c r="E895"/>
      <c r="F895"/>
      <c r="G895"/>
      <c r="H895"/>
      <c r="I895"/>
      <c r="J895"/>
      <c r="K895"/>
      <c r="L895"/>
      <c r="M895" s="9" t="str" cm="1">
        <f t="array" aca="1" ref="M895" ca="1">IFERROR(_xlfn.ANCHORARRAY(INDIRECT("'DATOS MAESTROS'!o" &amp; (MATCH(A895, 'DATOS MAESTROS'!N:N, 0)))),"")</f>
        <v/>
      </c>
    </row>
    <row r="896" spans="1:13" s="9" customFormat="1" x14ac:dyDescent="0.35">
      <c r="A896"/>
      <c r="B896"/>
      <c r="C896"/>
      <c r="D896"/>
      <c r="E896"/>
      <c r="F896"/>
      <c r="G896"/>
      <c r="H896"/>
      <c r="I896"/>
      <c r="J896"/>
      <c r="K896"/>
      <c r="L896"/>
      <c r="M896" s="9" t="str" cm="1">
        <f t="array" aca="1" ref="M896" ca="1">IFERROR(_xlfn.ANCHORARRAY(INDIRECT("'DATOS MAESTROS'!o" &amp; (MATCH(A896, 'DATOS MAESTROS'!N:N, 0)))),"")</f>
        <v/>
      </c>
    </row>
    <row r="897" spans="1:13" s="9" customFormat="1" x14ac:dyDescent="0.35">
      <c r="A897"/>
      <c r="B897"/>
      <c r="C897"/>
      <c r="D897"/>
      <c r="E897"/>
      <c r="F897"/>
      <c r="G897"/>
      <c r="H897"/>
      <c r="I897"/>
      <c r="J897"/>
      <c r="K897"/>
      <c r="L897"/>
      <c r="M897" s="9" t="str" cm="1">
        <f t="array" aca="1" ref="M897" ca="1">IFERROR(_xlfn.ANCHORARRAY(INDIRECT("'DATOS MAESTROS'!o" &amp; (MATCH(A897, 'DATOS MAESTROS'!N:N, 0)))),"")</f>
        <v/>
      </c>
    </row>
    <row r="898" spans="1:13" s="9" customFormat="1" x14ac:dyDescent="0.35">
      <c r="A898"/>
      <c r="B898"/>
      <c r="C898"/>
      <c r="D898"/>
      <c r="E898"/>
      <c r="F898"/>
      <c r="G898"/>
      <c r="H898"/>
      <c r="I898"/>
      <c r="J898"/>
      <c r="K898"/>
      <c r="L898"/>
      <c r="M898" s="9" t="str" cm="1">
        <f t="array" aca="1" ref="M898" ca="1">IFERROR(_xlfn.ANCHORARRAY(INDIRECT("'DATOS MAESTROS'!o" &amp; (MATCH(A898, 'DATOS MAESTROS'!N:N, 0)))),"")</f>
        <v/>
      </c>
    </row>
    <row r="899" spans="1:13" s="9" customFormat="1" x14ac:dyDescent="0.35">
      <c r="A899"/>
      <c r="B899"/>
      <c r="C899"/>
      <c r="D899"/>
      <c r="E899"/>
      <c r="F899"/>
      <c r="G899"/>
      <c r="H899"/>
      <c r="I899"/>
      <c r="J899"/>
      <c r="K899"/>
      <c r="L899"/>
      <c r="M899" s="9" t="str" cm="1">
        <f t="array" aca="1" ref="M899" ca="1">IFERROR(_xlfn.ANCHORARRAY(INDIRECT("'DATOS MAESTROS'!o" &amp; (MATCH(A899, 'DATOS MAESTROS'!N:N, 0)))),"")</f>
        <v/>
      </c>
    </row>
    <row r="900" spans="1:13" s="9" customFormat="1" x14ac:dyDescent="0.35">
      <c r="A900"/>
      <c r="B900"/>
      <c r="C900"/>
      <c r="D900"/>
      <c r="E900"/>
      <c r="F900"/>
      <c r="G900"/>
      <c r="H900"/>
      <c r="I900"/>
      <c r="J900"/>
      <c r="K900"/>
      <c r="L900"/>
      <c r="M900" s="9" t="str" cm="1">
        <f t="array" aca="1" ref="M900" ca="1">IFERROR(_xlfn.ANCHORARRAY(INDIRECT("'DATOS MAESTROS'!o" &amp; (MATCH(A900, 'DATOS MAESTROS'!N:N, 0)))),"")</f>
        <v/>
      </c>
    </row>
    <row r="901" spans="1:13" s="9" customFormat="1" x14ac:dyDescent="0.35">
      <c r="A901"/>
      <c r="B901"/>
      <c r="C901"/>
      <c r="D901"/>
      <c r="E901"/>
      <c r="F901"/>
      <c r="G901"/>
      <c r="H901"/>
      <c r="I901"/>
      <c r="J901"/>
      <c r="K901"/>
      <c r="L901"/>
      <c r="M901" s="9" t="str" cm="1">
        <f t="array" aca="1" ref="M901" ca="1">IFERROR(_xlfn.ANCHORARRAY(INDIRECT("'DATOS MAESTROS'!o" &amp; (MATCH(A901, 'DATOS MAESTROS'!N:N, 0)))),"")</f>
        <v/>
      </c>
    </row>
    <row r="902" spans="1:13" s="9" customFormat="1" x14ac:dyDescent="0.35">
      <c r="A902"/>
      <c r="B902"/>
      <c r="C902"/>
      <c r="D902"/>
      <c r="E902"/>
      <c r="F902"/>
      <c r="G902"/>
      <c r="H902"/>
      <c r="I902"/>
      <c r="J902"/>
      <c r="K902"/>
      <c r="L902"/>
      <c r="M902" s="9" t="str" cm="1">
        <f t="array" aca="1" ref="M902" ca="1">IFERROR(_xlfn.ANCHORARRAY(INDIRECT("'DATOS MAESTROS'!o" &amp; (MATCH(A902, 'DATOS MAESTROS'!N:N, 0)))),"")</f>
        <v/>
      </c>
    </row>
    <row r="903" spans="1:13" s="9" customFormat="1" x14ac:dyDescent="0.35">
      <c r="A903"/>
      <c r="B903"/>
      <c r="C903"/>
      <c r="D903"/>
      <c r="E903"/>
      <c r="F903"/>
      <c r="G903"/>
      <c r="H903"/>
      <c r="I903"/>
      <c r="J903"/>
      <c r="K903"/>
      <c r="L903"/>
      <c r="M903" s="9" t="str" cm="1">
        <f t="array" aca="1" ref="M903" ca="1">IFERROR(_xlfn.ANCHORARRAY(INDIRECT("'DATOS MAESTROS'!o" &amp; (MATCH(A903, 'DATOS MAESTROS'!N:N, 0)))),"")</f>
        <v/>
      </c>
    </row>
    <row r="904" spans="1:13" s="9" customFormat="1" x14ac:dyDescent="0.35">
      <c r="A904"/>
      <c r="B904"/>
      <c r="C904"/>
      <c r="D904"/>
      <c r="E904"/>
      <c r="F904"/>
      <c r="G904"/>
      <c r="H904"/>
      <c r="I904"/>
      <c r="J904"/>
      <c r="K904"/>
      <c r="L904"/>
      <c r="M904" s="9" t="str" cm="1">
        <f t="array" aca="1" ref="M904" ca="1">IFERROR(_xlfn.ANCHORARRAY(INDIRECT("'DATOS MAESTROS'!o" &amp; (MATCH(A904, 'DATOS MAESTROS'!N:N, 0)))),"")</f>
        <v/>
      </c>
    </row>
    <row r="905" spans="1:13" s="9" customFormat="1" x14ac:dyDescent="0.35">
      <c r="A905"/>
      <c r="B905"/>
      <c r="C905"/>
      <c r="D905"/>
      <c r="E905"/>
      <c r="F905"/>
      <c r="G905"/>
      <c r="H905"/>
      <c r="I905"/>
      <c r="J905"/>
      <c r="K905"/>
      <c r="L905"/>
      <c r="M905" s="9" t="str" cm="1">
        <f t="array" aca="1" ref="M905" ca="1">IFERROR(_xlfn.ANCHORARRAY(INDIRECT("'DATOS MAESTROS'!o" &amp; (MATCH(A905, 'DATOS MAESTROS'!N:N, 0)))),"")</f>
        <v/>
      </c>
    </row>
    <row r="906" spans="1:13" s="9" customFormat="1" x14ac:dyDescent="0.35">
      <c r="A906"/>
      <c r="B906"/>
      <c r="C906"/>
      <c r="D906"/>
      <c r="E906"/>
      <c r="F906"/>
      <c r="G906"/>
      <c r="H906"/>
      <c r="I906"/>
      <c r="J906"/>
      <c r="K906"/>
      <c r="L906"/>
      <c r="M906" s="9" t="str" cm="1">
        <f t="array" aca="1" ref="M906" ca="1">IFERROR(_xlfn.ANCHORARRAY(INDIRECT("'DATOS MAESTROS'!o" &amp; (MATCH(A906, 'DATOS MAESTROS'!N:N, 0)))),"")</f>
        <v/>
      </c>
    </row>
    <row r="907" spans="1:13" s="9" customFormat="1" x14ac:dyDescent="0.35">
      <c r="A907"/>
      <c r="B907"/>
      <c r="C907"/>
      <c r="D907"/>
      <c r="E907"/>
      <c r="F907"/>
      <c r="G907"/>
      <c r="H907"/>
      <c r="I907"/>
      <c r="J907"/>
      <c r="K907"/>
      <c r="L907"/>
      <c r="M907" s="9" t="str" cm="1">
        <f t="array" aca="1" ref="M907" ca="1">IFERROR(_xlfn.ANCHORARRAY(INDIRECT("'DATOS MAESTROS'!o" &amp; (MATCH(A907, 'DATOS MAESTROS'!N:N, 0)))),"")</f>
        <v/>
      </c>
    </row>
    <row r="908" spans="1:13" s="9" customFormat="1" x14ac:dyDescent="0.35">
      <c r="A908"/>
      <c r="B908"/>
      <c r="C908"/>
      <c r="D908"/>
      <c r="E908"/>
      <c r="F908"/>
      <c r="G908"/>
      <c r="H908"/>
      <c r="I908"/>
      <c r="J908"/>
      <c r="K908"/>
      <c r="L908"/>
      <c r="M908" s="9" t="str" cm="1">
        <f t="array" aca="1" ref="M908" ca="1">IFERROR(_xlfn.ANCHORARRAY(INDIRECT("'DATOS MAESTROS'!o" &amp; (MATCH(A908, 'DATOS MAESTROS'!N:N, 0)))),"")</f>
        <v/>
      </c>
    </row>
    <row r="909" spans="1:13" s="9" customFormat="1" x14ac:dyDescent="0.35">
      <c r="A909"/>
      <c r="B909"/>
      <c r="C909"/>
      <c r="D909"/>
      <c r="E909"/>
      <c r="F909"/>
      <c r="G909"/>
      <c r="H909"/>
      <c r="I909"/>
      <c r="J909"/>
      <c r="K909"/>
      <c r="L909"/>
      <c r="M909" s="9" t="str" cm="1">
        <f t="array" aca="1" ref="M909" ca="1">IFERROR(_xlfn.ANCHORARRAY(INDIRECT("'DATOS MAESTROS'!o" &amp; (MATCH(A909, 'DATOS MAESTROS'!N:N, 0)))),"")</f>
        <v/>
      </c>
    </row>
    <row r="910" spans="1:13" s="9" customFormat="1" x14ac:dyDescent="0.35">
      <c r="A910"/>
      <c r="B910"/>
      <c r="C910"/>
      <c r="D910"/>
      <c r="E910"/>
      <c r="F910"/>
      <c r="G910"/>
      <c r="H910"/>
      <c r="I910"/>
      <c r="J910"/>
      <c r="K910"/>
      <c r="L910"/>
      <c r="M910" s="9" t="str" cm="1">
        <f t="array" aca="1" ref="M910" ca="1">IFERROR(_xlfn.ANCHORARRAY(INDIRECT("'DATOS MAESTROS'!o" &amp; (MATCH(A910, 'DATOS MAESTROS'!N:N, 0)))),"")</f>
        <v/>
      </c>
    </row>
    <row r="911" spans="1:13" s="9" customFormat="1" x14ac:dyDescent="0.35">
      <c r="A911"/>
      <c r="B911"/>
      <c r="C911"/>
      <c r="D911"/>
      <c r="E911"/>
      <c r="F911"/>
      <c r="G911"/>
      <c r="H911"/>
      <c r="I911"/>
      <c r="J911"/>
      <c r="K911"/>
      <c r="L911"/>
      <c r="M911" s="9" t="str" cm="1">
        <f t="array" aca="1" ref="M911" ca="1">IFERROR(_xlfn.ANCHORARRAY(INDIRECT("'DATOS MAESTROS'!o" &amp; (MATCH(A911, 'DATOS MAESTROS'!N:N, 0)))),"")</f>
        <v/>
      </c>
    </row>
    <row r="912" spans="1:13" s="9" customFormat="1" x14ac:dyDescent="0.35">
      <c r="A912"/>
      <c r="B912"/>
      <c r="C912"/>
      <c r="D912"/>
      <c r="E912"/>
      <c r="F912"/>
      <c r="G912"/>
      <c r="H912"/>
      <c r="I912"/>
      <c r="J912"/>
      <c r="K912"/>
      <c r="L912"/>
      <c r="M912" s="9" t="str" cm="1">
        <f t="array" aca="1" ref="M912" ca="1">IFERROR(_xlfn.ANCHORARRAY(INDIRECT("'DATOS MAESTROS'!o" &amp; (MATCH(A912, 'DATOS MAESTROS'!N:N, 0)))),"")</f>
        <v/>
      </c>
    </row>
    <row r="913" spans="1:13" s="9" customFormat="1" x14ac:dyDescent="0.35">
      <c r="A913"/>
      <c r="B913"/>
      <c r="C913"/>
      <c r="D913"/>
      <c r="E913"/>
      <c r="F913"/>
      <c r="G913"/>
      <c r="H913"/>
      <c r="I913"/>
      <c r="J913"/>
      <c r="K913"/>
      <c r="L913"/>
      <c r="M913" s="9" t="str" cm="1">
        <f t="array" aca="1" ref="M913" ca="1">IFERROR(_xlfn.ANCHORARRAY(INDIRECT("'DATOS MAESTROS'!o" &amp; (MATCH(A913, 'DATOS MAESTROS'!N:N, 0)))),"")</f>
        <v/>
      </c>
    </row>
    <row r="914" spans="1:13" s="9" customFormat="1" x14ac:dyDescent="0.35">
      <c r="A914"/>
      <c r="B914"/>
      <c r="C914"/>
      <c r="D914"/>
      <c r="E914"/>
      <c r="F914"/>
      <c r="G914"/>
      <c r="H914"/>
      <c r="I914"/>
      <c r="J914"/>
      <c r="K914"/>
      <c r="L914"/>
      <c r="M914" s="9" t="str" cm="1">
        <f t="array" aca="1" ref="M914" ca="1">IFERROR(_xlfn.ANCHORARRAY(INDIRECT("'DATOS MAESTROS'!o" &amp; (MATCH(A914, 'DATOS MAESTROS'!N:N, 0)))),"")</f>
        <v/>
      </c>
    </row>
    <row r="915" spans="1:13" s="9" customFormat="1" x14ac:dyDescent="0.35">
      <c r="A915"/>
      <c r="B915"/>
      <c r="C915"/>
      <c r="D915"/>
      <c r="E915"/>
      <c r="F915"/>
      <c r="G915"/>
      <c r="H915"/>
      <c r="I915"/>
      <c r="J915"/>
      <c r="K915"/>
      <c r="L915"/>
      <c r="M915" s="9" t="str" cm="1">
        <f t="array" aca="1" ref="M915" ca="1">IFERROR(_xlfn.ANCHORARRAY(INDIRECT("'DATOS MAESTROS'!o" &amp; (MATCH(A915, 'DATOS MAESTROS'!N:N, 0)))),"")</f>
        <v/>
      </c>
    </row>
    <row r="916" spans="1:13" s="9" customFormat="1" x14ac:dyDescent="0.35">
      <c r="A916"/>
      <c r="B916"/>
      <c r="C916"/>
      <c r="D916"/>
      <c r="E916"/>
      <c r="F916"/>
      <c r="G916"/>
      <c r="H916"/>
      <c r="I916"/>
      <c r="J916"/>
      <c r="K916"/>
      <c r="L916"/>
      <c r="M916" s="9" t="str" cm="1">
        <f t="array" aca="1" ref="M916" ca="1">IFERROR(_xlfn.ANCHORARRAY(INDIRECT("'DATOS MAESTROS'!o" &amp; (MATCH(A916, 'DATOS MAESTROS'!N:N, 0)))),"")</f>
        <v/>
      </c>
    </row>
    <row r="917" spans="1:13" s="9" customFormat="1" x14ac:dyDescent="0.35">
      <c r="A917"/>
      <c r="B917"/>
      <c r="C917"/>
      <c r="D917"/>
      <c r="E917"/>
      <c r="F917"/>
      <c r="G917"/>
      <c r="H917"/>
      <c r="I917"/>
      <c r="J917"/>
      <c r="K917"/>
      <c r="L917"/>
      <c r="M917" s="9" t="str" cm="1">
        <f t="array" aca="1" ref="M917" ca="1">IFERROR(_xlfn.ANCHORARRAY(INDIRECT("'DATOS MAESTROS'!o" &amp; (MATCH(A917, 'DATOS MAESTROS'!N:N, 0)))),"")</f>
        <v/>
      </c>
    </row>
    <row r="918" spans="1:13" s="9" customFormat="1" x14ac:dyDescent="0.35">
      <c r="A918"/>
      <c r="B918"/>
      <c r="C918"/>
      <c r="D918"/>
      <c r="E918"/>
      <c r="F918"/>
      <c r="G918"/>
      <c r="H918"/>
      <c r="I918"/>
      <c r="J918"/>
      <c r="K918"/>
      <c r="L918"/>
      <c r="M918" s="9" t="str" cm="1">
        <f t="array" aca="1" ref="M918" ca="1">IFERROR(_xlfn.ANCHORARRAY(INDIRECT("'DATOS MAESTROS'!o" &amp; (MATCH(A918, 'DATOS MAESTROS'!N:N, 0)))),"")</f>
        <v/>
      </c>
    </row>
    <row r="919" spans="1:13" s="9" customFormat="1" x14ac:dyDescent="0.35">
      <c r="A919"/>
      <c r="B919"/>
      <c r="C919"/>
      <c r="D919"/>
      <c r="E919"/>
      <c r="F919"/>
      <c r="G919"/>
      <c r="H919"/>
      <c r="I919"/>
      <c r="J919"/>
      <c r="K919"/>
      <c r="L919"/>
      <c r="M919" s="9" t="str" cm="1">
        <f t="array" aca="1" ref="M919" ca="1">IFERROR(_xlfn.ANCHORARRAY(INDIRECT("'DATOS MAESTROS'!o" &amp; (MATCH(A919, 'DATOS MAESTROS'!N:N, 0)))),"")</f>
        <v/>
      </c>
    </row>
    <row r="920" spans="1:13" s="9" customFormat="1" x14ac:dyDescent="0.35">
      <c r="A920"/>
      <c r="B920"/>
      <c r="C920"/>
      <c r="D920"/>
      <c r="E920"/>
      <c r="F920"/>
      <c r="G920"/>
      <c r="H920"/>
      <c r="I920"/>
      <c r="J920"/>
      <c r="K920"/>
      <c r="L920"/>
      <c r="M920" s="9" t="str" cm="1">
        <f t="array" aca="1" ref="M920" ca="1">IFERROR(_xlfn.ANCHORARRAY(INDIRECT("'DATOS MAESTROS'!o" &amp; (MATCH(A920, 'DATOS MAESTROS'!N:N, 0)))),"")</f>
        <v/>
      </c>
    </row>
    <row r="921" spans="1:13" s="9" customFormat="1" x14ac:dyDescent="0.35">
      <c r="A921"/>
      <c r="B921"/>
      <c r="C921"/>
      <c r="D921"/>
      <c r="E921"/>
      <c r="F921"/>
      <c r="G921"/>
      <c r="H921"/>
      <c r="I921"/>
      <c r="J921"/>
      <c r="K921"/>
      <c r="L921"/>
      <c r="M921" s="9" t="str" cm="1">
        <f t="array" aca="1" ref="M921" ca="1">IFERROR(_xlfn.ANCHORARRAY(INDIRECT("'DATOS MAESTROS'!o" &amp; (MATCH(A921, 'DATOS MAESTROS'!N:N, 0)))),"")</f>
        <v/>
      </c>
    </row>
    <row r="922" spans="1:13" s="9" customFormat="1" x14ac:dyDescent="0.35">
      <c r="A922"/>
      <c r="B922"/>
      <c r="C922"/>
      <c r="D922"/>
      <c r="E922"/>
      <c r="F922"/>
      <c r="G922"/>
      <c r="H922"/>
      <c r="I922"/>
      <c r="J922"/>
      <c r="K922"/>
      <c r="L922"/>
      <c r="M922" s="9" t="str" cm="1">
        <f t="array" aca="1" ref="M922" ca="1">IFERROR(_xlfn.ANCHORARRAY(INDIRECT("'DATOS MAESTROS'!o" &amp; (MATCH(A922, 'DATOS MAESTROS'!N:N, 0)))),"")</f>
        <v/>
      </c>
    </row>
    <row r="923" spans="1:13" s="9" customFormat="1" x14ac:dyDescent="0.35">
      <c r="A923"/>
      <c r="B923"/>
      <c r="C923"/>
      <c r="D923"/>
      <c r="E923"/>
      <c r="F923"/>
      <c r="G923"/>
      <c r="H923"/>
      <c r="I923"/>
      <c r="J923"/>
      <c r="K923"/>
      <c r="L923"/>
      <c r="M923" s="9" t="str" cm="1">
        <f t="array" aca="1" ref="M923" ca="1">IFERROR(_xlfn.ANCHORARRAY(INDIRECT("'DATOS MAESTROS'!o" &amp; (MATCH(A923, 'DATOS MAESTROS'!N:N, 0)))),"")</f>
        <v/>
      </c>
    </row>
    <row r="924" spans="1:13" s="9" customFormat="1" x14ac:dyDescent="0.35">
      <c r="A924"/>
      <c r="B924"/>
      <c r="C924"/>
      <c r="D924"/>
      <c r="E924"/>
      <c r="F924"/>
      <c r="G924"/>
      <c r="H924"/>
      <c r="I924"/>
      <c r="J924"/>
      <c r="K924"/>
      <c r="L924"/>
      <c r="M924" s="9" t="str" cm="1">
        <f t="array" aca="1" ref="M924" ca="1">IFERROR(_xlfn.ANCHORARRAY(INDIRECT("'DATOS MAESTROS'!o" &amp; (MATCH(A924, 'DATOS MAESTROS'!N:N, 0)))),"")</f>
        <v/>
      </c>
    </row>
    <row r="925" spans="1:13" s="9" customFormat="1" x14ac:dyDescent="0.35">
      <c r="A925"/>
      <c r="B925"/>
      <c r="C925"/>
      <c r="D925"/>
      <c r="E925"/>
      <c r="F925"/>
      <c r="G925"/>
      <c r="H925"/>
      <c r="I925"/>
      <c r="J925"/>
      <c r="K925"/>
      <c r="L925"/>
      <c r="M925" s="9" t="str" cm="1">
        <f t="array" aca="1" ref="M925" ca="1">IFERROR(_xlfn.ANCHORARRAY(INDIRECT("'DATOS MAESTROS'!o" &amp; (MATCH(A925, 'DATOS MAESTROS'!N:N, 0)))),"")</f>
        <v/>
      </c>
    </row>
    <row r="926" spans="1:13" s="9" customFormat="1" x14ac:dyDescent="0.35">
      <c r="A926"/>
      <c r="B926"/>
      <c r="C926"/>
      <c r="D926"/>
      <c r="E926"/>
      <c r="F926"/>
      <c r="G926"/>
      <c r="H926"/>
      <c r="I926"/>
      <c r="J926"/>
      <c r="K926"/>
      <c r="L926"/>
      <c r="M926" s="9" t="str" cm="1">
        <f t="array" aca="1" ref="M926" ca="1">IFERROR(_xlfn.ANCHORARRAY(INDIRECT("'DATOS MAESTROS'!o" &amp; (MATCH(A926, 'DATOS MAESTROS'!N:N, 0)))),"")</f>
        <v/>
      </c>
    </row>
    <row r="927" spans="1:13" s="9" customFormat="1" x14ac:dyDescent="0.35">
      <c r="A927"/>
      <c r="B927"/>
      <c r="C927"/>
      <c r="D927"/>
      <c r="E927"/>
      <c r="F927"/>
      <c r="G927"/>
      <c r="H927"/>
      <c r="I927"/>
      <c r="J927"/>
      <c r="K927"/>
      <c r="L927"/>
      <c r="M927" s="9" t="str" cm="1">
        <f t="array" aca="1" ref="M927" ca="1">IFERROR(_xlfn.ANCHORARRAY(INDIRECT("'DATOS MAESTROS'!o" &amp; (MATCH(A927, 'DATOS MAESTROS'!N:N, 0)))),"")</f>
        <v/>
      </c>
    </row>
    <row r="928" spans="1:13" s="9" customFormat="1" x14ac:dyDescent="0.35">
      <c r="A928"/>
      <c r="B928"/>
      <c r="C928"/>
      <c r="D928"/>
      <c r="E928"/>
      <c r="F928"/>
      <c r="G928"/>
      <c r="H928"/>
      <c r="I928"/>
      <c r="J928"/>
      <c r="K928"/>
      <c r="L928"/>
      <c r="M928" s="9" t="str" cm="1">
        <f t="array" aca="1" ref="M928" ca="1">IFERROR(_xlfn.ANCHORARRAY(INDIRECT("'DATOS MAESTROS'!o" &amp; (MATCH(A928, 'DATOS MAESTROS'!N:N, 0)))),"")</f>
        <v/>
      </c>
    </row>
    <row r="929" spans="1:13" s="9" customFormat="1" x14ac:dyDescent="0.35">
      <c r="A929"/>
      <c r="B929"/>
      <c r="C929"/>
      <c r="D929"/>
      <c r="E929"/>
      <c r="F929"/>
      <c r="G929"/>
      <c r="H929"/>
      <c r="I929"/>
      <c r="J929"/>
      <c r="K929"/>
      <c r="L929"/>
      <c r="M929" s="9" t="str" cm="1">
        <f t="array" aca="1" ref="M929" ca="1">IFERROR(_xlfn.ANCHORARRAY(INDIRECT("'DATOS MAESTROS'!o" &amp; (MATCH(A929, 'DATOS MAESTROS'!N:N, 0)))),"")</f>
        <v/>
      </c>
    </row>
    <row r="930" spans="1:13" s="9" customFormat="1" x14ac:dyDescent="0.35">
      <c r="A930"/>
      <c r="B930"/>
      <c r="C930"/>
      <c r="D930"/>
      <c r="E930"/>
      <c r="F930"/>
      <c r="G930"/>
      <c r="H930"/>
      <c r="I930"/>
      <c r="J930"/>
      <c r="K930"/>
      <c r="L930"/>
      <c r="M930" s="9" t="str" cm="1">
        <f t="array" aca="1" ref="M930" ca="1">IFERROR(_xlfn.ANCHORARRAY(INDIRECT("'DATOS MAESTROS'!o" &amp; (MATCH(A930, 'DATOS MAESTROS'!N:N, 0)))),"")</f>
        <v/>
      </c>
    </row>
    <row r="931" spans="1:13" s="9" customFormat="1" x14ac:dyDescent="0.35">
      <c r="A931"/>
      <c r="B931"/>
      <c r="C931"/>
      <c r="D931"/>
      <c r="E931"/>
      <c r="F931"/>
      <c r="G931"/>
      <c r="H931"/>
      <c r="I931"/>
      <c r="J931"/>
      <c r="K931"/>
      <c r="L931"/>
      <c r="M931" s="9" t="str" cm="1">
        <f t="array" aca="1" ref="M931" ca="1">IFERROR(_xlfn.ANCHORARRAY(INDIRECT("'DATOS MAESTROS'!o" &amp; (MATCH(A931, 'DATOS MAESTROS'!N:N, 0)))),"")</f>
        <v/>
      </c>
    </row>
    <row r="932" spans="1:13" s="9" customFormat="1" x14ac:dyDescent="0.35">
      <c r="A932"/>
      <c r="B932"/>
      <c r="C932"/>
      <c r="D932"/>
      <c r="E932"/>
      <c r="F932"/>
      <c r="G932"/>
      <c r="H932"/>
      <c r="I932"/>
      <c r="J932"/>
      <c r="K932"/>
      <c r="L932"/>
      <c r="M932" s="9" t="str" cm="1">
        <f t="array" aca="1" ref="M932" ca="1">IFERROR(_xlfn.ANCHORARRAY(INDIRECT("'DATOS MAESTROS'!o" &amp; (MATCH(A932, 'DATOS MAESTROS'!N:N, 0)))),"")</f>
        <v/>
      </c>
    </row>
    <row r="933" spans="1:13" s="9" customFormat="1" x14ac:dyDescent="0.35">
      <c r="A933"/>
      <c r="B933"/>
      <c r="C933"/>
      <c r="D933"/>
      <c r="E933"/>
      <c r="F933"/>
      <c r="G933"/>
      <c r="H933"/>
      <c r="I933"/>
      <c r="J933"/>
      <c r="K933"/>
      <c r="L933"/>
      <c r="M933" s="9" t="str" cm="1">
        <f t="array" aca="1" ref="M933" ca="1">IFERROR(_xlfn.ANCHORARRAY(INDIRECT("'DATOS MAESTROS'!o" &amp; (MATCH(A933, 'DATOS MAESTROS'!N:N, 0)))),"")</f>
        <v/>
      </c>
    </row>
    <row r="934" spans="1:13" s="9" customFormat="1" x14ac:dyDescent="0.35">
      <c r="A934"/>
      <c r="B934"/>
      <c r="C934"/>
      <c r="D934"/>
      <c r="E934"/>
      <c r="F934"/>
      <c r="G934"/>
      <c r="H934"/>
      <c r="I934"/>
      <c r="J934"/>
      <c r="K934"/>
      <c r="L934"/>
      <c r="M934" s="9" t="str" cm="1">
        <f t="array" aca="1" ref="M934" ca="1">IFERROR(_xlfn.ANCHORARRAY(INDIRECT("'DATOS MAESTROS'!o" &amp; (MATCH(A934, 'DATOS MAESTROS'!N:N, 0)))),"")</f>
        <v/>
      </c>
    </row>
    <row r="935" spans="1:13" s="9" customFormat="1" x14ac:dyDescent="0.35">
      <c r="A935"/>
      <c r="B935"/>
      <c r="C935"/>
      <c r="D935"/>
      <c r="E935"/>
      <c r="F935"/>
      <c r="G935"/>
      <c r="H935"/>
      <c r="I935"/>
      <c r="J935"/>
      <c r="K935"/>
      <c r="L935"/>
      <c r="M935" s="9" t="str" cm="1">
        <f t="array" aca="1" ref="M935" ca="1">IFERROR(_xlfn.ANCHORARRAY(INDIRECT("'DATOS MAESTROS'!o" &amp; (MATCH(A935, 'DATOS MAESTROS'!N:N, 0)))),"")</f>
        <v/>
      </c>
    </row>
    <row r="936" spans="1:13" s="9" customFormat="1" x14ac:dyDescent="0.35">
      <c r="A936"/>
      <c r="B936"/>
      <c r="C936"/>
      <c r="D936"/>
      <c r="E936"/>
      <c r="F936"/>
      <c r="G936"/>
      <c r="H936"/>
      <c r="I936"/>
      <c r="J936"/>
      <c r="K936"/>
      <c r="L936"/>
      <c r="M936" s="9" t="str" cm="1">
        <f t="array" aca="1" ref="M936" ca="1">IFERROR(_xlfn.ANCHORARRAY(INDIRECT("'DATOS MAESTROS'!o" &amp; (MATCH(A936, 'DATOS MAESTROS'!N:N, 0)))),"")</f>
        <v/>
      </c>
    </row>
    <row r="937" spans="1:13" s="9" customFormat="1" x14ac:dyDescent="0.35">
      <c r="A937"/>
      <c r="B937"/>
      <c r="C937"/>
      <c r="D937"/>
      <c r="E937"/>
      <c r="F937"/>
      <c r="G937"/>
      <c r="H937"/>
      <c r="I937"/>
      <c r="J937"/>
      <c r="K937"/>
      <c r="L937"/>
      <c r="M937" s="9" t="str" cm="1">
        <f t="array" aca="1" ref="M937" ca="1">IFERROR(_xlfn.ANCHORARRAY(INDIRECT("'DATOS MAESTROS'!o" &amp; (MATCH(A937, 'DATOS MAESTROS'!N:N, 0)))),"")</f>
        <v/>
      </c>
    </row>
    <row r="938" spans="1:13" s="9" customFormat="1" x14ac:dyDescent="0.35">
      <c r="A938"/>
      <c r="B938"/>
      <c r="C938"/>
      <c r="D938"/>
      <c r="E938"/>
      <c r="F938"/>
      <c r="G938"/>
      <c r="H938"/>
      <c r="I938"/>
      <c r="J938"/>
      <c r="K938"/>
      <c r="L938"/>
      <c r="M938" s="9" t="str" cm="1">
        <f t="array" aca="1" ref="M938" ca="1">IFERROR(_xlfn.ANCHORARRAY(INDIRECT("'DATOS MAESTROS'!o" &amp; (MATCH(A938, 'DATOS MAESTROS'!N:N, 0)))),"")</f>
        <v/>
      </c>
    </row>
    <row r="939" spans="1:13" s="9" customFormat="1" x14ac:dyDescent="0.35">
      <c r="A939"/>
      <c r="B939"/>
      <c r="C939"/>
      <c r="D939"/>
      <c r="E939"/>
      <c r="F939"/>
      <c r="G939"/>
      <c r="H939"/>
      <c r="I939"/>
      <c r="J939"/>
      <c r="K939"/>
      <c r="L939"/>
      <c r="M939" s="9" t="str" cm="1">
        <f t="array" aca="1" ref="M939" ca="1">IFERROR(_xlfn.ANCHORARRAY(INDIRECT("'DATOS MAESTROS'!o" &amp; (MATCH(A939, 'DATOS MAESTROS'!N:N, 0)))),"")</f>
        <v/>
      </c>
    </row>
    <row r="940" spans="1:13" s="9" customFormat="1" x14ac:dyDescent="0.35">
      <c r="A940"/>
      <c r="B940"/>
      <c r="C940"/>
      <c r="D940"/>
      <c r="E940"/>
      <c r="F940"/>
      <c r="G940"/>
      <c r="H940"/>
      <c r="I940"/>
      <c r="J940"/>
      <c r="K940"/>
      <c r="L940"/>
      <c r="M940" s="9" t="str" cm="1">
        <f t="array" aca="1" ref="M940" ca="1">IFERROR(_xlfn.ANCHORARRAY(INDIRECT("'DATOS MAESTROS'!o" &amp; (MATCH(A940, 'DATOS MAESTROS'!N:N, 0)))),"")</f>
        <v/>
      </c>
    </row>
    <row r="941" spans="1:13" s="9" customFormat="1" x14ac:dyDescent="0.35">
      <c r="A941"/>
      <c r="B941"/>
      <c r="C941"/>
      <c r="D941"/>
      <c r="E941"/>
      <c r="F941"/>
      <c r="G941"/>
      <c r="H941"/>
      <c r="I941"/>
      <c r="J941"/>
      <c r="K941"/>
      <c r="L941"/>
      <c r="M941" s="9" t="str" cm="1">
        <f t="array" aca="1" ref="M941" ca="1">IFERROR(_xlfn.ANCHORARRAY(INDIRECT("'DATOS MAESTROS'!o" &amp; (MATCH(A941, 'DATOS MAESTROS'!N:N, 0)))),"")</f>
        <v/>
      </c>
    </row>
    <row r="942" spans="1:13" s="9" customFormat="1" x14ac:dyDescent="0.35">
      <c r="A942"/>
      <c r="B942"/>
      <c r="C942"/>
      <c r="D942"/>
      <c r="E942"/>
      <c r="F942"/>
      <c r="G942"/>
      <c r="H942"/>
      <c r="I942"/>
      <c r="J942"/>
      <c r="K942"/>
      <c r="L942"/>
      <c r="M942" s="9" t="str" cm="1">
        <f t="array" aca="1" ref="M942" ca="1">IFERROR(_xlfn.ANCHORARRAY(INDIRECT("'DATOS MAESTROS'!o" &amp; (MATCH(A942, 'DATOS MAESTROS'!N:N, 0)))),"")</f>
        <v/>
      </c>
    </row>
    <row r="943" spans="1:13" s="9" customFormat="1" x14ac:dyDescent="0.35">
      <c r="A943"/>
      <c r="B943"/>
      <c r="C943"/>
      <c r="D943"/>
      <c r="E943"/>
      <c r="F943"/>
      <c r="G943"/>
      <c r="H943"/>
      <c r="I943"/>
      <c r="J943"/>
      <c r="K943"/>
      <c r="L943"/>
      <c r="M943" s="9" t="str" cm="1">
        <f t="array" aca="1" ref="M943" ca="1">IFERROR(_xlfn.ANCHORARRAY(INDIRECT("'DATOS MAESTROS'!o" &amp; (MATCH(A943, 'DATOS MAESTROS'!N:N, 0)))),"")</f>
        <v/>
      </c>
    </row>
    <row r="944" spans="1:13" s="9" customFormat="1" x14ac:dyDescent="0.35">
      <c r="A944"/>
      <c r="B944"/>
      <c r="C944"/>
      <c r="D944"/>
      <c r="E944"/>
      <c r="F944"/>
      <c r="G944"/>
      <c r="H944"/>
      <c r="I944"/>
      <c r="J944"/>
      <c r="K944"/>
      <c r="L944"/>
      <c r="M944" s="9" t="str" cm="1">
        <f t="array" aca="1" ref="M944" ca="1">IFERROR(_xlfn.ANCHORARRAY(INDIRECT("'DATOS MAESTROS'!o" &amp; (MATCH(A944, 'DATOS MAESTROS'!N:N, 0)))),"")</f>
        <v/>
      </c>
    </row>
    <row r="945" spans="1:13" s="9" customFormat="1" x14ac:dyDescent="0.35">
      <c r="A945"/>
      <c r="B945"/>
      <c r="C945"/>
      <c r="D945"/>
      <c r="E945"/>
      <c r="F945"/>
      <c r="G945"/>
      <c r="H945"/>
      <c r="I945"/>
      <c r="J945"/>
      <c r="K945"/>
      <c r="L945"/>
      <c r="M945" s="9" t="str" cm="1">
        <f t="array" aca="1" ref="M945" ca="1">IFERROR(_xlfn.ANCHORARRAY(INDIRECT("'DATOS MAESTROS'!o" &amp; (MATCH(A945, 'DATOS MAESTROS'!N:N, 0)))),"")</f>
        <v/>
      </c>
    </row>
    <row r="946" spans="1:13" s="9" customFormat="1" x14ac:dyDescent="0.35">
      <c r="A946"/>
      <c r="B946"/>
      <c r="C946"/>
      <c r="D946"/>
      <c r="E946"/>
      <c r="F946"/>
      <c r="G946"/>
      <c r="H946"/>
      <c r="I946"/>
      <c r="J946"/>
      <c r="K946"/>
      <c r="L946"/>
      <c r="M946" s="9" t="str" cm="1">
        <f t="array" aca="1" ref="M946" ca="1">IFERROR(_xlfn.ANCHORARRAY(INDIRECT("'DATOS MAESTROS'!o" &amp; (MATCH(A946, 'DATOS MAESTROS'!N:N, 0)))),"")</f>
        <v/>
      </c>
    </row>
    <row r="947" spans="1:13" s="9" customFormat="1" x14ac:dyDescent="0.35">
      <c r="A947"/>
      <c r="B947"/>
      <c r="C947"/>
      <c r="D947"/>
      <c r="E947"/>
      <c r="F947"/>
      <c r="G947"/>
      <c r="H947"/>
      <c r="I947"/>
      <c r="J947"/>
      <c r="K947"/>
      <c r="L947"/>
      <c r="M947" s="9" t="str" cm="1">
        <f t="array" aca="1" ref="M947" ca="1">IFERROR(_xlfn.ANCHORARRAY(INDIRECT("'DATOS MAESTROS'!o" &amp; (MATCH(A947, 'DATOS MAESTROS'!N:N, 0)))),"")</f>
        <v/>
      </c>
    </row>
    <row r="948" spans="1:13" s="9" customFormat="1" x14ac:dyDescent="0.35">
      <c r="A948"/>
      <c r="B948"/>
      <c r="C948"/>
      <c r="D948"/>
      <c r="E948"/>
      <c r="F948"/>
      <c r="G948"/>
      <c r="H948"/>
      <c r="I948"/>
      <c r="J948"/>
      <c r="K948"/>
      <c r="L948"/>
      <c r="M948" s="9" t="str" cm="1">
        <f t="array" aca="1" ref="M948" ca="1">IFERROR(_xlfn.ANCHORARRAY(INDIRECT("'DATOS MAESTROS'!o" &amp; (MATCH(A948, 'DATOS MAESTROS'!N:N, 0)))),"")</f>
        <v/>
      </c>
    </row>
    <row r="949" spans="1:13" s="9" customFormat="1" x14ac:dyDescent="0.35">
      <c r="A949"/>
      <c r="B949"/>
      <c r="C949"/>
      <c r="D949"/>
      <c r="E949"/>
      <c r="F949"/>
      <c r="G949"/>
      <c r="H949"/>
      <c r="I949"/>
      <c r="J949"/>
      <c r="K949"/>
      <c r="L949"/>
      <c r="M949" s="9" t="str" cm="1">
        <f t="array" aca="1" ref="M949" ca="1">IFERROR(_xlfn.ANCHORARRAY(INDIRECT("'DATOS MAESTROS'!o" &amp; (MATCH(A949, 'DATOS MAESTROS'!N:N, 0)))),"")</f>
        <v/>
      </c>
    </row>
    <row r="950" spans="1:13" s="9" customFormat="1" x14ac:dyDescent="0.35">
      <c r="A950"/>
      <c r="B950"/>
      <c r="C950"/>
      <c r="D950"/>
      <c r="E950"/>
      <c r="F950"/>
      <c r="G950"/>
      <c r="H950"/>
      <c r="I950"/>
      <c r="J950"/>
      <c r="K950"/>
      <c r="L950"/>
      <c r="M950" s="9" t="str" cm="1">
        <f t="array" aca="1" ref="M950" ca="1">IFERROR(_xlfn.ANCHORARRAY(INDIRECT("'DATOS MAESTROS'!o" &amp; (MATCH(A950, 'DATOS MAESTROS'!N:N, 0)))),"")</f>
        <v/>
      </c>
    </row>
    <row r="951" spans="1:13" s="9" customFormat="1" x14ac:dyDescent="0.35">
      <c r="A951"/>
      <c r="B951"/>
      <c r="C951"/>
      <c r="D951"/>
      <c r="E951"/>
      <c r="F951"/>
      <c r="G951"/>
      <c r="H951"/>
      <c r="I951"/>
      <c r="J951"/>
      <c r="K951"/>
      <c r="L951"/>
      <c r="M951" s="9" t="str" cm="1">
        <f t="array" aca="1" ref="M951" ca="1">IFERROR(_xlfn.ANCHORARRAY(INDIRECT("'DATOS MAESTROS'!o" &amp; (MATCH(A951, 'DATOS MAESTROS'!N:N, 0)))),"")</f>
        <v/>
      </c>
    </row>
    <row r="952" spans="1:13" s="9" customFormat="1" x14ac:dyDescent="0.35">
      <c r="A952"/>
      <c r="B952"/>
      <c r="C952"/>
      <c r="D952"/>
      <c r="E952"/>
      <c r="F952"/>
      <c r="G952"/>
      <c r="H952"/>
      <c r="I952"/>
      <c r="J952"/>
      <c r="K952"/>
      <c r="L952"/>
      <c r="M952" s="9" t="str" cm="1">
        <f t="array" aca="1" ref="M952" ca="1">IFERROR(_xlfn.ANCHORARRAY(INDIRECT("'DATOS MAESTROS'!o" &amp; (MATCH(A952, 'DATOS MAESTROS'!N:N, 0)))),"")</f>
        <v/>
      </c>
    </row>
    <row r="953" spans="1:13" s="9" customFormat="1" x14ac:dyDescent="0.35">
      <c r="A953"/>
      <c r="B953"/>
      <c r="C953"/>
      <c r="D953"/>
      <c r="E953"/>
      <c r="F953"/>
      <c r="G953"/>
      <c r="H953"/>
      <c r="I953"/>
      <c r="J953"/>
      <c r="K953"/>
      <c r="L953"/>
      <c r="M953" s="9" t="str" cm="1">
        <f t="array" aca="1" ref="M953" ca="1">IFERROR(_xlfn.ANCHORARRAY(INDIRECT("'DATOS MAESTROS'!o" &amp; (MATCH(A953, 'DATOS MAESTROS'!N:N, 0)))),"")</f>
        <v/>
      </c>
    </row>
    <row r="954" spans="1:13" s="9" customFormat="1" x14ac:dyDescent="0.35">
      <c r="A954"/>
      <c r="B954"/>
      <c r="C954"/>
      <c r="D954"/>
      <c r="E954"/>
      <c r="F954"/>
      <c r="G954"/>
      <c r="H954"/>
      <c r="I954"/>
      <c r="J954"/>
      <c r="K954"/>
      <c r="L954"/>
      <c r="M954" s="9" t="str" cm="1">
        <f t="array" aca="1" ref="M954" ca="1">IFERROR(_xlfn.ANCHORARRAY(INDIRECT("'DATOS MAESTROS'!o" &amp; (MATCH(A954, 'DATOS MAESTROS'!N:N, 0)))),"")</f>
        <v/>
      </c>
    </row>
    <row r="955" spans="1:13" s="9" customFormat="1" x14ac:dyDescent="0.35">
      <c r="A955"/>
      <c r="B955"/>
      <c r="C955"/>
      <c r="D955"/>
      <c r="E955"/>
      <c r="F955"/>
      <c r="G955"/>
      <c r="H955"/>
      <c r="I955"/>
      <c r="J955"/>
      <c r="K955"/>
      <c r="L955"/>
      <c r="M955" s="9" t="str" cm="1">
        <f t="array" aca="1" ref="M955" ca="1">IFERROR(_xlfn.ANCHORARRAY(INDIRECT("'DATOS MAESTROS'!o" &amp; (MATCH(A955, 'DATOS MAESTROS'!N:N, 0)))),"")</f>
        <v/>
      </c>
    </row>
    <row r="956" spans="1:13" s="9" customFormat="1" x14ac:dyDescent="0.35">
      <c r="A956"/>
      <c r="B956"/>
      <c r="C956"/>
      <c r="D956"/>
      <c r="E956"/>
      <c r="F956"/>
      <c r="G956"/>
      <c r="H956"/>
      <c r="I956"/>
      <c r="J956"/>
      <c r="K956"/>
      <c r="L956"/>
      <c r="M956" s="9" t="str" cm="1">
        <f t="array" aca="1" ref="M956" ca="1">IFERROR(_xlfn.ANCHORARRAY(INDIRECT("'DATOS MAESTROS'!o" &amp; (MATCH(A956, 'DATOS MAESTROS'!N:N, 0)))),"")</f>
        <v/>
      </c>
    </row>
    <row r="957" spans="1:13" s="9" customFormat="1" x14ac:dyDescent="0.35">
      <c r="A957"/>
      <c r="B957"/>
      <c r="C957"/>
      <c r="D957"/>
      <c r="E957"/>
      <c r="F957"/>
      <c r="G957"/>
      <c r="H957"/>
      <c r="I957"/>
      <c r="J957"/>
      <c r="K957"/>
      <c r="L957"/>
      <c r="M957" s="9" t="str" cm="1">
        <f t="array" aca="1" ref="M957" ca="1">IFERROR(_xlfn.ANCHORARRAY(INDIRECT("'DATOS MAESTROS'!o" &amp; (MATCH(A957, 'DATOS MAESTROS'!N:N, 0)))),"")</f>
        <v/>
      </c>
    </row>
    <row r="958" spans="1:13" s="9" customFormat="1" x14ac:dyDescent="0.35">
      <c r="A958"/>
      <c r="B958"/>
      <c r="C958"/>
      <c r="D958"/>
      <c r="E958"/>
      <c r="F958"/>
      <c r="G958"/>
      <c r="H958"/>
      <c r="I958"/>
      <c r="J958"/>
      <c r="K958"/>
      <c r="L958"/>
      <c r="M958" s="9" t="str" cm="1">
        <f t="array" aca="1" ref="M958" ca="1">IFERROR(_xlfn.ANCHORARRAY(INDIRECT("'DATOS MAESTROS'!o" &amp; (MATCH(A958, 'DATOS MAESTROS'!N:N, 0)))),"")</f>
        <v/>
      </c>
    </row>
    <row r="959" spans="1:13" s="9" customFormat="1" x14ac:dyDescent="0.35">
      <c r="A959"/>
      <c r="B959"/>
      <c r="C959"/>
      <c r="D959"/>
      <c r="E959"/>
      <c r="F959"/>
      <c r="G959"/>
      <c r="H959"/>
      <c r="I959"/>
      <c r="J959"/>
      <c r="K959"/>
      <c r="L959"/>
      <c r="M959" s="9" t="str" cm="1">
        <f t="array" aca="1" ref="M959" ca="1">IFERROR(_xlfn.ANCHORARRAY(INDIRECT("'DATOS MAESTROS'!o" &amp; (MATCH(A959, 'DATOS MAESTROS'!N:N, 0)))),"")</f>
        <v/>
      </c>
    </row>
    <row r="960" spans="1:13" s="9" customFormat="1" x14ac:dyDescent="0.35">
      <c r="A960"/>
      <c r="B960"/>
      <c r="C960"/>
      <c r="D960"/>
      <c r="E960"/>
      <c r="F960"/>
      <c r="G960"/>
      <c r="H960"/>
      <c r="I960"/>
      <c r="J960"/>
      <c r="K960"/>
      <c r="L960"/>
      <c r="M960" s="9" t="str" cm="1">
        <f t="array" aca="1" ref="M960" ca="1">IFERROR(_xlfn.ANCHORARRAY(INDIRECT("'DATOS MAESTROS'!o" &amp; (MATCH(A960, 'DATOS MAESTROS'!N:N, 0)))),"")</f>
        <v/>
      </c>
    </row>
    <row r="961" spans="1:13" s="9" customFormat="1" x14ac:dyDescent="0.35">
      <c r="A961"/>
      <c r="B961"/>
      <c r="C961"/>
      <c r="D961"/>
      <c r="E961"/>
      <c r="F961"/>
      <c r="G961"/>
      <c r="H961"/>
      <c r="I961"/>
      <c r="J961"/>
      <c r="K961"/>
      <c r="L961"/>
      <c r="M961" s="9" t="str" cm="1">
        <f t="array" aca="1" ref="M961" ca="1">IFERROR(_xlfn.ANCHORARRAY(INDIRECT("'DATOS MAESTROS'!o" &amp; (MATCH(A961, 'DATOS MAESTROS'!N:N, 0)))),"")</f>
        <v/>
      </c>
    </row>
    <row r="962" spans="1:13" s="9" customFormat="1" x14ac:dyDescent="0.35">
      <c r="A962"/>
      <c r="B962"/>
      <c r="C962"/>
      <c r="D962"/>
      <c r="E962"/>
      <c r="F962"/>
      <c r="G962"/>
      <c r="H962"/>
      <c r="I962"/>
      <c r="J962"/>
      <c r="K962"/>
      <c r="L962"/>
      <c r="M962" s="9" t="str" cm="1">
        <f t="array" aca="1" ref="M962" ca="1">IFERROR(_xlfn.ANCHORARRAY(INDIRECT("'DATOS MAESTROS'!o" &amp; (MATCH(A962, 'DATOS MAESTROS'!N:N, 0)))),"")</f>
        <v/>
      </c>
    </row>
    <row r="963" spans="1:13" s="9" customFormat="1" x14ac:dyDescent="0.35">
      <c r="A963"/>
      <c r="B963"/>
      <c r="C963"/>
      <c r="D963"/>
      <c r="E963"/>
      <c r="F963"/>
      <c r="G963"/>
      <c r="H963"/>
      <c r="I963"/>
      <c r="J963"/>
      <c r="K963"/>
      <c r="L963"/>
      <c r="M963" s="9" t="str" cm="1">
        <f t="array" aca="1" ref="M963" ca="1">IFERROR(_xlfn.ANCHORARRAY(INDIRECT("'DATOS MAESTROS'!o" &amp; (MATCH(A963, 'DATOS MAESTROS'!N:N, 0)))),"")</f>
        <v/>
      </c>
    </row>
    <row r="964" spans="1:13" s="9" customFormat="1" x14ac:dyDescent="0.35">
      <c r="A964"/>
      <c r="B964"/>
      <c r="C964"/>
      <c r="D964"/>
      <c r="E964"/>
      <c r="F964"/>
      <c r="G964"/>
      <c r="H964"/>
      <c r="I964"/>
      <c r="J964"/>
      <c r="K964"/>
      <c r="L964"/>
      <c r="M964" s="9" t="str" cm="1">
        <f t="array" aca="1" ref="M964" ca="1">IFERROR(_xlfn.ANCHORARRAY(INDIRECT("'DATOS MAESTROS'!o" &amp; (MATCH(A964, 'DATOS MAESTROS'!N:N, 0)))),"")</f>
        <v/>
      </c>
    </row>
    <row r="965" spans="1:13" s="9" customFormat="1" x14ac:dyDescent="0.35">
      <c r="A965"/>
      <c r="B965"/>
      <c r="C965"/>
      <c r="D965"/>
      <c r="E965"/>
      <c r="F965"/>
      <c r="G965"/>
      <c r="H965"/>
      <c r="I965"/>
      <c r="J965"/>
      <c r="K965"/>
      <c r="L965"/>
      <c r="M965" s="9" t="str" cm="1">
        <f t="array" aca="1" ref="M965" ca="1">IFERROR(_xlfn.ANCHORARRAY(INDIRECT("'DATOS MAESTROS'!o" &amp; (MATCH(A965, 'DATOS MAESTROS'!N:N, 0)))),"")</f>
        <v/>
      </c>
    </row>
    <row r="966" spans="1:13" s="9" customFormat="1" x14ac:dyDescent="0.35">
      <c r="A966"/>
      <c r="B966"/>
      <c r="C966"/>
      <c r="D966"/>
      <c r="E966"/>
      <c r="F966"/>
      <c r="G966"/>
      <c r="H966"/>
      <c r="I966"/>
      <c r="J966"/>
      <c r="K966"/>
      <c r="L966"/>
      <c r="M966" s="9" t="str" cm="1">
        <f t="array" aca="1" ref="M966" ca="1">IFERROR(_xlfn.ANCHORARRAY(INDIRECT("'DATOS MAESTROS'!o" &amp; (MATCH(A966, 'DATOS MAESTROS'!N:N, 0)))),"")</f>
        <v/>
      </c>
    </row>
    <row r="967" spans="1:13" s="9" customFormat="1" x14ac:dyDescent="0.35">
      <c r="A967"/>
      <c r="B967"/>
      <c r="C967"/>
      <c r="D967"/>
      <c r="E967"/>
      <c r="F967"/>
      <c r="G967"/>
      <c r="H967"/>
      <c r="I967"/>
      <c r="J967"/>
      <c r="K967"/>
      <c r="L967"/>
      <c r="M967" s="9" t="str" cm="1">
        <f t="array" aca="1" ref="M967" ca="1">IFERROR(_xlfn.ANCHORARRAY(INDIRECT("'DATOS MAESTROS'!o" &amp; (MATCH(A967, 'DATOS MAESTROS'!N:N, 0)))),"")</f>
        <v/>
      </c>
    </row>
    <row r="968" spans="1:13" s="9" customFormat="1" x14ac:dyDescent="0.35">
      <c r="A968"/>
      <c r="B968"/>
      <c r="C968"/>
      <c r="D968"/>
      <c r="E968"/>
      <c r="F968"/>
      <c r="G968"/>
      <c r="H968"/>
      <c r="I968"/>
      <c r="J968"/>
      <c r="K968"/>
      <c r="L968"/>
      <c r="M968" s="9" t="str" cm="1">
        <f t="array" aca="1" ref="M968" ca="1">IFERROR(_xlfn.ANCHORARRAY(INDIRECT("'DATOS MAESTROS'!o" &amp; (MATCH(A968, 'DATOS MAESTROS'!N:N, 0)))),"")</f>
        <v/>
      </c>
    </row>
    <row r="969" spans="1:13" s="9" customFormat="1" x14ac:dyDescent="0.35">
      <c r="A969"/>
      <c r="B969"/>
      <c r="C969"/>
      <c r="D969"/>
      <c r="E969"/>
      <c r="F969"/>
      <c r="G969"/>
      <c r="H969"/>
      <c r="I969"/>
      <c r="J969"/>
      <c r="K969"/>
      <c r="L969"/>
      <c r="M969" s="9" t="str" cm="1">
        <f t="array" aca="1" ref="M969" ca="1">IFERROR(_xlfn.ANCHORARRAY(INDIRECT("'DATOS MAESTROS'!o" &amp; (MATCH(A969, 'DATOS MAESTROS'!N:N, 0)))),"")</f>
        <v/>
      </c>
    </row>
    <row r="970" spans="1:13" s="9" customFormat="1" x14ac:dyDescent="0.35">
      <c r="A970"/>
      <c r="B970"/>
      <c r="C970"/>
      <c r="D970"/>
      <c r="E970"/>
      <c r="F970"/>
      <c r="G970"/>
      <c r="H970"/>
      <c r="I970"/>
      <c r="J970"/>
      <c r="K970"/>
      <c r="L970"/>
      <c r="M970" s="9" t="str" cm="1">
        <f t="array" aca="1" ref="M970" ca="1">IFERROR(_xlfn.ANCHORARRAY(INDIRECT("'DATOS MAESTROS'!o" &amp; (MATCH(A970, 'DATOS MAESTROS'!N:N, 0)))),"")</f>
        <v/>
      </c>
    </row>
    <row r="971" spans="1:13" s="9" customFormat="1" x14ac:dyDescent="0.35">
      <c r="A971"/>
      <c r="B971"/>
      <c r="C971"/>
      <c r="D971"/>
      <c r="E971"/>
      <c r="F971"/>
      <c r="G971"/>
      <c r="H971"/>
      <c r="I971"/>
      <c r="J971"/>
      <c r="K971"/>
      <c r="L971"/>
      <c r="M971" s="9" t="str" cm="1">
        <f t="array" aca="1" ref="M971" ca="1">IFERROR(_xlfn.ANCHORARRAY(INDIRECT("'DATOS MAESTROS'!o" &amp; (MATCH(A971, 'DATOS MAESTROS'!N:N, 0)))),"")</f>
        <v/>
      </c>
    </row>
    <row r="972" spans="1:13" s="9" customFormat="1" x14ac:dyDescent="0.35">
      <c r="A972"/>
      <c r="B972"/>
      <c r="C972"/>
      <c r="D972"/>
      <c r="E972"/>
      <c r="F972"/>
      <c r="G972"/>
      <c r="H972"/>
      <c r="I972"/>
      <c r="J972"/>
      <c r="K972"/>
      <c r="L972"/>
      <c r="M972" s="9" t="str" cm="1">
        <f t="array" aca="1" ref="M972" ca="1">IFERROR(_xlfn.ANCHORARRAY(INDIRECT("'DATOS MAESTROS'!o" &amp; (MATCH(A972, 'DATOS MAESTROS'!N:N, 0)))),"")</f>
        <v/>
      </c>
    </row>
    <row r="973" spans="1:13" s="9" customFormat="1" x14ac:dyDescent="0.35">
      <c r="A973"/>
      <c r="B973"/>
      <c r="C973"/>
      <c r="D973"/>
      <c r="E973"/>
      <c r="F973"/>
      <c r="G973"/>
      <c r="H973"/>
      <c r="I973"/>
      <c r="J973"/>
      <c r="K973"/>
      <c r="L973"/>
      <c r="M973" s="9" t="str" cm="1">
        <f t="array" aca="1" ref="M973" ca="1">IFERROR(_xlfn.ANCHORARRAY(INDIRECT("'DATOS MAESTROS'!o" &amp; (MATCH(A973, 'DATOS MAESTROS'!N:N, 0)))),"")</f>
        <v/>
      </c>
    </row>
    <row r="974" spans="1:13" s="9" customFormat="1" x14ac:dyDescent="0.35">
      <c r="A974"/>
      <c r="B974"/>
      <c r="C974"/>
      <c r="D974"/>
      <c r="E974"/>
      <c r="F974"/>
      <c r="G974"/>
      <c r="H974"/>
      <c r="I974"/>
      <c r="J974"/>
      <c r="K974"/>
      <c r="L974"/>
      <c r="M974" s="9" t="str" cm="1">
        <f t="array" aca="1" ref="M974" ca="1">IFERROR(_xlfn.ANCHORARRAY(INDIRECT("'DATOS MAESTROS'!o" &amp; (MATCH(A974, 'DATOS MAESTROS'!N:N, 0)))),"")</f>
        <v/>
      </c>
    </row>
    <row r="975" spans="1:13" s="9" customFormat="1" x14ac:dyDescent="0.35">
      <c r="A975"/>
      <c r="B975"/>
      <c r="C975"/>
      <c r="D975"/>
      <c r="E975"/>
      <c r="F975"/>
      <c r="G975"/>
      <c r="H975"/>
      <c r="I975"/>
      <c r="J975"/>
      <c r="K975"/>
      <c r="L975"/>
      <c r="M975" s="9" t="str" cm="1">
        <f t="array" aca="1" ref="M975" ca="1">IFERROR(_xlfn.ANCHORARRAY(INDIRECT("'DATOS MAESTROS'!o" &amp; (MATCH(A975, 'DATOS MAESTROS'!N:N, 0)))),"")</f>
        <v/>
      </c>
    </row>
    <row r="976" spans="1:13" s="9" customFormat="1" x14ac:dyDescent="0.35">
      <c r="A976"/>
      <c r="B976"/>
      <c r="C976"/>
      <c r="D976"/>
      <c r="E976"/>
      <c r="F976"/>
      <c r="G976"/>
      <c r="H976"/>
      <c r="I976"/>
      <c r="J976"/>
      <c r="K976"/>
      <c r="L976"/>
      <c r="M976" s="9" t="str" cm="1">
        <f t="array" aca="1" ref="M976" ca="1">IFERROR(_xlfn.ANCHORARRAY(INDIRECT("'DATOS MAESTROS'!o" &amp; (MATCH(A976, 'DATOS MAESTROS'!N:N, 0)))),"")</f>
        <v/>
      </c>
    </row>
    <row r="977" spans="1:13" s="9" customFormat="1" x14ac:dyDescent="0.35">
      <c r="A977"/>
      <c r="B977"/>
      <c r="C977"/>
      <c r="D977"/>
      <c r="E977"/>
      <c r="F977"/>
      <c r="G977"/>
      <c r="H977"/>
      <c r="I977"/>
      <c r="J977"/>
      <c r="K977"/>
      <c r="L977"/>
      <c r="M977" s="9" t="str" cm="1">
        <f t="array" aca="1" ref="M977" ca="1">IFERROR(_xlfn.ANCHORARRAY(INDIRECT("'DATOS MAESTROS'!o" &amp; (MATCH(A977, 'DATOS MAESTROS'!N:N, 0)))),"")</f>
        <v/>
      </c>
    </row>
    <row r="978" spans="1:13" s="9" customFormat="1" x14ac:dyDescent="0.35">
      <c r="A978"/>
      <c r="B978"/>
      <c r="C978"/>
      <c r="D978"/>
      <c r="E978"/>
      <c r="F978"/>
      <c r="G978"/>
      <c r="H978"/>
      <c r="I978"/>
      <c r="J978"/>
      <c r="K978"/>
      <c r="L978"/>
      <c r="M978" s="9" t="str" cm="1">
        <f t="array" aca="1" ref="M978" ca="1">IFERROR(_xlfn.ANCHORARRAY(INDIRECT("'DATOS MAESTROS'!o" &amp; (MATCH(A978, 'DATOS MAESTROS'!N:N, 0)))),"")</f>
        <v/>
      </c>
    </row>
    <row r="979" spans="1:13" s="9" customFormat="1" x14ac:dyDescent="0.35">
      <c r="A979"/>
      <c r="B979"/>
      <c r="C979"/>
      <c r="D979"/>
      <c r="E979"/>
      <c r="F979"/>
      <c r="G979"/>
      <c r="H979"/>
      <c r="I979"/>
      <c r="J979"/>
      <c r="K979"/>
      <c r="L979"/>
      <c r="M979" s="9" t="str" cm="1">
        <f t="array" aca="1" ref="M979" ca="1">IFERROR(_xlfn.ANCHORARRAY(INDIRECT("'DATOS MAESTROS'!o" &amp; (MATCH(A979, 'DATOS MAESTROS'!N:N, 0)))),"")</f>
        <v/>
      </c>
    </row>
    <row r="980" spans="1:13" s="9" customFormat="1" x14ac:dyDescent="0.35">
      <c r="A980"/>
      <c r="B980"/>
      <c r="C980"/>
      <c r="D980"/>
      <c r="E980"/>
      <c r="F980"/>
      <c r="G980"/>
      <c r="H980"/>
      <c r="I980"/>
      <c r="J980"/>
      <c r="K980"/>
      <c r="L980"/>
      <c r="M980" s="9" t="str" cm="1">
        <f t="array" aca="1" ref="M980" ca="1">IFERROR(_xlfn.ANCHORARRAY(INDIRECT("'DATOS MAESTROS'!o" &amp; (MATCH(A980, 'DATOS MAESTROS'!N:N, 0)))),"")</f>
        <v/>
      </c>
    </row>
    <row r="981" spans="1:13" s="9" customFormat="1" x14ac:dyDescent="0.35">
      <c r="A981"/>
      <c r="B981"/>
      <c r="C981"/>
      <c r="D981"/>
      <c r="E981"/>
      <c r="F981"/>
      <c r="G981"/>
      <c r="H981"/>
      <c r="I981"/>
      <c r="J981"/>
      <c r="K981"/>
      <c r="L981"/>
      <c r="M981" s="9" t="str" cm="1">
        <f t="array" aca="1" ref="M981" ca="1">IFERROR(_xlfn.ANCHORARRAY(INDIRECT("'DATOS MAESTROS'!o" &amp; (MATCH(A981, 'DATOS MAESTROS'!N:N, 0)))),"")</f>
        <v/>
      </c>
    </row>
    <row r="982" spans="1:13" s="9" customFormat="1" x14ac:dyDescent="0.35">
      <c r="A982"/>
      <c r="B982"/>
      <c r="C982"/>
      <c r="D982"/>
      <c r="E982"/>
      <c r="F982"/>
      <c r="G982"/>
      <c r="H982"/>
      <c r="I982"/>
      <c r="J982"/>
      <c r="K982"/>
      <c r="L982"/>
      <c r="M982" s="9" t="str" cm="1">
        <f t="array" aca="1" ref="M982" ca="1">IFERROR(_xlfn.ANCHORARRAY(INDIRECT("'DATOS MAESTROS'!o" &amp; (MATCH(A982, 'DATOS MAESTROS'!N:N, 0)))),"")</f>
        <v/>
      </c>
    </row>
    <row r="983" spans="1:13" s="9" customFormat="1" x14ac:dyDescent="0.35">
      <c r="A983"/>
      <c r="B983"/>
      <c r="C983"/>
      <c r="D983"/>
      <c r="E983"/>
      <c r="F983"/>
      <c r="G983"/>
      <c r="H983"/>
      <c r="I983"/>
      <c r="J983"/>
      <c r="K983"/>
      <c r="L983"/>
      <c r="M983" s="9" t="str" cm="1">
        <f t="array" aca="1" ref="M983" ca="1">IFERROR(_xlfn.ANCHORARRAY(INDIRECT("'DATOS MAESTROS'!o" &amp; (MATCH(A983, 'DATOS MAESTROS'!N:N, 0)))),"")</f>
        <v/>
      </c>
    </row>
    <row r="984" spans="1:13" s="9" customFormat="1" x14ac:dyDescent="0.35">
      <c r="A984"/>
      <c r="B984"/>
      <c r="C984"/>
      <c r="D984"/>
      <c r="E984"/>
      <c r="F984"/>
      <c r="G984"/>
      <c r="H984"/>
      <c r="I984"/>
      <c r="J984"/>
      <c r="K984"/>
      <c r="L984"/>
      <c r="M984" s="9" t="str" cm="1">
        <f t="array" aca="1" ref="M984" ca="1">IFERROR(_xlfn.ANCHORARRAY(INDIRECT("'DATOS MAESTROS'!o" &amp; (MATCH(A984, 'DATOS MAESTROS'!N:N, 0)))),"")</f>
        <v/>
      </c>
    </row>
    <row r="985" spans="1:13" s="9" customFormat="1" x14ac:dyDescent="0.35">
      <c r="A985"/>
      <c r="B985"/>
      <c r="C985"/>
      <c r="D985"/>
      <c r="E985"/>
      <c r="F985"/>
      <c r="G985"/>
      <c r="H985"/>
      <c r="I985"/>
      <c r="J985"/>
      <c r="K985"/>
      <c r="L985"/>
      <c r="M985" s="9" t="str" cm="1">
        <f t="array" aca="1" ref="M985" ca="1">IFERROR(_xlfn.ANCHORARRAY(INDIRECT("'DATOS MAESTROS'!o" &amp; (MATCH(A985, 'DATOS MAESTROS'!N:N, 0)))),"")</f>
        <v/>
      </c>
    </row>
    <row r="986" spans="1:13" s="9" customFormat="1" x14ac:dyDescent="0.35">
      <c r="A986"/>
      <c r="B986"/>
      <c r="C986"/>
      <c r="D986"/>
      <c r="E986"/>
      <c r="F986"/>
      <c r="G986"/>
      <c r="H986"/>
      <c r="I986"/>
      <c r="J986"/>
      <c r="K986"/>
      <c r="L986"/>
      <c r="M986" s="9" t="str" cm="1">
        <f t="array" aca="1" ref="M986" ca="1">IFERROR(_xlfn.ANCHORARRAY(INDIRECT("'DATOS MAESTROS'!o" &amp; (MATCH(A986, 'DATOS MAESTROS'!N:N, 0)))),"")</f>
        <v/>
      </c>
    </row>
    <row r="987" spans="1:13" s="9" customFormat="1" x14ac:dyDescent="0.35">
      <c r="A987"/>
      <c r="B987"/>
      <c r="C987"/>
      <c r="D987"/>
      <c r="E987"/>
      <c r="F987"/>
      <c r="G987"/>
      <c r="H987"/>
      <c r="I987"/>
      <c r="J987"/>
      <c r="K987"/>
      <c r="L987"/>
      <c r="M987" s="9" t="str" cm="1">
        <f t="array" aca="1" ref="M987" ca="1">IFERROR(_xlfn.ANCHORARRAY(INDIRECT("'DATOS MAESTROS'!o" &amp; (MATCH(A987, 'DATOS MAESTROS'!N:N, 0)))),"")</f>
        <v/>
      </c>
    </row>
    <row r="988" spans="1:13" s="9" customFormat="1" x14ac:dyDescent="0.35">
      <c r="A988"/>
      <c r="B988"/>
      <c r="C988"/>
      <c r="D988"/>
      <c r="E988"/>
      <c r="F988"/>
      <c r="G988"/>
      <c r="H988"/>
      <c r="I988"/>
      <c r="J988"/>
      <c r="K988"/>
      <c r="L988"/>
      <c r="M988" s="9" t="str" cm="1">
        <f t="array" aca="1" ref="M988" ca="1">IFERROR(_xlfn.ANCHORARRAY(INDIRECT("'DATOS MAESTROS'!o" &amp; (MATCH(A988, 'DATOS MAESTROS'!N:N, 0)))),"")</f>
        <v/>
      </c>
    </row>
    <row r="989" spans="1:13" s="9" customFormat="1" x14ac:dyDescent="0.35">
      <c r="A989"/>
      <c r="B989"/>
      <c r="C989"/>
      <c r="D989"/>
      <c r="E989"/>
      <c r="F989"/>
      <c r="G989"/>
      <c r="H989"/>
      <c r="I989"/>
      <c r="J989"/>
      <c r="K989"/>
      <c r="L989"/>
      <c r="M989" s="9" t="str" cm="1">
        <f t="array" aca="1" ref="M989" ca="1">IFERROR(_xlfn.ANCHORARRAY(INDIRECT("'DATOS MAESTROS'!o" &amp; (MATCH(A989, 'DATOS MAESTROS'!N:N, 0)))),"")</f>
        <v/>
      </c>
    </row>
    <row r="990" spans="1:13" s="9" customFormat="1" x14ac:dyDescent="0.35">
      <c r="A990"/>
      <c r="B990"/>
      <c r="C990"/>
      <c r="D990"/>
      <c r="E990"/>
      <c r="F990"/>
      <c r="G990"/>
      <c r="H990"/>
      <c r="I990"/>
      <c r="J990"/>
      <c r="K990"/>
      <c r="L990"/>
      <c r="M990" s="9" t="str" cm="1">
        <f t="array" aca="1" ref="M990" ca="1">IFERROR(_xlfn.ANCHORARRAY(INDIRECT("'DATOS MAESTROS'!o" &amp; (MATCH(A990, 'DATOS MAESTROS'!N:N, 0)))),"")</f>
        <v/>
      </c>
    </row>
    <row r="991" spans="1:13" s="9" customFormat="1" x14ac:dyDescent="0.35">
      <c r="A991"/>
      <c r="B991"/>
      <c r="C991"/>
      <c r="D991"/>
      <c r="E991"/>
      <c r="F991"/>
      <c r="G991"/>
      <c r="H991"/>
      <c r="I991"/>
      <c r="J991"/>
      <c r="K991"/>
      <c r="L991"/>
      <c r="M991" s="9" t="str" cm="1">
        <f t="array" aca="1" ref="M991" ca="1">IFERROR(_xlfn.ANCHORARRAY(INDIRECT("'DATOS MAESTROS'!o" &amp; (MATCH(A991, 'DATOS MAESTROS'!N:N, 0)))),"")</f>
        <v/>
      </c>
    </row>
    <row r="992" spans="1:13" s="9" customFormat="1" x14ac:dyDescent="0.35">
      <c r="A992"/>
      <c r="B992"/>
      <c r="C992"/>
      <c r="D992"/>
      <c r="E992"/>
      <c r="F992"/>
      <c r="G992"/>
      <c r="H992"/>
      <c r="I992"/>
      <c r="J992"/>
      <c r="K992"/>
      <c r="L992"/>
      <c r="M992" s="9" t="str" cm="1">
        <f t="array" aca="1" ref="M992" ca="1">IFERROR(_xlfn.ANCHORARRAY(INDIRECT("'DATOS MAESTROS'!o" &amp; (MATCH(A992, 'DATOS MAESTROS'!N:N, 0)))),"")</f>
        <v/>
      </c>
    </row>
    <row r="993" spans="1:13" s="9" customFormat="1" x14ac:dyDescent="0.35">
      <c r="A993"/>
      <c r="B993"/>
      <c r="C993"/>
      <c r="D993"/>
      <c r="E993"/>
      <c r="F993"/>
      <c r="G993"/>
      <c r="H993"/>
      <c r="I993"/>
      <c r="J993"/>
      <c r="K993"/>
      <c r="L993"/>
      <c r="M993" s="9" t="str" cm="1">
        <f t="array" aca="1" ref="M993" ca="1">IFERROR(_xlfn.ANCHORARRAY(INDIRECT("'DATOS MAESTROS'!o" &amp; (MATCH(A993, 'DATOS MAESTROS'!N:N, 0)))),"")</f>
        <v/>
      </c>
    </row>
    <row r="994" spans="1:13" s="9" customFormat="1" x14ac:dyDescent="0.35">
      <c r="A994"/>
      <c r="B994"/>
      <c r="C994"/>
      <c r="D994"/>
      <c r="E994"/>
      <c r="F994"/>
      <c r="G994"/>
      <c r="H994"/>
      <c r="I994"/>
      <c r="J994"/>
      <c r="K994"/>
      <c r="L994"/>
      <c r="M994" s="9" t="str" cm="1">
        <f t="array" aca="1" ref="M994" ca="1">IFERROR(_xlfn.ANCHORARRAY(INDIRECT("'DATOS MAESTROS'!o" &amp; (MATCH(A994, 'DATOS MAESTROS'!N:N, 0)))),"")</f>
        <v/>
      </c>
    </row>
    <row r="995" spans="1:13" s="9" customFormat="1" x14ac:dyDescent="0.35">
      <c r="A995"/>
      <c r="B995"/>
      <c r="C995"/>
      <c r="D995"/>
      <c r="E995"/>
      <c r="F995"/>
      <c r="G995"/>
      <c r="H995"/>
      <c r="I995"/>
      <c r="J995"/>
      <c r="K995"/>
      <c r="L995"/>
      <c r="M995" s="9" t="str" cm="1">
        <f t="array" aca="1" ref="M995" ca="1">IFERROR(_xlfn.ANCHORARRAY(INDIRECT("'DATOS MAESTROS'!o" &amp; (MATCH(A995, 'DATOS MAESTROS'!N:N, 0)))),"")</f>
        <v/>
      </c>
    </row>
    <row r="996" spans="1:13" s="9" customFormat="1" x14ac:dyDescent="0.35">
      <c r="A996"/>
      <c r="B996"/>
      <c r="C996"/>
      <c r="D996"/>
      <c r="E996"/>
      <c r="F996"/>
      <c r="G996"/>
      <c r="H996"/>
      <c r="I996"/>
      <c r="J996"/>
      <c r="K996"/>
      <c r="L996"/>
      <c r="M996" s="9" t="str" cm="1">
        <f t="array" aca="1" ref="M996" ca="1">IFERROR(_xlfn.ANCHORARRAY(INDIRECT("'DATOS MAESTROS'!o" &amp; (MATCH(A996, 'DATOS MAESTROS'!N:N, 0)))),"")</f>
        <v/>
      </c>
    </row>
    <row r="997" spans="1:13" s="9" customFormat="1" x14ac:dyDescent="0.35">
      <c r="A997"/>
      <c r="B997"/>
      <c r="C997"/>
      <c r="D997"/>
      <c r="E997"/>
      <c r="F997"/>
      <c r="G997"/>
      <c r="H997"/>
      <c r="I997"/>
      <c r="J997"/>
      <c r="K997"/>
      <c r="L997"/>
      <c r="M997" s="9" t="str" cm="1">
        <f t="array" aca="1" ref="M997" ca="1">IFERROR(_xlfn.ANCHORARRAY(INDIRECT("'DATOS MAESTROS'!o" &amp; (MATCH(A997, 'DATOS MAESTROS'!N:N, 0)))),"")</f>
        <v/>
      </c>
    </row>
    <row r="998" spans="1:13" s="9" customFormat="1" x14ac:dyDescent="0.35">
      <c r="A998"/>
      <c r="B998"/>
      <c r="C998"/>
      <c r="D998"/>
      <c r="E998"/>
      <c r="F998"/>
      <c r="G998"/>
      <c r="H998"/>
      <c r="I998"/>
      <c r="J998"/>
      <c r="K998"/>
      <c r="L998"/>
      <c r="M998" s="9" t="str" cm="1">
        <f t="array" aca="1" ref="M998" ca="1">IFERROR(_xlfn.ANCHORARRAY(INDIRECT("'DATOS MAESTROS'!o" &amp; (MATCH(A998, 'DATOS MAESTROS'!N:N, 0)))),"")</f>
        <v/>
      </c>
    </row>
    <row r="999" spans="1:13" s="9" customFormat="1" x14ac:dyDescent="0.35">
      <c r="A999"/>
      <c r="B999"/>
      <c r="C999"/>
      <c r="D999"/>
      <c r="E999"/>
      <c r="F999"/>
      <c r="G999"/>
      <c r="H999"/>
      <c r="I999"/>
      <c r="J999"/>
      <c r="K999"/>
      <c r="L999"/>
      <c r="M999" s="9" t="str" cm="1">
        <f t="array" aca="1" ref="M999" ca="1">IFERROR(_xlfn.ANCHORARRAY(INDIRECT("'DATOS MAESTROS'!o" &amp; (MATCH(A999, 'DATOS MAESTROS'!N:N, 0)))),"")</f>
        <v/>
      </c>
    </row>
    <row r="1000" spans="1:13" s="9" customFormat="1" x14ac:dyDescent="0.35">
      <c r="A1000"/>
      <c r="B1000"/>
      <c r="C1000"/>
      <c r="D1000"/>
      <c r="E1000"/>
      <c r="F1000"/>
      <c r="G1000"/>
      <c r="H1000"/>
      <c r="I1000"/>
      <c r="J1000"/>
      <c r="K1000"/>
      <c r="L1000"/>
      <c r="M1000" s="13" t="str" cm="1">
        <f t="array" aca="1" ref="M1000" ca="1">IFERROR(_xlfn.ANCHORARRAY(INDIRECT("'DATOS MAESTROS'!o" &amp; (MATCH(A1000, 'DATOS MAESTROS'!N:N, 0)))),"")</f>
        <v/>
      </c>
    </row>
    <row r="1001" spans="1:13" s="9" customFormat="1" x14ac:dyDescent="0.35">
      <c r="A1001"/>
      <c r="B1001"/>
      <c r="C1001"/>
      <c r="D1001"/>
      <c r="E1001"/>
      <c r="F1001"/>
      <c r="G1001"/>
      <c r="H1001"/>
      <c r="I1001"/>
      <c r="J1001"/>
      <c r="K1001"/>
      <c r="L1001"/>
    </row>
    <row r="1002" spans="1:13" s="9" customFormat="1" x14ac:dyDescent="0.35">
      <c r="A1002"/>
      <c r="B1002"/>
      <c r="C1002"/>
      <c r="D1002"/>
      <c r="E1002"/>
      <c r="F1002"/>
      <c r="G1002"/>
      <c r="H1002"/>
      <c r="I1002"/>
      <c r="J1002"/>
      <c r="K1002"/>
      <c r="L1002"/>
    </row>
  </sheetData>
  <autoFilter ref="B2:I83" xr:uid="{12BDDA57-707A-4B51-A87D-5DA5583F4672}">
    <sortState xmlns:xlrd2="http://schemas.microsoft.com/office/spreadsheetml/2017/richdata2" ref="B3:I82">
      <sortCondition descending="1" ref="G2"/>
    </sortState>
  </autoFilter>
  <mergeCells count="1">
    <mergeCell ref="A1:J1"/>
  </mergeCells>
  <dataValidations count="2">
    <dataValidation type="list" allowBlank="1" showInputMessage="1" showErrorMessage="1" sqref="D3:D82" xr:uid="{454EA35F-A7F8-4FD0-93D4-138A80F6B107}">
      <formula1>INDIRECT("TIPO_CARBON[TIPO CARBON]")</formula1>
    </dataValidation>
    <dataValidation type="list" allowBlank="1" showInputMessage="1" showErrorMessage="1" sqref="B3:B82" xr:uid="{A9475E84-64C2-4996-8529-08F75A713B09}">
      <formula1>_xlfn.ANCHORARRAY(M3)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375DB2D-FBD8-492C-9F03-2EFCECE7B5FC}">
          <x14:formula1>
            <xm:f>_xlfn.ANCHORARRAY('DATOS MAESTROS'!$N$2)</xm:f>
          </x14:formula1>
          <xm:sqref>A3:A82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15BBF-E64F-4843-B433-08F5C4754B0F}">
  <dimension ref="A1:I526"/>
  <sheetViews>
    <sheetView showGridLines="0" workbookViewId="0">
      <pane ySplit="1" topLeftCell="A2" activePane="bottomLeft" state="frozen"/>
      <selection pane="bottomLeft" activeCell="A2" sqref="A2:I526"/>
    </sheetView>
  </sheetViews>
  <sheetFormatPr baseColWidth="10" defaultColWidth="9.1796875" defaultRowHeight="14.5" x14ac:dyDescent="0.35"/>
  <cols>
    <col min="1" max="1" width="11.08984375" bestFit="1" customWidth="1"/>
    <col min="2" max="2" width="8" bestFit="1" customWidth="1"/>
    <col min="3" max="3" width="10.7265625" bestFit="1" customWidth="1"/>
    <col min="4" max="6" width="6.6328125" bestFit="1" customWidth="1"/>
    <col min="7" max="7" width="5.6328125" bestFit="1" customWidth="1"/>
    <col min="8" max="8" width="5.7265625" bestFit="1" customWidth="1"/>
    <col min="9" max="9" width="10.1796875" bestFit="1" customWidth="1"/>
    <col min="10" max="11" width="12" bestFit="1" customWidth="1"/>
  </cols>
  <sheetData>
    <row r="1" spans="1:9" x14ac:dyDescent="0.35">
      <c r="A1" t="s">
        <v>2327</v>
      </c>
      <c r="B1" t="s">
        <v>2328</v>
      </c>
      <c r="C1" t="s">
        <v>2329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2330</v>
      </c>
    </row>
    <row r="2" spans="1:9" x14ac:dyDescent="0.35">
      <c r="A2" t="s">
        <v>2316</v>
      </c>
      <c r="B2" t="s">
        <v>189</v>
      </c>
      <c r="C2">
        <v>290001712</v>
      </c>
      <c r="D2" s="24">
        <v>7.5069492994366591</v>
      </c>
      <c r="E2" s="24">
        <v>6.2702946699407773</v>
      </c>
      <c r="F2" s="24">
        <v>41.804279936443741</v>
      </c>
      <c r="G2" s="24">
        <v>0.58889065434060373</v>
      </c>
      <c r="H2" s="24">
        <v>3.8711541239347103</v>
      </c>
      <c r="I2" s="24"/>
    </row>
    <row r="3" spans="1:9" x14ac:dyDescent="0.35">
      <c r="A3" t="s">
        <v>2316</v>
      </c>
      <c r="B3" t="s">
        <v>189</v>
      </c>
      <c r="C3">
        <v>290000028</v>
      </c>
      <c r="D3" s="24">
        <v>7.0430662684015299</v>
      </c>
      <c r="E3" s="24">
        <v>6.3843418193660675</v>
      </c>
      <c r="F3" s="24">
        <v>41.810422707219146</v>
      </c>
      <c r="G3" s="24">
        <v>0.6221404037268663</v>
      </c>
      <c r="H3" s="24">
        <v>3.8073494165958506</v>
      </c>
      <c r="I3" s="24"/>
    </row>
    <row r="4" spans="1:9" x14ac:dyDescent="0.35">
      <c r="A4" t="s">
        <v>2316</v>
      </c>
      <c r="B4" t="s">
        <v>189</v>
      </c>
      <c r="C4">
        <v>290001734</v>
      </c>
      <c r="D4" s="24">
        <v>10.798105183985189</v>
      </c>
      <c r="E4" s="24">
        <v>3.9238590604026844</v>
      </c>
      <c r="F4" s="24">
        <v>44.13110853968989</v>
      </c>
      <c r="G4" s="24">
        <v>0.55804616986808608</v>
      </c>
      <c r="H4" s="24">
        <v>3.6432249479287204</v>
      </c>
      <c r="I4" s="24"/>
    </row>
    <row r="5" spans="1:9" x14ac:dyDescent="0.35">
      <c r="A5" t="s">
        <v>2316</v>
      </c>
      <c r="B5" t="s">
        <v>189</v>
      </c>
      <c r="C5">
        <v>290000255</v>
      </c>
      <c r="D5" s="24">
        <v>4.0325998693532981</v>
      </c>
      <c r="E5" s="24">
        <v>7.2815217828249841</v>
      </c>
      <c r="F5" s="24">
        <v>42.268169438721664</v>
      </c>
      <c r="G5" s="24">
        <v>0.63675996181096417</v>
      </c>
      <c r="H5" s="24">
        <v>4.4681171800412036</v>
      </c>
      <c r="I5" s="24"/>
    </row>
    <row r="6" spans="1:9" x14ac:dyDescent="0.35">
      <c r="A6" t="s">
        <v>2316</v>
      </c>
      <c r="B6" t="s">
        <v>189</v>
      </c>
      <c r="C6">
        <v>290001198</v>
      </c>
      <c r="D6" s="24">
        <v>5.0228848853532986</v>
      </c>
      <c r="E6" s="24">
        <v>5.9154626813289646</v>
      </c>
      <c r="F6" s="24">
        <v>43.287014896272026</v>
      </c>
      <c r="G6" s="24">
        <v>0.59551532522227402</v>
      </c>
      <c r="H6" s="24">
        <v>4.5711569957884874</v>
      </c>
      <c r="I6" s="24"/>
    </row>
    <row r="7" spans="1:9" x14ac:dyDescent="0.35">
      <c r="A7" t="s">
        <v>2316</v>
      </c>
      <c r="B7" t="s">
        <v>189</v>
      </c>
      <c r="C7">
        <v>290001641</v>
      </c>
      <c r="D7" s="24">
        <v>2.9912434696256636</v>
      </c>
      <c r="E7" s="24">
        <v>8.5499533698890371</v>
      </c>
      <c r="F7" s="24">
        <v>40.426606364146629</v>
      </c>
      <c r="G7" s="24">
        <v>0.96733776607227673</v>
      </c>
      <c r="H7" s="24">
        <v>4.0699019904149223</v>
      </c>
      <c r="I7" s="24"/>
    </row>
    <row r="8" spans="1:9" x14ac:dyDescent="0.35">
      <c r="A8" t="s">
        <v>2316</v>
      </c>
      <c r="B8" t="s">
        <v>189</v>
      </c>
      <c r="C8">
        <v>290001575</v>
      </c>
      <c r="D8" s="24">
        <v>4.5158579582614911</v>
      </c>
      <c r="E8" s="24">
        <v>12.023938997562279</v>
      </c>
      <c r="F8" s="24">
        <v>42.460279743147638</v>
      </c>
      <c r="G8" s="24">
        <v>0.90395207800701605</v>
      </c>
      <c r="H8" s="24">
        <v>3.9410488138414892</v>
      </c>
      <c r="I8" s="24"/>
    </row>
    <row r="9" spans="1:9" x14ac:dyDescent="0.35">
      <c r="A9" t="s">
        <v>2316</v>
      </c>
      <c r="B9" t="s">
        <v>189</v>
      </c>
      <c r="C9">
        <v>290001717</v>
      </c>
      <c r="D9" s="24">
        <v>4.6994775887939788</v>
      </c>
      <c r="E9" s="24">
        <v>7.575767983033372</v>
      </c>
      <c r="F9" s="24">
        <v>42.130592071621976</v>
      </c>
      <c r="G9" s="24">
        <v>0.57962017888727768</v>
      </c>
      <c r="H9" s="24">
        <v>4.6311309129622025</v>
      </c>
      <c r="I9" s="24"/>
    </row>
    <row r="10" spans="1:9" x14ac:dyDescent="0.35">
      <c r="A10" t="s">
        <v>2316</v>
      </c>
      <c r="B10" t="s">
        <v>189</v>
      </c>
      <c r="C10">
        <v>290001681</v>
      </c>
      <c r="D10" s="24">
        <v>4.2028667396860158</v>
      </c>
      <c r="E10" s="24">
        <v>6.5188706340513587</v>
      </c>
      <c r="F10" s="24">
        <v>43.020345868321762</v>
      </c>
      <c r="G10" s="24">
        <v>0.48460800778873059</v>
      </c>
      <c r="H10" s="24">
        <v>4.3657782645734446</v>
      </c>
      <c r="I10" s="24"/>
    </row>
    <row r="11" spans="1:9" x14ac:dyDescent="0.35">
      <c r="A11" t="s">
        <v>2316</v>
      </c>
      <c r="B11" t="s">
        <v>189</v>
      </c>
      <c r="C11">
        <v>290001686</v>
      </c>
      <c r="D11" s="24">
        <v>3.0849117920148563</v>
      </c>
      <c r="E11" s="24">
        <v>5.9698593977981167</v>
      </c>
      <c r="F11" s="24">
        <v>42.494103992571958</v>
      </c>
      <c r="G11" s="24">
        <v>0.67208383074678335</v>
      </c>
      <c r="H11" s="24">
        <v>4.7221116858999865</v>
      </c>
      <c r="I11" s="24"/>
    </row>
    <row r="12" spans="1:9" x14ac:dyDescent="0.35">
      <c r="A12" t="s">
        <v>2316</v>
      </c>
      <c r="B12" t="s">
        <v>189</v>
      </c>
      <c r="C12">
        <v>290001223</v>
      </c>
      <c r="D12" s="24">
        <v>5.0369467966128774</v>
      </c>
      <c r="E12" s="24">
        <v>3.7639015817223194</v>
      </c>
      <c r="F12" s="24">
        <v>42.718701070458536</v>
      </c>
      <c r="G12" s="24">
        <v>0.70435532832720882</v>
      </c>
      <c r="H12" s="24">
        <v>4.1258987058635563</v>
      </c>
      <c r="I12" s="24"/>
    </row>
    <row r="13" spans="1:9" x14ac:dyDescent="0.35">
      <c r="A13" t="s">
        <v>2316</v>
      </c>
      <c r="B13" t="s">
        <v>189</v>
      </c>
      <c r="C13">
        <v>290001687</v>
      </c>
      <c r="D13" s="24">
        <v>3.8337249184197733</v>
      </c>
      <c r="E13" s="24">
        <v>7.331688537110324</v>
      </c>
      <c r="F13" s="24">
        <v>42.441358050406166</v>
      </c>
      <c r="G13" s="24">
        <v>0.63141637158925223</v>
      </c>
      <c r="H13" s="24">
        <v>3.9965632159966664</v>
      </c>
      <c r="I13" s="24"/>
    </row>
    <row r="14" spans="1:9" x14ac:dyDescent="0.35">
      <c r="A14" t="s">
        <v>2316</v>
      </c>
      <c r="B14" t="s">
        <v>189</v>
      </c>
      <c r="C14">
        <v>290001407</v>
      </c>
      <c r="D14" s="24">
        <v>7.9672206572769957</v>
      </c>
      <c r="E14" s="24">
        <v>2.7010379198266525</v>
      </c>
      <c r="F14" s="24">
        <v>44.016777898158189</v>
      </c>
      <c r="G14" s="24">
        <v>0.53564680390032515</v>
      </c>
      <c r="H14" s="24">
        <v>4.1039364391477076</v>
      </c>
      <c r="I14" s="24"/>
    </row>
    <row r="15" spans="1:9" x14ac:dyDescent="0.35">
      <c r="A15" t="s">
        <v>2316</v>
      </c>
      <c r="B15" t="s">
        <v>189</v>
      </c>
      <c r="C15">
        <v>290000027</v>
      </c>
      <c r="D15" s="24">
        <v>6.8029453957813546</v>
      </c>
      <c r="E15" s="24">
        <v>7.3681605806305273</v>
      </c>
      <c r="F15" s="24">
        <v>42.749861930142885</v>
      </c>
      <c r="G15" s="24">
        <v>0.67646121569516893</v>
      </c>
      <c r="H15" s="24">
        <v>4.1730976411884786</v>
      </c>
      <c r="I15" s="24"/>
    </row>
    <row r="16" spans="1:9" x14ac:dyDescent="0.35">
      <c r="A16" t="s">
        <v>2316</v>
      </c>
      <c r="B16" t="s">
        <v>189</v>
      </c>
      <c r="C16">
        <v>290000429</v>
      </c>
      <c r="D16" s="24">
        <v>3.3389873417721523</v>
      </c>
      <c r="E16" s="24">
        <v>6.3011764705882349</v>
      </c>
      <c r="F16" s="24">
        <v>42.081481757259873</v>
      </c>
      <c r="G16" s="24">
        <v>0.65559195830230832</v>
      </c>
      <c r="H16" s="24">
        <v>4.2259865971705137</v>
      </c>
      <c r="I16" s="24"/>
    </row>
    <row r="17" spans="1:9" x14ac:dyDescent="0.35">
      <c r="A17" t="s">
        <v>2317</v>
      </c>
      <c r="B17" t="s">
        <v>189</v>
      </c>
      <c r="C17">
        <v>290001223</v>
      </c>
      <c r="D17" s="24">
        <v>5.4129570429570428</v>
      </c>
      <c r="E17" s="24">
        <v>6.5015884115884113</v>
      </c>
      <c r="F17" s="24">
        <v>43.576383616383623</v>
      </c>
      <c r="G17" s="24">
        <v>0.54160839160839169</v>
      </c>
      <c r="H17" s="24">
        <v>4</v>
      </c>
      <c r="I17" s="24"/>
    </row>
    <row r="18" spans="1:9" x14ac:dyDescent="0.35">
      <c r="A18" t="s">
        <v>2317</v>
      </c>
      <c r="B18" t="s">
        <v>189</v>
      </c>
      <c r="C18">
        <v>290001686</v>
      </c>
      <c r="D18" s="24">
        <v>4.2947133757961788</v>
      </c>
      <c r="E18" s="24">
        <v>16.396014558689718</v>
      </c>
      <c r="F18" s="24">
        <v>38.414989384288745</v>
      </c>
      <c r="G18" s="24">
        <v>0.7310464058234758</v>
      </c>
      <c r="H18" s="24">
        <v>3.0348801941158632</v>
      </c>
      <c r="I18" s="24"/>
    </row>
    <row r="19" spans="1:9" x14ac:dyDescent="0.35">
      <c r="A19" t="s">
        <v>2317</v>
      </c>
      <c r="B19" t="s">
        <v>189</v>
      </c>
      <c r="C19">
        <v>290001288</v>
      </c>
      <c r="D19" s="24">
        <v>4.3499999999999996</v>
      </c>
      <c r="E19" s="24">
        <v>7.9600000000000009</v>
      </c>
      <c r="F19" s="24">
        <v>42.55</v>
      </c>
      <c r="G19" s="24">
        <v>0.5</v>
      </c>
      <c r="H19" s="24">
        <v>5</v>
      </c>
      <c r="I19" s="24"/>
    </row>
    <row r="20" spans="1:9" x14ac:dyDescent="0.35">
      <c r="A20" t="s">
        <v>2318</v>
      </c>
      <c r="B20" t="s">
        <v>189</v>
      </c>
      <c r="C20">
        <v>290000027</v>
      </c>
      <c r="D20" s="24">
        <v>10.66</v>
      </c>
      <c r="E20" s="24">
        <v>7.55</v>
      </c>
      <c r="F20" s="24">
        <v>42.35</v>
      </c>
      <c r="G20" s="24">
        <v>0.64</v>
      </c>
      <c r="H20" s="24">
        <v>5.5</v>
      </c>
      <c r="I20" s="24"/>
    </row>
    <row r="21" spans="1:9" x14ac:dyDescent="0.35">
      <c r="A21" t="s">
        <v>2319</v>
      </c>
      <c r="B21" t="s">
        <v>189</v>
      </c>
      <c r="C21">
        <v>290000255</v>
      </c>
      <c r="D21" s="24">
        <v>5.5627530316240001</v>
      </c>
      <c r="E21" s="24">
        <v>8.305171990171992</v>
      </c>
      <c r="F21" s="24">
        <v>41.117133629230402</v>
      </c>
      <c r="G21" s="24">
        <v>0.57935959419830385</v>
      </c>
      <c r="H21" s="24">
        <v>4.5698264246651341</v>
      </c>
      <c r="I21" s="24"/>
    </row>
    <row r="22" spans="1:9" x14ac:dyDescent="0.35">
      <c r="A22" t="s">
        <v>2319</v>
      </c>
      <c r="B22" t="s">
        <v>189</v>
      </c>
      <c r="C22">
        <v>290001820</v>
      </c>
      <c r="D22" s="24">
        <v>3.5162523574315223</v>
      </c>
      <c r="E22" s="24">
        <v>7.4197018410417597</v>
      </c>
      <c r="F22" s="24">
        <v>40.164122137404576</v>
      </c>
      <c r="G22" s="24">
        <v>0.85696722047597651</v>
      </c>
      <c r="H22" s="24">
        <v>4.1422541535698247</v>
      </c>
      <c r="I22" s="24"/>
    </row>
    <row r="23" spans="1:9" x14ac:dyDescent="0.35">
      <c r="A23" t="s">
        <v>2319</v>
      </c>
      <c r="B23" t="s">
        <v>189</v>
      </c>
      <c r="C23">
        <v>290001697</v>
      </c>
      <c r="D23" s="24">
        <v>5.6349427344309237</v>
      </c>
      <c r="E23" s="24">
        <v>5.9814674302075872</v>
      </c>
      <c r="F23" s="24">
        <v>42.762575161059424</v>
      </c>
      <c r="G23" s="24">
        <v>0.5090748031496064</v>
      </c>
      <c r="H23" s="24">
        <v>4.3631889763779528</v>
      </c>
      <c r="I23" s="24"/>
    </row>
    <row r="24" spans="1:9" x14ac:dyDescent="0.35">
      <c r="A24" t="s">
        <v>2319</v>
      </c>
      <c r="B24" t="s">
        <v>189</v>
      </c>
      <c r="C24">
        <v>290000897</v>
      </c>
      <c r="D24" s="24">
        <v>9.98</v>
      </c>
      <c r="E24" s="24">
        <v>4.62</v>
      </c>
      <c r="F24" s="24">
        <v>42.65</v>
      </c>
      <c r="G24" s="24">
        <v>0.56999999999999995</v>
      </c>
      <c r="H24" s="24">
        <v>4</v>
      </c>
      <c r="I24" s="24"/>
    </row>
    <row r="25" spans="1:9" x14ac:dyDescent="0.35">
      <c r="A25" t="s">
        <v>2319</v>
      </c>
      <c r="B25" t="s">
        <v>189</v>
      </c>
      <c r="C25">
        <v>290000557</v>
      </c>
      <c r="D25" s="24">
        <v>6.6126174204443515</v>
      </c>
      <c r="E25" s="24">
        <v>8.6251618818935061</v>
      </c>
      <c r="F25" s="24">
        <v>41.658319568314951</v>
      </c>
      <c r="G25" s="24">
        <v>0.84458770911393743</v>
      </c>
      <c r="H25" s="24">
        <v>4.154948809963587</v>
      </c>
      <c r="I25" s="24"/>
    </row>
    <row r="26" spans="1:9" x14ac:dyDescent="0.35">
      <c r="A26" t="s">
        <v>2319</v>
      </c>
      <c r="B26" t="s">
        <v>189</v>
      </c>
      <c r="C26">
        <v>290000111</v>
      </c>
      <c r="D26" s="24">
        <v>7.5685793010752684</v>
      </c>
      <c r="E26" s="24">
        <v>8.4378232526881725</v>
      </c>
      <c r="F26" s="24">
        <v>41.875350134408606</v>
      </c>
      <c r="G26" s="24">
        <v>0.67531115591397839</v>
      </c>
      <c r="H26" s="24">
        <v>4.5006384408602145</v>
      </c>
      <c r="I26" s="24"/>
    </row>
    <row r="27" spans="1:9" x14ac:dyDescent="0.35">
      <c r="A27" t="s">
        <v>2319</v>
      </c>
      <c r="B27" t="s">
        <v>189</v>
      </c>
      <c r="C27">
        <v>290000098</v>
      </c>
      <c r="D27" s="24">
        <v>5.6858123145400592</v>
      </c>
      <c r="E27" s="24">
        <v>7.6119473293768545</v>
      </c>
      <c r="F27" s="24">
        <v>42.361251236399603</v>
      </c>
      <c r="G27" s="24">
        <v>0.60418768545994062</v>
      </c>
      <c r="H27" s="24">
        <v>4.4031280909990107</v>
      </c>
      <c r="I27" s="24"/>
    </row>
    <row r="28" spans="1:9" x14ac:dyDescent="0.35">
      <c r="A28" t="s">
        <v>2319</v>
      </c>
      <c r="B28" t="s">
        <v>189</v>
      </c>
      <c r="C28">
        <v>290000099</v>
      </c>
      <c r="D28" s="24">
        <v>6.677367487247726</v>
      </c>
      <c r="E28" s="24">
        <v>6.0051630073186955</v>
      </c>
      <c r="F28" s="24">
        <v>42.491794189398973</v>
      </c>
      <c r="G28" s="24">
        <v>0.51953870037702377</v>
      </c>
      <c r="H28" s="24">
        <v>4.4897981814149475</v>
      </c>
      <c r="I28" s="24"/>
    </row>
    <row r="29" spans="1:9" x14ac:dyDescent="0.35">
      <c r="A29" t="s">
        <v>2319</v>
      </c>
      <c r="B29" t="s">
        <v>189</v>
      </c>
      <c r="C29">
        <v>290001803</v>
      </c>
      <c r="D29" s="24">
        <v>9.5600933114894229</v>
      </c>
      <c r="E29" s="24">
        <v>5.8862198162262276</v>
      </c>
      <c r="F29" s="24">
        <v>42.927879478595351</v>
      </c>
      <c r="G29" s="24">
        <v>0.47365766792506597</v>
      </c>
      <c r="H29" s="24">
        <v>4.3856756179215051</v>
      </c>
      <c r="I29" s="24"/>
    </row>
    <row r="30" spans="1:9" x14ac:dyDescent="0.35">
      <c r="A30" t="s">
        <v>2319</v>
      </c>
      <c r="B30" t="s">
        <v>189</v>
      </c>
      <c r="C30">
        <v>290001383</v>
      </c>
      <c r="D30" s="24">
        <v>10.669274406332455</v>
      </c>
      <c r="E30" s="24">
        <v>3.40740545294635</v>
      </c>
      <c r="F30" s="24">
        <v>42.885571679859275</v>
      </c>
      <c r="G30" s="24">
        <v>0.47994283201407217</v>
      </c>
      <c r="H30" s="24">
        <v>4.1660070360598072</v>
      </c>
      <c r="I30" s="24"/>
    </row>
    <row r="31" spans="1:9" x14ac:dyDescent="0.35">
      <c r="A31" t="s">
        <v>2319</v>
      </c>
      <c r="B31" t="s">
        <v>189</v>
      </c>
      <c r="C31">
        <v>290001382</v>
      </c>
      <c r="D31" s="24">
        <v>10.466624355793089</v>
      </c>
      <c r="E31" s="24">
        <v>4.782011834319527</v>
      </c>
      <c r="F31" s="24">
        <v>41.821421072723801</v>
      </c>
      <c r="G31" s="24">
        <v>0.48001431570910474</v>
      </c>
      <c r="H31" s="24">
        <v>4</v>
      </c>
      <c r="I31" s="24"/>
    </row>
    <row r="32" spans="1:9" x14ac:dyDescent="0.35">
      <c r="A32" t="s">
        <v>2319</v>
      </c>
      <c r="B32" t="s">
        <v>189</v>
      </c>
      <c r="C32">
        <v>290001821</v>
      </c>
      <c r="D32" s="24">
        <v>4.9143792101439718</v>
      </c>
      <c r="E32" s="24">
        <v>6.0108836349227319</v>
      </c>
      <c r="F32" s="24">
        <v>42.223925505217281</v>
      </c>
      <c r="G32" s="24">
        <v>0.48618940694756307</v>
      </c>
      <c r="H32" s="24">
        <v>4.2971536124686311</v>
      </c>
      <c r="I32" s="24"/>
    </row>
    <row r="33" spans="1:9" x14ac:dyDescent="0.35">
      <c r="A33" t="s">
        <v>2319</v>
      </c>
      <c r="B33" t="s">
        <v>189</v>
      </c>
      <c r="C33">
        <v>290000027</v>
      </c>
      <c r="D33" s="24">
        <v>7.479328154210461</v>
      </c>
      <c r="E33" s="24">
        <v>7.9028631963773837</v>
      </c>
      <c r="F33" s="24">
        <v>42.028305180507665</v>
      </c>
      <c r="G33" s="24">
        <v>0.67107407253541607</v>
      </c>
      <c r="H33" s="24">
        <v>4.8233559054463875</v>
      </c>
      <c r="I33" s="24"/>
    </row>
    <row r="34" spans="1:9" x14ac:dyDescent="0.35">
      <c r="A34" t="s">
        <v>2319</v>
      </c>
      <c r="B34" t="s">
        <v>189</v>
      </c>
      <c r="C34">
        <v>290000028</v>
      </c>
      <c r="D34" s="24">
        <v>8.4967206877113863</v>
      </c>
      <c r="E34" s="24">
        <v>5.7286803430504101</v>
      </c>
      <c r="F34" s="24">
        <v>42.34719318730874</v>
      </c>
      <c r="G34" s="24">
        <v>0.5180171927846674</v>
      </c>
      <c r="H34" s="24">
        <v>3.4944485827025282</v>
      </c>
      <c r="I34" s="24"/>
    </row>
    <row r="35" spans="1:9" x14ac:dyDescent="0.35">
      <c r="A35" t="s">
        <v>2319</v>
      </c>
      <c r="B35" t="s">
        <v>189</v>
      </c>
      <c r="C35">
        <v>290001686</v>
      </c>
      <c r="D35" s="24">
        <v>6.3023049201661738</v>
      </c>
      <c r="E35" s="24">
        <v>7.6652455077831716</v>
      </c>
      <c r="F35" s="24">
        <v>40.282559187146497</v>
      </c>
      <c r="G35" s="24">
        <v>0.81098153060713762</v>
      </c>
      <c r="H35" s="24">
        <v>4.1238550478001903</v>
      </c>
      <c r="I35" s="24"/>
    </row>
    <row r="36" spans="1:9" x14ac:dyDescent="0.35">
      <c r="A36" t="s">
        <v>2319</v>
      </c>
      <c r="B36" t="s">
        <v>189</v>
      </c>
      <c r="C36">
        <v>290001798</v>
      </c>
      <c r="D36" s="24">
        <v>7.6405447316103396</v>
      </c>
      <c r="E36" s="24">
        <v>3.9765023194168325</v>
      </c>
      <c r="F36" s="24">
        <v>44.624416169648775</v>
      </c>
      <c r="G36" s="24">
        <v>0.52350430748840304</v>
      </c>
      <c r="H36" s="24">
        <v>4.0946984758117964</v>
      </c>
      <c r="I36" s="24"/>
    </row>
    <row r="37" spans="1:9" x14ac:dyDescent="0.35">
      <c r="A37" t="s">
        <v>2319</v>
      </c>
      <c r="B37" t="s">
        <v>189</v>
      </c>
      <c r="C37">
        <v>290001321</v>
      </c>
      <c r="D37" s="24">
        <v>10.210000000000001</v>
      </c>
      <c r="E37" s="24">
        <v>4.4400000000000004</v>
      </c>
      <c r="F37" s="24">
        <v>41.68</v>
      </c>
      <c r="G37" s="24">
        <v>0.52</v>
      </c>
      <c r="H37" s="24">
        <v>3.5</v>
      </c>
      <c r="I37" s="24"/>
    </row>
    <row r="38" spans="1:9" x14ac:dyDescent="0.35">
      <c r="A38" t="s">
        <v>2319</v>
      </c>
      <c r="B38" t="s">
        <v>189</v>
      </c>
      <c r="C38">
        <v>290001687</v>
      </c>
      <c r="D38" s="24">
        <v>6.73</v>
      </c>
      <c r="E38" s="24">
        <v>9.0500000000000007</v>
      </c>
      <c r="F38" s="24">
        <v>42.25</v>
      </c>
      <c r="G38" s="24">
        <v>0.65</v>
      </c>
      <c r="H38" s="24">
        <v>4</v>
      </c>
      <c r="I38" s="24"/>
    </row>
    <row r="39" spans="1:9" x14ac:dyDescent="0.35">
      <c r="A39" t="s">
        <v>2320</v>
      </c>
      <c r="B39" t="s">
        <v>189</v>
      </c>
      <c r="C39">
        <v>290000557</v>
      </c>
      <c r="D39" s="24">
        <v>7.5881135719804282</v>
      </c>
      <c r="E39" s="24">
        <v>8.9003503251352054</v>
      </c>
      <c r="F39" s="24">
        <v>41.715553454159156</v>
      </c>
      <c r="G39" s="24">
        <v>0.69380593291269632</v>
      </c>
      <c r="H39" s="24">
        <v>4.262120139067731</v>
      </c>
      <c r="I39" s="24"/>
    </row>
    <row r="40" spans="1:9" x14ac:dyDescent="0.35">
      <c r="A40" t="s">
        <v>2320</v>
      </c>
      <c r="B40" t="s">
        <v>189</v>
      </c>
      <c r="C40">
        <v>290001321</v>
      </c>
      <c r="D40" s="24">
        <v>10.340205248608326</v>
      </c>
      <c r="E40" s="24">
        <v>5.0091795735979101</v>
      </c>
      <c r="F40" s="24">
        <v>41.912475669330099</v>
      </c>
      <c r="G40" s="24">
        <v>0.54134547657818</v>
      </c>
      <c r="H40" s="24">
        <v>3.1976275230052633</v>
      </c>
      <c r="I40" s="24"/>
    </row>
    <row r="41" spans="1:9" x14ac:dyDescent="0.35">
      <c r="A41" t="s">
        <v>2320</v>
      </c>
      <c r="B41" t="s">
        <v>189</v>
      </c>
      <c r="C41">
        <v>290000028</v>
      </c>
      <c r="D41" s="24">
        <v>7.5705464002223986</v>
      </c>
      <c r="E41" s="24">
        <v>6.3858205710008118</v>
      </c>
      <c r="F41" s="24">
        <v>42.538419489755171</v>
      </c>
      <c r="G41" s="24">
        <v>0.6348642541315479</v>
      </c>
      <c r="H41" s="24">
        <v>4.1943058331663794</v>
      </c>
      <c r="I41" s="24"/>
    </row>
    <row r="42" spans="1:9" x14ac:dyDescent="0.35">
      <c r="A42" t="s">
        <v>2320</v>
      </c>
      <c r="B42" t="s">
        <v>189</v>
      </c>
      <c r="C42">
        <v>290001697</v>
      </c>
      <c r="D42" s="24">
        <v>5.3305898591797458</v>
      </c>
      <c r="E42" s="24">
        <v>6.8782081026710316</v>
      </c>
      <c r="F42" s="24">
        <v>42.594273946050706</v>
      </c>
      <c r="G42" s="24">
        <v>0.51419773571606886</v>
      </c>
      <c r="H42" s="24">
        <v>4.2897828225723558</v>
      </c>
      <c r="I42" s="24"/>
    </row>
    <row r="43" spans="1:9" x14ac:dyDescent="0.35">
      <c r="A43" t="s">
        <v>2320</v>
      </c>
      <c r="B43" t="s">
        <v>189</v>
      </c>
      <c r="C43">
        <v>290000035</v>
      </c>
      <c r="D43" s="24">
        <v>5.6611438116369568</v>
      </c>
      <c r="E43" s="24">
        <v>7.0707274475725868</v>
      </c>
      <c r="F43" s="24">
        <v>41.85606349890061</v>
      </c>
      <c r="G43" s="24">
        <v>0.64825816274911463</v>
      </c>
      <c r="H43" s="24">
        <v>4.3472655604361483</v>
      </c>
      <c r="I43" s="24"/>
    </row>
    <row r="44" spans="1:9" x14ac:dyDescent="0.35">
      <c r="A44" t="s">
        <v>2320</v>
      </c>
      <c r="B44" t="s">
        <v>189</v>
      </c>
      <c r="C44">
        <v>290001383</v>
      </c>
      <c r="D44" s="24">
        <v>10.033898162383776</v>
      </c>
      <c r="E44" s="24">
        <v>4.3456768431071078</v>
      </c>
      <c r="F44" s="24">
        <v>42.806358078922329</v>
      </c>
      <c r="G44" s="24">
        <v>0.5136397247236254</v>
      </c>
      <c r="H44" s="24">
        <v>3.9450545427922981</v>
      </c>
      <c r="I44" s="24"/>
    </row>
    <row r="45" spans="1:9" x14ac:dyDescent="0.35">
      <c r="A45" t="s">
        <v>2320</v>
      </c>
      <c r="B45" t="s">
        <v>189</v>
      </c>
      <c r="C45">
        <v>290001382</v>
      </c>
      <c r="D45" s="24">
        <v>9.5065921807124241</v>
      </c>
      <c r="E45" s="24">
        <v>4.8240792354474369</v>
      </c>
      <c r="F45" s="24">
        <v>42.278990790616852</v>
      </c>
      <c r="G45" s="24">
        <v>0.50377793223284095</v>
      </c>
      <c r="H45" s="24">
        <v>3.9696611642050392</v>
      </c>
      <c r="I45" s="24"/>
    </row>
    <row r="46" spans="1:9" x14ac:dyDescent="0.35">
      <c r="A46" t="s">
        <v>2320</v>
      </c>
      <c r="B46" t="s">
        <v>189</v>
      </c>
      <c r="C46">
        <v>290001798</v>
      </c>
      <c r="D46" s="24">
        <v>7.4526229555989625</v>
      </c>
      <c r="E46" s="24">
        <v>5.1627800938748134</v>
      </c>
      <c r="F46" s="24">
        <v>43.272900498527733</v>
      </c>
      <c r="G46" s="24">
        <v>0.58603655870091254</v>
      </c>
      <c r="H46" s="24">
        <v>4.5446634208915198</v>
      </c>
      <c r="I46" s="24"/>
    </row>
    <row r="47" spans="1:9" x14ac:dyDescent="0.35">
      <c r="A47" t="s">
        <v>2320</v>
      </c>
      <c r="B47" t="s">
        <v>189</v>
      </c>
      <c r="C47">
        <v>290001822</v>
      </c>
      <c r="D47" s="24">
        <v>8.33</v>
      </c>
      <c r="E47" s="24">
        <v>6.15</v>
      </c>
      <c r="F47" s="24">
        <v>43.05</v>
      </c>
      <c r="G47" s="24">
        <v>0.69</v>
      </c>
      <c r="H47" s="24">
        <v>5</v>
      </c>
      <c r="I47" s="24"/>
    </row>
    <row r="48" spans="1:9" x14ac:dyDescent="0.35">
      <c r="A48" t="s">
        <v>2320</v>
      </c>
      <c r="B48" t="s">
        <v>189</v>
      </c>
      <c r="C48">
        <v>290000558</v>
      </c>
      <c r="D48" s="24">
        <v>6.9292580287929129</v>
      </c>
      <c r="E48" s="24">
        <v>5.0547263750461431</v>
      </c>
      <c r="F48" s="24">
        <v>43.101270302694722</v>
      </c>
      <c r="G48" s="24">
        <v>0.47027016426725737</v>
      </c>
      <c r="H48" s="24">
        <v>3.3771802325581399</v>
      </c>
      <c r="I48" s="24"/>
    </row>
    <row r="49" spans="1:9" x14ac:dyDescent="0.35">
      <c r="A49" t="s">
        <v>2320</v>
      </c>
      <c r="B49" t="s">
        <v>189</v>
      </c>
      <c r="C49">
        <v>290001401</v>
      </c>
      <c r="D49" s="24">
        <v>9.551528049788919</v>
      </c>
      <c r="E49" s="24">
        <v>7.7274413543978753</v>
      </c>
      <c r="F49" s="24">
        <v>39.622305348827084</v>
      </c>
      <c r="G49" s="24">
        <v>0.59680767724245976</v>
      </c>
      <c r="H49" s="24">
        <v>3.1639465552509027</v>
      </c>
      <c r="I49" s="24"/>
    </row>
    <row r="50" spans="1:9" x14ac:dyDescent="0.35">
      <c r="A50" t="s">
        <v>2320</v>
      </c>
      <c r="B50" t="s">
        <v>189</v>
      </c>
      <c r="C50">
        <v>290001799</v>
      </c>
      <c r="D50" s="24">
        <v>10.3</v>
      </c>
      <c r="E50" s="24">
        <v>8</v>
      </c>
      <c r="F50" s="24">
        <v>41.07</v>
      </c>
      <c r="G50" s="24">
        <v>0.71</v>
      </c>
      <c r="H50" s="24">
        <v>3.5</v>
      </c>
      <c r="I50" s="24"/>
    </row>
    <row r="51" spans="1:9" x14ac:dyDescent="0.35">
      <c r="A51" t="s">
        <v>2320</v>
      </c>
      <c r="B51" t="s">
        <v>189</v>
      </c>
      <c r="C51">
        <v>290001362</v>
      </c>
      <c r="D51" s="24">
        <v>10.81</v>
      </c>
      <c r="E51" s="24">
        <v>2.3700000000000006</v>
      </c>
      <c r="F51" s="24">
        <v>41.65</v>
      </c>
      <c r="G51" s="24">
        <v>0.47</v>
      </c>
      <c r="H51" s="24">
        <v>3.0000000000000004</v>
      </c>
      <c r="I51" s="24"/>
    </row>
    <row r="52" spans="1:9" x14ac:dyDescent="0.35">
      <c r="A52" t="s">
        <v>175</v>
      </c>
      <c r="B52" t="s">
        <v>189</v>
      </c>
      <c r="C52">
        <v>290001681</v>
      </c>
      <c r="D52" s="24">
        <v>5.3854339459703002</v>
      </c>
      <c r="E52" s="24">
        <v>6.6605262169823707</v>
      </c>
      <c r="F52" s="24">
        <v>42.299983479452571</v>
      </c>
      <c r="G52" s="24">
        <v>0.49167064035894653</v>
      </c>
      <c r="H52" s="24">
        <v>4.2462406367920096</v>
      </c>
      <c r="I52" s="24"/>
    </row>
    <row r="53" spans="1:9" x14ac:dyDescent="0.35">
      <c r="A53" t="s">
        <v>175</v>
      </c>
      <c r="B53" t="s">
        <v>189</v>
      </c>
      <c r="C53">
        <v>290001717</v>
      </c>
      <c r="D53" s="24">
        <v>4.4124054864468958</v>
      </c>
      <c r="E53" s="24">
        <v>7.1255794336304294</v>
      </c>
      <c r="F53" s="24">
        <v>42.364470618488063</v>
      </c>
      <c r="G53" s="24">
        <v>0.63578997396371428</v>
      </c>
      <c r="H53" s="24">
        <v>4.6651972466742881</v>
      </c>
      <c r="I53" s="24"/>
    </row>
    <row r="54" spans="1:9" x14ac:dyDescent="0.35">
      <c r="A54" t="s">
        <v>175</v>
      </c>
      <c r="B54" t="s">
        <v>189</v>
      </c>
      <c r="C54">
        <v>290000079</v>
      </c>
      <c r="D54" s="24">
        <v>5.1359188154941631</v>
      </c>
      <c r="E54" s="24">
        <v>8.3314709444076662</v>
      </c>
      <c r="F54" s="24">
        <v>40.009776209775076</v>
      </c>
      <c r="G54" s="24">
        <v>0.86153875962733906</v>
      </c>
      <c r="H54" s="24">
        <v>4.3710219107745463</v>
      </c>
      <c r="I54" s="24"/>
    </row>
    <row r="55" spans="1:9" x14ac:dyDescent="0.35">
      <c r="A55" t="s">
        <v>175</v>
      </c>
      <c r="B55" t="s">
        <v>189</v>
      </c>
      <c r="C55">
        <v>290001537</v>
      </c>
      <c r="D55" s="24">
        <v>7.1799404168937846</v>
      </c>
      <c r="E55" s="24">
        <v>6.4007832265097848</v>
      </c>
      <c r="F55" s="24">
        <v>42.837872300434192</v>
      </c>
      <c r="G55" s="24">
        <v>0.56833712384639967</v>
      </c>
      <c r="H55" s="24">
        <v>4.6726030487002612</v>
      </c>
      <c r="I55" s="24"/>
    </row>
    <row r="56" spans="1:9" x14ac:dyDescent="0.35">
      <c r="A56" t="s">
        <v>175</v>
      </c>
      <c r="B56" t="s">
        <v>189</v>
      </c>
      <c r="C56">
        <v>290001798</v>
      </c>
      <c r="D56" s="24">
        <v>5.9316382252559725</v>
      </c>
      <c r="E56" s="24">
        <v>3.9477645051194536</v>
      </c>
      <c r="F56" s="24">
        <v>44.363532423208191</v>
      </c>
      <c r="G56" s="24">
        <v>0.52823378839590451</v>
      </c>
      <c r="H56" s="24">
        <v>4</v>
      </c>
      <c r="I56" s="24"/>
    </row>
    <row r="57" spans="1:9" x14ac:dyDescent="0.35">
      <c r="A57" t="s">
        <v>175</v>
      </c>
      <c r="B57" t="s">
        <v>189</v>
      </c>
      <c r="C57">
        <v>290000862</v>
      </c>
      <c r="D57" s="24">
        <v>7.1571721848408156</v>
      </c>
      <c r="E57" s="24">
        <v>5.5253406937254352</v>
      </c>
      <c r="F57" s="24">
        <v>42.353019117516133</v>
      </c>
      <c r="G57" s="24">
        <v>0.73133886210712429</v>
      </c>
      <c r="H57" s="24">
        <v>3.7013253793612231</v>
      </c>
      <c r="I57" s="24"/>
    </row>
    <row r="58" spans="1:9" x14ac:dyDescent="0.35">
      <c r="A58" t="s">
        <v>175</v>
      </c>
      <c r="B58" t="s">
        <v>189</v>
      </c>
      <c r="C58">
        <v>290001803</v>
      </c>
      <c r="D58" s="24">
        <v>8.1324551857662666</v>
      </c>
      <c r="E58" s="24">
        <v>6.2704531495143048</v>
      </c>
      <c r="F58" s="24">
        <v>42.350172914510807</v>
      </c>
      <c r="G58" s="24">
        <v>0.53526237607237048</v>
      </c>
      <c r="H58" s="24">
        <v>3.7764378943151846</v>
      </c>
      <c r="I58" s="24"/>
    </row>
    <row r="59" spans="1:9" x14ac:dyDescent="0.35">
      <c r="A59" t="s">
        <v>175</v>
      </c>
      <c r="B59" t="s">
        <v>189</v>
      </c>
      <c r="C59">
        <v>290000897</v>
      </c>
      <c r="D59" s="24">
        <v>7.02</v>
      </c>
      <c r="E59" s="24">
        <v>8.73</v>
      </c>
      <c r="F59" s="24">
        <v>41.33</v>
      </c>
      <c r="G59" s="24">
        <v>0.52</v>
      </c>
      <c r="H59" s="24">
        <v>2</v>
      </c>
      <c r="I59" s="24"/>
    </row>
    <row r="60" spans="1:9" x14ac:dyDescent="0.35">
      <c r="A60" t="s">
        <v>175</v>
      </c>
      <c r="B60" t="s">
        <v>189</v>
      </c>
      <c r="C60">
        <v>290001415</v>
      </c>
      <c r="D60" s="24">
        <v>6.9565744417187219</v>
      </c>
      <c r="E60" s="24">
        <v>5.1131593788725622</v>
      </c>
      <c r="F60" s="24">
        <v>43.019886320528052</v>
      </c>
      <c r="G60" s="24">
        <v>0.7340196251991602</v>
      </c>
      <c r="H60" s="24">
        <v>4.0877759793631929</v>
      </c>
      <c r="I60" s="24"/>
    </row>
    <row r="61" spans="1:9" x14ac:dyDescent="0.35">
      <c r="A61" t="s">
        <v>175</v>
      </c>
      <c r="B61" t="s">
        <v>189</v>
      </c>
      <c r="C61">
        <v>290001820</v>
      </c>
      <c r="D61" s="24">
        <v>3.273404419586178</v>
      </c>
      <c r="E61" s="24">
        <v>8.1712479840785068</v>
      </c>
      <c r="F61" s="24">
        <v>40.546751192396101</v>
      </c>
      <c r="G61" s="24">
        <v>0.93975517276876064</v>
      </c>
      <c r="H61" s="24">
        <v>4.1623889098582838</v>
      </c>
      <c r="I61" s="24"/>
    </row>
    <row r="62" spans="1:9" x14ac:dyDescent="0.35">
      <c r="A62" t="s">
        <v>175</v>
      </c>
      <c r="B62" t="s">
        <v>189</v>
      </c>
      <c r="C62">
        <v>290001821</v>
      </c>
      <c r="D62" s="24">
        <v>2.8387036900821387</v>
      </c>
      <c r="E62" s="24">
        <v>4.9357540762535255</v>
      </c>
      <c r="F62" s="24">
        <v>42.772917003800423</v>
      </c>
      <c r="G62" s="24">
        <v>0.49202746107637613</v>
      </c>
      <c r="H62" s="24">
        <v>4.1884884148584041</v>
      </c>
      <c r="I62" s="24"/>
    </row>
    <row r="63" spans="1:9" x14ac:dyDescent="0.35">
      <c r="A63" t="s">
        <v>175</v>
      </c>
      <c r="B63" t="s">
        <v>189</v>
      </c>
      <c r="C63">
        <v>290001864</v>
      </c>
      <c r="D63" s="24">
        <v>2.0252377597277427</v>
      </c>
      <c r="E63" s="24">
        <v>8.3504712654374327</v>
      </c>
      <c r="F63" s="24">
        <v>44.471790808662249</v>
      </c>
      <c r="G63" s="24">
        <v>0.69764207755606666</v>
      </c>
      <c r="H63" s="24">
        <v>3.8328303843239429</v>
      </c>
      <c r="I63" s="24"/>
    </row>
    <row r="64" spans="1:9" x14ac:dyDescent="0.35">
      <c r="A64" t="s">
        <v>175</v>
      </c>
      <c r="B64" t="s">
        <v>189</v>
      </c>
      <c r="C64">
        <v>290001686</v>
      </c>
      <c r="D64" s="24">
        <v>4.7703456164900819</v>
      </c>
      <c r="E64" s="24">
        <v>6.9947488949601295</v>
      </c>
      <c r="F64" s="24">
        <v>41.43835809955354</v>
      </c>
      <c r="G64" s="24">
        <v>0.73470891361808932</v>
      </c>
      <c r="H64" s="24">
        <v>4.5899580195908571</v>
      </c>
      <c r="I64" s="24"/>
    </row>
    <row r="65" spans="1:9" x14ac:dyDescent="0.35">
      <c r="A65" t="s">
        <v>175</v>
      </c>
      <c r="B65" t="s">
        <v>189</v>
      </c>
      <c r="C65">
        <v>290000557</v>
      </c>
      <c r="D65" s="24">
        <v>8.7191794533776861</v>
      </c>
      <c r="E65" s="24">
        <v>8.0784108711314122</v>
      </c>
      <c r="F65" s="24">
        <v>41.788831031469869</v>
      </c>
      <c r="G65" s="24">
        <v>0.68243673068963928</v>
      </c>
      <c r="H65" s="24">
        <v>4.8209834909637159</v>
      </c>
      <c r="I65" s="24"/>
    </row>
    <row r="66" spans="1:9" x14ac:dyDescent="0.35">
      <c r="A66" t="s">
        <v>175</v>
      </c>
      <c r="B66" t="s">
        <v>189</v>
      </c>
      <c r="C66">
        <v>290001198</v>
      </c>
      <c r="D66" s="24">
        <v>6.1703234173407306</v>
      </c>
      <c r="E66" s="24">
        <v>7.0358247209038023</v>
      </c>
      <c r="F66" s="24">
        <v>42.289546761147129</v>
      </c>
      <c r="G66" s="24">
        <v>0.61474543752924649</v>
      </c>
      <c r="H66" s="24">
        <v>4.6696403502907948</v>
      </c>
      <c r="I66" s="24"/>
    </row>
    <row r="67" spans="1:9" x14ac:dyDescent="0.35">
      <c r="A67" t="s">
        <v>175</v>
      </c>
      <c r="B67" t="s">
        <v>189</v>
      </c>
      <c r="C67">
        <v>290000027</v>
      </c>
      <c r="D67" s="24">
        <v>7.2671460104411789</v>
      </c>
      <c r="E67" s="24">
        <v>8.9074821693998167</v>
      </c>
      <c r="F67" s="24">
        <v>41.269596123236695</v>
      </c>
      <c r="G67" s="24">
        <v>0.6410025637183232</v>
      </c>
      <c r="H67" s="24">
        <v>4.5202647150546564</v>
      </c>
      <c r="I67" s="24"/>
    </row>
    <row r="68" spans="1:9" x14ac:dyDescent="0.35">
      <c r="A68" t="s">
        <v>175</v>
      </c>
      <c r="B68" t="s">
        <v>189</v>
      </c>
      <c r="C68">
        <v>290000209</v>
      </c>
      <c r="D68" s="24">
        <v>2.8672356091030795</v>
      </c>
      <c r="E68" s="24">
        <v>11.594500669344043</v>
      </c>
      <c r="F68" s="24">
        <v>38.233175368139221</v>
      </c>
      <c r="G68" s="24">
        <v>2.5029129852744316</v>
      </c>
      <c r="H68" s="24">
        <v>4.7060240963855424</v>
      </c>
      <c r="I68" s="24"/>
    </row>
    <row r="69" spans="1:9" x14ac:dyDescent="0.35">
      <c r="A69" t="s">
        <v>175</v>
      </c>
      <c r="B69" t="s">
        <v>189</v>
      </c>
      <c r="C69">
        <v>290000484</v>
      </c>
      <c r="D69" s="24">
        <v>7.3256629384297973</v>
      </c>
      <c r="E69" s="24">
        <v>7.1906678249538478</v>
      </c>
      <c r="F69" s="24">
        <v>41.282129981539789</v>
      </c>
      <c r="G69" s="24">
        <v>0.88820664567271146</v>
      </c>
      <c r="H69" s="24">
        <v>4.4130198718644804</v>
      </c>
      <c r="I69" s="24"/>
    </row>
    <row r="70" spans="1:9" x14ac:dyDescent="0.35">
      <c r="A70" t="s">
        <v>175</v>
      </c>
      <c r="B70" t="s">
        <v>189</v>
      </c>
      <c r="C70">
        <v>290001321</v>
      </c>
      <c r="D70" s="24">
        <v>10.61831752075401</v>
      </c>
      <c r="E70" s="24">
        <v>4.4065329879533124</v>
      </c>
      <c r="F70" s="24">
        <v>42.5051894388615</v>
      </c>
      <c r="G70" s="24">
        <v>0.56028556269895768</v>
      </c>
      <c r="H70" s="24">
        <v>2.6971162848761008</v>
      </c>
      <c r="I70" s="24"/>
    </row>
    <row r="71" spans="1:9" x14ac:dyDescent="0.35">
      <c r="A71" t="s">
        <v>175</v>
      </c>
      <c r="B71" t="s">
        <v>189</v>
      </c>
      <c r="C71">
        <v>290001697</v>
      </c>
      <c r="D71" s="24">
        <v>5.2957344250184706</v>
      </c>
      <c r="E71" s="24">
        <v>5.9154836657637704</v>
      </c>
      <c r="F71" s="24">
        <v>42.88729335959944</v>
      </c>
      <c r="G71" s="24">
        <v>0.51251149142247399</v>
      </c>
      <c r="H71" s="24">
        <v>4.0754637609784119</v>
      </c>
      <c r="I71" s="24"/>
    </row>
    <row r="72" spans="1:9" x14ac:dyDescent="0.35">
      <c r="A72" t="s">
        <v>175</v>
      </c>
      <c r="B72" t="s">
        <v>189</v>
      </c>
      <c r="C72">
        <v>290001223</v>
      </c>
      <c r="D72" s="24">
        <v>5.6408340281251732</v>
      </c>
      <c r="E72" s="24">
        <v>7.1710096715024179</v>
      </c>
      <c r="F72" s="24">
        <v>41.469826302039905</v>
      </c>
      <c r="G72" s="24">
        <v>0.64975682285587233</v>
      </c>
      <c r="H72" s="24">
        <v>4.4124840197876711</v>
      </c>
      <c r="I72" s="24"/>
    </row>
    <row r="73" spans="1:9" x14ac:dyDescent="0.35">
      <c r="A73" t="s">
        <v>175</v>
      </c>
      <c r="B73" t="s">
        <v>189</v>
      </c>
      <c r="C73">
        <v>290000028</v>
      </c>
      <c r="D73" s="24">
        <v>7.0726605138092333</v>
      </c>
      <c r="E73" s="24">
        <v>7.3192254601514639</v>
      </c>
      <c r="F73" s="24">
        <v>41.818861708871431</v>
      </c>
      <c r="G73" s="24">
        <v>0.62097157882496801</v>
      </c>
      <c r="H73" s="24">
        <v>3.7941987344193673</v>
      </c>
      <c r="I73" s="24"/>
    </row>
    <row r="74" spans="1:9" x14ac:dyDescent="0.35">
      <c r="A74" t="s">
        <v>175</v>
      </c>
      <c r="B74" t="s">
        <v>189</v>
      </c>
      <c r="C74">
        <v>290000255</v>
      </c>
      <c r="D74" s="24">
        <v>4.8639172329674158</v>
      </c>
      <c r="E74" s="24">
        <v>7.7311327757449027</v>
      </c>
      <c r="F74" s="24">
        <v>41.804134692455122</v>
      </c>
      <c r="G74" s="24">
        <v>0.60935441714584426</v>
      </c>
      <c r="H74" s="24">
        <v>4.5429952953476214</v>
      </c>
      <c r="I74" s="24"/>
    </row>
    <row r="75" spans="1:9" x14ac:dyDescent="0.35">
      <c r="A75" t="s">
        <v>175</v>
      </c>
      <c r="B75" t="s">
        <v>189</v>
      </c>
      <c r="C75">
        <v>290000558</v>
      </c>
      <c r="D75" s="24">
        <v>7.5191164513142548</v>
      </c>
      <c r="E75" s="24">
        <v>7.8261737712836608</v>
      </c>
      <c r="F75" s="24">
        <v>41.900423660588494</v>
      </c>
      <c r="G75" s="24">
        <v>0.46991868936923875</v>
      </c>
      <c r="H75" s="24">
        <v>2.6740027371895509</v>
      </c>
      <c r="I75" s="24"/>
    </row>
    <row r="76" spans="1:9" x14ac:dyDescent="0.35">
      <c r="A76" t="s">
        <v>175</v>
      </c>
      <c r="B76" t="s">
        <v>189</v>
      </c>
      <c r="C76">
        <v>290001863</v>
      </c>
      <c r="D76" s="24">
        <v>6.4117577699842796</v>
      </c>
      <c r="E76" s="24">
        <v>6.9607165316241399</v>
      </c>
      <c r="F76" s="24">
        <v>42.662000846535264</v>
      </c>
      <c r="G76" s="24">
        <v>0.55957008102551709</v>
      </c>
      <c r="H76" s="24">
        <v>3.5194098439956472</v>
      </c>
      <c r="I76" s="24"/>
    </row>
    <row r="77" spans="1:9" x14ac:dyDescent="0.35">
      <c r="A77" t="s">
        <v>175</v>
      </c>
      <c r="B77" t="s">
        <v>189</v>
      </c>
      <c r="C77">
        <v>290001862</v>
      </c>
      <c r="D77" s="24">
        <v>7.8640001748710331</v>
      </c>
      <c r="E77" s="24">
        <v>3.6598469878464632</v>
      </c>
      <c r="F77" s="24">
        <v>42.666652968435777</v>
      </c>
      <c r="G77" s="24">
        <v>0.54272449068811757</v>
      </c>
      <c r="H77" s="24">
        <v>3.6362245344058755</v>
      </c>
      <c r="I77" s="24"/>
    </row>
    <row r="78" spans="1:9" x14ac:dyDescent="0.35">
      <c r="A78" t="s">
        <v>175</v>
      </c>
      <c r="B78" t="s">
        <v>189</v>
      </c>
      <c r="C78">
        <v>290001582</v>
      </c>
      <c r="D78" s="24">
        <v>9.4611954798448288</v>
      </c>
      <c r="E78" s="24">
        <v>6.8311829988193624</v>
      </c>
      <c r="F78" s="24">
        <v>42.26939989880249</v>
      </c>
      <c r="G78" s="24">
        <v>0.60611435317928808</v>
      </c>
      <c r="H78" s="24">
        <v>2.8901163771293641</v>
      </c>
      <c r="I78" s="24"/>
    </row>
    <row r="79" spans="1:9" x14ac:dyDescent="0.35">
      <c r="A79" t="s">
        <v>175</v>
      </c>
      <c r="B79" t="s">
        <v>189</v>
      </c>
      <c r="C79">
        <v>290001827</v>
      </c>
      <c r="D79" s="24">
        <v>6.8245473854556487</v>
      </c>
      <c r="E79" s="24">
        <v>7.1398179427531101</v>
      </c>
      <c r="F79" s="24">
        <v>42.726833215333265</v>
      </c>
      <c r="G79" s="24">
        <v>0.70060584606048348</v>
      </c>
      <c r="H79" s="24">
        <v>4.0771214726408411</v>
      </c>
      <c r="I79" s="24"/>
    </row>
    <row r="80" spans="1:9" x14ac:dyDescent="0.35">
      <c r="A80" t="s">
        <v>175</v>
      </c>
      <c r="B80" t="s">
        <v>189</v>
      </c>
      <c r="C80">
        <v>290001861</v>
      </c>
      <c r="D80" s="24">
        <v>8.66</v>
      </c>
      <c r="E80" s="24">
        <v>5.9300000000000006</v>
      </c>
      <c r="F80" s="24">
        <v>43.2</v>
      </c>
      <c r="G80" s="24">
        <v>0.77</v>
      </c>
      <c r="H80" s="24">
        <v>3.5</v>
      </c>
      <c r="I80" s="24"/>
    </row>
    <row r="81" spans="1:9" x14ac:dyDescent="0.35">
      <c r="A81" t="s">
        <v>175</v>
      </c>
      <c r="B81" t="s">
        <v>189</v>
      </c>
      <c r="C81">
        <v>290000026</v>
      </c>
      <c r="D81" s="24">
        <v>3.68</v>
      </c>
      <c r="E81" s="24">
        <v>10.72</v>
      </c>
      <c r="F81" s="24">
        <v>37.590000000000003</v>
      </c>
      <c r="G81" s="24">
        <v>0.61</v>
      </c>
      <c r="H81" s="24">
        <v>5.5</v>
      </c>
      <c r="I81" s="24"/>
    </row>
    <row r="82" spans="1:9" x14ac:dyDescent="0.35">
      <c r="A82" t="s">
        <v>175</v>
      </c>
      <c r="B82" t="s">
        <v>189</v>
      </c>
      <c r="C82">
        <v>290001401</v>
      </c>
      <c r="D82" s="24">
        <v>13.859884244372992</v>
      </c>
      <c r="E82" s="24">
        <v>9.1802979635584165</v>
      </c>
      <c r="F82" s="24">
        <v>39.938741693461957</v>
      </c>
      <c r="G82" s="24">
        <v>0.61281457663451233</v>
      </c>
      <c r="H82" s="24">
        <v>3.6796355841371922</v>
      </c>
      <c r="I82" s="24"/>
    </row>
    <row r="83" spans="1:9" x14ac:dyDescent="0.35">
      <c r="A83" t="s">
        <v>2321</v>
      </c>
      <c r="B83" t="s">
        <v>189</v>
      </c>
      <c r="C83">
        <v>290001198</v>
      </c>
      <c r="D83" s="24">
        <v>5.8658219160672083</v>
      </c>
      <c r="E83" s="24">
        <v>7.7243893139472828</v>
      </c>
      <c r="F83" s="24">
        <v>41.850249866551437</v>
      </c>
      <c r="G83" s="24">
        <v>0.6232576701151471</v>
      </c>
      <c r="H83" s="24">
        <v>4.5659490099387412</v>
      </c>
      <c r="I83" s="24"/>
    </row>
    <row r="84" spans="1:9" x14ac:dyDescent="0.35">
      <c r="A84" t="s">
        <v>2321</v>
      </c>
      <c r="B84" t="s">
        <v>189</v>
      </c>
      <c r="C84">
        <v>290000035</v>
      </c>
      <c r="D84" s="24">
        <v>4.8033726842027766</v>
      </c>
      <c r="E84" s="24">
        <v>7.0758917172627038</v>
      </c>
      <c r="F84" s="24">
        <v>41.74490095879851</v>
      </c>
      <c r="G84" s="24">
        <v>0.66278164165013809</v>
      </c>
      <c r="H84" s="24">
        <v>4.0757727985310552</v>
      </c>
      <c r="I84" s="24"/>
    </row>
    <row r="85" spans="1:9" x14ac:dyDescent="0.35">
      <c r="A85" t="s">
        <v>2321</v>
      </c>
      <c r="B85" t="s">
        <v>189</v>
      </c>
      <c r="C85">
        <v>290001686</v>
      </c>
      <c r="D85" s="24">
        <v>4.546146725133986</v>
      </c>
      <c r="E85" s="24">
        <v>7.0659086796130017</v>
      </c>
      <c r="F85" s="24">
        <v>42.145548827173378</v>
      </c>
      <c r="G85" s="24">
        <v>0.6637446926985453</v>
      </c>
      <c r="H85" s="24">
        <v>4.2392287881951694</v>
      </c>
      <c r="I85" s="24"/>
    </row>
    <row r="86" spans="1:9" x14ac:dyDescent="0.35">
      <c r="A86" t="s">
        <v>2321</v>
      </c>
      <c r="B86" t="s">
        <v>189</v>
      </c>
      <c r="C86">
        <v>290001717</v>
      </c>
      <c r="D86" s="24">
        <v>4.186983248984248</v>
      </c>
      <c r="E86" s="24">
        <v>6.2271605959084768</v>
      </c>
      <c r="F86" s="24">
        <v>42.911401382849817</v>
      </c>
      <c r="G86" s="24">
        <v>0.61868158813885521</v>
      </c>
      <c r="H86" s="24">
        <v>4.4296813742961012</v>
      </c>
      <c r="I86" s="24"/>
    </row>
    <row r="87" spans="1:9" x14ac:dyDescent="0.35">
      <c r="A87" t="s">
        <v>2321</v>
      </c>
      <c r="B87" t="s">
        <v>189</v>
      </c>
      <c r="C87">
        <v>290001820</v>
      </c>
      <c r="D87" s="24">
        <v>3.1643174988811462</v>
      </c>
      <c r="E87" s="24">
        <v>8.360015344287449</v>
      </c>
      <c r="F87" s="24">
        <v>40.679129851032542</v>
      </c>
      <c r="G87" s="24">
        <v>0.89843360398951477</v>
      </c>
      <c r="H87" s="24">
        <v>4.3075250943034327</v>
      </c>
      <c r="I87" s="24"/>
    </row>
    <row r="88" spans="1:9" x14ac:dyDescent="0.35">
      <c r="A88" t="s">
        <v>2321</v>
      </c>
      <c r="B88" t="s">
        <v>189</v>
      </c>
      <c r="C88">
        <v>290001821</v>
      </c>
      <c r="D88" s="24">
        <v>2.8405708363677107</v>
      </c>
      <c r="E88" s="24">
        <v>5.026769368662821</v>
      </c>
      <c r="F88" s="24">
        <v>42.781078370959612</v>
      </c>
      <c r="G88" s="24">
        <v>0.48828917147498746</v>
      </c>
      <c r="H88" s="24">
        <v>4.1630160775306706</v>
      </c>
      <c r="I88" s="24"/>
    </row>
    <row r="89" spans="1:9" x14ac:dyDescent="0.35">
      <c r="A89" t="s">
        <v>2321</v>
      </c>
      <c r="B89" t="s">
        <v>189</v>
      </c>
      <c r="C89">
        <v>290000079</v>
      </c>
      <c r="D89" s="24">
        <v>4.7895584700595677</v>
      </c>
      <c r="E89" s="24">
        <v>7.60540861114014</v>
      </c>
      <c r="F89" s="24">
        <v>40.373010241404536</v>
      </c>
      <c r="G89" s="24">
        <v>0.79636848155502138</v>
      </c>
      <c r="H89" s="24">
        <v>4.1637840944717315</v>
      </c>
      <c r="I89" s="24"/>
    </row>
    <row r="90" spans="1:9" x14ac:dyDescent="0.35">
      <c r="A90" t="s">
        <v>2321</v>
      </c>
      <c r="B90" t="s">
        <v>189</v>
      </c>
      <c r="C90">
        <v>290000484</v>
      </c>
      <c r="D90" s="24">
        <v>5.9387306273062741</v>
      </c>
      <c r="E90" s="24">
        <v>8.4388354243542452</v>
      </c>
      <c r="F90" s="24">
        <v>41.030690774907754</v>
      </c>
      <c r="G90" s="24">
        <v>0.92457121771217721</v>
      </c>
      <c r="H90" s="24">
        <v>4.7526199261992623</v>
      </c>
      <c r="I90" s="24"/>
    </row>
    <row r="91" spans="1:9" x14ac:dyDescent="0.35">
      <c r="A91" t="s">
        <v>2321</v>
      </c>
      <c r="B91" t="s">
        <v>189</v>
      </c>
      <c r="C91">
        <v>290000557</v>
      </c>
      <c r="D91" s="24">
        <v>7.49</v>
      </c>
      <c r="E91" s="24">
        <v>7.8899999999999988</v>
      </c>
      <c r="F91" s="24">
        <v>41.67</v>
      </c>
      <c r="G91" s="24">
        <v>0.65</v>
      </c>
      <c r="H91" s="24">
        <v>4.5</v>
      </c>
      <c r="I91" s="24"/>
    </row>
    <row r="92" spans="1:9" x14ac:dyDescent="0.35">
      <c r="A92" t="s">
        <v>2321</v>
      </c>
      <c r="B92" t="s">
        <v>189</v>
      </c>
      <c r="C92">
        <v>290001697</v>
      </c>
      <c r="D92" s="24">
        <v>5.8854743571117245</v>
      </c>
      <c r="E92" s="24">
        <v>6.2590331250908031</v>
      </c>
      <c r="F92" s="24">
        <v>42.653459973848612</v>
      </c>
      <c r="G92" s="24">
        <v>0.51981694028766534</v>
      </c>
      <c r="H92" s="24">
        <v>4.1696571262530879</v>
      </c>
      <c r="I92" s="24"/>
    </row>
    <row r="93" spans="1:9" x14ac:dyDescent="0.35">
      <c r="A93" t="s">
        <v>2321</v>
      </c>
      <c r="B93" t="s">
        <v>189</v>
      </c>
      <c r="C93">
        <v>290000028</v>
      </c>
      <c r="D93" s="24">
        <v>7.1338047887996172</v>
      </c>
      <c r="E93" s="24">
        <v>5.6005051308567335</v>
      </c>
      <c r="F93" s="24">
        <v>42.725941452549513</v>
      </c>
      <c r="G93" s="24">
        <v>0.51269270543313972</v>
      </c>
      <c r="H93" s="24">
        <v>4.1040092275873032</v>
      </c>
      <c r="I93" s="24"/>
    </row>
    <row r="94" spans="1:9" x14ac:dyDescent="0.35">
      <c r="A94" t="s">
        <v>2321</v>
      </c>
      <c r="B94" t="s">
        <v>189</v>
      </c>
      <c r="C94">
        <v>290000027</v>
      </c>
      <c r="D94" s="24">
        <v>7.0147658924527301</v>
      </c>
      <c r="E94" s="24">
        <v>7.7609975246221099</v>
      </c>
      <c r="F94" s="24">
        <v>41.802655501132357</v>
      </c>
      <c r="G94" s="24">
        <v>0.6502148838679096</v>
      </c>
      <c r="H94" s="24">
        <v>4.6630852688681728</v>
      </c>
      <c r="I94" s="24"/>
    </row>
    <row r="95" spans="1:9" x14ac:dyDescent="0.35">
      <c r="A95" t="s">
        <v>2321</v>
      </c>
      <c r="B95" t="s">
        <v>189</v>
      </c>
      <c r="C95">
        <v>290001827</v>
      </c>
      <c r="D95" s="24">
        <v>5.35</v>
      </c>
      <c r="E95" s="24">
        <v>7.81</v>
      </c>
      <c r="F95" s="24">
        <v>42.42</v>
      </c>
      <c r="G95" s="24">
        <v>0.62</v>
      </c>
      <c r="H95" s="24">
        <v>5</v>
      </c>
      <c r="I95" s="24"/>
    </row>
    <row r="96" spans="1:9" x14ac:dyDescent="0.35">
      <c r="A96" t="s">
        <v>2321</v>
      </c>
      <c r="B96" t="s">
        <v>189</v>
      </c>
      <c r="C96">
        <v>290001803</v>
      </c>
      <c r="D96" s="24">
        <v>9.396155544405417</v>
      </c>
      <c r="E96" s="24">
        <v>4.5146924234821872</v>
      </c>
      <c r="F96" s="24">
        <v>42.924073256397385</v>
      </c>
      <c r="G96" s="24">
        <v>0.51280682388359256</v>
      </c>
      <c r="H96" s="24">
        <v>3.5835423983943802</v>
      </c>
      <c r="I96" s="24"/>
    </row>
    <row r="97" spans="1:9" x14ac:dyDescent="0.35">
      <c r="A97" t="s">
        <v>2321</v>
      </c>
      <c r="B97" t="s">
        <v>189</v>
      </c>
      <c r="C97">
        <v>290001223</v>
      </c>
      <c r="D97" s="24">
        <v>5.7561324551774611</v>
      </c>
      <c r="E97" s="24">
        <v>5.976469081595317</v>
      </c>
      <c r="F97" s="24">
        <v>42.799556043419926</v>
      </c>
      <c r="G97" s="24">
        <v>0.63344188315648253</v>
      </c>
      <c r="H97" s="24">
        <v>4.3010733016221492</v>
      </c>
      <c r="I97" s="24"/>
    </row>
    <row r="98" spans="1:9" x14ac:dyDescent="0.35">
      <c r="A98" t="s">
        <v>2321</v>
      </c>
      <c r="B98" t="s">
        <v>189</v>
      </c>
      <c r="C98">
        <v>290001401</v>
      </c>
      <c r="D98" s="24">
        <v>10.44</v>
      </c>
      <c r="E98" s="24">
        <v>9.65</v>
      </c>
      <c r="F98" s="24">
        <v>38.81</v>
      </c>
      <c r="G98" s="24">
        <v>0.6100000000000001</v>
      </c>
      <c r="H98" s="24">
        <v>3.5</v>
      </c>
      <c r="I98" s="24"/>
    </row>
    <row r="99" spans="1:9" x14ac:dyDescent="0.35">
      <c r="A99" t="s">
        <v>2316</v>
      </c>
      <c r="B99" t="s">
        <v>2332</v>
      </c>
      <c r="C99">
        <v>290000031</v>
      </c>
      <c r="D99" s="24">
        <v>7.1410341829497099</v>
      </c>
      <c r="E99" s="24">
        <v>7.7574163730380281</v>
      </c>
      <c r="F99" s="24">
        <v>38.479855855031346</v>
      </c>
      <c r="G99" s="24">
        <v>1.2044973230220108</v>
      </c>
      <c r="H99" s="24">
        <v>7.7196265958907242</v>
      </c>
      <c r="I99" s="24"/>
    </row>
    <row r="100" spans="1:9" x14ac:dyDescent="0.35">
      <c r="A100" t="s">
        <v>2316</v>
      </c>
      <c r="B100" t="s">
        <v>2332</v>
      </c>
      <c r="C100">
        <v>290000026</v>
      </c>
      <c r="D100" s="24">
        <v>4.7120620984493495</v>
      </c>
      <c r="E100" s="24">
        <v>9.1053178590406265</v>
      </c>
      <c r="F100" s="24">
        <v>36.554759311144387</v>
      </c>
      <c r="G100" s="24">
        <v>0.68107905415197334</v>
      </c>
      <c r="H100" s="24">
        <v>7.1011605719530442</v>
      </c>
      <c r="I100" s="24"/>
    </row>
    <row r="101" spans="1:9" x14ac:dyDescent="0.35">
      <c r="A101" t="s">
        <v>2316</v>
      </c>
      <c r="B101" t="s">
        <v>184</v>
      </c>
      <c r="C101">
        <v>290000078</v>
      </c>
      <c r="D101" s="24">
        <v>2.3525894465894464</v>
      </c>
      <c r="E101" s="24">
        <v>5.3779240669240664</v>
      </c>
      <c r="F101" s="24">
        <v>38.158889317889312</v>
      </c>
      <c r="G101" s="24">
        <v>0.78334105534105525</v>
      </c>
      <c r="H101" s="24">
        <v>7.62117117117117</v>
      </c>
      <c r="I101" s="24"/>
    </row>
    <row r="102" spans="1:9" x14ac:dyDescent="0.35">
      <c r="A102" t="s">
        <v>2316</v>
      </c>
      <c r="B102" t="s">
        <v>187</v>
      </c>
      <c r="C102">
        <v>290000034</v>
      </c>
      <c r="D102" s="24">
        <v>2.4028504822578927</v>
      </c>
      <c r="E102" s="24">
        <v>7.4802445100900457</v>
      </c>
      <c r="F102" s="24">
        <v>21.03194682706339</v>
      </c>
      <c r="G102" s="24">
        <v>0.79981528277040259</v>
      </c>
      <c r="H102" s="24">
        <v>8.063654482684985</v>
      </c>
      <c r="I102" s="24"/>
    </row>
    <row r="103" spans="1:9" x14ac:dyDescent="0.35">
      <c r="A103" t="s">
        <v>2316</v>
      </c>
      <c r="B103" t="s">
        <v>2332</v>
      </c>
      <c r="C103">
        <v>290001678</v>
      </c>
      <c r="D103" s="24">
        <v>3.9453101387340515</v>
      </c>
      <c r="E103" s="24">
        <v>10.194347671249846</v>
      </c>
      <c r="F103" s="24">
        <v>36.677545522110741</v>
      </c>
      <c r="G103" s="24">
        <v>0.84909451257277357</v>
      </c>
      <c r="H103" s="24">
        <v>7.8138470828688211</v>
      </c>
      <c r="I103" s="24"/>
    </row>
    <row r="104" spans="1:9" x14ac:dyDescent="0.35">
      <c r="A104" t="s">
        <v>2316</v>
      </c>
      <c r="B104" t="s">
        <v>187</v>
      </c>
      <c r="C104">
        <v>290000171</v>
      </c>
      <c r="D104" s="24">
        <v>1.0302820771132888</v>
      </c>
      <c r="E104" s="24">
        <v>6.5734188112464507</v>
      </c>
      <c r="F104" s="24">
        <v>21.806448392709957</v>
      </c>
      <c r="G104" s="24">
        <v>0.84840095246817482</v>
      </c>
      <c r="H104" s="24">
        <v>8.8071709863540626</v>
      </c>
      <c r="I104" s="24"/>
    </row>
    <row r="105" spans="1:9" x14ac:dyDescent="0.35">
      <c r="A105" t="s">
        <v>2316</v>
      </c>
      <c r="B105" t="s">
        <v>2332</v>
      </c>
      <c r="C105">
        <v>290000617</v>
      </c>
      <c r="D105" s="24">
        <v>5.2449428781466692</v>
      </c>
      <c r="E105" s="24">
        <v>13.653849317518031</v>
      </c>
      <c r="F105" s="24">
        <v>36.599236653354794</v>
      </c>
      <c r="G105" s="24">
        <v>0.94062287655719146</v>
      </c>
      <c r="H105" s="24">
        <v>5.6606365858019911</v>
      </c>
      <c r="I105" s="24"/>
    </row>
    <row r="106" spans="1:9" x14ac:dyDescent="0.35">
      <c r="A106" t="s">
        <v>2316</v>
      </c>
      <c r="B106" t="s">
        <v>187</v>
      </c>
      <c r="C106">
        <v>290001619</v>
      </c>
      <c r="D106" s="24">
        <v>3.7501905516804044</v>
      </c>
      <c r="E106" s="24">
        <v>8.4679264426125531</v>
      </c>
      <c r="F106" s="24">
        <v>31.489697844007601</v>
      </c>
      <c r="G106" s="24">
        <v>1.0452539632213063</v>
      </c>
      <c r="H106" s="24">
        <v>7.1395423800464988</v>
      </c>
      <c r="I106" s="24"/>
    </row>
    <row r="107" spans="1:9" x14ac:dyDescent="0.35">
      <c r="A107" t="s">
        <v>2316</v>
      </c>
      <c r="B107" t="s">
        <v>2332</v>
      </c>
      <c r="C107">
        <v>290001243</v>
      </c>
      <c r="D107" s="24">
        <v>4.1376292250455151</v>
      </c>
      <c r="E107" s="24">
        <v>5.6965376395155536</v>
      </c>
      <c r="F107" s="24">
        <v>36.879258291775514</v>
      </c>
      <c r="G107" s="24">
        <v>0.63414865827594391</v>
      </c>
      <c r="H107" s="24">
        <v>7.311327475658989</v>
      </c>
      <c r="I107" s="24"/>
    </row>
    <row r="108" spans="1:9" x14ac:dyDescent="0.35">
      <c r="A108" t="s">
        <v>2316</v>
      </c>
      <c r="B108" t="s">
        <v>184</v>
      </c>
      <c r="C108">
        <v>290000480</v>
      </c>
      <c r="D108" s="24">
        <v>7.368357711803041</v>
      </c>
      <c r="E108" s="24">
        <v>9.2964127443881246</v>
      </c>
      <c r="F108" s="24">
        <v>36.94856915278784</v>
      </c>
      <c r="G108" s="24">
        <v>0.71488776249094865</v>
      </c>
      <c r="H108" s="24">
        <v>7.6934105720492401</v>
      </c>
      <c r="I108" s="24"/>
    </row>
    <row r="109" spans="1:9" x14ac:dyDescent="0.35">
      <c r="A109" t="s">
        <v>2316</v>
      </c>
      <c r="B109" t="s">
        <v>2332</v>
      </c>
      <c r="C109">
        <v>290001708</v>
      </c>
      <c r="D109" s="24">
        <v>2.1481683198319228</v>
      </c>
      <c r="E109" s="24">
        <v>10.510021817741057</v>
      </c>
      <c r="F109" s="24">
        <v>35.576813599725256</v>
      </c>
      <c r="G109" s="24">
        <v>0.63791822387426522</v>
      </c>
      <c r="H109" s="24">
        <v>6.9337185107371573</v>
      </c>
      <c r="I109" s="24"/>
    </row>
    <row r="110" spans="1:9" x14ac:dyDescent="0.35">
      <c r="A110" t="s">
        <v>2316</v>
      </c>
      <c r="B110" t="s">
        <v>184</v>
      </c>
      <c r="C110">
        <v>290001577</v>
      </c>
      <c r="D110" s="24">
        <v>2.1142412506303576</v>
      </c>
      <c r="E110" s="24">
        <v>8.7523451336359042</v>
      </c>
      <c r="F110" s="24">
        <v>35.40690690872416</v>
      </c>
      <c r="G110" s="24">
        <v>0.84223600605143711</v>
      </c>
      <c r="H110" s="24">
        <v>7.4182955118507312</v>
      </c>
      <c r="I110" s="24"/>
    </row>
    <row r="111" spans="1:9" x14ac:dyDescent="0.35">
      <c r="A111" t="s">
        <v>2316</v>
      </c>
      <c r="B111" t="s">
        <v>184</v>
      </c>
      <c r="C111">
        <v>290000080</v>
      </c>
      <c r="D111" s="24">
        <v>4.1491045359749741</v>
      </c>
      <c r="E111" s="24">
        <v>8.710131647549531</v>
      </c>
      <c r="F111" s="24">
        <v>36.019320038234262</v>
      </c>
      <c r="G111" s="24">
        <v>0.74588720889815752</v>
      </c>
      <c r="H111" s="24">
        <v>7.593739137990962</v>
      </c>
      <c r="I111" s="24"/>
    </row>
    <row r="112" spans="1:9" x14ac:dyDescent="0.35">
      <c r="A112" t="s">
        <v>2316</v>
      </c>
      <c r="B112" t="s">
        <v>184</v>
      </c>
      <c r="C112">
        <v>290000562</v>
      </c>
      <c r="D112" s="24">
        <v>2.4555733393397765</v>
      </c>
      <c r="E112" s="24">
        <v>7.0674680852473344</v>
      </c>
      <c r="F112" s="24">
        <v>38.266721475465218</v>
      </c>
      <c r="G112" s="24">
        <v>0.71904259054382591</v>
      </c>
      <c r="H112" s="24">
        <v>7.563776507297165</v>
      </c>
      <c r="I112" s="24"/>
    </row>
    <row r="113" spans="1:9" x14ac:dyDescent="0.35">
      <c r="A113" t="s">
        <v>2316</v>
      </c>
      <c r="B113" t="s">
        <v>184</v>
      </c>
      <c r="C113">
        <v>290000081</v>
      </c>
      <c r="D113" s="24">
        <v>3.9452502845991213</v>
      </c>
      <c r="E113" s="24">
        <v>7.8662800455358584</v>
      </c>
      <c r="F113" s="24">
        <v>36.79332281671816</v>
      </c>
      <c r="G113" s="24">
        <v>0.73007350788746128</v>
      </c>
      <c r="H113" s="24">
        <v>7.6803707919986994</v>
      </c>
      <c r="I113" s="24"/>
    </row>
    <row r="114" spans="1:9" x14ac:dyDescent="0.35">
      <c r="A114" t="s">
        <v>2316</v>
      </c>
      <c r="B114" t="s">
        <v>2333</v>
      </c>
      <c r="C114">
        <v>290001642</v>
      </c>
      <c r="D114" s="24">
        <v>4.8600000000000003</v>
      </c>
      <c r="E114" s="24">
        <v>14.27</v>
      </c>
      <c r="F114" s="24">
        <v>35.68</v>
      </c>
      <c r="G114" s="24">
        <v>0.96</v>
      </c>
      <c r="H114" s="24">
        <v>8</v>
      </c>
      <c r="I114" s="24"/>
    </row>
    <row r="115" spans="1:9" x14ac:dyDescent="0.35">
      <c r="A115" t="s">
        <v>2316</v>
      </c>
      <c r="B115" t="s">
        <v>184</v>
      </c>
      <c r="C115">
        <v>290001762</v>
      </c>
      <c r="D115" s="24">
        <v>2.7665937612047329</v>
      </c>
      <c r="E115" s="24">
        <v>8.6590570096808896</v>
      </c>
      <c r="F115" s="24">
        <v>35.774065973467195</v>
      </c>
      <c r="G115" s="24">
        <v>0.79593402653280743</v>
      </c>
      <c r="H115" s="24">
        <v>7.7330584438866978</v>
      </c>
      <c r="I115" s="24"/>
    </row>
    <row r="116" spans="1:9" x14ac:dyDescent="0.35">
      <c r="A116" t="s">
        <v>2316</v>
      </c>
      <c r="B116" t="s">
        <v>184</v>
      </c>
      <c r="C116">
        <v>290001174</v>
      </c>
      <c r="D116" s="24">
        <v>2.9426832460732983</v>
      </c>
      <c r="E116" s="24">
        <v>15.62547120418848</v>
      </c>
      <c r="F116" s="24">
        <v>35.233232984293188</v>
      </c>
      <c r="G116" s="24">
        <v>0.85683246073298425</v>
      </c>
      <c r="H116" s="24">
        <v>6.9999999999999991</v>
      </c>
      <c r="I116" s="24"/>
    </row>
    <row r="117" spans="1:9" x14ac:dyDescent="0.35">
      <c r="A117" t="s">
        <v>2316</v>
      </c>
      <c r="B117" t="s">
        <v>187</v>
      </c>
      <c r="C117">
        <v>290001696</v>
      </c>
      <c r="D117" s="24">
        <v>3.36</v>
      </c>
      <c r="E117" s="24">
        <v>5.54</v>
      </c>
      <c r="F117" s="24">
        <v>33.729999999999997</v>
      </c>
      <c r="G117" s="24">
        <v>0.68</v>
      </c>
      <c r="H117" s="24">
        <v>8.5</v>
      </c>
      <c r="I117" s="24"/>
    </row>
    <row r="118" spans="1:9" x14ac:dyDescent="0.35">
      <c r="A118" t="s">
        <v>2316</v>
      </c>
      <c r="B118" t="s">
        <v>2332</v>
      </c>
      <c r="C118">
        <v>290000865</v>
      </c>
      <c r="D118" s="24">
        <v>3.02</v>
      </c>
      <c r="E118" s="24">
        <v>6.08</v>
      </c>
      <c r="F118" s="24">
        <v>40.090000000000003</v>
      </c>
      <c r="G118" s="24">
        <v>0.68</v>
      </c>
      <c r="H118" s="24">
        <v>7.5</v>
      </c>
      <c r="I118" s="24"/>
    </row>
    <row r="119" spans="1:9" x14ac:dyDescent="0.35">
      <c r="A119" t="s">
        <v>2316</v>
      </c>
      <c r="B119" t="s">
        <v>2332</v>
      </c>
      <c r="C119">
        <v>290001718</v>
      </c>
      <c r="D119" s="24">
        <v>3.05</v>
      </c>
      <c r="E119" s="24">
        <v>11.16</v>
      </c>
      <c r="F119" s="24">
        <v>39.18</v>
      </c>
      <c r="G119" s="24">
        <v>0.96</v>
      </c>
      <c r="H119" s="24">
        <v>7.4999999999999991</v>
      </c>
      <c r="I119" s="24"/>
    </row>
    <row r="120" spans="1:9" x14ac:dyDescent="0.35">
      <c r="A120" t="s">
        <v>2317</v>
      </c>
      <c r="B120" t="s">
        <v>187</v>
      </c>
      <c r="C120">
        <v>290000034</v>
      </c>
      <c r="D120" s="24">
        <v>1.9575432869342664</v>
      </c>
      <c r="E120" s="24">
        <v>7.8734135958841502</v>
      </c>
      <c r="F120" s="24">
        <v>23.574499229583974</v>
      </c>
      <c r="G120" s="24">
        <v>0.83640411584967755</v>
      </c>
      <c r="H120" s="24">
        <v>7.8190697552949775</v>
      </c>
      <c r="I120" s="24"/>
    </row>
    <row r="121" spans="1:9" x14ac:dyDescent="0.35">
      <c r="A121" t="s">
        <v>2317</v>
      </c>
      <c r="B121" t="s">
        <v>187</v>
      </c>
      <c r="C121">
        <v>290001619</v>
      </c>
      <c r="D121" s="24">
        <v>4.729311960758551</v>
      </c>
      <c r="E121" s="24">
        <v>8.5883261616957913</v>
      </c>
      <c r="F121" s="24">
        <v>32.444751510970974</v>
      </c>
      <c r="G121" s="24">
        <v>1.038829490211536</v>
      </c>
      <c r="H121" s="24">
        <v>7.4321787544343723</v>
      </c>
      <c r="I121" s="24"/>
    </row>
    <row r="122" spans="1:9" x14ac:dyDescent="0.35">
      <c r="A122" t="s">
        <v>2317</v>
      </c>
      <c r="B122" t="s">
        <v>2333</v>
      </c>
      <c r="C122">
        <v>290001162</v>
      </c>
      <c r="D122" s="24">
        <v>3.3573245579256201</v>
      </c>
      <c r="E122" s="24">
        <v>15.532926545608328</v>
      </c>
      <c r="F122" s="24">
        <v>35.300588375227974</v>
      </c>
      <c r="G122" s="24">
        <v>0.76025533264610257</v>
      </c>
      <c r="H122" s="24">
        <v>6.5419475061454273</v>
      </c>
      <c r="I122" s="24"/>
    </row>
    <row r="123" spans="1:9" x14ac:dyDescent="0.35">
      <c r="A123" t="s">
        <v>2317</v>
      </c>
      <c r="B123" t="s">
        <v>184</v>
      </c>
      <c r="C123">
        <v>290000094</v>
      </c>
      <c r="D123" s="24">
        <v>2.2729633874098258</v>
      </c>
      <c r="E123" s="24">
        <v>6.6661353082625086</v>
      </c>
      <c r="F123" s="24">
        <v>35.715426837750655</v>
      </c>
      <c r="G123" s="24">
        <v>0.80097933876085547</v>
      </c>
      <c r="H123" s="24">
        <v>7.3002040289085102</v>
      </c>
      <c r="I123" s="24"/>
    </row>
    <row r="124" spans="1:9" x14ac:dyDescent="0.35">
      <c r="A124" t="s">
        <v>2317</v>
      </c>
      <c r="B124" t="s">
        <v>184</v>
      </c>
      <c r="C124">
        <v>290000562</v>
      </c>
      <c r="D124" s="24">
        <v>2.9035562866436493</v>
      </c>
      <c r="E124" s="24">
        <v>7.5964763838555207</v>
      </c>
      <c r="F124" s="24">
        <v>38.049201714630065</v>
      </c>
      <c r="G124" s="24">
        <v>0.73869517910230409</v>
      </c>
      <c r="H124" s="24">
        <v>7.2652179128006127</v>
      </c>
      <c r="I124" s="24"/>
    </row>
    <row r="125" spans="1:9" x14ac:dyDescent="0.35">
      <c r="A125" t="s">
        <v>2317</v>
      </c>
      <c r="B125" t="s">
        <v>187</v>
      </c>
      <c r="C125">
        <v>290001696</v>
      </c>
      <c r="D125" s="24">
        <v>4.639308148279218</v>
      </c>
      <c r="E125" s="24">
        <v>6.4214385561355396</v>
      </c>
      <c r="F125" s="24">
        <v>31.18838184552774</v>
      </c>
      <c r="G125" s="24">
        <v>0.64272140139785894</v>
      </c>
      <c r="H125" s="24">
        <v>7.5692294081217382</v>
      </c>
      <c r="I125" s="24"/>
    </row>
    <row r="126" spans="1:9" x14ac:dyDescent="0.35">
      <c r="A126" t="s">
        <v>2317</v>
      </c>
      <c r="B126" t="s">
        <v>187</v>
      </c>
      <c r="C126">
        <v>290000171</v>
      </c>
      <c r="D126" s="24">
        <v>1.4621239412458451</v>
      </c>
      <c r="E126" s="24">
        <v>7.3458089417819226</v>
      </c>
      <c r="F126" s="24">
        <v>21.345694221078588</v>
      </c>
      <c r="G126" s="24">
        <v>0.83584753940173684</v>
      </c>
      <c r="H126" s="24">
        <v>8.8708051892355524</v>
      </c>
      <c r="I126" s="24"/>
    </row>
    <row r="127" spans="1:9" x14ac:dyDescent="0.35">
      <c r="A127" t="s">
        <v>2317</v>
      </c>
      <c r="B127" t="s">
        <v>184</v>
      </c>
      <c r="C127">
        <v>290001762</v>
      </c>
      <c r="D127" s="24">
        <v>3.5412160589604351</v>
      </c>
      <c r="E127" s="24">
        <v>7.886077708818207</v>
      </c>
      <c r="F127" s="24">
        <v>36.734700672355835</v>
      </c>
      <c r="G127" s="24">
        <v>0.84478213085078879</v>
      </c>
      <c r="H127" s="24">
        <v>7.2273726402896319</v>
      </c>
      <c r="I127" s="24"/>
    </row>
    <row r="128" spans="1:9" x14ac:dyDescent="0.35">
      <c r="A128" t="s">
        <v>2317</v>
      </c>
      <c r="B128" t="s">
        <v>187</v>
      </c>
      <c r="C128">
        <v>290000898</v>
      </c>
      <c r="D128" s="24">
        <v>5.8009996564754385</v>
      </c>
      <c r="E128" s="24">
        <v>5.0712218023588687</v>
      </c>
      <c r="F128" s="24">
        <v>30.888876292988279</v>
      </c>
      <c r="G128" s="24">
        <v>0.58754990648498029</v>
      </c>
      <c r="H128" s="24">
        <v>8</v>
      </c>
      <c r="I128" s="24"/>
    </row>
    <row r="129" spans="1:9" x14ac:dyDescent="0.35">
      <c r="A129" t="s">
        <v>2317</v>
      </c>
      <c r="B129" t="s">
        <v>187</v>
      </c>
      <c r="C129">
        <v>290001253</v>
      </c>
      <c r="D129" s="24">
        <v>1.5599999999999998</v>
      </c>
      <c r="E129" s="24">
        <v>9.0500000000000007</v>
      </c>
      <c r="F129" s="24">
        <v>15.96</v>
      </c>
      <c r="G129" s="24">
        <v>0.94999999999999984</v>
      </c>
      <c r="H129" s="24">
        <v>7</v>
      </c>
      <c r="I129" s="24"/>
    </row>
    <row r="130" spans="1:9" x14ac:dyDescent="0.35">
      <c r="A130" t="s">
        <v>2317</v>
      </c>
      <c r="B130" t="s">
        <v>184</v>
      </c>
      <c r="C130">
        <v>290000078</v>
      </c>
      <c r="D130" s="24">
        <v>2.5104756475576306</v>
      </c>
      <c r="E130" s="24">
        <v>6.1882947945986411</v>
      </c>
      <c r="F130" s="24">
        <v>37.92828481847009</v>
      </c>
      <c r="G130" s="24">
        <v>0.77315993871806765</v>
      </c>
      <c r="H130" s="24">
        <v>7.8509459507606811</v>
      </c>
      <c r="I130" s="24"/>
    </row>
    <row r="131" spans="1:9" x14ac:dyDescent="0.35">
      <c r="A131" t="s">
        <v>2317</v>
      </c>
      <c r="B131" t="s">
        <v>184</v>
      </c>
      <c r="C131">
        <v>290001767</v>
      </c>
      <c r="D131" s="24">
        <v>4.3396207332490517</v>
      </c>
      <c r="E131" s="24">
        <v>7.3487079646017683</v>
      </c>
      <c r="F131" s="24">
        <v>37.981137800252839</v>
      </c>
      <c r="G131" s="24">
        <v>1.0208217446270542</v>
      </c>
      <c r="H131" s="24">
        <v>7.8222503160556247</v>
      </c>
      <c r="I131" s="24"/>
    </row>
    <row r="132" spans="1:9" x14ac:dyDescent="0.35">
      <c r="A132" t="s">
        <v>2317</v>
      </c>
      <c r="B132" t="s">
        <v>184</v>
      </c>
      <c r="C132">
        <v>290001326</v>
      </c>
      <c r="D132" s="24">
        <v>1.7280396201074444</v>
      </c>
      <c r="E132" s="24">
        <v>8.9240827257610622</v>
      </c>
      <c r="F132" s="24">
        <v>38.522418457405983</v>
      </c>
      <c r="G132" s="24">
        <v>0.69735434254284978</v>
      </c>
      <c r="H132" s="24">
        <v>7.2438203504732659</v>
      </c>
      <c r="I132" s="24"/>
    </row>
    <row r="133" spans="1:9" x14ac:dyDescent="0.35">
      <c r="A133" t="s">
        <v>2317</v>
      </c>
      <c r="B133" t="s">
        <v>184</v>
      </c>
      <c r="C133">
        <v>290000032</v>
      </c>
      <c r="D133" s="24">
        <v>3.22</v>
      </c>
      <c r="E133" s="24">
        <v>7.22</v>
      </c>
      <c r="F133" s="24">
        <v>35.58</v>
      </c>
      <c r="G133" s="24">
        <v>0.89</v>
      </c>
      <c r="H133" s="24">
        <v>7.5</v>
      </c>
      <c r="I133" s="24"/>
    </row>
    <row r="134" spans="1:9" x14ac:dyDescent="0.35">
      <c r="A134" t="s">
        <v>2318</v>
      </c>
      <c r="B134" t="s">
        <v>194</v>
      </c>
      <c r="C134">
        <v>290001763</v>
      </c>
      <c r="D134" s="24">
        <v>4.0740390855457234</v>
      </c>
      <c r="E134" s="24">
        <v>6.9052691740412993</v>
      </c>
      <c r="F134" s="24">
        <v>39.088570796460182</v>
      </c>
      <c r="G134" s="24">
        <v>1.9549771386430674</v>
      </c>
      <c r="H134" s="24">
        <v>7.6620575221238933</v>
      </c>
      <c r="I134" s="24"/>
    </row>
    <row r="135" spans="1:9" x14ac:dyDescent="0.35">
      <c r="A135" t="s">
        <v>2318</v>
      </c>
      <c r="B135" t="s">
        <v>197</v>
      </c>
      <c r="C135">
        <v>290001762</v>
      </c>
      <c r="D135" s="24">
        <v>3.0516340416039256</v>
      </c>
      <c r="E135" s="24">
        <v>6.7900329039094292</v>
      </c>
      <c r="F135" s="24">
        <v>37.043115832915056</v>
      </c>
      <c r="G135" s="24">
        <v>0.81458591266521652</v>
      </c>
      <c r="H135" s="24">
        <v>7.369193017678878</v>
      </c>
      <c r="I135" s="24"/>
    </row>
    <row r="136" spans="1:9" x14ac:dyDescent="0.35">
      <c r="A136" t="s">
        <v>2318</v>
      </c>
      <c r="B136" t="s">
        <v>194</v>
      </c>
      <c r="C136">
        <v>290001718</v>
      </c>
      <c r="D136" s="24">
        <v>3.6956686885588783</v>
      </c>
      <c r="E136" s="24">
        <v>11.28860614934114</v>
      </c>
      <c r="F136" s="24">
        <v>37.663962560133854</v>
      </c>
      <c r="G136" s="24">
        <v>1.1196481907550719</v>
      </c>
      <c r="H136" s="24">
        <v>7.1663564107927202</v>
      </c>
      <c r="I136" s="24"/>
    </row>
    <row r="137" spans="1:9" x14ac:dyDescent="0.35">
      <c r="A137" t="s">
        <v>2318</v>
      </c>
      <c r="B137" t="s">
        <v>194</v>
      </c>
      <c r="C137">
        <v>290001243</v>
      </c>
      <c r="D137" s="24">
        <v>4.9649093590610214</v>
      </c>
      <c r="E137" s="24">
        <v>8.1201616174030615</v>
      </c>
      <c r="F137" s="24">
        <v>36.54653106372519</v>
      </c>
      <c r="G137" s="24">
        <v>0.78435813924906295</v>
      </c>
      <c r="H137" s="24">
        <v>7.4023535918392422</v>
      </c>
      <c r="I137" s="24"/>
    </row>
    <row r="138" spans="1:9" x14ac:dyDescent="0.35">
      <c r="A138" t="s">
        <v>2318</v>
      </c>
      <c r="B138" t="s">
        <v>197</v>
      </c>
      <c r="C138">
        <v>290001765</v>
      </c>
      <c r="D138" s="24">
        <v>5.4604659832246032</v>
      </c>
      <c r="E138" s="24">
        <v>7.7839748369058706</v>
      </c>
      <c r="F138" s="24">
        <v>37.434374650512581</v>
      </c>
      <c r="G138" s="24">
        <v>0.70932991612301943</v>
      </c>
      <c r="H138" s="24">
        <v>7.4917054986020499</v>
      </c>
      <c r="I138" s="24"/>
    </row>
    <row r="139" spans="1:9" x14ac:dyDescent="0.35">
      <c r="A139" t="s">
        <v>2318</v>
      </c>
      <c r="B139" t="s">
        <v>197</v>
      </c>
      <c r="C139">
        <v>290000032</v>
      </c>
      <c r="D139" s="24">
        <v>3.9611216815783679</v>
      </c>
      <c r="E139" s="24">
        <v>8.3482876891933007</v>
      </c>
      <c r="F139" s="24">
        <v>33.150599439893433</v>
      </c>
      <c r="G139" s="24">
        <v>0.93171587702828851</v>
      </c>
      <c r="H139" s="24">
        <v>7.5957897607484872</v>
      </c>
      <c r="I139" s="24"/>
    </row>
    <row r="140" spans="1:9" x14ac:dyDescent="0.35">
      <c r="A140" t="s">
        <v>2318</v>
      </c>
      <c r="B140" t="s">
        <v>197</v>
      </c>
      <c r="C140">
        <v>290001767</v>
      </c>
      <c r="D140" s="24">
        <v>3.2299999999999995</v>
      </c>
      <c r="E140" s="24">
        <v>5.94</v>
      </c>
      <c r="F140" s="24">
        <v>38.56</v>
      </c>
      <c r="G140" s="24">
        <v>0.96</v>
      </c>
      <c r="H140" s="24">
        <v>7.5</v>
      </c>
      <c r="I140" s="24"/>
    </row>
    <row r="141" spans="1:9" x14ac:dyDescent="0.35">
      <c r="A141" t="s">
        <v>2318</v>
      </c>
      <c r="B141" t="s">
        <v>194</v>
      </c>
      <c r="C141">
        <v>290000031</v>
      </c>
      <c r="D141" s="24">
        <v>4.6028828605189203</v>
      </c>
      <c r="E141" s="24">
        <v>11.816172636010686</v>
      </c>
      <c r="F141" s="24">
        <v>36.817902868661193</v>
      </c>
      <c r="G141" s="24">
        <v>1.048592777209584</v>
      </c>
      <c r="H141" s="24">
        <v>7.641849288544222</v>
      </c>
      <c r="I141" s="24"/>
    </row>
    <row r="142" spans="1:9" x14ac:dyDescent="0.35">
      <c r="A142" t="s">
        <v>2318</v>
      </c>
      <c r="B142" t="s">
        <v>197</v>
      </c>
      <c r="C142">
        <v>290000035</v>
      </c>
      <c r="D142" s="24">
        <v>3.5704351753017489</v>
      </c>
      <c r="E142" s="24">
        <v>8.9083635766483287</v>
      </c>
      <c r="F142" s="24">
        <v>34.288041711142128</v>
      </c>
      <c r="G142" s="24">
        <v>0.73978241234912556</v>
      </c>
      <c r="H142" s="24">
        <v>7.5</v>
      </c>
      <c r="I142" s="24"/>
    </row>
    <row r="143" spans="1:9" x14ac:dyDescent="0.35">
      <c r="A143" t="s">
        <v>2318</v>
      </c>
      <c r="B143" t="s">
        <v>194</v>
      </c>
      <c r="C143">
        <v>290001833</v>
      </c>
      <c r="D143" s="24">
        <v>18.739999999999998</v>
      </c>
      <c r="E143" s="24">
        <v>12.84</v>
      </c>
      <c r="F143" s="24">
        <v>28.03</v>
      </c>
      <c r="G143" s="24">
        <v>0.47</v>
      </c>
      <c r="H143" s="24">
        <v>0</v>
      </c>
      <c r="I143" s="24"/>
    </row>
    <row r="144" spans="1:9" x14ac:dyDescent="0.35">
      <c r="A144" t="s">
        <v>2318</v>
      </c>
      <c r="B144" t="s">
        <v>2332</v>
      </c>
      <c r="C144">
        <v>290000031</v>
      </c>
      <c r="D144" s="24">
        <v>4.95</v>
      </c>
      <c r="E144" s="24">
        <v>11.43</v>
      </c>
      <c r="F144" s="24">
        <v>38.03</v>
      </c>
      <c r="G144" s="24">
        <v>1.17</v>
      </c>
      <c r="H144" s="24">
        <v>7.5</v>
      </c>
      <c r="I144" s="24"/>
    </row>
    <row r="145" spans="1:9" x14ac:dyDescent="0.35">
      <c r="A145" t="s">
        <v>2319</v>
      </c>
      <c r="B145" t="s">
        <v>194</v>
      </c>
      <c r="C145">
        <v>290001243</v>
      </c>
      <c r="D145" s="24">
        <v>5.1807995365005803</v>
      </c>
      <c r="E145" s="24">
        <v>8.6669966685979158</v>
      </c>
      <c r="F145" s="24">
        <v>36.50260790845887</v>
      </c>
      <c r="G145" s="24">
        <v>0.64974724797219008</v>
      </c>
      <c r="H145" s="24">
        <v>7.5101028389339533</v>
      </c>
      <c r="I145" s="24"/>
    </row>
    <row r="146" spans="1:9" x14ac:dyDescent="0.35">
      <c r="A146" t="s">
        <v>2319</v>
      </c>
      <c r="B146" t="s">
        <v>197</v>
      </c>
      <c r="C146">
        <v>290000078</v>
      </c>
      <c r="D146" s="24">
        <v>3.114453606053754</v>
      </c>
      <c r="E146" s="24">
        <v>5.4725389331453727</v>
      </c>
      <c r="F146" s="24">
        <v>38.301584588990991</v>
      </c>
      <c r="G146" s="24">
        <v>0.72353330762171997</v>
      </c>
      <c r="H146" s="24">
        <v>7.3137725586158275</v>
      </c>
      <c r="I146" s="24"/>
    </row>
    <row r="147" spans="1:9" x14ac:dyDescent="0.35">
      <c r="A147" t="s">
        <v>2319</v>
      </c>
      <c r="B147" t="s">
        <v>197</v>
      </c>
      <c r="C147">
        <v>290001577</v>
      </c>
      <c r="D147" s="24">
        <v>2.2833993757633326</v>
      </c>
      <c r="E147" s="24">
        <v>7.865813090876193</v>
      </c>
      <c r="F147" s="24">
        <v>35.432689193468129</v>
      </c>
      <c r="G147" s="24">
        <v>0.83910435608630751</v>
      </c>
      <c r="H147" s="24">
        <v>7.2522956529606004</v>
      </c>
      <c r="I147" s="24"/>
    </row>
    <row r="148" spans="1:9" x14ac:dyDescent="0.35">
      <c r="A148" t="s">
        <v>2319</v>
      </c>
      <c r="B148" t="s">
        <v>197</v>
      </c>
      <c r="C148">
        <v>290000562</v>
      </c>
      <c r="D148" s="24">
        <v>2.8673503674478389</v>
      </c>
      <c r="E148" s="24">
        <v>7.076218153401074</v>
      </c>
      <c r="F148" s="24">
        <v>38.083946268870605</v>
      </c>
      <c r="G148" s="24">
        <v>0.66766716525524283</v>
      </c>
      <c r="H148" s="24">
        <v>7.2578930751420732</v>
      </c>
      <c r="I148" s="24"/>
    </row>
    <row r="149" spans="1:9" x14ac:dyDescent="0.35">
      <c r="A149" t="s">
        <v>2319</v>
      </c>
      <c r="B149" t="s">
        <v>2333</v>
      </c>
      <c r="C149">
        <v>290001162</v>
      </c>
      <c r="D149" s="24">
        <v>3.8113256861311058</v>
      </c>
      <c r="E149" s="24">
        <v>13.708482235651873</v>
      </c>
      <c r="F149" s="24">
        <v>34.626701566649984</v>
      </c>
      <c r="G149" s="24">
        <v>0.71598136956772773</v>
      </c>
      <c r="H149" s="24">
        <v>6.6665191115901301</v>
      </c>
      <c r="I149" s="24"/>
    </row>
    <row r="150" spans="1:9" x14ac:dyDescent="0.35">
      <c r="A150" t="s">
        <v>2319</v>
      </c>
      <c r="B150" t="s">
        <v>194</v>
      </c>
      <c r="C150">
        <v>290000480</v>
      </c>
      <c r="D150" s="24">
        <v>7.1148104590089059</v>
      </c>
      <c r="E150" s="24">
        <v>9.3750148435715914</v>
      </c>
      <c r="F150" s="24">
        <v>37.026383877597624</v>
      </c>
      <c r="G150" s="24">
        <v>0.68160082210550343</v>
      </c>
      <c r="H150" s="24">
        <v>7.4161338205069649</v>
      </c>
      <c r="I150" s="24"/>
    </row>
    <row r="151" spans="1:9" x14ac:dyDescent="0.35">
      <c r="A151" t="s">
        <v>2319</v>
      </c>
      <c r="B151" t="s">
        <v>197</v>
      </c>
      <c r="C151">
        <v>290001796</v>
      </c>
      <c r="D151" s="24">
        <v>2.7324373682978225</v>
      </c>
      <c r="E151" s="24">
        <v>8.4751631155857314</v>
      </c>
      <c r="F151" s="24">
        <v>37.09650433153827</v>
      </c>
      <c r="G151" s="24">
        <v>0.73130297354249574</v>
      </c>
      <c r="H151" s="24">
        <v>7.4204518848044945</v>
      </c>
      <c r="I151" s="24"/>
    </row>
    <row r="152" spans="1:9" x14ac:dyDescent="0.35">
      <c r="A152" t="s">
        <v>2319</v>
      </c>
      <c r="B152" t="s">
        <v>197</v>
      </c>
      <c r="C152">
        <v>290001326</v>
      </c>
      <c r="D152" s="24">
        <v>2.2411999141769026</v>
      </c>
      <c r="E152" s="24">
        <v>9.6450409000697306</v>
      </c>
      <c r="F152" s="24">
        <v>37.710028428900934</v>
      </c>
      <c r="G152" s="24">
        <v>0.66770369575712052</v>
      </c>
      <c r="H152" s="24">
        <v>7.2056670063830932</v>
      </c>
      <c r="I152" s="24"/>
    </row>
    <row r="153" spans="1:9" x14ac:dyDescent="0.35">
      <c r="A153" t="s">
        <v>2319</v>
      </c>
      <c r="B153" t="s">
        <v>194</v>
      </c>
      <c r="C153">
        <v>290001684</v>
      </c>
      <c r="D153" s="24">
        <v>6.4788414634146338</v>
      </c>
      <c r="E153" s="24">
        <v>9.1375493612078973</v>
      </c>
      <c r="F153" s="24">
        <v>38.996358703542384</v>
      </c>
      <c r="G153" s="24">
        <v>1.5419042174796744</v>
      </c>
      <c r="H153" s="24">
        <v>7.185358594657373</v>
      </c>
      <c r="I153" s="24"/>
    </row>
    <row r="154" spans="1:9" x14ac:dyDescent="0.35">
      <c r="A154" t="s">
        <v>2319</v>
      </c>
      <c r="B154" t="s">
        <v>194</v>
      </c>
      <c r="C154">
        <v>290001763</v>
      </c>
      <c r="D154" s="24">
        <v>4.8600000000000003</v>
      </c>
      <c r="E154" s="24">
        <v>10.38</v>
      </c>
      <c r="F154" s="24">
        <v>37.07</v>
      </c>
      <c r="G154" s="24">
        <v>1.51</v>
      </c>
      <c r="H154" s="24">
        <v>7.4999999999999991</v>
      </c>
      <c r="I154" s="24"/>
    </row>
    <row r="155" spans="1:9" x14ac:dyDescent="0.35">
      <c r="A155" t="s">
        <v>2319</v>
      </c>
      <c r="B155" t="s">
        <v>194</v>
      </c>
      <c r="C155">
        <v>290001833</v>
      </c>
      <c r="D155" s="24">
        <v>16.104516340942688</v>
      </c>
      <c r="E155" s="24">
        <v>10.667610855641325</v>
      </c>
      <c r="F155" s="24">
        <v>25.973218508786342</v>
      </c>
      <c r="G155" s="24">
        <v>0.47357160453276415</v>
      </c>
      <c r="H155" s="24">
        <v>0</v>
      </c>
      <c r="I155" s="24"/>
    </row>
    <row r="156" spans="1:9" x14ac:dyDescent="0.35">
      <c r="A156" t="s">
        <v>2319</v>
      </c>
      <c r="B156" t="s">
        <v>194</v>
      </c>
      <c r="C156">
        <v>290001708</v>
      </c>
      <c r="D156" s="24">
        <v>1.8665942697736853</v>
      </c>
      <c r="E156" s="24">
        <v>9.088109151163037</v>
      </c>
      <c r="F156" s="24">
        <v>35.855702225391695</v>
      </c>
      <c r="G156" s="24">
        <v>0.6712433668225769</v>
      </c>
      <c r="H156" s="24">
        <v>6.7671833378778024</v>
      </c>
      <c r="I156" s="24"/>
    </row>
    <row r="157" spans="1:9" x14ac:dyDescent="0.35">
      <c r="A157" t="s">
        <v>2319</v>
      </c>
      <c r="B157" t="s">
        <v>194</v>
      </c>
      <c r="C157">
        <v>290001672</v>
      </c>
      <c r="D157" s="24">
        <v>5.6675298564350136</v>
      </c>
      <c r="E157" s="24">
        <v>10.77566351162495</v>
      </c>
      <c r="F157" s="24">
        <v>21.637344683013588</v>
      </c>
      <c r="G157" s="24">
        <v>1.7314461313683136</v>
      </c>
      <c r="H157" s="24">
        <v>8.586488375047642</v>
      </c>
      <c r="I157" s="24"/>
    </row>
    <row r="158" spans="1:9" x14ac:dyDescent="0.35">
      <c r="A158" t="s">
        <v>2319</v>
      </c>
      <c r="B158" t="s">
        <v>194</v>
      </c>
      <c r="C158">
        <v>290000162</v>
      </c>
      <c r="D158" s="24">
        <v>3.6642662952178293</v>
      </c>
      <c r="E158" s="24">
        <v>10.491894389069321</v>
      </c>
      <c r="F158" s="24">
        <v>37.958023154888558</v>
      </c>
      <c r="G158" s="24">
        <v>0.60941468809497124</v>
      </c>
      <c r="H158" s="24">
        <v>7.2984096763355328</v>
      </c>
      <c r="I158" s="24"/>
    </row>
    <row r="159" spans="1:9" x14ac:dyDescent="0.35">
      <c r="A159" t="s">
        <v>2319</v>
      </c>
      <c r="B159" t="s">
        <v>194</v>
      </c>
      <c r="C159">
        <v>290001642</v>
      </c>
      <c r="D159" s="24">
        <v>4.2411772041552664</v>
      </c>
      <c r="E159" s="24">
        <v>10.213251567910504</v>
      </c>
      <c r="F159" s="24">
        <v>35.719664382400659</v>
      </c>
      <c r="G159" s="24">
        <v>0.89759486161222379</v>
      </c>
      <c r="H159" s="24">
        <v>7.7918613942901427</v>
      </c>
      <c r="I159" s="24"/>
    </row>
    <row r="160" spans="1:9" x14ac:dyDescent="0.35">
      <c r="A160" t="s">
        <v>2319</v>
      </c>
      <c r="B160" t="s">
        <v>197</v>
      </c>
      <c r="C160">
        <v>290001841</v>
      </c>
      <c r="D160" s="24">
        <v>4.13</v>
      </c>
      <c r="E160" s="24">
        <v>11.71</v>
      </c>
      <c r="F160" s="24">
        <v>36</v>
      </c>
      <c r="G160" s="24">
        <v>0.87</v>
      </c>
      <c r="H160" s="24">
        <v>8</v>
      </c>
      <c r="I160" s="24"/>
    </row>
    <row r="161" spans="1:9" x14ac:dyDescent="0.35">
      <c r="A161" t="s">
        <v>2319</v>
      </c>
      <c r="B161" t="s">
        <v>197</v>
      </c>
      <c r="C161">
        <v>290001762</v>
      </c>
      <c r="D161" s="24">
        <v>3.8239837153196614</v>
      </c>
      <c r="E161" s="24">
        <v>8.3894149577804562</v>
      </c>
      <c r="F161" s="24">
        <v>36.226224366706873</v>
      </c>
      <c r="G161" s="24">
        <v>0.86290259348612763</v>
      </c>
      <c r="H161" s="24">
        <v>7.3005880579010842</v>
      </c>
      <c r="I161" s="24"/>
    </row>
    <row r="162" spans="1:9" x14ac:dyDescent="0.35">
      <c r="A162" t="s">
        <v>2319</v>
      </c>
      <c r="B162" t="s">
        <v>194</v>
      </c>
      <c r="C162">
        <v>290000031</v>
      </c>
      <c r="D162" s="24">
        <v>5.5242991980873635</v>
      </c>
      <c r="E162" s="24">
        <v>12.633719305673159</v>
      </c>
      <c r="F162" s="24">
        <v>36.044754943467645</v>
      </c>
      <c r="G162" s="24">
        <v>1.0901826717139014</v>
      </c>
      <c r="H162" s="24">
        <v>7.2816033271903162</v>
      </c>
      <c r="I162" s="24"/>
    </row>
    <row r="163" spans="1:9" x14ac:dyDescent="0.35">
      <c r="A163" t="s">
        <v>2319</v>
      </c>
      <c r="B163" t="s">
        <v>197</v>
      </c>
      <c r="C163">
        <v>290000076</v>
      </c>
      <c r="D163" s="24">
        <v>3.7477831601937677</v>
      </c>
      <c r="E163" s="24">
        <v>9.0426561756223229</v>
      </c>
      <c r="F163" s="24">
        <v>36.631430011480411</v>
      </c>
      <c r="G163" s="24">
        <v>0.68323887659955762</v>
      </c>
      <c r="H163" s="24">
        <v>7.5644443199955189</v>
      </c>
      <c r="I163" s="24"/>
    </row>
    <row r="164" spans="1:9" x14ac:dyDescent="0.35">
      <c r="A164" t="s">
        <v>2319</v>
      </c>
      <c r="B164" t="s">
        <v>194</v>
      </c>
      <c r="C164">
        <v>290001787</v>
      </c>
      <c r="D164" s="24">
        <v>16.243548992030007</v>
      </c>
      <c r="E164" s="24">
        <v>10.303027876951928</v>
      </c>
      <c r="F164" s="24">
        <v>25.166304590861557</v>
      </c>
      <c r="G164" s="24">
        <v>0.47623426737350788</v>
      </c>
      <c r="H164" s="24">
        <v>0</v>
      </c>
      <c r="I164" s="24"/>
    </row>
    <row r="165" spans="1:9" x14ac:dyDescent="0.35">
      <c r="A165" t="s">
        <v>2319</v>
      </c>
      <c r="B165" t="s">
        <v>194</v>
      </c>
      <c r="C165">
        <v>290000617</v>
      </c>
      <c r="D165" s="24">
        <v>4.6210776202451669</v>
      </c>
      <c r="E165" s="24">
        <v>8.7122288636998686</v>
      </c>
      <c r="F165" s="24">
        <v>38.532211247585373</v>
      </c>
      <c r="G165" s="24">
        <v>0.72585984862290565</v>
      </c>
      <c r="H165" s="24">
        <v>7.2704984752949171</v>
      </c>
      <c r="I165" s="24"/>
    </row>
    <row r="166" spans="1:9" x14ac:dyDescent="0.35">
      <c r="A166" t="s">
        <v>2319</v>
      </c>
      <c r="B166" t="s">
        <v>197</v>
      </c>
      <c r="C166">
        <v>290000034</v>
      </c>
      <c r="D166" s="24">
        <v>7.19</v>
      </c>
      <c r="E166" s="24">
        <v>10.38</v>
      </c>
      <c r="F166" s="24">
        <v>30.38</v>
      </c>
      <c r="G166" s="24">
        <v>1.18</v>
      </c>
      <c r="H166" s="24">
        <v>7.4999999999999991</v>
      </c>
      <c r="I166" s="24"/>
    </row>
    <row r="167" spans="1:9" x14ac:dyDescent="0.35">
      <c r="A167" t="s">
        <v>2320</v>
      </c>
      <c r="B167" t="s">
        <v>184</v>
      </c>
      <c r="C167">
        <v>290000076</v>
      </c>
      <c r="D167" s="24">
        <v>2.6442585915341743</v>
      </c>
      <c r="E167" s="24">
        <v>8.7146853722476241</v>
      </c>
      <c r="F167" s="24">
        <v>36.603217318170834</v>
      </c>
      <c r="G167" s="24">
        <v>0.67952624656651817</v>
      </c>
      <c r="H167" s="24">
        <v>7.2543192534469041</v>
      </c>
      <c r="I167" s="24"/>
    </row>
    <row r="168" spans="1:9" x14ac:dyDescent="0.35">
      <c r="A168" t="s">
        <v>2320</v>
      </c>
      <c r="B168" t="s">
        <v>194</v>
      </c>
      <c r="C168">
        <v>290000026</v>
      </c>
      <c r="D168" s="24">
        <v>4.0126945754716985</v>
      </c>
      <c r="E168" s="24">
        <v>10.885489386792454</v>
      </c>
      <c r="F168" s="24">
        <v>36.983148584905663</v>
      </c>
      <c r="G168" s="24">
        <v>0.72425707547169804</v>
      </c>
      <c r="H168" s="24">
        <v>6.6712853773584904</v>
      </c>
      <c r="I168" s="24"/>
    </row>
    <row r="169" spans="1:9" x14ac:dyDescent="0.35">
      <c r="A169" t="s">
        <v>2320</v>
      </c>
      <c r="B169" t="s">
        <v>184</v>
      </c>
      <c r="C169">
        <v>290001796</v>
      </c>
      <c r="D169" s="24">
        <v>2.656008751303494</v>
      </c>
      <c r="E169" s="24">
        <v>7.6554840820332473</v>
      </c>
      <c r="F169" s="24">
        <v>36.85880855501258</v>
      </c>
      <c r="G169" s="24">
        <v>0.70738299220970402</v>
      </c>
      <c r="H169" s="24">
        <v>7.1926922526427699</v>
      </c>
      <c r="I169" s="24"/>
    </row>
    <row r="170" spans="1:9" x14ac:dyDescent="0.35">
      <c r="A170" t="s">
        <v>2320</v>
      </c>
      <c r="B170" t="s">
        <v>2332</v>
      </c>
      <c r="C170">
        <v>290001708</v>
      </c>
      <c r="D170" s="24">
        <v>2.0670663481991824</v>
      </c>
      <c r="E170" s="24">
        <v>10.533298389028845</v>
      </c>
      <c r="F170" s="24">
        <v>35.688353745743889</v>
      </c>
      <c r="G170" s="24">
        <v>0.68181758782660451</v>
      </c>
      <c r="H170" s="24">
        <v>7.0349201048329126</v>
      </c>
      <c r="I170" s="24"/>
    </row>
    <row r="171" spans="1:9" x14ac:dyDescent="0.35">
      <c r="A171" t="s">
        <v>2320</v>
      </c>
      <c r="B171" t="s">
        <v>184</v>
      </c>
      <c r="C171">
        <v>290000081</v>
      </c>
      <c r="D171" s="24">
        <v>4.1373260210708613</v>
      </c>
      <c r="E171" s="24">
        <v>10.536540626353007</v>
      </c>
      <c r="F171" s="24">
        <v>35.453261365276369</v>
      </c>
      <c r="G171" s="24">
        <v>0.75859691153124542</v>
      </c>
      <c r="H171" s="24">
        <v>7.2445951796796049</v>
      </c>
      <c r="I171" s="24"/>
    </row>
    <row r="172" spans="1:9" x14ac:dyDescent="0.35">
      <c r="A172" t="s">
        <v>2320</v>
      </c>
      <c r="B172" t="s">
        <v>2332</v>
      </c>
      <c r="C172">
        <v>290000162</v>
      </c>
      <c r="D172" s="24">
        <v>4.5248606150674746</v>
      </c>
      <c r="E172" s="24">
        <v>12.059657230518466</v>
      </c>
      <c r="F172" s="24">
        <v>37.424735971619647</v>
      </c>
      <c r="G172" s="24">
        <v>0.57757544524077742</v>
      </c>
      <c r="H172" s="24">
        <v>7.2522351925980946</v>
      </c>
      <c r="I172" s="24"/>
    </row>
    <row r="173" spans="1:9" x14ac:dyDescent="0.35">
      <c r="A173" t="s">
        <v>2320</v>
      </c>
      <c r="B173" t="s">
        <v>197</v>
      </c>
      <c r="C173">
        <v>290000032</v>
      </c>
      <c r="D173" s="24">
        <v>6.06</v>
      </c>
      <c r="E173" s="24">
        <v>10.1</v>
      </c>
      <c r="F173" s="24">
        <v>34.49</v>
      </c>
      <c r="G173" s="24">
        <v>0.74</v>
      </c>
      <c r="H173" s="24">
        <v>7.5</v>
      </c>
      <c r="I173" s="24"/>
    </row>
    <row r="174" spans="1:9" x14ac:dyDescent="0.35">
      <c r="A174" t="s">
        <v>2320</v>
      </c>
      <c r="B174" t="s">
        <v>2332</v>
      </c>
      <c r="C174">
        <v>290000026</v>
      </c>
      <c r="D174" s="24">
        <v>3.1220943307631472</v>
      </c>
      <c r="E174" s="24">
        <v>11.618901739818112</v>
      </c>
      <c r="F174" s="24">
        <v>35.985269437030453</v>
      </c>
      <c r="G174" s="24">
        <v>0.7105627224199289</v>
      </c>
      <c r="H174" s="24">
        <v>7.1553757661130888</v>
      </c>
      <c r="I174" s="24"/>
    </row>
    <row r="175" spans="1:9" x14ac:dyDescent="0.35">
      <c r="A175" t="s">
        <v>2320</v>
      </c>
      <c r="B175" t="s">
        <v>197</v>
      </c>
      <c r="C175">
        <v>290000035</v>
      </c>
      <c r="D175" s="24">
        <v>9.2533516432361971</v>
      </c>
      <c r="E175" s="24">
        <v>9.8888799925519031</v>
      </c>
      <c r="F175" s="24">
        <v>33.664114142072428</v>
      </c>
      <c r="G175" s="24">
        <v>0.72499674145796478</v>
      </c>
      <c r="H175" s="24">
        <v>7.1011544548924679</v>
      </c>
      <c r="I175" s="24"/>
    </row>
    <row r="176" spans="1:9" x14ac:dyDescent="0.35">
      <c r="A176" t="s">
        <v>2320</v>
      </c>
      <c r="B176" t="s">
        <v>2332</v>
      </c>
      <c r="C176">
        <v>290000031</v>
      </c>
      <c r="D176" s="24">
        <v>7.4568981333333335</v>
      </c>
      <c r="E176" s="24">
        <v>10.650226773333332</v>
      </c>
      <c r="F176" s="24">
        <v>37.523200426666669</v>
      </c>
      <c r="G176" s="24">
        <v>1.2942158933333334</v>
      </c>
      <c r="H176" s="24">
        <v>7.122965333333334</v>
      </c>
      <c r="I176" s="24"/>
    </row>
    <row r="177" spans="1:9" x14ac:dyDescent="0.35">
      <c r="A177" t="s">
        <v>2320</v>
      </c>
      <c r="B177" t="s">
        <v>2332</v>
      </c>
      <c r="C177">
        <v>290001510</v>
      </c>
      <c r="D177" s="24">
        <v>3.2030789303583824</v>
      </c>
      <c r="E177" s="24">
        <v>11.586966675444687</v>
      </c>
      <c r="F177" s="24">
        <v>34.336363266380985</v>
      </c>
      <c r="G177" s="24">
        <v>0.74300459649038797</v>
      </c>
      <c r="H177" s="24">
        <v>7.299980847956717</v>
      </c>
      <c r="I177" s="24"/>
    </row>
    <row r="178" spans="1:9" x14ac:dyDescent="0.35">
      <c r="A178" t="s">
        <v>2320</v>
      </c>
      <c r="B178" t="s">
        <v>2332</v>
      </c>
      <c r="C178">
        <v>290001718</v>
      </c>
      <c r="D178" s="24">
        <v>5.638521172773566</v>
      </c>
      <c r="E178" s="24">
        <v>10.838232335279658</v>
      </c>
      <c r="F178" s="24">
        <v>36.635482830503719</v>
      </c>
      <c r="G178" s="24">
        <v>0.91025233092376134</v>
      </c>
      <c r="H178" s="24">
        <v>6.5702232916065997</v>
      </c>
      <c r="I178" s="24"/>
    </row>
    <row r="179" spans="1:9" x14ac:dyDescent="0.35">
      <c r="A179" t="s">
        <v>2320</v>
      </c>
      <c r="B179" t="s">
        <v>2332</v>
      </c>
      <c r="C179">
        <v>290001684</v>
      </c>
      <c r="D179" s="24">
        <v>5.6836330801137169</v>
      </c>
      <c r="E179" s="24">
        <v>7.8033988908048642</v>
      </c>
      <c r="F179" s="24">
        <v>39.867548352518988</v>
      </c>
      <c r="G179" s="24">
        <v>1.7490613785710956</v>
      </c>
      <c r="H179" s="24">
        <v>6.8189518572027765</v>
      </c>
      <c r="I179" s="24"/>
    </row>
    <row r="180" spans="1:9" x14ac:dyDescent="0.35">
      <c r="A180" t="s">
        <v>2320</v>
      </c>
      <c r="B180" t="s">
        <v>2332</v>
      </c>
      <c r="C180">
        <v>290000034</v>
      </c>
      <c r="D180" s="24">
        <v>9.93</v>
      </c>
      <c r="E180" s="24">
        <v>9.81</v>
      </c>
      <c r="F180" s="24">
        <v>22.6</v>
      </c>
      <c r="G180" s="24">
        <v>0.82</v>
      </c>
      <c r="H180" s="24">
        <v>7.5</v>
      </c>
      <c r="I180" s="24"/>
    </row>
    <row r="181" spans="1:9" x14ac:dyDescent="0.35">
      <c r="A181" t="s">
        <v>2320</v>
      </c>
      <c r="B181" t="s">
        <v>184</v>
      </c>
      <c r="C181">
        <v>290001577</v>
      </c>
      <c r="D181" s="24">
        <v>2.163268195106939</v>
      </c>
      <c r="E181" s="24">
        <v>7.6464776119402984</v>
      </c>
      <c r="F181" s="24">
        <v>34.72962271118633</v>
      </c>
      <c r="G181" s="24">
        <v>0.8432768118172026</v>
      </c>
      <c r="H181" s="24">
        <v>7.2769656870287713</v>
      </c>
      <c r="I181" s="24"/>
    </row>
    <row r="182" spans="1:9" x14ac:dyDescent="0.35">
      <c r="A182" t="s">
        <v>2320</v>
      </c>
      <c r="B182" t="s">
        <v>184</v>
      </c>
      <c r="C182">
        <v>290001619</v>
      </c>
      <c r="D182" s="24">
        <v>4.5328961817951177</v>
      </c>
      <c r="E182" s="24">
        <v>9.546428700868022</v>
      </c>
      <c r="F182" s="24">
        <v>33.373515484841356</v>
      </c>
      <c r="G182" s="24">
        <v>0.93361325045756849</v>
      </c>
      <c r="H182" s="24">
        <v>7.5157113603827268</v>
      </c>
      <c r="I182" s="24"/>
    </row>
    <row r="183" spans="1:9" x14ac:dyDescent="0.35">
      <c r="A183" t="s">
        <v>2320</v>
      </c>
      <c r="B183" t="s">
        <v>2332</v>
      </c>
      <c r="C183">
        <v>290000480</v>
      </c>
      <c r="D183" s="24">
        <v>5.950911074740862</v>
      </c>
      <c r="E183" s="24">
        <v>7.8714238952536819</v>
      </c>
      <c r="F183" s="24">
        <v>36.915055724417421</v>
      </c>
      <c r="G183" s="24">
        <v>0.68211986594965324</v>
      </c>
      <c r="H183" s="24">
        <v>7.5005455537370427</v>
      </c>
      <c r="I183" s="24"/>
    </row>
    <row r="184" spans="1:9" x14ac:dyDescent="0.35">
      <c r="A184" t="s">
        <v>2320</v>
      </c>
      <c r="B184" t="s">
        <v>2332</v>
      </c>
      <c r="C184">
        <v>290000588</v>
      </c>
      <c r="D184" s="24">
        <v>4.3070358649789027</v>
      </c>
      <c r="E184" s="24">
        <v>5.3147151898734171</v>
      </c>
      <c r="F184" s="24">
        <v>38.177795358649782</v>
      </c>
      <c r="G184" s="24">
        <v>0.83163502109704623</v>
      </c>
      <c r="H184" s="24">
        <v>7.2091244725738397</v>
      </c>
      <c r="I184" s="24"/>
    </row>
    <row r="185" spans="1:9" x14ac:dyDescent="0.35">
      <c r="A185" t="s">
        <v>2320</v>
      </c>
      <c r="B185" t="s">
        <v>2332</v>
      </c>
      <c r="C185">
        <v>290001756</v>
      </c>
      <c r="D185" s="24">
        <v>6.8657202683838428</v>
      </c>
      <c r="E185" s="24">
        <v>12.200823163867248</v>
      </c>
      <c r="F185" s="24">
        <v>33.810658350970414</v>
      </c>
      <c r="G185" s="24">
        <v>0.77</v>
      </c>
      <c r="H185" s="24">
        <v>8</v>
      </c>
      <c r="I185" s="24"/>
    </row>
    <row r="186" spans="1:9" x14ac:dyDescent="0.35">
      <c r="A186" t="s">
        <v>2320</v>
      </c>
      <c r="B186" t="s">
        <v>2333</v>
      </c>
      <c r="C186">
        <v>290000034</v>
      </c>
      <c r="D186" s="24">
        <v>11.904245281051203</v>
      </c>
      <c r="E186" s="24">
        <v>10.050129314839921</v>
      </c>
      <c r="F186" s="24">
        <v>22.250724163103552</v>
      </c>
      <c r="G186" s="24">
        <v>0.53149045781624771</v>
      </c>
      <c r="H186" s="24">
        <v>1.5368234435290433</v>
      </c>
      <c r="I186" s="24"/>
    </row>
    <row r="187" spans="1:9" x14ac:dyDescent="0.35">
      <c r="A187" t="s">
        <v>2320</v>
      </c>
      <c r="B187" t="s">
        <v>2332</v>
      </c>
      <c r="C187">
        <v>290000933</v>
      </c>
      <c r="D187" s="24">
        <v>1.6149280287494383</v>
      </c>
      <c r="E187" s="24">
        <v>10.76757875822738</v>
      </c>
      <c r="F187" s="24">
        <v>40.239709380676153</v>
      </c>
      <c r="G187" s="24">
        <v>0.89380090232612652</v>
      </c>
      <c r="H187" s="24">
        <v>5.0932306009648256</v>
      </c>
      <c r="I187" s="24"/>
    </row>
    <row r="188" spans="1:9" x14ac:dyDescent="0.35">
      <c r="A188" t="s">
        <v>2320</v>
      </c>
      <c r="B188" t="s">
        <v>2332</v>
      </c>
      <c r="C188">
        <v>290000032</v>
      </c>
      <c r="D188" s="24">
        <v>2.7795625083746485</v>
      </c>
      <c r="E188" s="24">
        <v>9.5329049979900855</v>
      </c>
      <c r="F188" s="24">
        <v>40.224821117513059</v>
      </c>
      <c r="G188" s="24">
        <v>0.92076477287953928</v>
      </c>
      <c r="H188" s="24">
        <v>5.3004153825539335</v>
      </c>
      <c r="I188" s="24"/>
    </row>
    <row r="189" spans="1:9" x14ac:dyDescent="0.35">
      <c r="A189" t="s">
        <v>2320</v>
      </c>
      <c r="B189" t="s">
        <v>184</v>
      </c>
      <c r="C189">
        <v>290000032</v>
      </c>
      <c r="D189" s="24">
        <v>4.4400000000000004</v>
      </c>
      <c r="E189" s="24">
        <v>8.4700000000000006</v>
      </c>
      <c r="F189" s="24">
        <v>35.270000000000003</v>
      </c>
      <c r="G189" s="24">
        <v>0.77</v>
      </c>
      <c r="H189" s="24">
        <v>7.5</v>
      </c>
      <c r="I189" s="24"/>
    </row>
    <row r="190" spans="1:9" x14ac:dyDescent="0.35">
      <c r="A190" t="s">
        <v>2320</v>
      </c>
      <c r="B190" t="s">
        <v>2333</v>
      </c>
      <c r="C190">
        <v>290001787</v>
      </c>
      <c r="D190" s="24">
        <v>10.980533696922478</v>
      </c>
      <c r="E190" s="24">
        <v>11.0320607713284</v>
      </c>
      <c r="F190" s="24">
        <v>21.52932995714842</v>
      </c>
      <c r="G190" s="24">
        <v>0.51673159329957141</v>
      </c>
      <c r="H190" s="24">
        <v>2.1751071289442931</v>
      </c>
      <c r="I190" s="24"/>
    </row>
    <row r="191" spans="1:9" x14ac:dyDescent="0.35">
      <c r="A191" t="s">
        <v>2320</v>
      </c>
      <c r="B191" t="s">
        <v>184</v>
      </c>
      <c r="C191">
        <v>290001450</v>
      </c>
      <c r="D191" s="24">
        <v>7.09</v>
      </c>
      <c r="E191" s="24">
        <v>10.69</v>
      </c>
      <c r="F191" s="24">
        <v>30.6</v>
      </c>
      <c r="G191" s="24">
        <v>0.76</v>
      </c>
      <c r="H191" s="24">
        <v>7</v>
      </c>
      <c r="I191" s="24"/>
    </row>
    <row r="192" spans="1:9" x14ac:dyDescent="0.35">
      <c r="A192" t="s">
        <v>2320</v>
      </c>
      <c r="B192" t="s">
        <v>2332</v>
      </c>
      <c r="C192">
        <v>290000617</v>
      </c>
      <c r="D192" s="24">
        <v>4.57</v>
      </c>
      <c r="E192" s="24">
        <v>11.74</v>
      </c>
      <c r="F192" s="24">
        <v>34.83</v>
      </c>
      <c r="G192" s="24">
        <v>0.88</v>
      </c>
      <c r="H192" s="24">
        <v>8</v>
      </c>
      <c r="I192" s="24"/>
    </row>
    <row r="193" spans="1:9" x14ac:dyDescent="0.35">
      <c r="A193" t="s">
        <v>2320</v>
      </c>
      <c r="B193" t="s">
        <v>184</v>
      </c>
      <c r="C193">
        <v>290001696</v>
      </c>
      <c r="D193" s="24">
        <v>3.86</v>
      </c>
      <c r="E193" s="24">
        <v>4.05</v>
      </c>
      <c r="F193" s="24">
        <v>31.85</v>
      </c>
      <c r="G193" s="24">
        <v>0.61</v>
      </c>
      <c r="H193" s="24">
        <v>7.5</v>
      </c>
      <c r="I193" s="24"/>
    </row>
    <row r="194" spans="1:9" x14ac:dyDescent="0.35">
      <c r="A194" t="s">
        <v>2320</v>
      </c>
      <c r="B194" t="s">
        <v>2333</v>
      </c>
      <c r="C194">
        <v>290001698</v>
      </c>
      <c r="D194" s="24">
        <v>2.13</v>
      </c>
      <c r="E194" s="24">
        <v>8.8000000000000007</v>
      </c>
      <c r="F194" s="24">
        <v>45.92</v>
      </c>
      <c r="G194" s="24">
        <v>1.17</v>
      </c>
      <c r="H194" s="24">
        <v>4.5</v>
      </c>
      <c r="I194" s="24"/>
    </row>
    <row r="195" spans="1:9" x14ac:dyDescent="0.35">
      <c r="A195" t="s">
        <v>175</v>
      </c>
      <c r="B195" t="s">
        <v>184</v>
      </c>
      <c r="C195">
        <v>290001577</v>
      </c>
      <c r="D195" s="24">
        <v>2.3992669257211179</v>
      </c>
      <c r="E195" s="24">
        <v>7.429849798236436</v>
      </c>
      <c r="F195" s="24">
        <v>35.726076072335964</v>
      </c>
      <c r="G195" s="24">
        <v>0.87305410252578075</v>
      </c>
      <c r="H195" s="24">
        <v>7.0603422507846343</v>
      </c>
      <c r="I195" s="24"/>
    </row>
    <row r="196" spans="1:9" x14ac:dyDescent="0.35">
      <c r="A196" t="s">
        <v>175</v>
      </c>
      <c r="B196" t="s">
        <v>2332</v>
      </c>
      <c r="C196">
        <v>290000933</v>
      </c>
      <c r="D196" s="24">
        <v>2.1414736894213156</v>
      </c>
      <c r="E196" s="24">
        <v>10.480716466181539</v>
      </c>
      <c r="F196" s="24">
        <v>40.341489860237928</v>
      </c>
      <c r="G196" s="24">
        <v>0.86953302641783392</v>
      </c>
      <c r="H196" s="24">
        <v>4.9184858835371177</v>
      </c>
      <c r="I196" s="24"/>
    </row>
    <row r="197" spans="1:9" x14ac:dyDescent="0.35">
      <c r="A197" t="s">
        <v>175</v>
      </c>
      <c r="B197" t="s">
        <v>2332</v>
      </c>
      <c r="C197">
        <v>290000162</v>
      </c>
      <c r="D197" s="24">
        <v>4.1101110763623021</v>
      </c>
      <c r="E197" s="24">
        <v>10.968967421195094</v>
      </c>
      <c r="F197" s="24">
        <v>38.232890250083557</v>
      </c>
      <c r="G197" s="24">
        <v>0.72566845323469442</v>
      </c>
      <c r="H197" s="24">
        <v>7.1742820476873472</v>
      </c>
      <c r="I197" s="24"/>
    </row>
    <row r="198" spans="1:9" x14ac:dyDescent="0.35">
      <c r="A198" t="s">
        <v>175</v>
      </c>
      <c r="B198" t="s">
        <v>2332</v>
      </c>
      <c r="C198">
        <v>290001708</v>
      </c>
      <c r="D198" s="24">
        <v>2.0955110500030325</v>
      </c>
      <c r="E198" s="24">
        <v>8.7748368279515532</v>
      </c>
      <c r="F198" s="24">
        <v>35.808892168954841</v>
      </c>
      <c r="G198" s="24">
        <v>0.73395939907394303</v>
      </c>
      <c r="H198" s="24">
        <v>6.2470075014659185</v>
      </c>
      <c r="I198" s="24"/>
    </row>
    <row r="199" spans="1:9" x14ac:dyDescent="0.35">
      <c r="A199" t="s">
        <v>175</v>
      </c>
      <c r="B199" t="s">
        <v>2332</v>
      </c>
      <c r="C199">
        <v>290001718</v>
      </c>
      <c r="D199" s="24">
        <v>6.3349848782464999</v>
      </c>
      <c r="E199" s="24">
        <v>10.725378043837495</v>
      </c>
      <c r="F199" s="24">
        <v>36.559334642846004</v>
      </c>
      <c r="G199" s="24">
        <v>0.88492439123250077</v>
      </c>
      <c r="H199" s="24">
        <v>6.7462195616250433</v>
      </c>
      <c r="I199" s="24"/>
    </row>
    <row r="200" spans="1:9" x14ac:dyDescent="0.35">
      <c r="A200" t="s">
        <v>175</v>
      </c>
      <c r="B200" t="s">
        <v>184</v>
      </c>
      <c r="C200">
        <v>290001796</v>
      </c>
      <c r="D200" s="24">
        <v>3.8615818265833926</v>
      </c>
      <c r="E200" s="24">
        <v>7.6792347250585076</v>
      </c>
      <c r="F200" s="24">
        <v>36.296067792567861</v>
      </c>
      <c r="G200" s="24">
        <v>0.7714606406606348</v>
      </c>
      <c r="H200" s="24">
        <v>7.3269784011805585</v>
      </c>
      <c r="I200" s="24"/>
    </row>
    <row r="201" spans="1:9" x14ac:dyDescent="0.35">
      <c r="A201" t="s">
        <v>175</v>
      </c>
      <c r="B201" t="s">
        <v>2333</v>
      </c>
      <c r="C201">
        <v>290001162</v>
      </c>
      <c r="D201" s="24">
        <v>6.0349601950799689</v>
      </c>
      <c r="E201" s="24">
        <v>13.802411245786415</v>
      </c>
      <c r="F201" s="24">
        <v>34.98290253173635</v>
      </c>
      <c r="G201" s="24">
        <v>0.70079107796026663</v>
      </c>
      <c r="H201" s="24">
        <v>5.8674245140930932</v>
      </c>
      <c r="I201" s="24"/>
    </row>
    <row r="202" spans="1:9" x14ac:dyDescent="0.35">
      <c r="A202" t="s">
        <v>175</v>
      </c>
      <c r="B202" t="s">
        <v>2332</v>
      </c>
      <c r="C202">
        <v>290000035</v>
      </c>
      <c r="D202" s="24">
        <v>4.1499845392702541</v>
      </c>
      <c r="E202" s="24">
        <v>11.756258503401362</v>
      </c>
      <c r="F202" s="24">
        <v>34.542042877757169</v>
      </c>
      <c r="G202" s="24">
        <v>0.7569160997732427</v>
      </c>
      <c r="H202" s="24">
        <v>7.3277159348587917</v>
      </c>
      <c r="I202" s="24"/>
    </row>
    <row r="203" spans="1:9" x14ac:dyDescent="0.35">
      <c r="A203" t="s">
        <v>175</v>
      </c>
      <c r="B203" t="s">
        <v>2332</v>
      </c>
      <c r="C203">
        <v>290000026</v>
      </c>
      <c r="D203" s="24">
        <v>3.9031554356909526</v>
      </c>
      <c r="E203" s="24">
        <v>11.394315125731216</v>
      </c>
      <c r="F203" s="24">
        <v>36.518803388285342</v>
      </c>
      <c r="G203" s="24">
        <v>0.7986749221302134</v>
      </c>
      <c r="H203" s="24">
        <v>7.1688216971814933</v>
      </c>
      <c r="I203" s="24"/>
    </row>
    <row r="204" spans="1:9" x14ac:dyDescent="0.35">
      <c r="A204" t="s">
        <v>175</v>
      </c>
      <c r="B204" t="s">
        <v>2332</v>
      </c>
      <c r="C204">
        <v>290000032</v>
      </c>
      <c r="D204" s="24">
        <v>5.4328130749624437</v>
      </c>
      <c r="E204" s="24">
        <v>8.1484789764191561</v>
      </c>
      <c r="F204" s="24">
        <v>41.400210826595554</v>
      </c>
      <c r="G204" s="24">
        <v>0.7953936330030551</v>
      </c>
      <c r="H204" s="24">
        <v>5.0476933983761798</v>
      </c>
      <c r="I204" s="24"/>
    </row>
    <row r="205" spans="1:9" x14ac:dyDescent="0.35">
      <c r="A205" t="s">
        <v>175</v>
      </c>
      <c r="B205" t="s">
        <v>2332</v>
      </c>
      <c r="C205">
        <v>290000120</v>
      </c>
      <c r="D205" s="24">
        <v>7.32</v>
      </c>
      <c r="E205" s="24">
        <v>12.74</v>
      </c>
      <c r="F205" s="24">
        <v>34.67</v>
      </c>
      <c r="G205" s="24">
        <v>0.78</v>
      </c>
      <c r="H205" s="24">
        <v>7.0000000000000009</v>
      </c>
      <c r="I205" s="24"/>
    </row>
    <row r="206" spans="1:9" x14ac:dyDescent="0.35">
      <c r="A206" t="s">
        <v>175</v>
      </c>
      <c r="B206" t="s">
        <v>184</v>
      </c>
      <c r="C206">
        <v>290000090</v>
      </c>
      <c r="D206" s="24">
        <v>3.5329099307159355</v>
      </c>
      <c r="E206" s="24">
        <v>7.470621349001493</v>
      </c>
      <c r="F206" s="24">
        <v>33.291680138568125</v>
      </c>
      <c r="G206" s="24">
        <v>0.84354554408368432</v>
      </c>
      <c r="H206" s="24">
        <v>7.1833650319250095</v>
      </c>
      <c r="I206" s="24"/>
    </row>
    <row r="207" spans="1:9" x14ac:dyDescent="0.35">
      <c r="A207" t="s">
        <v>175</v>
      </c>
      <c r="B207" t="s">
        <v>2332</v>
      </c>
      <c r="C207">
        <v>290000865</v>
      </c>
      <c r="D207" s="24">
        <v>5.404379156938222</v>
      </c>
      <c r="E207" s="24">
        <v>9.6352686943901045</v>
      </c>
      <c r="F207" s="24">
        <v>38.155657916324856</v>
      </c>
      <c r="G207" s="24">
        <v>0.77534634315643325</v>
      </c>
      <c r="H207" s="24">
        <v>6.8184435539849808</v>
      </c>
      <c r="I207" s="24"/>
    </row>
    <row r="208" spans="1:9" x14ac:dyDescent="0.35">
      <c r="A208" t="s">
        <v>175</v>
      </c>
      <c r="B208" t="s">
        <v>184</v>
      </c>
      <c r="C208">
        <v>290001326</v>
      </c>
      <c r="D208" s="24">
        <v>2.4456037802301003</v>
      </c>
      <c r="E208" s="24">
        <v>8.788621272599201</v>
      </c>
      <c r="F208" s="24">
        <v>38.041973585348671</v>
      </c>
      <c r="G208" s="24">
        <v>0.72062291617750662</v>
      </c>
      <c r="H208" s="24">
        <v>7.1464193472646151</v>
      </c>
      <c r="I208" s="24"/>
    </row>
    <row r="209" spans="1:9" x14ac:dyDescent="0.35">
      <c r="A209" t="s">
        <v>175</v>
      </c>
      <c r="B209" t="s">
        <v>184</v>
      </c>
      <c r="C209">
        <v>290001619</v>
      </c>
      <c r="D209" s="24">
        <v>4.4612822287424336</v>
      </c>
      <c r="E209" s="24">
        <v>8.6405234093988526</v>
      </c>
      <c r="F209" s="24">
        <v>33.851410363886259</v>
      </c>
      <c r="G209" s="24">
        <v>0.90723322643219906</v>
      </c>
      <c r="H209" s="24">
        <v>7.2857306481328044</v>
      </c>
      <c r="I209" s="24"/>
    </row>
    <row r="210" spans="1:9" x14ac:dyDescent="0.35">
      <c r="A210" t="s">
        <v>175</v>
      </c>
      <c r="B210" t="s">
        <v>2332</v>
      </c>
      <c r="C210">
        <v>290001510</v>
      </c>
      <c r="D210" s="24">
        <v>2.6782322673924139</v>
      </c>
      <c r="E210" s="24">
        <v>11.516104779724444</v>
      </c>
      <c r="F210" s="24">
        <v>34.735279809491416</v>
      </c>
      <c r="G210" s="24">
        <v>0.73959729545841124</v>
      </c>
      <c r="H210" s="24">
        <v>7.3181663548222486</v>
      </c>
      <c r="I210" s="24"/>
    </row>
    <row r="211" spans="1:9" x14ac:dyDescent="0.35">
      <c r="A211" t="s">
        <v>175</v>
      </c>
      <c r="B211" t="s">
        <v>184</v>
      </c>
      <c r="C211">
        <v>290000080</v>
      </c>
      <c r="D211" s="24">
        <v>3.9014390060458797</v>
      </c>
      <c r="E211" s="24">
        <v>10.02349619601377</v>
      </c>
      <c r="F211" s="24">
        <v>35.663708524979029</v>
      </c>
      <c r="G211" s="24">
        <v>0.71910801585235318</v>
      </c>
      <c r="H211" s="24">
        <v>7.5466530706702528</v>
      </c>
      <c r="I211" s="24"/>
    </row>
    <row r="212" spans="1:9" x14ac:dyDescent="0.35">
      <c r="A212" t="s">
        <v>175</v>
      </c>
      <c r="B212" t="s">
        <v>184</v>
      </c>
      <c r="C212">
        <v>290000026</v>
      </c>
      <c r="D212" s="24">
        <v>3.6136913378819346</v>
      </c>
      <c r="E212" s="24">
        <v>8.0308553841590005</v>
      </c>
      <c r="F212" s="24">
        <v>33.643004449718191</v>
      </c>
      <c r="G212" s="24">
        <v>0.83788905369326605</v>
      </c>
      <c r="H212" s="24">
        <v>7.5701720557697989</v>
      </c>
      <c r="I212" s="24"/>
    </row>
    <row r="213" spans="1:9" x14ac:dyDescent="0.35">
      <c r="A213" t="s">
        <v>175</v>
      </c>
      <c r="B213" t="s">
        <v>2332</v>
      </c>
      <c r="C213">
        <v>290000031</v>
      </c>
      <c r="D213" s="24">
        <v>4.7446756244759367</v>
      </c>
      <c r="E213" s="24">
        <v>10.299533648719992</v>
      </c>
      <c r="F213" s="24">
        <v>35.390711379799384</v>
      </c>
      <c r="G213" s="24">
        <v>1.0122267885425618</v>
      </c>
      <c r="H213" s="24">
        <v>7.2749298661504547</v>
      </c>
      <c r="I213" s="24"/>
    </row>
    <row r="214" spans="1:9" x14ac:dyDescent="0.35">
      <c r="A214" t="s">
        <v>175</v>
      </c>
      <c r="B214" t="s">
        <v>2333</v>
      </c>
      <c r="C214">
        <v>290001756</v>
      </c>
      <c r="D214" s="24">
        <v>3.0895617624769955</v>
      </c>
      <c r="E214" s="24">
        <v>13.369028472447766</v>
      </c>
      <c r="F214" s="24">
        <v>33.741202013640795</v>
      </c>
      <c r="G214" s="24">
        <v>0.76873855147775272</v>
      </c>
      <c r="H214" s="24">
        <v>6.8717440727508938</v>
      </c>
      <c r="I214" s="24"/>
    </row>
    <row r="215" spans="1:9" x14ac:dyDescent="0.35">
      <c r="A215" t="s">
        <v>175</v>
      </c>
      <c r="B215" t="s">
        <v>184</v>
      </c>
      <c r="C215">
        <v>290000121</v>
      </c>
      <c r="D215" s="24">
        <v>4.4870245818583765</v>
      </c>
      <c r="E215" s="24">
        <v>9.8361769814846483</v>
      </c>
      <c r="F215" s="24">
        <v>36.539652722032869</v>
      </c>
      <c r="G215" s="24">
        <v>0.86446065981497811</v>
      </c>
      <c r="H215" s="24">
        <v>7.5646820018160037</v>
      </c>
      <c r="I215" s="24"/>
    </row>
    <row r="216" spans="1:9" x14ac:dyDescent="0.35">
      <c r="A216" t="s">
        <v>175</v>
      </c>
      <c r="B216" t="s">
        <v>184</v>
      </c>
      <c r="C216">
        <v>290001048</v>
      </c>
      <c r="D216" s="24">
        <v>5.4018710226869482</v>
      </c>
      <c r="E216" s="24">
        <v>8.3213040010544201</v>
      </c>
      <c r="F216" s="24">
        <v>35.935025802897627</v>
      </c>
      <c r="G216" s="24">
        <v>0.78673943973747607</v>
      </c>
      <c r="H216" s="24">
        <v>7.1283233692805261</v>
      </c>
      <c r="I216" s="24"/>
    </row>
    <row r="217" spans="1:9" x14ac:dyDescent="0.35">
      <c r="A217" t="s">
        <v>175</v>
      </c>
      <c r="B217" t="s">
        <v>184</v>
      </c>
      <c r="C217">
        <v>290000480</v>
      </c>
      <c r="D217" s="24">
        <v>6.46</v>
      </c>
      <c r="E217" s="24">
        <v>10.57</v>
      </c>
      <c r="F217" s="24">
        <v>36.17</v>
      </c>
      <c r="G217" s="24">
        <v>0.6</v>
      </c>
      <c r="H217" s="24">
        <v>7</v>
      </c>
      <c r="I217" s="24"/>
    </row>
    <row r="218" spans="1:9" x14ac:dyDescent="0.35">
      <c r="A218" t="s">
        <v>175</v>
      </c>
      <c r="B218" t="s">
        <v>2332</v>
      </c>
      <c r="C218">
        <v>290001684</v>
      </c>
      <c r="D218" s="24">
        <v>7.7100000000000009</v>
      </c>
      <c r="E218" s="24">
        <v>6.4399999999999995</v>
      </c>
      <c r="F218" s="24">
        <v>39.28</v>
      </c>
      <c r="G218" s="24">
        <v>1.47</v>
      </c>
      <c r="H218" s="24">
        <v>7</v>
      </c>
      <c r="I218" s="24"/>
    </row>
    <row r="219" spans="1:9" x14ac:dyDescent="0.35">
      <c r="A219" t="s">
        <v>175</v>
      </c>
      <c r="B219" t="s">
        <v>184</v>
      </c>
      <c r="C219">
        <v>290001174</v>
      </c>
      <c r="D219" s="24">
        <v>5.6213186431623923</v>
      </c>
      <c r="E219" s="24">
        <v>8.4397395833333313</v>
      </c>
      <c r="F219" s="24">
        <v>37.868474091880337</v>
      </c>
      <c r="G219" s="24">
        <v>0.82421728098290592</v>
      </c>
      <c r="H219" s="24">
        <v>6.8594784989316242</v>
      </c>
      <c r="I219" s="24"/>
    </row>
    <row r="220" spans="1:9" x14ac:dyDescent="0.35">
      <c r="A220" t="s">
        <v>175</v>
      </c>
      <c r="B220" t="s">
        <v>184</v>
      </c>
      <c r="C220">
        <v>290000076</v>
      </c>
      <c r="D220" s="24">
        <v>2.9287246015246011</v>
      </c>
      <c r="E220" s="24">
        <v>8.1458476322476301</v>
      </c>
      <c r="F220" s="24">
        <v>36.773025456225447</v>
      </c>
      <c r="G220" s="24">
        <v>0.68331328251328249</v>
      </c>
      <c r="H220" s="24">
        <v>7.4468376068376081</v>
      </c>
      <c r="I220" s="24"/>
    </row>
    <row r="221" spans="1:9" x14ac:dyDescent="0.35">
      <c r="A221" t="s">
        <v>175</v>
      </c>
      <c r="B221" t="s">
        <v>2332</v>
      </c>
      <c r="C221">
        <v>290001243</v>
      </c>
      <c r="D221" s="24">
        <v>5.0152807796217678</v>
      </c>
      <c r="E221" s="24">
        <v>7.181115399459669</v>
      </c>
      <c r="F221" s="24">
        <v>36.908912582014665</v>
      </c>
      <c r="G221" s="24">
        <v>0.67287051331532233</v>
      </c>
      <c r="H221" s="24">
        <v>7.3530972597452733</v>
      </c>
      <c r="I221" s="24"/>
    </row>
    <row r="222" spans="1:9" x14ac:dyDescent="0.35">
      <c r="A222" t="s">
        <v>175</v>
      </c>
      <c r="B222" t="s">
        <v>2332</v>
      </c>
      <c r="C222">
        <v>290000588</v>
      </c>
      <c r="D222" s="24">
        <v>13.09</v>
      </c>
      <c r="E222" s="24">
        <v>6.26</v>
      </c>
      <c r="F222" s="24">
        <v>39.28</v>
      </c>
      <c r="G222" s="24">
        <v>0.64</v>
      </c>
      <c r="H222" s="24">
        <v>6.5</v>
      </c>
      <c r="I222" s="24"/>
    </row>
    <row r="223" spans="1:9" x14ac:dyDescent="0.35">
      <c r="A223" t="s">
        <v>175</v>
      </c>
      <c r="B223" t="s">
        <v>184</v>
      </c>
      <c r="C223">
        <v>290000898</v>
      </c>
      <c r="D223" s="24">
        <v>6.6021999114946341</v>
      </c>
      <c r="E223" s="24">
        <v>5.6766611350813134</v>
      </c>
      <c r="F223" s="24">
        <v>30.356664454032526</v>
      </c>
      <c r="G223" s="24">
        <v>0.59</v>
      </c>
      <c r="H223" s="24">
        <v>8</v>
      </c>
      <c r="I223" s="24"/>
    </row>
    <row r="224" spans="1:9" x14ac:dyDescent="0.35">
      <c r="A224" t="s">
        <v>175</v>
      </c>
      <c r="B224" t="s">
        <v>184</v>
      </c>
      <c r="C224">
        <v>290001770</v>
      </c>
      <c r="D224" s="24">
        <v>6.6239430326724378</v>
      </c>
      <c r="E224" s="24">
        <v>6.0347193521362748</v>
      </c>
      <c r="F224" s="24">
        <v>30.402652890254117</v>
      </c>
      <c r="G224" s="24">
        <v>0.59552080424462439</v>
      </c>
      <c r="H224" s="24">
        <v>7.5745601787210282</v>
      </c>
      <c r="I224" s="24"/>
    </row>
    <row r="225" spans="1:9" x14ac:dyDescent="0.35">
      <c r="A225" t="s">
        <v>175</v>
      </c>
      <c r="B225" t="s">
        <v>2333</v>
      </c>
      <c r="C225">
        <v>290000026</v>
      </c>
      <c r="D225" s="24">
        <v>4.0199999999999996</v>
      </c>
      <c r="E225" s="24">
        <v>13.66</v>
      </c>
      <c r="F225" s="24">
        <v>35.42</v>
      </c>
      <c r="G225" s="24">
        <v>0.82</v>
      </c>
      <c r="H225" s="24">
        <v>7.5</v>
      </c>
      <c r="I225" s="24"/>
    </row>
    <row r="226" spans="1:9" x14ac:dyDescent="0.35">
      <c r="A226" t="s">
        <v>2321</v>
      </c>
      <c r="B226" t="s">
        <v>184</v>
      </c>
      <c r="C226">
        <v>290001326</v>
      </c>
      <c r="D226" s="24">
        <v>1.9882673702726474</v>
      </c>
      <c r="E226" s="24">
        <v>8.9472999120492531</v>
      </c>
      <c r="F226" s="24">
        <v>37.94193491644679</v>
      </c>
      <c r="G226" s="24">
        <v>0.67262093227792441</v>
      </c>
      <c r="H226" s="24">
        <v>6.3689533861037821</v>
      </c>
      <c r="I226" s="24"/>
    </row>
    <row r="227" spans="1:9" x14ac:dyDescent="0.35">
      <c r="A227" t="s">
        <v>2321</v>
      </c>
      <c r="B227" t="s">
        <v>184</v>
      </c>
      <c r="C227">
        <v>290000076</v>
      </c>
      <c r="D227" s="24">
        <v>2.1827919563058584</v>
      </c>
      <c r="E227" s="24">
        <v>8.6574121151936421</v>
      </c>
      <c r="F227" s="24">
        <v>36.546503475670299</v>
      </c>
      <c r="G227" s="24">
        <v>0.67771524329692145</v>
      </c>
      <c r="H227" s="24">
        <v>7.4993669314796421</v>
      </c>
      <c r="I227" s="24"/>
    </row>
    <row r="228" spans="1:9" x14ac:dyDescent="0.35">
      <c r="A228" t="s">
        <v>2321</v>
      </c>
      <c r="B228" t="s">
        <v>2333</v>
      </c>
      <c r="C228">
        <v>290001756</v>
      </c>
      <c r="D228" s="24">
        <v>2.1975482588947766</v>
      </c>
      <c r="E228" s="24">
        <v>12.406963474640424</v>
      </c>
      <c r="F228" s="24">
        <v>33.856794095382277</v>
      </c>
      <c r="G228" s="24">
        <v>0.73171271763815271</v>
      </c>
      <c r="H228" s="24">
        <v>6.2529333838001513</v>
      </c>
      <c r="I228" s="24"/>
    </row>
    <row r="229" spans="1:9" x14ac:dyDescent="0.35">
      <c r="A229" t="s">
        <v>2321</v>
      </c>
      <c r="B229" t="s">
        <v>2332</v>
      </c>
      <c r="C229">
        <v>290001708</v>
      </c>
      <c r="D229" s="24">
        <v>1.34</v>
      </c>
      <c r="E229" s="24">
        <v>11.03</v>
      </c>
      <c r="F229" s="24">
        <v>37.06</v>
      </c>
      <c r="G229" s="24">
        <v>0.81</v>
      </c>
      <c r="H229" s="24">
        <v>6.5</v>
      </c>
      <c r="I229" s="24"/>
    </row>
    <row r="230" spans="1:9" x14ac:dyDescent="0.35">
      <c r="A230" t="s">
        <v>2321</v>
      </c>
      <c r="B230" t="s">
        <v>2332</v>
      </c>
      <c r="C230">
        <v>290000026</v>
      </c>
      <c r="D230" s="24">
        <v>4.1718996830356465</v>
      </c>
      <c r="E230" s="24">
        <v>10.438511018642311</v>
      </c>
      <c r="F230" s="24">
        <v>36.734766032237218</v>
      </c>
      <c r="G230" s="24">
        <v>0.75487479156964954</v>
      </c>
      <c r="H230" s="24">
        <v>7.5936246601270856</v>
      </c>
      <c r="I230" s="24"/>
    </row>
    <row r="231" spans="1:9" x14ac:dyDescent="0.35">
      <c r="A231" t="s">
        <v>2321</v>
      </c>
      <c r="B231" t="s">
        <v>2332</v>
      </c>
      <c r="C231">
        <v>290000933</v>
      </c>
      <c r="D231" s="24">
        <v>1.7719946530280133</v>
      </c>
      <c r="E231" s="24">
        <v>8.9097925142392196</v>
      </c>
      <c r="F231" s="24">
        <v>40.821570382424731</v>
      </c>
      <c r="G231" s="24">
        <v>0.88752935022666501</v>
      </c>
      <c r="H231" s="24">
        <v>5.3151226316401257</v>
      </c>
      <c r="I231" s="24"/>
    </row>
    <row r="232" spans="1:9" x14ac:dyDescent="0.35">
      <c r="A232" t="s">
        <v>2321</v>
      </c>
      <c r="B232" t="s">
        <v>2332</v>
      </c>
      <c r="C232">
        <v>290001787</v>
      </c>
      <c r="D232" s="24">
        <v>14.148898445514085</v>
      </c>
      <c r="E232" s="24">
        <v>10.451754122938532</v>
      </c>
      <c r="F232" s="24">
        <v>24.520053657381837</v>
      </c>
      <c r="G232" s="24">
        <v>0.47857018858991562</v>
      </c>
      <c r="H232" s="24">
        <v>0</v>
      </c>
      <c r="I232" s="24"/>
    </row>
    <row r="233" spans="1:9" x14ac:dyDescent="0.35">
      <c r="A233" t="s">
        <v>2321</v>
      </c>
      <c r="B233" t="s">
        <v>2332</v>
      </c>
      <c r="C233">
        <v>290000865</v>
      </c>
      <c r="D233" s="24">
        <v>5.505550779150993</v>
      </c>
      <c r="E233" s="24">
        <v>8.699463067829539</v>
      </c>
      <c r="F233" s="24">
        <v>38.751251601702968</v>
      </c>
      <c r="G233" s="24">
        <v>0.93644483941636014</v>
      </c>
      <c r="H233" s="24">
        <v>6.8012854958045725</v>
      </c>
      <c r="I233" s="24"/>
    </row>
    <row r="234" spans="1:9" x14ac:dyDescent="0.35">
      <c r="A234" t="s">
        <v>2321</v>
      </c>
      <c r="B234" t="s">
        <v>184</v>
      </c>
      <c r="C234">
        <v>290001577</v>
      </c>
      <c r="D234" s="24">
        <v>2.0852012464294991</v>
      </c>
      <c r="E234" s="24">
        <v>8.6506855362243584</v>
      </c>
      <c r="F234" s="24">
        <v>35.237122825240199</v>
      </c>
      <c r="G234" s="24">
        <v>0.86212801869644251</v>
      </c>
      <c r="H234" s="24">
        <v>7.6015969877953786</v>
      </c>
      <c r="I234" s="24"/>
    </row>
    <row r="235" spans="1:9" x14ac:dyDescent="0.35">
      <c r="A235" t="s">
        <v>2321</v>
      </c>
      <c r="B235" t="s">
        <v>184</v>
      </c>
      <c r="C235">
        <v>290001796</v>
      </c>
      <c r="D235" s="24">
        <v>5.551788722551219</v>
      </c>
      <c r="E235" s="24">
        <v>7.5037286202964664</v>
      </c>
      <c r="F235" s="24">
        <v>37.085667414573145</v>
      </c>
      <c r="G235" s="24">
        <v>0.72514915216831577</v>
      </c>
      <c r="H235" s="24">
        <v>7.3076102549012392</v>
      </c>
      <c r="I235" s="24"/>
    </row>
    <row r="236" spans="1:9" x14ac:dyDescent="0.35">
      <c r="A236" t="s">
        <v>2321</v>
      </c>
      <c r="B236" t="s">
        <v>184</v>
      </c>
      <c r="C236">
        <v>290001619</v>
      </c>
      <c r="D236" s="24">
        <v>4.4764868593846101</v>
      </c>
      <c r="E236" s="24">
        <v>8.9944985620958473</v>
      </c>
      <c r="F236" s="24">
        <v>34.617244792792192</v>
      </c>
      <c r="G236" s="24">
        <v>0.92247942882790035</v>
      </c>
      <c r="H236" s="24">
        <v>7.6326653589773414</v>
      </c>
      <c r="I236" s="24"/>
    </row>
    <row r="237" spans="1:9" x14ac:dyDescent="0.35">
      <c r="A237" t="s">
        <v>2321</v>
      </c>
      <c r="B237" t="s">
        <v>2332</v>
      </c>
      <c r="C237">
        <v>290000080</v>
      </c>
      <c r="D237" s="24">
        <v>3.5473837100691203</v>
      </c>
      <c r="E237" s="24">
        <v>9.3415766859704839</v>
      </c>
      <c r="F237" s="24">
        <v>36.386071361853176</v>
      </c>
      <c r="G237" s="24">
        <v>0.72829534840276489</v>
      </c>
      <c r="H237" s="24">
        <v>7.6950775266205866</v>
      </c>
      <c r="I237" s="24"/>
    </row>
    <row r="238" spans="1:9" x14ac:dyDescent="0.35">
      <c r="A238" t="s">
        <v>2321</v>
      </c>
      <c r="B238" t="s">
        <v>2332</v>
      </c>
      <c r="C238">
        <v>290000031</v>
      </c>
      <c r="D238" s="24">
        <v>4.2909528588718011</v>
      </c>
      <c r="E238" s="24">
        <v>10.943052808690261</v>
      </c>
      <c r="F238" s="24">
        <v>34.767979750273049</v>
      </c>
      <c r="G238" s="24">
        <v>0.85626472237801465</v>
      </c>
      <c r="H238" s="24">
        <v>7.4536411134397982</v>
      </c>
      <c r="I238" s="24"/>
    </row>
    <row r="239" spans="1:9" x14ac:dyDescent="0.35">
      <c r="A239" t="s">
        <v>2321</v>
      </c>
      <c r="B239" t="s">
        <v>2332</v>
      </c>
      <c r="C239">
        <v>290001684</v>
      </c>
      <c r="D239" s="24">
        <v>6.27</v>
      </c>
      <c r="E239" s="24">
        <v>7.15</v>
      </c>
      <c r="F239" s="24">
        <v>39.36</v>
      </c>
      <c r="G239" s="24">
        <v>1.38</v>
      </c>
      <c r="H239" s="24">
        <v>7.0000000000000009</v>
      </c>
      <c r="I239" s="24"/>
    </row>
    <row r="240" spans="1:9" x14ac:dyDescent="0.35">
      <c r="A240" t="s">
        <v>2321</v>
      </c>
      <c r="B240" t="s">
        <v>2333</v>
      </c>
      <c r="C240">
        <v>290001162</v>
      </c>
      <c r="D240" s="24">
        <v>5.947179377320766</v>
      </c>
      <c r="E240" s="24">
        <v>13.316449585832618</v>
      </c>
      <c r="F240" s="24">
        <v>34.77834190231362</v>
      </c>
      <c r="G240" s="24">
        <v>0.68374892887746352</v>
      </c>
      <c r="H240" s="24">
        <v>5.6045415595544137</v>
      </c>
      <c r="I240" s="24"/>
    </row>
    <row r="241" spans="1:9" x14ac:dyDescent="0.35">
      <c r="A241" t="s">
        <v>2321</v>
      </c>
      <c r="B241" t="s">
        <v>184</v>
      </c>
      <c r="C241">
        <v>290000094</v>
      </c>
      <c r="D241" s="24">
        <v>1.8039214822968268</v>
      </c>
      <c r="E241" s="24">
        <v>6.8286343790130273</v>
      </c>
      <c r="F241" s="24">
        <v>35.718002935241245</v>
      </c>
      <c r="G241" s="24">
        <v>0.839007154650523</v>
      </c>
      <c r="H241" s="24">
        <v>7.2356264905521934</v>
      </c>
      <c r="I241" s="24"/>
    </row>
    <row r="242" spans="1:9" x14ac:dyDescent="0.35">
      <c r="A242" t="s">
        <v>2321</v>
      </c>
      <c r="B242" t="s">
        <v>206</v>
      </c>
      <c r="C242">
        <v>290001401</v>
      </c>
      <c r="D242" s="24">
        <v>5.07</v>
      </c>
      <c r="E242" s="24">
        <v>1.97</v>
      </c>
      <c r="F242" s="24">
        <v>44.11</v>
      </c>
      <c r="G242" s="24">
        <v>0.61</v>
      </c>
      <c r="H242" s="24">
        <v>4</v>
      </c>
      <c r="I242" s="24"/>
    </row>
    <row r="243" spans="1:9" x14ac:dyDescent="0.35">
      <c r="A243" t="s">
        <v>2321</v>
      </c>
      <c r="B243" t="s">
        <v>184</v>
      </c>
      <c r="C243">
        <v>290000121</v>
      </c>
      <c r="D243" s="24">
        <v>4.9473050999105279</v>
      </c>
      <c r="E243" s="24">
        <v>9.5796415150611391</v>
      </c>
      <c r="F243" s="24">
        <v>36.074733671339096</v>
      </c>
      <c r="G243" s="24">
        <v>0.91651535937965989</v>
      </c>
      <c r="H243" s="24">
        <v>7.4018490903668361</v>
      </c>
      <c r="I243" s="24"/>
    </row>
    <row r="244" spans="1:9" x14ac:dyDescent="0.35">
      <c r="A244" t="s">
        <v>2321</v>
      </c>
      <c r="B244" t="s">
        <v>184</v>
      </c>
      <c r="C244">
        <v>290000031</v>
      </c>
      <c r="D244" s="24">
        <v>4.7062920233221677</v>
      </c>
      <c r="E244" s="24">
        <v>8.102125460033907</v>
      </c>
      <c r="F244" s="24">
        <v>33.83131890170781</v>
      </c>
      <c r="G244" s="24">
        <v>0.85994293511971209</v>
      </c>
      <c r="H244" s="24">
        <v>7.7490489186618703</v>
      </c>
      <c r="I244" s="24"/>
    </row>
    <row r="245" spans="1:9" x14ac:dyDescent="0.35">
      <c r="A245" t="s">
        <v>2321</v>
      </c>
      <c r="B245" t="s">
        <v>2332</v>
      </c>
      <c r="C245">
        <v>3020</v>
      </c>
      <c r="D245" s="24">
        <v>3.6000000000000005</v>
      </c>
      <c r="E245" s="24">
        <v>10.85</v>
      </c>
      <c r="F245" s="24">
        <v>37.479999999999997</v>
      </c>
      <c r="G245" s="24">
        <v>0.77</v>
      </c>
      <c r="H245" s="24">
        <v>8</v>
      </c>
      <c r="I245" s="24"/>
    </row>
    <row r="246" spans="1:9" x14ac:dyDescent="0.35">
      <c r="A246" t="s">
        <v>2321</v>
      </c>
      <c r="B246" t="s">
        <v>2332</v>
      </c>
      <c r="C246">
        <v>290000480</v>
      </c>
      <c r="D246" s="24">
        <v>11.1</v>
      </c>
      <c r="E246" s="24">
        <v>6.23</v>
      </c>
      <c r="F246" s="24">
        <v>36.32</v>
      </c>
      <c r="G246" s="24">
        <v>0.61</v>
      </c>
      <c r="H246" s="24">
        <v>7.5</v>
      </c>
      <c r="I246" s="24"/>
    </row>
    <row r="247" spans="1:9" x14ac:dyDescent="0.35">
      <c r="A247" t="s">
        <v>2321</v>
      </c>
      <c r="B247" t="s">
        <v>184</v>
      </c>
      <c r="C247">
        <v>290001048</v>
      </c>
      <c r="D247" s="24">
        <v>4.130991632094803</v>
      </c>
      <c r="E247" s="24">
        <v>8.0923199991924815</v>
      </c>
      <c r="F247" s="24">
        <v>36.636699068326116</v>
      </c>
      <c r="G247" s="24">
        <v>0.76433909699300495</v>
      </c>
      <c r="H247" s="24">
        <v>7.4229526895396143</v>
      </c>
      <c r="I247" s="24"/>
    </row>
    <row r="248" spans="1:9" x14ac:dyDescent="0.35">
      <c r="A248" t="s">
        <v>2316</v>
      </c>
      <c r="B248" t="s">
        <v>2332</v>
      </c>
      <c r="C248">
        <v>290001684</v>
      </c>
      <c r="D248" s="24">
        <v>8.1392847869703768</v>
      </c>
      <c r="E248" s="24">
        <v>6.4836499468901199</v>
      </c>
      <c r="F248" s="24">
        <v>39.369272984775158</v>
      </c>
      <c r="G248" s="24">
        <v>1.2906965655611942</v>
      </c>
      <c r="H248" s="24">
        <v>7.5276643455682759</v>
      </c>
      <c r="I248" s="24">
        <v>3809.0974861324203</v>
      </c>
    </row>
    <row r="249" spans="1:9" x14ac:dyDescent="0.35">
      <c r="A249" t="s">
        <v>2316</v>
      </c>
      <c r="B249" t="s">
        <v>2332</v>
      </c>
      <c r="C249">
        <v>290000588</v>
      </c>
      <c r="D249" s="24">
        <v>13.936584857386526</v>
      </c>
      <c r="E249" s="24">
        <v>6.8991528475315071</v>
      </c>
      <c r="F249" s="24">
        <v>37.733590448213782</v>
      </c>
      <c r="G249" s="24">
        <v>0.6366625604093622</v>
      </c>
      <c r="H249" s="24">
        <v>4.5879844593954324</v>
      </c>
      <c r="I249" s="24">
        <v>5275.9968729271295</v>
      </c>
    </row>
    <row r="250" spans="1:9" x14ac:dyDescent="0.35">
      <c r="A250" t="s">
        <v>2316</v>
      </c>
      <c r="B250" t="s">
        <v>2332</v>
      </c>
      <c r="C250">
        <v>290001268</v>
      </c>
      <c r="D250" s="24">
        <v>6.8544972876153878</v>
      </c>
      <c r="E250" s="24">
        <v>12.67874693894686</v>
      </c>
      <c r="F250" s="24">
        <v>32.497530680498357</v>
      </c>
      <c r="G250" s="24">
        <v>0.88778633965678899</v>
      </c>
      <c r="H250" s="24">
        <v>7.6045235951806776</v>
      </c>
      <c r="I250" s="24">
        <v>102.16270109661501</v>
      </c>
    </row>
    <row r="251" spans="1:9" x14ac:dyDescent="0.35">
      <c r="A251" t="s">
        <v>2316</v>
      </c>
      <c r="B251" t="s">
        <v>2332</v>
      </c>
      <c r="C251">
        <v>290001744</v>
      </c>
      <c r="D251" s="24">
        <v>8.5220831675288498</v>
      </c>
      <c r="E251" s="24">
        <v>18.7808276959809</v>
      </c>
      <c r="F251" s="24">
        <v>33.708058097890962</v>
      </c>
      <c r="G251" s="24">
        <v>0.91064066852367687</v>
      </c>
      <c r="H251" s="24">
        <v>6.993036211699164</v>
      </c>
      <c r="I251" s="24">
        <v>4111.2524870672505</v>
      </c>
    </row>
    <row r="252" spans="1:9" x14ac:dyDescent="0.35">
      <c r="A252" t="s">
        <v>2316</v>
      </c>
      <c r="B252" t="s">
        <v>2332</v>
      </c>
      <c r="C252">
        <v>290001642</v>
      </c>
      <c r="D252" s="24">
        <v>5.0358877662450574</v>
      </c>
      <c r="E252" s="24">
        <v>10.493609588532774</v>
      </c>
      <c r="F252" s="24">
        <v>35.877352975477358</v>
      </c>
      <c r="G252" s="24">
        <v>0.99561359612387479</v>
      </c>
      <c r="H252" s="24">
        <v>8.3034584026886904</v>
      </c>
      <c r="I252" s="24">
        <v>375.29033831278292</v>
      </c>
    </row>
    <row r="253" spans="1:9" x14ac:dyDescent="0.35">
      <c r="A253" t="s">
        <v>2316</v>
      </c>
      <c r="B253" t="s">
        <v>187</v>
      </c>
      <c r="C253">
        <v>290001253</v>
      </c>
      <c r="D253" s="24">
        <v>4.2780552501374389</v>
      </c>
      <c r="E253" s="24">
        <v>11.927581088510172</v>
      </c>
      <c r="F253" s="24">
        <v>22.257963166575042</v>
      </c>
      <c r="G253" s="24">
        <v>0.72949972512369443</v>
      </c>
      <c r="H253" s="24">
        <v>5.6670560747663563</v>
      </c>
      <c r="I253" s="24">
        <v>3996.5738042880712</v>
      </c>
    </row>
    <row r="254" spans="1:9" x14ac:dyDescent="0.35">
      <c r="A254" t="s">
        <v>2316</v>
      </c>
      <c r="B254" t="s">
        <v>187</v>
      </c>
      <c r="C254">
        <v>290001450</v>
      </c>
      <c r="D254" s="24">
        <v>3.2876373924501978</v>
      </c>
      <c r="E254" s="24">
        <v>9.9986663824509741</v>
      </c>
      <c r="F254" s="24">
        <v>32.126293310596083</v>
      </c>
      <c r="G254" s="24">
        <v>1.0125866211921557</v>
      </c>
      <c r="H254" s="24">
        <v>8.1685334470196107</v>
      </c>
      <c r="I254" s="24">
        <v>4696.3530346484777</v>
      </c>
    </row>
    <row r="255" spans="1:9" x14ac:dyDescent="0.35">
      <c r="A255" t="s">
        <v>2316</v>
      </c>
      <c r="B255" t="s">
        <v>2332</v>
      </c>
      <c r="C255">
        <v>290001763</v>
      </c>
      <c r="D255" s="24">
        <v>4.5398953135701001</v>
      </c>
      <c r="E255" s="24">
        <v>7.3025242148517746</v>
      </c>
      <c r="F255" s="24">
        <v>38.61818315233343</v>
      </c>
      <c r="G255" s="24">
        <v>1.7963741316896584</v>
      </c>
      <c r="H255" s="24">
        <v>7.6827120633988839</v>
      </c>
      <c r="I255" s="24">
        <v>7894.5277370120339</v>
      </c>
    </row>
    <row r="256" spans="1:9" x14ac:dyDescent="0.35">
      <c r="A256" t="s">
        <v>2316</v>
      </c>
      <c r="B256" t="s">
        <v>2332</v>
      </c>
      <c r="C256">
        <v>290001769</v>
      </c>
      <c r="D256" s="24">
        <v>2.3188515246508974</v>
      </c>
      <c r="E256" s="24">
        <v>5.3901225420347672</v>
      </c>
      <c r="F256" s="24">
        <v>39.02719008264463</v>
      </c>
      <c r="G256" s="24">
        <v>0.71984895981761177</v>
      </c>
      <c r="H256" s="24">
        <v>7.2462239954402961</v>
      </c>
      <c r="I256" s="24">
        <v>7486.3921345112558</v>
      </c>
    </row>
    <row r="257" spans="1:9" x14ac:dyDescent="0.35">
      <c r="A257" t="s">
        <v>2316</v>
      </c>
      <c r="B257" t="s">
        <v>2332</v>
      </c>
      <c r="C257">
        <v>290001768</v>
      </c>
      <c r="D257" s="24">
        <v>7.7431145551817329</v>
      </c>
      <c r="E257" s="24">
        <v>7.1465043296012354</v>
      </c>
      <c r="F257" s="24">
        <v>38.842827753571228</v>
      </c>
      <c r="G257" s="24">
        <v>0.71114720644200535</v>
      </c>
      <c r="H257" s="24">
        <v>6.8748827974187865</v>
      </c>
      <c r="I257" s="24">
        <v>1508.5283768131931</v>
      </c>
    </row>
    <row r="258" spans="1:9" x14ac:dyDescent="0.35">
      <c r="A258" t="s">
        <v>2316</v>
      </c>
      <c r="B258" t="s">
        <v>184</v>
      </c>
      <c r="C258">
        <v>290001765</v>
      </c>
      <c r="D258" s="24">
        <v>5.7575741360089188</v>
      </c>
      <c r="E258" s="24">
        <v>7.1213065774804907</v>
      </c>
      <c r="F258" s="24">
        <v>37.95436343366778</v>
      </c>
      <c r="G258" s="24">
        <v>0.73468227424749166</v>
      </c>
      <c r="H258" s="24">
        <v>7.4395763656633216</v>
      </c>
      <c r="I258" s="24">
        <v>5231.8494983277596</v>
      </c>
    </row>
    <row r="259" spans="1:9" x14ac:dyDescent="0.35">
      <c r="A259" t="s">
        <v>2316</v>
      </c>
      <c r="B259" t="s">
        <v>2333</v>
      </c>
      <c r="C259">
        <v>290001162</v>
      </c>
      <c r="D259" s="24">
        <v>3.8543571032699067</v>
      </c>
      <c r="E259" s="24">
        <v>15.172888416774432</v>
      </c>
      <c r="F259" s="24">
        <v>35.476764271198967</v>
      </c>
      <c r="G259" s="24">
        <v>0.76447533715130256</v>
      </c>
      <c r="H259" s="24">
        <v>6.5646591538887877</v>
      </c>
      <c r="I259" s="24">
        <v>6638.0435063735458</v>
      </c>
    </row>
    <row r="260" spans="1:9" x14ac:dyDescent="0.35">
      <c r="A260" t="s">
        <v>2316</v>
      </c>
      <c r="B260" t="s">
        <v>184</v>
      </c>
      <c r="C260">
        <v>290001767</v>
      </c>
      <c r="D260" s="24">
        <v>2.6072878897751997</v>
      </c>
      <c r="E260" s="24">
        <v>7.1221029731689631</v>
      </c>
      <c r="F260" s="24">
        <v>38.001145757795513</v>
      </c>
      <c r="G260" s="24">
        <v>0.91105148658448154</v>
      </c>
      <c r="H260" s="24">
        <v>8</v>
      </c>
      <c r="I260" s="24">
        <v>14348.835387962292</v>
      </c>
    </row>
    <row r="261" spans="1:9" x14ac:dyDescent="0.35">
      <c r="A261" t="s">
        <v>2316</v>
      </c>
      <c r="B261" t="s">
        <v>187</v>
      </c>
      <c r="C261">
        <v>290000898</v>
      </c>
      <c r="D261" s="24">
        <v>5.0094680851063833</v>
      </c>
      <c r="E261" s="24">
        <v>5.2968436417615044</v>
      </c>
      <c r="F261" s="24">
        <v>30.95159030183078</v>
      </c>
      <c r="G261" s="24">
        <v>0.59768480950024749</v>
      </c>
      <c r="H261" s="24">
        <v>7.7953488372093043</v>
      </c>
      <c r="I261" s="24">
        <v>13489.303067788225</v>
      </c>
    </row>
    <row r="262" spans="1:9" x14ac:dyDescent="0.35">
      <c r="A262" t="s">
        <v>2316</v>
      </c>
      <c r="B262" t="s">
        <v>187</v>
      </c>
      <c r="C262">
        <v>290001770</v>
      </c>
      <c r="D262" s="24">
        <v>8.8915847611874739</v>
      </c>
      <c r="E262" s="24">
        <v>6.5964018075691966</v>
      </c>
      <c r="F262" s="24">
        <v>30.384121634343817</v>
      </c>
      <c r="G262" s="24">
        <v>0.59927446180882449</v>
      </c>
      <c r="H262" s="24">
        <v>7.6757045126467078</v>
      </c>
      <c r="I262" s="24">
        <v>13379.591790623239</v>
      </c>
    </row>
    <row r="263" spans="1:9" x14ac:dyDescent="0.35">
      <c r="A263" t="s">
        <v>2316</v>
      </c>
      <c r="B263" t="s">
        <v>187</v>
      </c>
      <c r="C263">
        <v>290000090</v>
      </c>
      <c r="D263" s="24">
        <v>2.7698891966759005</v>
      </c>
      <c r="E263" s="24">
        <v>7.7192428439519833</v>
      </c>
      <c r="F263" s="24">
        <v>33.285180055401661</v>
      </c>
      <c r="G263" s="24">
        <v>0.7199907663896582</v>
      </c>
      <c r="H263" s="24">
        <v>8</v>
      </c>
      <c r="I263" s="24">
        <v>7082.9538319482908</v>
      </c>
    </row>
    <row r="264" spans="1:9" x14ac:dyDescent="0.35">
      <c r="A264" t="s">
        <v>2316</v>
      </c>
      <c r="B264" t="s">
        <v>2332</v>
      </c>
      <c r="C264">
        <v>290001177</v>
      </c>
      <c r="D264" s="24">
        <v>5.3</v>
      </c>
      <c r="E264" s="24">
        <v>12.27</v>
      </c>
      <c r="F264" s="24">
        <v>37.39</v>
      </c>
      <c r="G264" s="24">
        <v>0.9900000000000001</v>
      </c>
      <c r="H264" s="24">
        <v>7</v>
      </c>
      <c r="I264" s="24">
        <v>11335</v>
      </c>
    </row>
    <row r="265" spans="1:9" x14ac:dyDescent="0.35">
      <c r="A265" t="s">
        <v>2316</v>
      </c>
      <c r="B265" t="s">
        <v>2332</v>
      </c>
      <c r="C265">
        <v>290001777</v>
      </c>
      <c r="D265" s="24">
        <v>4.04</v>
      </c>
      <c r="E265" s="24">
        <v>10.46</v>
      </c>
      <c r="F265" s="24">
        <v>37.26</v>
      </c>
      <c r="G265" s="24">
        <v>0.98</v>
      </c>
      <c r="H265" s="24">
        <v>7</v>
      </c>
      <c r="I265" s="24">
        <v>11827</v>
      </c>
    </row>
    <row r="266" spans="1:9" x14ac:dyDescent="0.35">
      <c r="A266" t="s">
        <v>2316</v>
      </c>
      <c r="B266" t="s">
        <v>2332</v>
      </c>
      <c r="C266">
        <v>290001174</v>
      </c>
      <c r="D266" s="24">
        <v>3.31</v>
      </c>
      <c r="E266" s="24">
        <v>11.54</v>
      </c>
      <c r="F266" s="24">
        <v>36.99</v>
      </c>
      <c r="G266" s="24">
        <v>0.88</v>
      </c>
      <c r="H266" s="24">
        <v>6</v>
      </c>
      <c r="I266" s="24">
        <v>13270</v>
      </c>
    </row>
    <row r="267" spans="1:9" x14ac:dyDescent="0.35">
      <c r="A267" t="s">
        <v>2317</v>
      </c>
      <c r="B267" t="s">
        <v>2332</v>
      </c>
      <c r="C267">
        <v>290000026</v>
      </c>
      <c r="D267" s="24">
        <v>3.3114419394719117</v>
      </c>
      <c r="E267" s="24">
        <v>10.31131001799158</v>
      </c>
      <c r="F267" s="24">
        <v>36.172985043873318</v>
      </c>
      <c r="G267" s="24">
        <v>0.6848226975304299</v>
      </c>
      <c r="H267" s="24">
        <v>7.2828120131469163</v>
      </c>
      <c r="I267" s="24">
        <v>11439.579911750812</v>
      </c>
    </row>
    <row r="268" spans="1:9" x14ac:dyDescent="0.35">
      <c r="A268" t="s">
        <v>2317</v>
      </c>
      <c r="B268" t="s">
        <v>2332</v>
      </c>
      <c r="C268">
        <v>290001708</v>
      </c>
      <c r="D268" s="24">
        <v>2.0582326917170914</v>
      </c>
      <c r="E268" s="24">
        <v>10.095223901657581</v>
      </c>
      <c r="F268" s="24">
        <v>35.857593067556458</v>
      </c>
      <c r="G268" s="24">
        <v>0.63988263319969796</v>
      </c>
      <c r="H268" s="24">
        <v>7.1704184201133829</v>
      </c>
      <c r="I268" s="24">
        <v>11809.842040223446</v>
      </c>
    </row>
    <row r="269" spans="1:9" x14ac:dyDescent="0.35">
      <c r="A269" t="s">
        <v>2317</v>
      </c>
      <c r="B269" t="s">
        <v>2332</v>
      </c>
      <c r="C269">
        <v>290001672</v>
      </c>
      <c r="D269" s="24">
        <v>3.7956427493129299</v>
      </c>
      <c r="E269" s="24">
        <v>12.01593396384656</v>
      </c>
      <c r="F269" s="24">
        <v>23.805948414900069</v>
      </c>
      <c r="G269" s="24">
        <v>1.583236261822123</v>
      </c>
      <c r="H269" s="24">
        <v>8.395165348438125</v>
      </c>
      <c r="I269" s="24">
        <v>13615.988641988051</v>
      </c>
    </row>
    <row r="270" spans="1:9" x14ac:dyDescent="0.35">
      <c r="A270" t="s">
        <v>2317</v>
      </c>
      <c r="B270" t="s">
        <v>184</v>
      </c>
      <c r="C270">
        <v>290001765</v>
      </c>
      <c r="D270" s="24">
        <v>5.5137033538900289</v>
      </c>
      <c r="E270" s="24">
        <v>7.0021297479489588</v>
      </c>
      <c r="F270" s="24">
        <v>37.622385502898311</v>
      </c>
      <c r="G270" s="24">
        <v>0.74265014723040146</v>
      </c>
      <c r="H270" s="24">
        <v>7.5806896679445135</v>
      </c>
      <c r="I270" s="24">
        <v>349.55660499657375</v>
      </c>
    </row>
    <row r="271" spans="1:9" x14ac:dyDescent="0.35">
      <c r="A271" t="s">
        <v>2317</v>
      </c>
      <c r="B271" t="s">
        <v>187</v>
      </c>
      <c r="C271">
        <v>290001272</v>
      </c>
      <c r="D271" s="24">
        <v>6.84</v>
      </c>
      <c r="E271" s="24">
        <v>4.8099999999999996</v>
      </c>
      <c r="F271" s="24">
        <v>32.18</v>
      </c>
      <c r="G271" s="24">
        <v>0.6</v>
      </c>
      <c r="H271" s="24">
        <v>8</v>
      </c>
      <c r="I271" s="24">
        <v>14903</v>
      </c>
    </row>
    <row r="272" spans="1:9" x14ac:dyDescent="0.35">
      <c r="A272" t="s">
        <v>2317</v>
      </c>
      <c r="B272" t="s">
        <v>184</v>
      </c>
      <c r="C272">
        <v>290001577</v>
      </c>
      <c r="D272" s="24">
        <v>2.3064308003055682</v>
      </c>
      <c r="E272" s="24">
        <v>7.8873311926249112</v>
      </c>
      <c r="F272" s="24">
        <v>35.502892416454095</v>
      </c>
      <c r="G272" s="24">
        <v>0.86600287441896562</v>
      </c>
      <c r="H272" s="24">
        <v>7.7583416415262878</v>
      </c>
      <c r="I272" s="24">
        <v>273.48426190876944</v>
      </c>
    </row>
    <row r="273" spans="1:9" x14ac:dyDescent="0.35">
      <c r="A273" t="s">
        <v>2317</v>
      </c>
      <c r="B273" t="s">
        <v>187</v>
      </c>
      <c r="C273">
        <v>290001710</v>
      </c>
      <c r="D273" s="24">
        <v>4.4126357335839304</v>
      </c>
      <c r="E273" s="24">
        <v>12.371825913309056</v>
      </c>
      <c r="F273" s="24">
        <v>28.506816398449434</v>
      </c>
      <c r="G273" s="24">
        <v>1.2852942558440035</v>
      </c>
      <c r="H273" s="24">
        <v>7.7015975566780224</v>
      </c>
      <c r="I273" s="24">
        <v>8658.6141195818163</v>
      </c>
    </row>
    <row r="274" spans="1:9" x14ac:dyDescent="0.35">
      <c r="A274" t="s">
        <v>2317</v>
      </c>
      <c r="B274" t="s">
        <v>2332</v>
      </c>
      <c r="C274">
        <v>290001174</v>
      </c>
      <c r="D274" s="24">
        <v>6.3845358306188906</v>
      </c>
      <c r="E274" s="24">
        <v>11.934726617031174</v>
      </c>
      <c r="F274" s="24">
        <v>37.069731270358304</v>
      </c>
      <c r="G274" s="24">
        <v>0.87935667752443003</v>
      </c>
      <c r="H274" s="24">
        <v>7.3290483946021396</v>
      </c>
      <c r="I274" s="24">
        <v>13168.264425314099</v>
      </c>
    </row>
    <row r="275" spans="1:9" x14ac:dyDescent="0.35">
      <c r="A275" t="s">
        <v>2317</v>
      </c>
      <c r="B275" t="s">
        <v>2332</v>
      </c>
      <c r="C275">
        <v>290001684</v>
      </c>
      <c r="D275" s="24">
        <v>7.0654316346171129</v>
      </c>
      <c r="E275" s="24">
        <v>7.3160137432318191</v>
      </c>
      <c r="F275" s="24">
        <v>39.483022611573823</v>
      </c>
      <c r="G275" s="24">
        <v>1.428782536741559</v>
      </c>
      <c r="H275" s="24">
        <v>7.3231458329585726</v>
      </c>
      <c r="I275" s="24">
        <v>11227.511129139612</v>
      </c>
    </row>
    <row r="276" spans="1:9" x14ac:dyDescent="0.35">
      <c r="A276" t="s">
        <v>2317</v>
      </c>
      <c r="B276" t="s">
        <v>184</v>
      </c>
      <c r="C276">
        <v>290000080</v>
      </c>
      <c r="D276" s="24">
        <v>4.7719339152689555</v>
      </c>
      <c r="E276" s="24">
        <v>9.5015528540743137</v>
      </c>
      <c r="F276" s="24">
        <v>35.773116036744206</v>
      </c>
      <c r="G276" s="24">
        <v>0.73195073351309348</v>
      </c>
      <c r="H276" s="24">
        <v>7.731657602486175</v>
      </c>
      <c r="I276" s="24">
        <v>2672.1013723321607</v>
      </c>
    </row>
    <row r="277" spans="1:9" x14ac:dyDescent="0.35">
      <c r="A277" t="s">
        <v>2317</v>
      </c>
      <c r="B277" t="s">
        <v>2332</v>
      </c>
      <c r="C277">
        <v>290001768</v>
      </c>
      <c r="D277" s="24">
        <v>10.214152252252255</v>
      </c>
      <c r="E277" s="24">
        <v>6.6876301801801805</v>
      </c>
      <c r="F277" s="24">
        <v>38.287263513513516</v>
      </c>
      <c r="G277" s="24">
        <v>0.67024639639639638</v>
      </c>
      <c r="H277" s="24">
        <v>5.7625900900900904</v>
      </c>
      <c r="I277" s="24">
        <v>11443.418004504505</v>
      </c>
    </row>
    <row r="278" spans="1:9" x14ac:dyDescent="0.35">
      <c r="A278" t="s">
        <v>2317</v>
      </c>
      <c r="B278" t="s">
        <v>184</v>
      </c>
      <c r="C278">
        <v>290000081</v>
      </c>
      <c r="D278" s="24">
        <v>4.6254316868608329</v>
      </c>
      <c r="E278" s="24">
        <v>8.5936759233708777</v>
      </c>
      <c r="F278" s="24">
        <v>36.419949744541711</v>
      </c>
      <c r="G278" s="24">
        <v>0.72386348242731346</v>
      </c>
      <c r="H278" s="24">
        <v>7.7372584435023262</v>
      </c>
      <c r="I278" s="24">
        <v>394.85329754408849</v>
      </c>
    </row>
    <row r="279" spans="1:9" x14ac:dyDescent="0.35">
      <c r="A279" t="s">
        <v>2317</v>
      </c>
      <c r="B279" t="s">
        <v>2332</v>
      </c>
      <c r="C279">
        <v>290001243</v>
      </c>
      <c r="D279" s="24">
        <v>4.342018772862172</v>
      </c>
      <c r="E279" s="24">
        <v>9.0138587894264628</v>
      </c>
      <c r="F279" s="24">
        <v>36.010140796466288</v>
      </c>
      <c r="G279" s="24">
        <v>0.61712195458623786</v>
      </c>
      <c r="H279" s="24">
        <v>7.1510456208157924</v>
      </c>
      <c r="I279" s="24">
        <v>12452.124853337014</v>
      </c>
    </row>
    <row r="280" spans="1:9" x14ac:dyDescent="0.35">
      <c r="A280" t="s">
        <v>2317</v>
      </c>
      <c r="B280" t="s">
        <v>2332</v>
      </c>
      <c r="C280">
        <v>290001763</v>
      </c>
      <c r="D280" s="24">
        <v>5.6159003598635318</v>
      </c>
      <c r="E280" s="24">
        <v>6.8761097350095808</v>
      </c>
      <c r="F280" s="24">
        <v>39.090425293265412</v>
      </c>
      <c r="G280" s="24">
        <v>1.7983983736037767</v>
      </c>
      <c r="H280" s="24">
        <v>7.5333457961396464</v>
      </c>
      <c r="I280" s="24">
        <v>11272.41172874702</v>
      </c>
    </row>
    <row r="281" spans="1:9" x14ac:dyDescent="0.35">
      <c r="A281" t="s">
        <v>2317</v>
      </c>
      <c r="B281" t="s">
        <v>187</v>
      </c>
      <c r="C281">
        <v>290001770</v>
      </c>
      <c r="D281" s="24">
        <v>6.4300312087384457</v>
      </c>
      <c r="E281" s="24">
        <v>8.0303985115832415</v>
      </c>
      <c r="F281" s="24">
        <v>30.274013923898689</v>
      </c>
      <c r="G281" s="24">
        <v>0.57847077181610851</v>
      </c>
      <c r="H281" s="24">
        <v>7.85157844196375</v>
      </c>
      <c r="I281" s="24">
        <v>2512.3034449645902</v>
      </c>
    </row>
    <row r="282" spans="1:9" x14ac:dyDescent="0.35">
      <c r="A282" t="s">
        <v>2317</v>
      </c>
      <c r="B282" t="s">
        <v>2332</v>
      </c>
      <c r="C282">
        <v>290000792</v>
      </c>
      <c r="D282" s="24">
        <v>4.9221831882827427</v>
      </c>
      <c r="E282" s="24">
        <v>8.0979080874548934</v>
      </c>
      <c r="F282" s="24">
        <v>38.320104011887075</v>
      </c>
      <c r="G282" s="24">
        <v>0.99610061558055607</v>
      </c>
      <c r="H282" s="24">
        <v>6.2420399066015708</v>
      </c>
      <c r="I282" s="24">
        <v>11498.707826363829</v>
      </c>
    </row>
    <row r="283" spans="1:9" x14ac:dyDescent="0.35">
      <c r="A283" t="s">
        <v>2317</v>
      </c>
      <c r="B283" t="s">
        <v>2332</v>
      </c>
      <c r="C283">
        <v>290001787</v>
      </c>
      <c r="D283" s="24">
        <v>16.285127947817362</v>
      </c>
      <c r="E283" s="24">
        <v>10.517378903083872</v>
      </c>
      <c r="F283" s="24">
        <v>25.358481608707404</v>
      </c>
      <c r="G283" s="24">
        <v>0.49636998726311327</v>
      </c>
      <c r="H283" s="24">
        <v>0.49264734262225479</v>
      </c>
      <c r="I283" s="24">
        <v>11415.927824308155</v>
      </c>
    </row>
    <row r="284" spans="1:9" x14ac:dyDescent="0.35">
      <c r="A284" t="s">
        <v>2317</v>
      </c>
      <c r="B284" t="s">
        <v>187</v>
      </c>
      <c r="C284">
        <v>290001450</v>
      </c>
      <c r="D284" s="24">
        <v>4.932365934154392</v>
      </c>
      <c r="E284" s="24">
        <v>10.018464622071965</v>
      </c>
      <c r="F284" s="24">
        <v>32.317122595186348</v>
      </c>
      <c r="G284" s="24">
        <v>0.8428743459711826</v>
      </c>
      <c r="H284" s="24">
        <v>7.3116397005554212</v>
      </c>
      <c r="I284" s="24">
        <v>13789.123126458988</v>
      </c>
    </row>
    <row r="285" spans="1:9" x14ac:dyDescent="0.35">
      <c r="A285" t="s">
        <v>2317</v>
      </c>
      <c r="B285" t="s">
        <v>2332</v>
      </c>
      <c r="C285">
        <v>290001718</v>
      </c>
      <c r="D285" s="24">
        <v>4.1709526135808508</v>
      </c>
      <c r="E285" s="24">
        <v>10.255990704920848</v>
      </c>
      <c r="F285" s="24">
        <v>36.933675385204452</v>
      </c>
      <c r="G285" s="24">
        <v>1.0995602001610796</v>
      </c>
      <c r="H285" s="24">
        <v>7.6201428590290341</v>
      </c>
      <c r="I285" s="24">
        <v>13484.689063758437</v>
      </c>
    </row>
    <row r="286" spans="1:9" x14ac:dyDescent="0.35">
      <c r="A286" t="s">
        <v>2317</v>
      </c>
      <c r="B286" t="s">
        <v>184</v>
      </c>
      <c r="C286">
        <v>290000480</v>
      </c>
      <c r="D286" s="24">
        <v>8.318693366412667</v>
      </c>
      <c r="E286" s="24">
        <v>8.6533150215606351</v>
      </c>
      <c r="F286" s="24">
        <v>37.055250162443151</v>
      </c>
      <c r="G286" s="24">
        <v>0.68096343552483918</v>
      </c>
      <c r="H286" s="24">
        <v>7.5005611672278345</v>
      </c>
      <c r="I286" s="24">
        <v>1156.5509480772639</v>
      </c>
    </row>
    <row r="287" spans="1:9" x14ac:dyDescent="0.35">
      <c r="A287" t="s">
        <v>2317</v>
      </c>
      <c r="B287" t="s">
        <v>2332</v>
      </c>
      <c r="C287">
        <v>290001783</v>
      </c>
      <c r="D287" s="24">
        <v>2.714922173359565</v>
      </c>
      <c r="E287" s="24">
        <v>9.6807681402615433</v>
      </c>
      <c r="F287" s="24">
        <v>37.349452320333299</v>
      </c>
      <c r="G287" s="24">
        <v>0.75214616363846787</v>
      </c>
      <c r="H287" s="24">
        <v>7.1814894109478074</v>
      </c>
      <c r="I287" s="24">
        <v>13712.428885545654</v>
      </c>
    </row>
    <row r="288" spans="1:9" x14ac:dyDescent="0.35">
      <c r="A288" t="s">
        <v>2317</v>
      </c>
      <c r="B288" t="s">
        <v>2332</v>
      </c>
      <c r="C288">
        <v>290001154</v>
      </c>
      <c r="D288" s="24">
        <v>7.6418276123808724</v>
      </c>
      <c r="E288" s="24">
        <v>10.54015180905794</v>
      </c>
      <c r="F288" s="24">
        <v>32.657571898456609</v>
      </c>
      <c r="G288" s="24">
        <v>0.77533355823564143</v>
      </c>
      <c r="H288" s="24">
        <v>7.2983047988529988</v>
      </c>
      <c r="I288" s="24">
        <v>13562.166989963736</v>
      </c>
    </row>
    <row r="289" spans="1:9" x14ac:dyDescent="0.35">
      <c r="A289" t="s">
        <v>2317</v>
      </c>
      <c r="B289" t="s">
        <v>2332</v>
      </c>
      <c r="C289">
        <v>290000031</v>
      </c>
      <c r="D289" s="24">
        <v>4.4941612426222459</v>
      </c>
      <c r="E289" s="24">
        <v>12.493958520278554</v>
      </c>
      <c r="F289" s="24">
        <v>35.332822061853065</v>
      </c>
      <c r="G289" s="24">
        <v>0.87737345651706833</v>
      </c>
      <c r="H289" s="24">
        <v>7.6576216776411412</v>
      </c>
      <c r="I289" s="24">
        <v>12765.763166209574</v>
      </c>
    </row>
    <row r="290" spans="1:9" x14ac:dyDescent="0.35">
      <c r="A290" t="s">
        <v>2317</v>
      </c>
      <c r="B290" t="s">
        <v>2333</v>
      </c>
      <c r="C290">
        <v>290001760</v>
      </c>
      <c r="D290" s="24">
        <v>2.2400000000000002</v>
      </c>
      <c r="E290" s="24">
        <v>17.32</v>
      </c>
      <c r="F290" s="24">
        <v>41.81</v>
      </c>
      <c r="G290" s="24">
        <v>0.72</v>
      </c>
      <c r="H290" s="24">
        <v>4</v>
      </c>
      <c r="I290" s="24">
        <v>12368</v>
      </c>
    </row>
    <row r="291" spans="1:9" x14ac:dyDescent="0.35">
      <c r="A291" t="s">
        <v>2317</v>
      </c>
      <c r="B291" t="s">
        <v>184</v>
      </c>
      <c r="C291">
        <v>290001776</v>
      </c>
      <c r="D291" s="24">
        <v>3.51</v>
      </c>
      <c r="E291" s="24">
        <v>10.029999999999999</v>
      </c>
      <c r="F291" s="24">
        <v>37.159999999999997</v>
      </c>
      <c r="G291" s="24">
        <v>0.88</v>
      </c>
      <c r="H291" s="24">
        <v>8</v>
      </c>
      <c r="I291" s="24">
        <v>13808</v>
      </c>
    </row>
    <row r="292" spans="1:9" x14ac:dyDescent="0.35">
      <c r="A292" t="s">
        <v>2317</v>
      </c>
      <c r="B292" t="s">
        <v>2332</v>
      </c>
      <c r="C292">
        <v>290000480</v>
      </c>
      <c r="D292" s="24">
        <v>6.91</v>
      </c>
      <c r="E292" s="24">
        <v>13.24</v>
      </c>
      <c r="F292" s="24">
        <v>35.83</v>
      </c>
      <c r="G292" s="24">
        <v>0.7</v>
      </c>
      <c r="H292" s="24">
        <v>7.5</v>
      </c>
      <c r="I292" s="24">
        <v>13351</v>
      </c>
    </row>
    <row r="293" spans="1:9" x14ac:dyDescent="0.35">
      <c r="A293" t="s">
        <v>2318</v>
      </c>
      <c r="B293" t="s">
        <v>2332</v>
      </c>
      <c r="C293">
        <v>290001708</v>
      </c>
      <c r="D293" s="24">
        <v>1.76</v>
      </c>
      <c r="E293" s="24">
        <v>10.81</v>
      </c>
      <c r="F293" s="24">
        <v>36.15</v>
      </c>
      <c r="G293" s="24">
        <v>0.59</v>
      </c>
      <c r="H293" s="24">
        <v>7.5</v>
      </c>
      <c r="I293" s="24">
        <v>13805</v>
      </c>
    </row>
    <row r="294" spans="1:9" x14ac:dyDescent="0.35">
      <c r="A294" t="s">
        <v>2318</v>
      </c>
      <c r="B294" t="s">
        <v>197</v>
      </c>
      <c r="C294">
        <v>290000078</v>
      </c>
      <c r="D294" s="24">
        <v>2.5302475732007301</v>
      </c>
      <c r="E294" s="24">
        <v>4.9146009998148497</v>
      </c>
      <c r="F294" s="24">
        <v>38.60215489195123</v>
      </c>
      <c r="G294" s="24">
        <v>0.78519004417171434</v>
      </c>
      <c r="H294" s="24">
        <v>7.5368582537625306</v>
      </c>
      <c r="I294" s="24">
        <v>4184.5518025762422</v>
      </c>
    </row>
    <row r="295" spans="1:9" x14ac:dyDescent="0.35">
      <c r="A295" t="s">
        <v>2318</v>
      </c>
      <c r="B295" t="s">
        <v>194</v>
      </c>
      <c r="C295">
        <v>290001787</v>
      </c>
      <c r="D295" s="24">
        <v>14.237523609559167</v>
      </c>
      <c r="E295" s="24">
        <v>11.602567404390298</v>
      </c>
      <c r="F295" s="24">
        <v>25.337588400677646</v>
      </c>
      <c r="G295" s="24">
        <v>0.59021699167357544</v>
      </c>
      <c r="H295" s="24">
        <v>1.294826622931911</v>
      </c>
      <c r="I295" s="24">
        <v>372.22966153624338</v>
      </c>
    </row>
    <row r="296" spans="1:9" x14ac:dyDescent="0.35">
      <c r="A296" t="s">
        <v>2318</v>
      </c>
      <c r="B296" t="s">
        <v>2332</v>
      </c>
      <c r="C296">
        <v>290000026</v>
      </c>
      <c r="D296" s="24">
        <v>2.38</v>
      </c>
      <c r="E296" s="24">
        <v>11.23</v>
      </c>
      <c r="F296" s="24">
        <v>38.65</v>
      </c>
      <c r="G296" s="24">
        <v>0.77</v>
      </c>
      <c r="H296" s="24">
        <v>7</v>
      </c>
      <c r="I296" s="24">
        <v>13638</v>
      </c>
    </row>
    <row r="297" spans="1:9" x14ac:dyDescent="0.35">
      <c r="A297" t="s">
        <v>2318</v>
      </c>
      <c r="B297" t="s">
        <v>197</v>
      </c>
      <c r="C297">
        <v>290001577</v>
      </c>
      <c r="D297" s="24">
        <v>2.0646827215179124</v>
      </c>
      <c r="E297" s="24">
        <v>7.5465843558542467</v>
      </c>
      <c r="F297" s="24">
        <v>35.827375218505502</v>
      </c>
      <c r="G297" s="24">
        <v>0.88481611594793197</v>
      </c>
      <c r="H297" s="24">
        <v>7.4735077983130518</v>
      </c>
      <c r="I297" s="24">
        <v>1201.0770666802434</v>
      </c>
    </row>
    <row r="298" spans="1:9" x14ac:dyDescent="0.35">
      <c r="A298" t="s">
        <v>2318</v>
      </c>
      <c r="B298" t="s">
        <v>2333</v>
      </c>
      <c r="C298">
        <v>290001162</v>
      </c>
      <c r="D298" s="24">
        <v>3.9834707505518776</v>
      </c>
      <c r="E298" s="24">
        <v>16.403311074319362</v>
      </c>
      <c r="F298" s="24">
        <v>34.272133554083901</v>
      </c>
      <c r="G298" s="24">
        <v>0.72890415746872717</v>
      </c>
      <c r="H298" s="24">
        <v>6.4006070640176613</v>
      </c>
      <c r="I298" s="24">
        <v>4118.1481052244308</v>
      </c>
    </row>
    <row r="299" spans="1:9" x14ac:dyDescent="0.35">
      <c r="A299" t="s">
        <v>2318</v>
      </c>
      <c r="B299" t="s">
        <v>194</v>
      </c>
      <c r="C299">
        <v>290001708</v>
      </c>
      <c r="D299" s="24">
        <v>1.6226056595379585</v>
      </c>
      <c r="E299" s="24">
        <v>9.7089861450951744</v>
      </c>
      <c r="F299" s="24">
        <v>35.822199466141292</v>
      </c>
      <c r="G299" s="24">
        <v>0.68128062537735568</v>
      </c>
      <c r="H299" s="24">
        <v>6.913994724967429</v>
      </c>
      <c r="I299" s="24">
        <v>888.42672153547949</v>
      </c>
    </row>
    <row r="300" spans="1:9" x14ac:dyDescent="0.35">
      <c r="A300" t="s">
        <v>2318</v>
      </c>
      <c r="B300" t="s">
        <v>197</v>
      </c>
      <c r="C300">
        <v>290001796</v>
      </c>
      <c r="D300" s="24">
        <v>2.7831463167087587</v>
      </c>
      <c r="E300" s="24">
        <v>6.7463252059385841</v>
      </c>
      <c r="F300" s="24">
        <v>36.944250241933574</v>
      </c>
      <c r="G300" s="24">
        <v>0.74534260155309551</v>
      </c>
      <c r="H300" s="24">
        <v>7.4101541293931588</v>
      </c>
      <c r="I300" s="24">
        <v>1559.8549814714281</v>
      </c>
    </row>
    <row r="301" spans="1:9" x14ac:dyDescent="0.35">
      <c r="A301" t="s">
        <v>2318</v>
      </c>
      <c r="B301" t="s">
        <v>194</v>
      </c>
      <c r="C301">
        <v>290001672</v>
      </c>
      <c r="D301" s="24">
        <v>4.1566003832588097</v>
      </c>
      <c r="E301" s="24">
        <v>11.947153886744246</v>
      </c>
      <c r="F301" s="24">
        <v>22.093961729663675</v>
      </c>
      <c r="G301" s="24">
        <v>1.8086749798650257</v>
      </c>
      <c r="H301" s="24">
        <v>8.1635168161746332</v>
      </c>
      <c r="I301" s="24">
        <v>1863.1278084816836</v>
      </c>
    </row>
    <row r="302" spans="1:9" x14ac:dyDescent="0.35">
      <c r="A302" t="s">
        <v>2318</v>
      </c>
      <c r="B302" t="s">
        <v>2332</v>
      </c>
      <c r="C302">
        <v>290001783</v>
      </c>
      <c r="D302" s="24">
        <v>2.29</v>
      </c>
      <c r="E302" s="24">
        <v>9.25</v>
      </c>
      <c r="F302" s="24">
        <v>36.86</v>
      </c>
      <c r="G302" s="24">
        <v>0.7</v>
      </c>
      <c r="H302" s="24">
        <v>7.5</v>
      </c>
      <c r="I302" s="24">
        <v>13888</v>
      </c>
    </row>
    <row r="303" spans="1:9" x14ac:dyDescent="0.35">
      <c r="A303" t="s">
        <v>2318</v>
      </c>
      <c r="B303" t="s">
        <v>197</v>
      </c>
      <c r="C303">
        <v>290001326</v>
      </c>
      <c r="D303" s="24">
        <v>2.1132268158476544</v>
      </c>
      <c r="E303" s="24">
        <v>9.2616958035783661</v>
      </c>
      <c r="F303" s="24">
        <v>38.083202658699044</v>
      </c>
      <c r="G303" s="24">
        <v>0.71118504234564506</v>
      </c>
      <c r="H303" s="24">
        <v>7.3088936449746758</v>
      </c>
      <c r="I303" s="24">
        <v>509.7321099362166</v>
      </c>
    </row>
    <row r="304" spans="1:9" x14ac:dyDescent="0.35">
      <c r="A304" t="s">
        <v>2318</v>
      </c>
      <c r="B304" t="s">
        <v>197</v>
      </c>
      <c r="C304">
        <v>290001174</v>
      </c>
      <c r="D304" s="24">
        <v>4.42</v>
      </c>
      <c r="E304" s="24">
        <v>9.9700000000000006</v>
      </c>
      <c r="F304" s="24">
        <v>35.93</v>
      </c>
      <c r="G304" s="24">
        <v>0.68</v>
      </c>
      <c r="H304" s="24">
        <v>7</v>
      </c>
      <c r="I304" s="24">
        <v>13714</v>
      </c>
    </row>
    <row r="305" spans="1:9" x14ac:dyDescent="0.35">
      <c r="A305" t="s">
        <v>2318</v>
      </c>
      <c r="B305" t="s">
        <v>197</v>
      </c>
      <c r="C305">
        <v>290000080</v>
      </c>
      <c r="D305" s="24">
        <v>4.1619659121652095</v>
      </c>
      <c r="E305" s="24">
        <v>8.7966904139237112</v>
      </c>
      <c r="F305" s="24">
        <v>36.29674587428984</v>
      </c>
      <c r="G305" s="24">
        <v>0.76111101091171474</v>
      </c>
      <c r="H305" s="24">
        <v>7.7181610154206899</v>
      </c>
      <c r="I305" s="24">
        <v>816.77847416358577</v>
      </c>
    </row>
    <row r="306" spans="1:9" x14ac:dyDescent="0.35">
      <c r="A306" t="s">
        <v>2318</v>
      </c>
      <c r="B306" t="s">
        <v>184</v>
      </c>
      <c r="C306">
        <v>290000032</v>
      </c>
      <c r="D306" s="24">
        <v>4.04</v>
      </c>
      <c r="E306" s="24">
        <v>8.9700000000000006</v>
      </c>
      <c r="F306" s="24">
        <v>34.96</v>
      </c>
      <c r="G306" s="24">
        <v>0.76</v>
      </c>
      <c r="H306" s="24">
        <v>8</v>
      </c>
      <c r="I306" s="24">
        <v>14074</v>
      </c>
    </row>
    <row r="307" spans="1:9" x14ac:dyDescent="0.35">
      <c r="A307" t="s">
        <v>2318</v>
      </c>
      <c r="B307" t="s">
        <v>197</v>
      </c>
      <c r="C307">
        <v>290001684</v>
      </c>
      <c r="D307" s="24">
        <v>8.2200000000000006</v>
      </c>
      <c r="E307" s="24">
        <v>8.27</v>
      </c>
      <c r="F307" s="24">
        <v>39.770000000000003</v>
      </c>
      <c r="G307" s="24">
        <v>2.0299999999999998</v>
      </c>
      <c r="H307" s="24">
        <v>7</v>
      </c>
      <c r="I307" s="24">
        <v>13618</v>
      </c>
    </row>
    <row r="308" spans="1:9" x14ac:dyDescent="0.35">
      <c r="A308" t="s">
        <v>2318</v>
      </c>
      <c r="B308" t="s">
        <v>194</v>
      </c>
      <c r="C308">
        <v>290000026</v>
      </c>
      <c r="D308" s="24">
        <v>3.5468028931210318</v>
      </c>
      <c r="E308" s="24">
        <v>11.259701998126758</v>
      </c>
      <c r="F308" s="24">
        <v>36.516905453220929</v>
      </c>
      <c r="G308" s="24">
        <v>0.74228801123946286</v>
      </c>
      <c r="H308" s="24">
        <v>7.2923717348319288</v>
      </c>
      <c r="I308" s="24">
        <v>892.46804558226654</v>
      </c>
    </row>
    <row r="309" spans="1:9" x14ac:dyDescent="0.35">
      <c r="A309" t="s">
        <v>2318</v>
      </c>
      <c r="B309" t="s">
        <v>197</v>
      </c>
      <c r="C309">
        <v>290001619</v>
      </c>
      <c r="D309" s="24">
        <v>4.4028714787196925</v>
      </c>
      <c r="E309" s="24">
        <v>8.0893298665620073</v>
      </c>
      <c r="F309" s="24">
        <v>33.146476975405541</v>
      </c>
      <c r="G309" s="24">
        <v>0.86948799712192548</v>
      </c>
      <c r="H309" s="24">
        <v>7.4486334597941717</v>
      </c>
      <c r="I309" s="24">
        <v>761.72335600907024</v>
      </c>
    </row>
    <row r="310" spans="1:9" x14ac:dyDescent="0.35">
      <c r="A310" t="s">
        <v>2318</v>
      </c>
      <c r="B310" t="s">
        <v>194</v>
      </c>
      <c r="C310">
        <v>290000480</v>
      </c>
      <c r="D310" s="24">
        <v>6.7037025390170051</v>
      </c>
      <c r="E310" s="24">
        <v>11.89608665269043</v>
      </c>
      <c r="F310" s="24">
        <v>36.24773468436991</v>
      </c>
      <c r="G310" s="24">
        <v>0.69778360121127425</v>
      </c>
      <c r="H310" s="24">
        <v>7.9121243885394845</v>
      </c>
      <c r="I310" s="24">
        <v>2254.501747030049</v>
      </c>
    </row>
    <row r="311" spans="1:9" x14ac:dyDescent="0.35">
      <c r="A311" t="s">
        <v>2318</v>
      </c>
      <c r="B311" t="s">
        <v>197</v>
      </c>
      <c r="C311">
        <v>290000081</v>
      </c>
      <c r="D311" s="24">
        <v>3.8823123990557851</v>
      </c>
      <c r="E311" s="24">
        <v>8.1155466517579864</v>
      </c>
      <c r="F311" s="24">
        <v>37.053344100716451</v>
      </c>
      <c r="G311" s="24">
        <v>0.76171915765933684</v>
      </c>
      <c r="H311" s="24">
        <v>7.633468960947531</v>
      </c>
      <c r="I311" s="24">
        <v>994.43125440013284</v>
      </c>
    </row>
    <row r="312" spans="1:9" x14ac:dyDescent="0.35">
      <c r="A312" t="s">
        <v>2318</v>
      </c>
      <c r="B312" t="s">
        <v>194</v>
      </c>
      <c r="C312">
        <v>290001684</v>
      </c>
      <c r="D312" s="24">
        <v>6.8139588726378468</v>
      </c>
      <c r="E312" s="24">
        <v>8.3244245081542836</v>
      </c>
      <c r="F312" s="24">
        <v>39.487068826041927</v>
      </c>
      <c r="G312" s="24">
        <v>1.6680183794977996</v>
      </c>
      <c r="H312" s="24">
        <v>7.3517748511519532</v>
      </c>
      <c r="I312" s="24">
        <v>3669.5122961428942</v>
      </c>
    </row>
    <row r="313" spans="1:9" x14ac:dyDescent="0.35">
      <c r="A313" t="s">
        <v>2318</v>
      </c>
      <c r="B313" t="s">
        <v>197</v>
      </c>
      <c r="C313">
        <v>290000562</v>
      </c>
      <c r="D313" s="24">
        <v>3.2409407890276558</v>
      </c>
      <c r="E313" s="24">
        <v>6.7445428155258051</v>
      </c>
      <c r="F313" s="24">
        <v>38.248607830286943</v>
      </c>
      <c r="G313" s="24">
        <v>0.69647090606901696</v>
      </c>
      <c r="H313" s="24">
        <v>7.5181992435557428</v>
      </c>
      <c r="I313" s="24">
        <v>51.081472868057809</v>
      </c>
    </row>
    <row r="314" spans="1:9" x14ac:dyDescent="0.35">
      <c r="A314" t="s">
        <v>2318</v>
      </c>
      <c r="B314" t="s">
        <v>197</v>
      </c>
      <c r="C314">
        <v>290001776</v>
      </c>
      <c r="D314" s="24">
        <v>2.7735202340321794</v>
      </c>
      <c r="E314" s="24">
        <v>10.175935641150659</v>
      </c>
      <c r="F314" s="24">
        <v>36.691706484641642</v>
      </c>
      <c r="G314" s="24">
        <v>0.93468259385665531</v>
      </c>
      <c r="H314" s="24">
        <v>7.7477328132618233</v>
      </c>
      <c r="I314" s="24">
        <v>3495.1618722574353</v>
      </c>
    </row>
    <row r="315" spans="1:9" x14ac:dyDescent="0.35">
      <c r="A315" t="s">
        <v>2318</v>
      </c>
      <c r="B315" t="s">
        <v>2333</v>
      </c>
      <c r="C315">
        <v>290001510</v>
      </c>
      <c r="D315" s="24">
        <v>2.7648672566371677</v>
      </c>
      <c r="E315" s="24">
        <v>16.905309734513274</v>
      </c>
      <c r="F315" s="24">
        <v>33.37442477876106</v>
      </c>
      <c r="G315" s="24">
        <v>0.8</v>
      </c>
      <c r="H315" s="24">
        <v>7.5</v>
      </c>
      <c r="I315" s="24">
        <v>12917.026548672568</v>
      </c>
    </row>
    <row r="316" spans="1:9" x14ac:dyDescent="0.35">
      <c r="A316" t="s">
        <v>2318</v>
      </c>
      <c r="B316" t="s">
        <v>194</v>
      </c>
      <c r="C316">
        <v>290001642</v>
      </c>
      <c r="D316" s="24">
        <v>3.7329221204188481</v>
      </c>
      <c r="E316" s="24">
        <v>10.024319116083117</v>
      </c>
      <c r="F316" s="24">
        <v>36.512405206969895</v>
      </c>
      <c r="G316" s="24">
        <v>0.92252612688154456</v>
      </c>
      <c r="H316" s="24">
        <v>7.7035391443062826</v>
      </c>
      <c r="I316" s="24">
        <v>7264.4598228893974</v>
      </c>
    </row>
    <row r="317" spans="1:9" x14ac:dyDescent="0.35">
      <c r="A317" t="s">
        <v>2318</v>
      </c>
      <c r="B317" t="s">
        <v>194</v>
      </c>
      <c r="C317">
        <v>290000162</v>
      </c>
      <c r="D317" s="24">
        <v>3.9020756587098373</v>
      </c>
      <c r="E317" s="24">
        <v>10.421551168745353</v>
      </c>
      <c r="F317" s="24">
        <v>38.437306682084753</v>
      </c>
      <c r="G317" s="24">
        <v>0.62372164863302226</v>
      </c>
      <c r="H317" s="24">
        <v>7.2621376063434377</v>
      </c>
      <c r="I317" s="24">
        <v>2157.0998265466255</v>
      </c>
    </row>
    <row r="318" spans="1:9" x14ac:dyDescent="0.35">
      <c r="A318" t="s">
        <v>2318</v>
      </c>
      <c r="B318" t="s">
        <v>197</v>
      </c>
      <c r="C318">
        <v>290000918</v>
      </c>
      <c r="D318" s="24">
        <v>4.7862286905382279</v>
      </c>
      <c r="E318" s="24">
        <v>7.7711315417256017</v>
      </c>
      <c r="F318" s="24">
        <v>35.501384649743173</v>
      </c>
      <c r="G318" s="24">
        <v>0.69877019280875463</v>
      </c>
      <c r="H318" s="24">
        <v>7.8164594654954236</v>
      </c>
      <c r="I318" s="24">
        <v>9157.371026576342</v>
      </c>
    </row>
    <row r="319" spans="1:9" x14ac:dyDescent="0.35">
      <c r="A319" t="s">
        <v>2318</v>
      </c>
      <c r="B319" t="s">
        <v>194</v>
      </c>
      <c r="C319">
        <v>290000081</v>
      </c>
      <c r="D319" s="24">
        <v>5.62</v>
      </c>
      <c r="E319" s="24">
        <v>11.24</v>
      </c>
      <c r="F319" s="24">
        <v>34.590000000000003</v>
      </c>
      <c r="G319" s="24">
        <v>0.69</v>
      </c>
      <c r="H319" s="24">
        <v>7</v>
      </c>
      <c r="I319" s="24">
        <v>12942</v>
      </c>
    </row>
    <row r="320" spans="1:9" x14ac:dyDescent="0.35">
      <c r="A320" t="s">
        <v>2318</v>
      </c>
      <c r="B320" t="s">
        <v>197</v>
      </c>
      <c r="C320">
        <v>290001450</v>
      </c>
      <c r="D320" s="24">
        <v>3.6888226863807931</v>
      </c>
      <c r="E320" s="24">
        <v>7.1242760450662672</v>
      </c>
      <c r="F320" s="24">
        <v>32.784179839373387</v>
      </c>
      <c r="G320" s="24">
        <v>0.70235860033487529</v>
      </c>
      <c r="H320" s="24">
        <v>8.2919587365553262</v>
      </c>
      <c r="I320" s="24">
        <v>11710.28935493941</v>
      </c>
    </row>
    <row r="321" spans="1:9" x14ac:dyDescent="0.35">
      <c r="A321" t="s">
        <v>2318</v>
      </c>
      <c r="B321" t="s">
        <v>197</v>
      </c>
      <c r="C321">
        <v>290001211</v>
      </c>
      <c r="D321" s="24">
        <v>5.2061807759238405</v>
      </c>
      <c r="E321" s="24">
        <v>9.7043310471900899</v>
      </c>
      <c r="F321" s="24">
        <v>31.318976353772136</v>
      </c>
      <c r="G321" s="24">
        <v>0.70675197051898864</v>
      </c>
      <c r="H321" s="24">
        <v>7.3248029481011363</v>
      </c>
      <c r="I321" s="24">
        <v>13713.704678063263</v>
      </c>
    </row>
    <row r="322" spans="1:9" x14ac:dyDescent="0.35">
      <c r="A322" t="s">
        <v>2318</v>
      </c>
      <c r="B322" t="s">
        <v>197</v>
      </c>
      <c r="C322">
        <v>290001642</v>
      </c>
      <c r="D322" s="24">
        <v>4.1500000000000004</v>
      </c>
      <c r="E322" s="24">
        <v>8.6999999999999993</v>
      </c>
      <c r="F322" s="24">
        <v>36.85</v>
      </c>
      <c r="G322" s="24">
        <v>0.92999999999999994</v>
      </c>
      <c r="H322" s="24">
        <v>7.5000000000000009</v>
      </c>
      <c r="I322" s="24">
        <v>14115</v>
      </c>
    </row>
    <row r="323" spans="1:9" x14ac:dyDescent="0.35">
      <c r="A323" t="s">
        <v>2318</v>
      </c>
      <c r="B323" t="s">
        <v>194</v>
      </c>
      <c r="C323">
        <v>290000588</v>
      </c>
      <c r="D323" s="24">
        <v>4.95</v>
      </c>
      <c r="E323" s="24">
        <v>4.96</v>
      </c>
      <c r="F323" s="24">
        <v>38.51</v>
      </c>
      <c r="G323" s="24">
        <v>0.74</v>
      </c>
      <c r="H323" s="24">
        <v>7</v>
      </c>
      <c r="I323" s="24">
        <v>14515.999999999998</v>
      </c>
    </row>
    <row r="324" spans="1:9" x14ac:dyDescent="0.35">
      <c r="A324" t="s">
        <v>2319</v>
      </c>
      <c r="B324" t="s">
        <v>194</v>
      </c>
      <c r="C324">
        <v>290001776</v>
      </c>
      <c r="D324" s="24">
        <v>2.900541757443718</v>
      </c>
      <c r="E324" s="24">
        <v>9.3833623819898335</v>
      </c>
      <c r="F324" s="24">
        <v>36.815066569837803</v>
      </c>
      <c r="G324" s="24">
        <v>0.78147421931735661</v>
      </c>
      <c r="H324" s="24">
        <v>7.3232389251997079</v>
      </c>
      <c r="I324" s="24">
        <v>1853.3546356814327</v>
      </c>
    </row>
    <row r="325" spans="1:9" x14ac:dyDescent="0.35">
      <c r="A325" t="s">
        <v>2319</v>
      </c>
      <c r="B325" t="s">
        <v>197</v>
      </c>
      <c r="C325">
        <v>290000080</v>
      </c>
      <c r="D325" s="24">
        <v>4.4175126106341924</v>
      </c>
      <c r="E325" s="24">
        <v>9.2492021028814815</v>
      </c>
      <c r="F325" s="24">
        <v>36.241242696479667</v>
      </c>
      <c r="G325" s="24">
        <v>0.70118333666067756</v>
      </c>
      <c r="H325" s="24">
        <v>7.527969654621681</v>
      </c>
      <c r="I325" s="24">
        <v>360.24329540161045</v>
      </c>
    </row>
    <row r="326" spans="1:9" x14ac:dyDescent="0.35">
      <c r="A326" t="s">
        <v>2319</v>
      </c>
      <c r="B326" t="s">
        <v>197</v>
      </c>
      <c r="C326">
        <v>290000032</v>
      </c>
      <c r="D326" s="24">
        <v>4.4785580613066758</v>
      </c>
      <c r="E326" s="24">
        <v>7.7030127445871042</v>
      </c>
      <c r="F326" s="24">
        <v>32.779783010375709</v>
      </c>
      <c r="G326" s="24">
        <v>0.87629980575164634</v>
      </c>
      <c r="H326" s="24">
        <v>7.2989174207608851</v>
      </c>
      <c r="I326" s="24">
        <v>5226.4012649831802</v>
      </c>
    </row>
    <row r="327" spans="1:9" x14ac:dyDescent="0.35">
      <c r="A327" t="s">
        <v>2319</v>
      </c>
      <c r="B327" t="s">
        <v>194</v>
      </c>
      <c r="C327">
        <v>290000026</v>
      </c>
      <c r="D327" s="24">
        <v>3.3714341392443994</v>
      </c>
      <c r="E327" s="24">
        <v>11.127978519552414</v>
      </c>
      <c r="F327" s="24">
        <v>36.384495339594515</v>
      </c>
      <c r="G327" s="24">
        <v>0.71672837169690828</v>
      </c>
      <c r="H327" s="24">
        <v>7.3335354025218233</v>
      </c>
      <c r="I327" s="24">
        <v>821.93962764069931</v>
      </c>
    </row>
    <row r="328" spans="1:9" x14ac:dyDescent="0.35">
      <c r="A328" t="s">
        <v>2319</v>
      </c>
      <c r="B328" t="s">
        <v>197</v>
      </c>
      <c r="C328">
        <v>290001619</v>
      </c>
      <c r="D328" s="24">
        <v>5.47742505144398</v>
      </c>
      <c r="E328" s="24">
        <v>8.0000636840984889</v>
      </c>
      <c r="F328" s="24">
        <v>33.538772262825518</v>
      </c>
      <c r="G328" s="24">
        <v>0.89056402114524935</v>
      </c>
      <c r="H328" s="24">
        <v>7.1550592492726883</v>
      </c>
      <c r="I328" s="24">
        <v>662.07487759880792</v>
      </c>
    </row>
    <row r="329" spans="1:9" x14ac:dyDescent="0.35">
      <c r="A329" t="s">
        <v>2319</v>
      </c>
      <c r="B329" t="s">
        <v>194</v>
      </c>
      <c r="C329">
        <v>290000081</v>
      </c>
      <c r="D329" s="24">
        <v>3.9956741473758615</v>
      </c>
      <c r="E329" s="24">
        <v>10.828522707192084</v>
      </c>
      <c r="F329" s="24">
        <v>35.343862873299166</v>
      </c>
      <c r="G329" s="24">
        <v>1.0177080756317369</v>
      </c>
      <c r="H329" s="24">
        <v>7.1626612475702416</v>
      </c>
      <c r="I329" s="24">
        <v>13696.679132355539</v>
      </c>
    </row>
    <row r="330" spans="1:9" x14ac:dyDescent="0.35">
      <c r="A330" t="s">
        <v>2319</v>
      </c>
      <c r="B330" t="s">
        <v>197</v>
      </c>
      <c r="C330">
        <v>290000081</v>
      </c>
      <c r="D330" s="24">
        <v>4.5590250801060161</v>
      </c>
      <c r="E330" s="24">
        <v>9.4686069464773119</v>
      </c>
      <c r="F330" s="24">
        <v>36.356538826694091</v>
      </c>
      <c r="G330" s="24">
        <v>0.70383183670240135</v>
      </c>
      <c r="H330" s="24">
        <v>7.4192115985600697</v>
      </c>
      <c r="I330" s="24">
        <v>839.38399462004043</v>
      </c>
    </row>
    <row r="331" spans="1:9" x14ac:dyDescent="0.35">
      <c r="A331" t="s">
        <v>2319</v>
      </c>
      <c r="B331" t="s">
        <v>194</v>
      </c>
      <c r="C331">
        <v>290001510</v>
      </c>
      <c r="D331" s="24">
        <v>3.7453612304908392</v>
      </c>
      <c r="E331" s="24">
        <v>9.789498001960343</v>
      </c>
      <c r="F331" s="24">
        <v>34.912665611098546</v>
      </c>
      <c r="G331" s="24">
        <v>0.70182191057830046</v>
      </c>
      <c r="H331" s="24">
        <v>7.1824021714544228</v>
      </c>
      <c r="I331" s="24">
        <v>331.44101636130591</v>
      </c>
    </row>
    <row r="332" spans="1:9" x14ac:dyDescent="0.35">
      <c r="A332" t="s">
        <v>2319</v>
      </c>
      <c r="B332" t="s">
        <v>197</v>
      </c>
      <c r="C332">
        <v>290001174</v>
      </c>
      <c r="D332" s="24">
        <v>4.3808557727430246</v>
      </c>
      <c r="E332" s="24">
        <v>8.8200985304723272</v>
      </c>
      <c r="F332" s="24">
        <v>36.245614457379958</v>
      </c>
      <c r="G332" s="24">
        <v>0.78432241568245464</v>
      </c>
      <c r="H332" s="24">
        <v>7.488180089726419</v>
      </c>
      <c r="I332" s="24">
        <v>13805.350832170387</v>
      </c>
    </row>
    <row r="333" spans="1:9" x14ac:dyDescent="0.35">
      <c r="A333" t="s">
        <v>2319</v>
      </c>
      <c r="B333" t="s">
        <v>194</v>
      </c>
      <c r="C333">
        <v>290001718</v>
      </c>
      <c r="D333" s="24">
        <v>4.4438494516450655</v>
      </c>
      <c r="E333" s="24">
        <v>9.3259679295446993</v>
      </c>
      <c r="F333" s="24">
        <v>35.654309737454312</v>
      </c>
      <c r="G333" s="24">
        <v>0.91391326021934216</v>
      </c>
      <c r="H333" s="24">
        <v>7.217713526088402</v>
      </c>
      <c r="I333" s="24">
        <v>10521.996995679629</v>
      </c>
    </row>
    <row r="334" spans="1:9" x14ac:dyDescent="0.35">
      <c r="A334" t="s">
        <v>2319</v>
      </c>
      <c r="B334" t="s">
        <v>197</v>
      </c>
      <c r="C334">
        <v>290001642</v>
      </c>
      <c r="D334" s="24">
        <v>4.13</v>
      </c>
      <c r="E334" s="24">
        <v>8.2200000000000006</v>
      </c>
      <c r="F334" s="24">
        <v>36.75</v>
      </c>
      <c r="G334" s="24">
        <v>0.84</v>
      </c>
      <c r="H334" s="24">
        <v>8.5</v>
      </c>
      <c r="I334" s="24">
        <v>14192</v>
      </c>
    </row>
    <row r="335" spans="1:9" x14ac:dyDescent="0.35">
      <c r="A335" t="s">
        <v>2319</v>
      </c>
      <c r="B335" t="s">
        <v>197</v>
      </c>
      <c r="C335">
        <v>290001034</v>
      </c>
      <c r="D335" s="24">
        <v>3.8481607106803959</v>
      </c>
      <c r="E335" s="24">
        <v>10.247805370482537</v>
      </c>
      <c r="F335" s="24">
        <v>36.696816071068042</v>
      </c>
      <c r="G335" s="24">
        <v>0.79318392893196055</v>
      </c>
      <c r="H335" s="24">
        <v>7.4147991116495051</v>
      </c>
      <c r="I335" s="24">
        <v>13500.977185544114</v>
      </c>
    </row>
    <row r="336" spans="1:9" x14ac:dyDescent="0.35">
      <c r="A336" t="s">
        <v>2319</v>
      </c>
      <c r="B336" t="s">
        <v>197</v>
      </c>
      <c r="C336">
        <v>290001696</v>
      </c>
      <c r="D336" s="24">
        <v>5.633822276323798</v>
      </c>
      <c r="E336" s="24">
        <v>6.0475532562385883</v>
      </c>
      <c r="F336" s="24">
        <v>28.534771758977477</v>
      </c>
      <c r="G336" s="24">
        <v>0.4847717589774802</v>
      </c>
      <c r="H336" s="24">
        <v>7.5</v>
      </c>
      <c r="I336" s="24">
        <v>14733.489348752282</v>
      </c>
    </row>
    <row r="337" spans="1:9" x14ac:dyDescent="0.35">
      <c r="A337" t="s">
        <v>2319</v>
      </c>
      <c r="B337" t="s">
        <v>197</v>
      </c>
      <c r="C337">
        <v>290001048</v>
      </c>
      <c r="D337" s="24">
        <v>5.9780403154107553</v>
      </c>
      <c r="E337" s="24">
        <v>8.5073745959734435</v>
      </c>
      <c r="F337" s="24">
        <v>34.077236998446203</v>
      </c>
      <c r="G337" s="24">
        <v>0.72724264858621845</v>
      </c>
      <c r="H337" s="24">
        <v>7.0940415950012863</v>
      </c>
      <c r="I337" s="24">
        <v>13796.853029887576</v>
      </c>
    </row>
    <row r="338" spans="1:9" x14ac:dyDescent="0.35">
      <c r="A338" t="s">
        <v>2319</v>
      </c>
      <c r="B338" t="s">
        <v>194</v>
      </c>
      <c r="C338">
        <v>290001174</v>
      </c>
      <c r="D338" s="24">
        <v>4.01</v>
      </c>
      <c r="E338" s="24">
        <v>11.08</v>
      </c>
      <c r="F338" s="24">
        <v>35.71</v>
      </c>
      <c r="G338" s="24">
        <v>0.83</v>
      </c>
      <c r="H338" s="24">
        <v>8</v>
      </c>
      <c r="I338" s="24">
        <v>13347</v>
      </c>
    </row>
    <row r="339" spans="1:9" x14ac:dyDescent="0.35">
      <c r="A339" t="s">
        <v>2320</v>
      </c>
      <c r="B339" t="s">
        <v>2332</v>
      </c>
      <c r="C339">
        <v>290001776</v>
      </c>
      <c r="D339" s="24">
        <v>2.4063701727936913</v>
      </c>
      <c r="E339" s="24">
        <v>9.2414919401600368</v>
      </c>
      <c r="F339" s="24">
        <v>36.694360431404391</v>
      </c>
      <c r="G339" s="24">
        <v>0.81256001391627053</v>
      </c>
      <c r="H339" s="24">
        <v>7.0416038501681557</v>
      </c>
      <c r="I339" s="24">
        <v>1158.6555781050681</v>
      </c>
    </row>
    <row r="340" spans="1:9" x14ac:dyDescent="0.35">
      <c r="A340" t="s">
        <v>2320</v>
      </c>
      <c r="B340" t="s">
        <v>184</v>
      </c>
      <c r="C340">
        <v>290000080</v>
      </c>
      <c r="D340" s="24">
        <v>3.6613735703630037</v>
      </c>
      <c r="E340" s="24">
        <v>9.5396108901044272</v>
      </c>
      <c r="F340" s="24">
        <v>36.345270636499251</v>
      </c>
      <c r="G340" s="24">
        <v>0.72788289408254592</v>
      </c>
      <c r="H340" s="24">
        <v>7.4479612133267024</v>
      </c>
      <c r="I340" s="24">
        <v>276.11337642963701</v>
      </c>
    </row>
    <row r="341" spans="1:9" x14ac:dyDescent="0.35">
      <c r="A341" t="s">
        <v>2320</v>
      </c>
      <c r="B341" t="s">
        <v>2333</v>
      </c>
      <c r="C341">
        <v>290001162</v>
      </c>
      <c r="D341" s="24">
        <v>4.901141479099679</v>
      </c>
      <c r="E341" s="24">
        <v>16.159129536058799</v>
      </c>
      <c r="F341" s="24">
        <v>34.585577629765737</v>
      </c>
      <c r="G341" s="24">
        <v>0.74876492880110257</v>
      </c>
      <c r="H341" s="24">
        <v>6.038183279742765</v>
      </c>
      <c r="I341" s="24">
        <v>3283.0845199816263</v>
      </c>
    </row>
    <row r="342" spans="1:9" x14ac:dyDescent="0.35">
      <c r="A342" t="s">
        <v>2320</v>
      </c>
      <c r="B342" t="s">
        <v>184</v>
      </c>
      <c r="C342">
        <v>290000078</v>
      </c>
      <c r="D342" s="24">
        <v>2.659566808585093</v>
      </c>
      <c r="E342" s="24">
        <v>4.6384200396593958</v>
      </c>
      <c r="F342" s="24">
        <v>39.140877318324975</v>
      </c>
      <c r="G342" s="24">
        <v>0.67186953225242041</v>
      </c>
      <c r="H342" s="24">
        <v>7.1422780823515684</v>
      </c>
      <c r="I342" s="24">
        <v>366.71739764376525</v>
      </c>
    </row>
    <row r="343" spans="1:9" x14ac:dyDescent="0.35">
      <c r="A343" t="s">
        <v>2320</v>
      </c>
      <c r="B343" t="s">
        <v>184</v>
      </c>
      <c r="C343">
        <v>290001048</v>
      </c>
      <c r="D343" s="24">
        <v>6.6456332614225868</v>
      </c>
      <c r="E343" s="24">
        <v>8.6319135636971271</v>
      </c>
      <c r="F343" s="24">
        <v>35.261787771847558</v>
      </c>
      <c r="G343" s="24">
        <v>0.74658076865522749</v>
      </c>
      <c r="H343" s="24">
        <v>7.0515403656225057</v>
      </c>
      <c r="I343" s="24">
        <v>5038.5726506384681</v>
      </c>
    </row>
    <row r="344" spans="1:9" x14ac:dyDescent="0.35">
      <c r="A344" t="s">
        <v>2320</v>
      </c>
      <c r="B344" t="s">
        <v>184</v>
      </c>
      <c r="C344">
        <v>290000121</v>
      </c>
      <c r="D344" s="24">
        <v>6.1062398627060759</v>
      </c>
      <c r="E344" s="24">
        <v>9.1921063662753539</v>
      </c>
      <c r="F344" s="24">
        <v>36.535777773720618</v>
      </c>
      <c r="G344" s="24">
        <v>0.85132663903748185</v>
      </c>
      <c r="H344" s="24">
        <v>7.4531886148284707</v>
      </c>
      <c r="I344" s="24">
        <v>5704.2825472404274</v>
      </c>
    </row>
    <row r="345" spans="1:9" x14ac:dyDescent="0.35">
      <c r="A345" t="s">
        <v>2320</v>
      </c>
      <c r="B345" t="s">
        <v>184</v>
      </c>
      <c r="C345">
        <v>290000094</v>
      </c>
      <c r="D345" s="24">
        <v>2.1240773818916274</v>
      </c>
      <c r="E345" s="24">
        <v>6.1548998011802949</v>
      </c>
      <c r="F345" s="24">
        <v>36.152660712595072</v>
      </c>
      <c r="G345" s="24">
        <v>0.77081547637832548</v>
      </c>
      <c r="H345" s="24">
        <v>6.3469246063054241</v>
      </c>
      <c r="I345" s="24">
        <v>9493.1039227443416</v>
      </c>
    </row>
    <row r="346" spans="1:9" x14ac:dyDescent="0.35">
      <c r="A346" t="s">
        <v>2320</v>
      </c>
      <c r="B346" t="s">
        <v>2332</v>
      </c>
      <c r="C346">
        <v>290000081</v>
      </c>
      <c r="D346" s="24">
        <v>3.4109331220285264</v>
      </c>
      <c r="E346" s="24">
        <v>11.447137242472268</v>
      </c>
      <c r="F346" s="24">
        <v>35.391850396196517</v>
      </c>
      <c r="G346" s="24">
        <v>0.70989603803486534</v>
      </c>
      <c r="H346" s="24">
        <v>7.12202852614897</v>
      </c>
      <c r="I346" s="24">
        <v>9005.7682282091919</v>
      </c>
    </row>
    <row r="347" spans="1:9" x14ac:dyDescent="0.35">
      <c r="A347" t="s">
        <v>2320</v>
      </c>
      <c r="B347" t="s">
        <v>184</v>
      </c>
      <c r="C347">
        <v>290001174</v>
      </c>
      <c r="D347" s="24">
        <v>5.8660095005989517</v>
      </c>
      <c r="E347" s="24">
        <v>8.9666539716634297</v>
      </c>
      <c r="F347" s="24">
        <v>37.189133504068728</v>
      </c>
      <c r="G347" s="24">
        <v>0.78247482341278041</v>
      </c>
      <c r="H347" s="24">
        <v>6.7742389194101387</v>
      </c>
      <c r="I347" s="24">
        <v>8020.9832211161129</v>
      </c>
    </row>
    <row r="348" spans="1:9" x14ac:dyDescent="0.35">
      <c r="A348" t="s">
        <v>2320</v>
      </c>
      <c r="B348" t="s">
        <v>2332</v>
      </c>
      <c r="C348">
        <v>290000249</v>
      </c>
      <c r="D348" s="24">
        <v>9.75</v>
      </c>
      <c r="E348" s="24">
        <v>9.0299999999999994</v>
      </c>
      <c r="F348" s="24">
        <v>37.270000000000003</v>
      </c>
      <c r="G348" s="24">
        <v>0.72</v>
      </c>
      <c r="H348" s="24">
        <v>5</v>
      </c>
      <c r="I348" s="24">
        <v>13505.189999999999</v>
      </c>
    </row>
    <row r="349" spans="1:9" x14ac:dyDescent="0.35">
      <c r="A349" t="s">
        <v>2320</v>
      </c>
      <c r="B349" t="s">
        <v>2333</v>
      </c>
      <c r="C349">
        <v>290001756</v>
      </c>
      <c r="D349" s="24">
        <v>6.2961257976298999</v>
      </c>
      <c r="E349" s="24">
        <v>15.502919325432998</v>
      </c>
      <c r="F349" s="24">
        <v>32.701561490014093</v>
      </c>
      <c r="G349" s="24">
        <v>0.79180430098616061</v>
      </c>
      <c r="H349" s="24">
        <v>7.3405050965442937</v>
      </c>
      <c r="I349" s="24">
        <v>11456.089216665283</v>
      </c>
    </row>
    <row r="350" spans="1:9" x14ac:dyDescent="0.35">
      <c r="A350" t="s">
        <v>2320</v>
      </c>
      <c r="B350" t="s">
        <v>2333</v>
      </c>
      <c r="C350">
        <v>290000209</v>
      </c>
      <c r="D350" s="24">
        <v>2.9499999999999997</v>
      </c>
      <c r="E350" s="24">
        <v>9.85</v>
      </c>
      <c r="F350" s="24">
        <v>39.11</v>
      </c>
      <c r="G350" s="24">
        <v>2.6400000000000006</v>
      </c>
      <c r="H350" s="24">
        <v>4</v>
      </c>
      <c r="I350" s="24">
        <v>13284</v>
      </c>
    </row>
    <row r="351" spans="1:9" x14ac:dyDescent="0.35">
      <c r="A351" t="s">
        <v>2320</v>
      </c>
      <c r="B351" t="s">
        <v>184</v>
      </c>
      <c r="C351">
        <v>290001367</v>
      </c>
      <c r="D351" s="24">
        <v>7.2929866570700916</v>
      </c>
      <c r="E351" s="24">
        <v>9.2709914461299991</v>
      </c>
      <c r="F351" s="24">
        <v>35.54226456095671</v>
      </c>
      <c r="G351" s="24">
        <v>1.1094152087255011</v>
      </c>
      <c r="H351" s="24">
        <v>7.1778111504816753</v>
      </c>
      <c r="I351" s="24">
        <v>7070.8349158454221</v>
      </c>
    </row>
    <row r="352" spans="1:9" x14ac:dyDescent="0.35">
      <c r="A352" t="s">
        <v>2320</v>
      </c>
      <c r="B352" t="s">
        <v>2332</v>
      </c>
      <c r="C352">
        <v>290001243</v>
      </c>
      <c r="D352" s="24">
        <v>3.9714034771642193</v>
      </c>
      <c r="E352" s="24">
        <v>9.3844158183947393</v>
      </c>
      <c r="F352" s="24">
        <v>36.120463922169172</v>
      </c>
      <c r="G352" s="24">
        <v>0.64136654355463474</v>
      </c>
      <c r="H352" s="24">
        <v>7.4316728222682649</v>
      </c>
      <c r="I352" s="24">
        <v>1932.0032429510857</v>
      </c>
    </row>
    <row r="353" spans="1:9" x14ac:dyDescent="0.35">
      <c r="A353" t="s">
        <v>2320</v>
      </c>
      <c r="B353" t="s">
        <v>2332</v>
      </c>
      <c r="C353">
        <v>290000120</v>
      </c>
      <c r="D353" s="24">
        <v>6.3211175730902234</v>
      </c>
      <c r="E353" s="24">
        <v>12.9939437283873</v>
      </c>
      <c r="F353" s="24">
        <v>35.448997170701034</v>
      </c>
      <c r="G353" s="24">
        <v>1.1062967620245205</v>
      </c>
      <c r="H353" s="24">
        <v>7.5025149324111915</v>
      </c>
      <c r="I353" s="24">
        <v>6820.771769883685</v>
      </c>
    </row>
    <row r="354" spans="1:9" x14ac:dyDescent="0.35">
      <c r="A354" t="s">
        <v>2320</v>
      </c>
      <c r="B354" t="s">
        <v>184</v>
      </c>
      <c r="C354">
        <v>290001210</v>
      </c>
      <c r="D354" s="24">
        <v>3.9108801562679534</v>
      </c>
      <c r="E354" s="24">
        <v>10.680147075721017</v>
      </c>
      <c r="F354" s="24">
        <v>36.185553257497418</v>
      </c>
      <c r="G354" s="24">
        <v>0.76926002527863957</v>
      </c>
      <c r="H354" s="24">
        <v>7.2073997472136044</v>
      </c>
      <c r="I354" s="24">
        <v>11021.180282661151</v>
      </c>
    </row>
    <row r="355" spans="1:9" x14ac:dyDescent="0.35">
      <c r="A355" t="s">
        <v>2320</v>
      </c>
      <c r="B355" t="s">
        <v>184</v>
      </c>
      <c r="C355">
        <v>290001770</v>
      </c>
      <c r="D355" s="24">
        <v>7.1539355711965333</v>
      </c>
      <c r="E355" s="24">
        <v>6.1047975094748237</v>
      </c>
      <c r="F355" s="24">
        <v>30.833093123984842</v>
      </c>
      <c r="G355" s="24">
        <v>0.57934055224688674</v>
      </c>
      <c r="H355" s="24">
        <v>7.4123714131023277</v>
      </c>
      <c r="I355" s="24">
        <v>13521.348619382783</v>
      </c>
    </row>
    <row r="356" spans="1:9" x14ac:dyDescent="0.35">
      <c r="A356" t="s">
        <v>2320</v>
      </c>
      <c r="B356" t="s">
        <v>2333</v>
      </c>
      <c r="C356">
        <v>290000120</v>
      </c>
      <c r="D356" s="24">
        <v>5.24</v>
      </c>
      <c r="E356" s="24">
        <v>14.9</v>
      </c>
      <c r="F356" s="24">
        <v>34.31</v>
      </c>
      <c r="G356" s="24">
        <v>0.9</v>
      </c>
      <c r="H356" s="24">
        <v>7</v>
      </c>
      <c r="I356" s="24">
        <v>13048</v>
      </c>
    </row>
    <row r="357" spans="1:9" x14ac:dyDescent="0.35">
      <c r="A357" t="s">
        <v>2320</v>
      </c>
      <c r="B357" t="s">
        <v>184</v>
      </c>
      <c r="C357">
        <v>290000898</v>
      </c>
      <c r="D357" s="24">
        <v>2.8</v>
      </c>
      <c r="E357" s="24">
        <v>4.82</v>
      </c>
      <c r="F357" s="24">
        <v>29.91</v>
      </c>
      <c r="G357" s="24">
        <v>0.6</v>
      </c>
      <c r="H357" s="24">
        <v>7.5</v>
      </c>
      <c r="I357" s="24">
        <v>14939</v>
      </c>
    </row>
    <row r="358" spans="1:9" x14ac:dyDescent="0.35">
      <c r="A358" t="s">
        <v>175</v>
      </c>
      <c r="B358" t="s">
        <v>2333</v>
      </c>
      <c r="C358">
        <v>290001210</v>
      </c>
      <c r="D358" s="24">
        <v>4.2687151335311571</v>
      </c>
      <c r="E358" s="24">
        <v>16.161157270029676</v>
      </c>
      <c r="F358" s="24">
        <v>34.550688427299704</v>
      </c>
      <c r="G358" s="24">
        <v>0.85068842729970318</v>
      </c>
      <c r="H358" s="24">
        <v>6.568842729970326</v>
      </c>
      <c r="I358" s="24">
        <v>12763.75578635015</v>
      </c>
    </row>
    <row r="359" spans="1:9" x14ac:dyDescent="0.35">
      <c r="A359" t="s">
        <v>175</v>
      </c>
      <c r="B359" t="s">
        <v>184</v>
      </c>
      <c r="C359">
        <v>290001696</v>
      </c>
      <c r="D359" s="24">
        <v>2.9006027713625864</v>
      </c>
      <c r="E359" s="24">
        <v>6.0311131639722868</v>
      </c>
      <c r="F359" s="24">
        <v>32.968524249422629</v>
      </c>
      <c r="G359" s="24">
        <v>0.71808083140877588</v>
      </c>
      <c r="H359" s="24">
        <v>7.3732101616628176</v>
      </c>
      <c r="I359" s="24">
        <v>2805.2378752886834</v>
      </c>
    </row>
    <row r="360" spans="1:9" x14ac:dyDescent="0.35">
      <c r="A360" t="s">
        <v>175</v>
      </c>
      <c r="B360" t="s">
        <v>2332</v>
      </c>
      <c r="C360">
        <v>290001210</v>
      </c>
      <c r="D360" s="24">
        <v>4.9397458085451591</v>
      </c>
      <c r="E360" s="24">
        <v>12.170935640886965</v>
      </c>
      <c r="F360" s="24">
        <v>35.979697133585717</v>
      </c>
      <c r="G360" s="24">
        <v>0.73000540832882632</v>
      </c>
      <c r="H360" s="24">
        <v>7.2498647917793404</v>
      </c>
      <c r="I360" s="24">
        <v>13464.84478096268</v>
      </c>
    </row>
    <row r="361" spans="1:9" x14ac:dyDescent="0.35">
      <c r="A361" t="s">
        <v>175</v>
      </c>
      <c r="B361" t="s">
        <v>184</v>
      </c>
      <c r="C361">
        <v>290000075</v>
      </c>
      <c r="D361" s="24">
        <v>4.8056878957169458</v>
      </c>
      <c r="E361" s="24">
        <v>9.0162815642458103</v>
      </c>
      <c r="F361" s="24">
        <v>32.60431061452514</v>
      </c>
      <c r="G361" s="24">
        <v>0.69219962756052134</v>
      </c>
      <c r="H361" s="24">
        <v>7.5118063314711341</v>
      </c>
      <c r="I361" s="24">
        <v>3617.0160148975788</v>
      </c>
    </row>
    <row r="362" spans="1:9" x14ac:dyDescent="0.35">
      <c r="A362" t="s">
        <v>175</v>
      </c>
      <c r="B362" t="s">
        <v>2332</v>
      </c>
      <c r="C362">
        <v>290001787</v>
      </c>
      <c r="D362" s="24">
        <v>14.169081132806275</v>
      </c>
      <c r="E362" s="24">
        <v>10.632325078034222</v>
      </c>
      <c r="F362" s="24">
        <v>25.483607117632317</v>
      </c>
      <c r="G362" s="24">
        <v>0.49023831765054354</v>
      </c>
      <c r="H362" s="24">
        <v>9.3982821079492393E-2</v>
      </c>
      <c r="I362" s="24">
        <v>1409.4564033628765</v>
      </c>
    </row>
    <row r="363" spans="1:9" x14ac:dyDescent="0.35">
      <c r="A363" t="s">
        <v>175</v>
      </c>
      <c r="B363" t="s">
        <v>2332</v>
      </c>
      <c r="C363">
        <v>290000480</v>
      </c>
      <c r="D363" s="24">
        <v>7.7590707597487247</v>
      </c>
      <c r="E363" s="24">
        <v>11.039575678558728</v>
      </c>
      <c r="F363" s="24">
        <v>36.145190233495313</v>
      </c>
      <c r="G363" s="24">
        <v>0.65688040772786527</v>
      </c>
      <c r="H363" s="24">
        <v>6.8171150883015281</v>
      </c>
      <c r="I363" s="24">
        <v>9082.726561574018</v>
      </c>
    </row>
    <row r="364" spans="1:9" x14ac:dyDescent="0.35">
      <c r="A364" t="s">
        <v>175</v>
      </c>
      <c r="B364" t="s">
        <v>2332</v>
      </c>
      <c r="C364">
        <v>290000249</v>
      </c>
      <c r="D364" s="24">
        <v>6.59</v>
      </c>
      <c r="E364" s="24">
        <v>9.08</v>
      </c>
      <c r="F364" s="24">
        <v>37.72</v>
      </c>
      <c r="G364" s="24">
        <v>0.75000000000000011</v>
      </c>
      <c r="H364" s="24">
        <v>5.5</v>
      </c>
      <c r="I364" s="24">
        <v>13457</v>
      </c>
    </row>
    <row r="365" spans="1:9" x14ac:dyDescent="0.35">
      <c r="A365" t="s">
        <v>175</v>
      </c>
      <c r="B365" t="s">
        <v>184</v>
      </c>
      <c r="C365">
        <v>290001865</v>
      </c>
      <c r="D365" s="24">
        <v>1.6501921708185057</v>
      </c>
      <c r="E365" s="24">
        <v>7.4732296742403506</v>
      </c>
      <c r="F365" s="24">
        <v>34.907387352860674</v>
      </c>
      <c r="G365" s="24">
        <v>0.81319956200383259</v>
      </c>
      <c r="H365" s="24">
        <v>7.0588694223925534</v>
      </c>
      <c r="I365" s="24">
        <v>3472.8773610730914</v>
      </c>
    </row>
    <row r="366" spans="1:9" x14ac:dyDescent="0.35">
      <c r="A366" t="s">
        <v>175</v>
      </c>
      <c r="B366" t="s">
        <v>2332</v>
      </c>
      <c r="C366">
        <v>290001369</v>
      </c>
      <c r="D366" s="24">
        <v>6.0872079053558332</v>
      </c>
      <c r="E366" s="24">
        <v>11.156903429933969</v>
      </c>
      <c r="F366" s="24">
        <v>34.415904255319155</v>
      </c>
      <c r="G366" s="24">
        <v>1.1390320066030815</v>
      </c>
      <c r="H366" s="24">
        <v>7.5</v>
      </c>
      <c r="I366" s="24">
        <v>4796.3035124724875</v>
      </c>
    </row>
    <row r="367" spans="1:9" x14ac:dyDescent="0.35">
      <c r="A367" t="s">
        <v>175</v>
      </c>
      <c r="B367" t="s">
        <v>2332</v>
      </c>
      <c r="C367">
        <v>290001871</v>
      </c>
      <c r="D367" s="24">
        <v>4.445069937157915</v>
      </c>
      <c r="E367" s="24">
        <v>14.622780593283331</v>
      </c>
      <c r="F367" s="24">
        <v>34.576275424015144</v>
      </c>
      <c r="G367" s="24">
        <v>0.86798905331441312</v>
      </c>
      <c r="H367" s="24">
        <v>7.4430029056017313</v>
      </c>
      <c r="I367" s="24">
        <v>9294.9914859112105</v>
      </c>
    </row>
    <row r="368" spans="1:9" x14ac:dyDescent="0.35">
      <c r="A368" t="s">
        <v>175</v>
      </c>
      <c r="B368" t="s">
        <v>184</v>
      </c>
      <c r="C368">
        <v>290001369</v>
      </c>
      <c r="D368" s="24">
        <v>5.9400000000000013</v>
      </c>
      <c r="E368" s="24">
        <v>5.57</v>
      </c>
      <c r="F368" s="24">
        <v>39.08</v>
      </c>
      <c r="G368" s="24">
        <v>0.80000000000000016</v>
      </c>
      <c r="H368" s="24">
        <v>7.5</v>
      </c>
      <c r="I368" s="24">
        <v>14389</v>
      </c>
    </row>
    <row r="369" spans="1:9" x14ac:dyDescent="0.35">
      <c r="A369" t="s">
        <v>175</v>
      </c>
      <c r="B369" t="s">
        <v>184</v>
      </c>
      <c r="C369">
        <v>290001154</v>
      </c>
      <c r="D369" s="24">
        <v>5.2557956375347672</v>
      </c>
      <c r="E369" s="24">
        <v>5.5502049480310349</v>
      </c>
      <c r="F369" s="24">
        <v>32.54169082125604</v>
      </c>
      <c r="G369" s="24">
        <v>0.75016542233933536</v>
      </c>
      <c r="H369" s="24">
        <v>7.6646171863563159</v>
      </c>
      <c r="I369" s="24">
        <v>14686.740447957838</v>
      </c>
    </row>
    <row r="370" spans="1:9" x14ac:dyDescent="0.35">
      <c r="A370" t="s">
        <v>2318</v>
      </c>
      <c r="B370" t="s">
        <v>200</v>
      </c>
      <c r="C370">
        <v>290001641</v>
      </c>
      <c r="D370" s="24">
        <v>3.1905425967128394</v>
      </c>
      <c r="E370" s="24">
        <v>7.4422354123304384</v>
      </c>
      <c r="F370" s="24">
        <v>41.969505203473759</v>
      </c>
      <c r="G370" s="24">
        <v>0.76016177420512443</v>
      </c>
      <c r="H370" s="24">
        <v>4.1955860188042768</v>
      </c>
      <c r="I370" s="24">
        <v>10352.69614584081</v>
      </c>
    </row>
    <row r="371" spans="1:9" x14ac:dyDescent="0.35">
      <c r="A371" t="s">
        <v>2318</v>
      </c>
      <c r="B371" t="s">
        <v>200</v>
      </c>
      <c r="C371">
        <v>290001164</v>
      </c>
      <c r="D371" s="24">
        <v>4.2656450684880642</v>
      </c>
      <c r="E371" s="24">
        <v>8.0580006681762502</v>
      </c>
      <c r="F371" s="24">
        <v>41.816751549797686</v>
      </c>
      <c r="G371" s="24">
        <v>0.6531493373918853</v>
      </c>
      <c r="H371" s="24">
        <v>3.8508064516129021</v>
      </c>
      <c r="I371" s="24">
        <v>8885.6688258658451</v>
      </c>
    </row>
    <row r="372" spans="1:9" x14ac:dyDescent="0.35">
      <c r="A372" t="s">
        <v>2318</v>
      </c>
      <c r="B372" t="s">
        <v>200</v>
      </c>
      <c r="C372">
        <v>290000027</v>
      </c>
      <c r="D372" s="24">
        <v>7.6303327019991327</v>
      </c>
      <c r="E372" s="24">
        <v>7.388555176384207</v>
      </c>
      <c r="F372" s="24">
        <v>42.772421611654373</v>
      </c>
      <c r="G372" s="24">
        <v>0.68752828488469109</v>
      </c>
      <c r="H372" s="24">
        <v>4.6254693288389017</v>
      </c>
      <c r="I372" s="24">
        <v>1189.592359743684</v>
      </c>
    </row>
    <row r="373" spans="1:9" x14ac:dyDescent="0.35">
      <c r="A373" t="s">
        <v>2318</v>
      </c>
      <c r="B373" t="s">
        <v>200</v>
      </c>
      <c r="C373">
        <v>290001781</v>
      </c>
      <c r="D373" s="24">
        <v>4.7136026535125017</v>
      </c>
      <c r="E373" s="24">
        <v>5.8099256676305489</v>
      </c>
      <c r="F373" s="24">
        <v>43.540886035039968</v>
      </c>
      <c r="G373" s="24">
        <v>0.46838373873107664</v>
      </c>
      <c r="H373" s="24">
        <v>4.087650961047796</v>
      </c>
      <c r="I373" s="24">
        <v>4013.1167375403966</v>
      </c>
    </row>
    <row r="374" spans="1:9" x14ac:dyDescent="0.35">
      <c r="A374" t="s">
        <v>2318</v>
      </c>
      <c r="B374" t="s">
        <v>200</v>
      </c>
      <c r="C374">
        <v>290001537</v>
      </c>
      <c r="D374" s="24">
        <v>6.0291344091036292</v>
      </c>
      <c r="E374" s="24">
        <v>6.8392873799085914</v>
      </c>
      <c r="F374" s="24">
        <v>43.974097565525604</v>
      </c>
      <c r="G374" s="24">
        <v>0.98331872026863187</v>
      </c>
      <c r="H374" s="24">
        <v>5.0599291110903835</v>
      </c>
      <c r="I374" s="24">
        <v>7244.6816528308937</v>
      </c>
    </row>
    <row r="375" spans="1:9" x14ac:dyDescent="0.35">
      <c r="A375" t="s">
        <v>2318</v>
      </c>
      <c r="B375" t="s">
        <v>200</v>
      </c>
      <c r="C375">
        <v>290000028</v>
      </c>
      <c r="D375" s="24">
        <v>6.9259711009695906</v>
      </c>
      <c r="E375" s="24">
        <v>6.1689852132476082</v>
      </c>
      <c r="F375" s="24">
        <v>43.020325621240012</v>
      </c>
      <c r="G375" s="24">
        <v>0.68058056480122409</v>
      </c>
      <c r="H375" s="24">
        <v>4.2215829215852461</v>
      </c>
      <c r="I375" s="24">
        <v>2722.3739133468403</v>
      </c>
    </row>
    <row r="376" spans="1:9" x14ac:dyDescent="0.35">
      <c r="A376" t="s">
        <v>2318</v>
      </c>
      <c r="B376" t="s">
        <v>200</v>
      </c>
      <c r="C376">
        <v>290000807</v>
      </c>
      <c r="D376" s="24">
        <v>5.6009372809719</v>
      </c>
      <c r="E376" s="24">
        <v>6.1356062697789007</v>
      </c>
      <c r="F376" s="24">
        <v>43.478701548329546</v>
      </c>
      <c r="G376" s="24">
        <v>0.70106471550241067</v>
      </c>
      <c r="H376" s="24">
        <v>4.1747021217849323</v>
      </c>
      <c r="I376" s="24">
        <v>12104.286440965954</v>
      </c>
    </row>
    <row r="377" spans="1:9" x14ac:dyDescent="0.35">
      <c r="A377" t="s">
        <v>2318</v>
      </c>
      <c r="B377" t="s">
        <v>200</v>
      </c>
      <c r="C377">
        <v>290001697</v>
      </c>
      <c r="D377" s="24">
        <v>5.0018416932282044</v>
      </c>
      <c r="E377" s="24">
        <v>6.2389555723312649</v>
      </c>
      <c r="F377" s="24">
        <v>43.836419923950125</v>
      </c>
      <c r="G377" s="24">
        <v>0.53955334675390043</v>
      </c>
      <c r="H377" s="24">
        <v>4.5184952189229994</v>
      </c>
      <c r="I377" s="24">
        <v>10345.593314880056</v>
      </c>
    </row>
    <row r="378" spans="1:9" x14ac:dyDescent="0.35">
      <c r="A378" t="s">
        <v>2318</v>
      </c>
      <c r="B378" t="s">
        <v>200</v>
      </c>
      <c r="C378">
        <v>290001681</v>
      </c>
      <c r="D378" s="24">
        <v>4.1794161926454656</v>
      </c>
      <c r="E378" s="24">
        <v>6.4380477228711683</v>
      </c>
      <c r="F378" s="24">
        <v>42.662158126164762</v>
      </c>
      <c r="G378" s="24">
        <v>0.49405498239929846</v>
      </c>
      <c r="H378" s="24">
        <v>4.2960876502758873</v>
      </c>
      <c r="I378" s="24">
        <v>9464.6541979804879</v>
      </c>
    </row>
    <row r="379" spans="1:9" x14ac:dyDescent="0.35">
      <c r="A379" t="s">
        <v>2318</v>
      </c>
      <c r="B379" t="s">
        <v>200</v>
      </c>
      <c r="C379">
        <v>290001583</v>
      </c>
      <c r="D379" s="24">
        <v>6.8743517157168119</v>
      </c>
      <c r="E379" s="24">
        <v>7.4362276657778654</v>
      </c>
      <c r="F379" s="24">
        <v>42.923236811283608</v>
      </c>
      <c r="G379" s="24">
        <v>0.642356400608039</v>
      </c>
      <c r="H379" s="24">
        <v>4.6263238555657997</v>
      </c>
      <c r="I379" s="24">
        <v>6907.304592688577</v>
      </c>
    </row>
    <row r="380" spans="1:9" x14ac:dyDescent="0.35">
      <c r="A380" t="s">
        <v>2318</v>
      </c>
      <c r="B380" t="s">
        <v>200</v>
      </c>
      <c r="C380">
        <v>290001223</v>
      </c>
      <c r="D380" s="24">
        <v>5.5607716611636109</v>
      </c>
      <c r="E380" s="24">
        <v>7.1058331435728102</v>
      </c>
      <c r="F380" s="24">
        <v>42.211048332005014</v>
      </c>
      <c r="G380" s="24">
        <v>0.66787231014459747</v>
      </c>
      <c r="H380" s="24">
        <v>4.4691734031652066</v>
      </c>
      <c r="I380" s="24">
        <v>12848.448622338608</v>
      </c>
    </row>
    <row r="381" spans="1:9" x14ac:dyDescent="0.35">
      <c r="A381" t="s">
        <v>2318</v>
      </c>
      <c r="B381" t="s">
        <v>200</v>
      </c>
      <c r="C381">
        <v>290000616</v>
      </c>
      <c r="D381" s="24">
        <v>4.0005439527873197</v>
      </c>
      <c r="E381" s="24">
        <v>7.3048877360474664</v>
      </c>
      <c r="F381" s="24">
        <v>42.234805585474184</v>
      </c>
      <c r="G381" s="24">
        <v>0.70317156022357197</v>
      </c>
      <c r="H381" s="24">
        <v>4.4266954310515141</v>
      </c>
      <c r="I381" s="24">
        <v>445.1281714646255</v>
      </c>
    </row>
    <row r="382" spans="1:9" x14ac:dyDescent="0.35">
      <c r="A382" t="s">
        <v>2318</v>
      </c>
      <c r="B382" t="s">
        <v>200</v>
      </c>
      <c r="C382">
        <v>290001383</v>
      </c>
      <c r="D382" s="24">
        <v>8.3023362384031483</v>
      </c>
      <c r="E382" s="24">
        <v>3.1082906944053974</v>
      </c>
      <c r="F382" s="24">
        <v>44.760965232874142</v>
      </c>
      <c r="G382" s="24">
        <v>0.49446818479992499</v>
      </c>
      <c r="H382" s="24">
        <v>4.001874238590573</v>
      </c>
      <c r="I382" s="24">
        <v>10055.988286008809</v>
      </c>
    </row>
    <row r="383" spans="1:9" x14ac:dyDescent="0.35">
      <c r="A383" t="s">
        <v>2318</v>
      </c>
      <c r="B383" t="s">
        <v>200</v>
      </c>
      <c r="C383">
        <v>290001382</v>
      </c>
      <c r="D383" s="24">
        <v>7.0878520827429865</v>
      </c>
      <c r="E383" s="24">
        <v>4.8743345612543685</v>
      </c>
      <c r="F383" s="24">
        <v>43.34512137527156</v>
      </c>
      <c r="G383" s="24">
        <v>0.50133654481911771</v>
      </c>
      <c r="H383" s="24">
        <v>3.7845470860489274</v>
      </c>
      <c r="I383" s="24">
        <v>5853.7811466893363</v>
      </c>
    </row>
    <row r="384" spans="1:9" x14ac:dyDescent="0.35">
      <c r="A384" t="s">
        <v>2318</v>
      </c>
      <c r="B384" t="s">
        <v>200</v>
      </c>
      <c r="C384">
        <v>290001441</v>
      </c>
      <c r="D384" s="24">
        <v>1.99</v>
      </c>
      <c r="E384" s="24">
        <v>6.3800000000000008</v>
      </c>
      <c r="F384" s="24">
        <v>43.31</v>
      </c>
      <c r="G384" s="24">
        <v>0.89999999999999991</v>
      </c>
      <c r="H384" s="24">
        <v>4.5</v>
      </c>
      <c r="I384" s="24">
        <v>14394</v>
      </c>
    </row>
    <row r="385" spans="1:9" x14ac:dyDescent="0.35">
      <c r="A385" t="s">
        <v>2318</v>
      </c>
      <c r="B385" t="s">
        <v>200</v>
      </c>
      <c r="C385">
        <v>290000868</v>
      </c>
      <c r="D385" s="24">
        <v>5.5140189385954956</v>
      </c>
      <c r="E385" s="24">
        <v>6.4343356087753145</v>
      </c>
      <c r="F385" s="24">
        <v>42.892879379955566</v>
      </c>
      <c r="G385" s="24">
        <v>0.73668266502359225</v>
      </c>
      <c r="H385" s="24">
        <v>4.5268350818024095</v>
      </c>
      <c r="I385" s="24">
        <v>13548.920337911242</v>
      </c>
    </row>
    <row r="386" spans="1:9" x14ac:dyDescent="0.35">
      <c r="A386" t="s">
        <v>2318</v>
      </c>
      <c r="B386" t="s">
        <v>200</v>
      </c>
      <c r="C386">
        <v>290001304</v>
      </c>
      <c r="D386" s="24">
        <v>5.6564424023629796</v>
      </c>
      <c r="E386" s="24">
        <v>5.0696127338365615</v>
      </c>
      <c r="F386" s="24">
        <v>43.270462750246146</v>
      </c>
      <c r="G386" s="24">
        <v>0.55013455858221205</v>
      </c>
      <c r="H386" s="24">
        <v>4.1644240236297998</v>
      </c>
      <c r="I386" s="24">
        <v>13672.505415162455</v>
      </c>
    </row>
    <row r="387" spans="1:9" x14ac:dyDescent="0.35">
      <c r="A387" t="s">
        <v>2318</v>
      </c>
      <c r="B387" t="s">
        <v>200</v>
      </c>
      <c r="C387">
        <v>290000255</v>
      </c>
      <c r="D387" s="24">
        <v>5.5994798998375748</v>
      </c>
      <c r="E387" s="24">
        <v>8.8588161545749884</v>
      </c>
      <c r="F387" s="24">
        <v>41.543385050081206</v>
      </c>
      <c r="G387" s="24">
        <v>0.67594020709258273</v>
      </c>
      <c r="H387" s="24">
        <v>4.5857556172171092</v>
      </c>
      <c r="I387" s="24">
        <v>11378.200443286411</v>
      </c>
    </row>
    <row r="388" spans="1:9" x14ac:dyDescent="0.35">
      <c r="A388" t="s">
        <v>2318</v>
      </c>
      <c r="B388" t="s">
        <v>200</v>
      </c>
      <c r="C388">
        <v>290001798</v>
      </c>
      <c r="D388" s="24">
        <v>8.3133321641529303</v>
      </c>
      <c r="E388" s="24">
        <v>4.0150824272185197</v>
      </c>
      <c r="F388" s="24">
        <v>45.419454577341291</v>
      </c>
      <c r="G388" s="24">
        <v>0.52638547877937569</v>
      </c>
      <c r="H388" s="24">
        <v>4.5149070501578397</v>
      </c>
      <c r="I388" s="24">
        <v>6566.0487548228693</v>
      </c>
    </row>
    <row r="389" spans="1:9" x14ac:dyDescent="0.35">
      <c r="A389" t="s">
        <v>2318</v>
      </c>
      <c r="B389" t="s">
        <v>200</v>
      </c>
      <c r="C389">
        <v>290000079</v>
      </c>
      <c r="D389" s="24">
        <v>4.9613944550669213</v>
      </c>
      <c r="E389" s="24">
        <v>8.4328617590822184</v>
      </c>
      <c r="F389" s="24">
        <v>40.812830401529638</v>
      </c>
      <c r="G389" s="24">
        <v>0.86372084130019122</v>
      </c>
      <c r="H389" s="24">
        <v>4.4738432122370932</v>
      </c>
      <c r="I389" s="24">
        <v>12920.209789674949</v>
      </c>
    </row>
    <row r="390" spans="1:9" x14ac:dyDescent="0.35">
      <c r="A390" t="s">
        <v>2318</v>
      </c>
      <c r="B390" t="s">
        <v>200</v>
      </c>
      <c r="C390">
        <v>290001363</v>
      </c>
      <c r="D390" s="24">
        <v>10.246318389342116</v>
      </c>
      <c r="E390" s="24">
        <v>3.2924294588728391</v>
      </c>
      <c r="F390" s="24">
        <v>43.21811615897014</v>
      </c>
      <c r="G390" s="24">
        <v>0.47810119003068646</v>
      </c>
      <c r="H390" s="24">
        <v>2.675997305590899</v>
      </c>
      <c r="I390" s="24">
        <v>10857.4114961455</v>
      </c>
    </row>
    <row r="391" spans="1:9" x14ac:dyDescent="0.35">
      <c r="A391" t="s">
        <v>2318</v>
      </c>
      <c r="B391" t="s">
        <v>200</v>
      </c>
      <c r="C391">
        <v>290000489</v>
      </c>
      <c r="D391" s="24">
        <v>6.6078989169675086</v>
      </c>
      <c r="E391" s="24">
        <v>9.1199205776173287</v>
      </c>
      <c r="F391" s="24">
        <v>41.800937184115526</v>
      </c>
      <c r="G391" s="24">
        <v>0.67386859205776184</v>
      </c>
      <c r="H391" s="24">
        <v>4.703682310469314</v>
      </c>
      <c r="I391" s="24">
        <v>13180.825126353791</v>
      </c>
    </row>
    <row r="392" spans="1:9" x14ac:dyDescent="0.35">
      <c r="A392" t="s">
        <v>2318</v>
      </c>
      <c r="B392" t="s">
        <v>200</v>
      </c>
      <c r="C392">
        <v>290001362</v>
      </c>
      <c r="D392" s="24">
        <v>9.6532184867374351</v>
      </c>
      <c r="E392" s="24">
        <v>4.212642080279597</v>
      </c>
      <c r="F392" s="24">
        <v>44.504418246785427</v>
      </c>
      <c r="G392" s="24">
        <v>0.54352938108030568</v>
      </c>
      <c r="H392" s="24">
        <v>3.7031376333428967</v>
      </c>
      <c r="I392" s="24">
        <v>9060.3021569599132</v>
      </c>
    </row>
    <row r="393" spans="1:9" x14ac:dyDescent="0.35">
      <c r="A393" t="s">
        <v>2318</v>
      </c>
      <c r="B393" t="s">
        <v>200</v>
      </c>
      <c r="C393">
        <v>290001415</v>
      </c>
      <c r="D393" s="24">
        <v>6.2658832335329349</v>
      </c>
      <c r="E393" s="24">
        <v>6.3332376842952751</v>
      </c>
      <c r="F393" s="24">
        <v>44.053421602173813</v>
      </c>
      <c r="G393" s="24">
        <v>0.91218399335782219</v>
      </c>
      <c r="H393" s="24">
        <v>4.8077856891259501</v>
      </c>
      <c r="I393" s="24">
        <v>9399.7308156795661</v>
      </c>
    </row>
    <row r="394" spans="1:9" x14ac:dyDescent="0.35">
      <c r="A394" t="s">
        <v>2318</v>
      </c>
      <c r="B394" t="s">
        <v>200</v>
      </c>
      <c r="C394">
        <v>290001687</v>
      </c>
      <c r="D394" s="24">
        <v>6.3778606914731828</v>
      </c>
      <c r="E394" s="24">
        <v>7.693904491534016</v>
      </c>
      <c r="F394" s="24">
        <v>42.998094900131804</v>
      </c>
      <c r="G394" s="24">
        <v>0.66154922437392272</v>
      </c>
      <c r="H394" s="24">
        <v>4.170789820541418</v>
      </c>
      <c r="I394" s="24">
        <v>11228.588664706478</v>
      </c>
    </row>
    <row r="395" spans="1:9" x14ac:dyDescent="0.35">
      <c r="A395" t="s">
        <v>2318</v>
      </c>
      <c r="B395" t="s">
        <v>200</v>
      </c>
      <c r="C395">
        <v>290001686</v>
      </c>
      <c r="D395" s="24">
        <v>6.032437627811861</v>
      </c>
      <c r="E395" s="24">
        <v>6.767098159509203</v>
      </c>
      <c r="F395" s="24">
        <v>41.443374233128836</v>
      </c>
      <c r="G395" s="24">
        <v>0.7800020449897751</v>
      </c>
      <c r="H395" s="24">
        <v>3.9992842535787321</v>
      </c>
      <c r="I395" s="24">
        <v>13833.503067484664</v>
      </c>
    </row>
    <row r="396" spans="1:9" x14ac:dyDescent="0.35">
      <c r="A396" t="s">
        <v>2318</v>
      </c>
      <c r="B396" t="s">
        <v>200</v>
      </c>
      <c r="C396">
        <v>290001659</v>
      </c>
      <c r="D396" s="24">
        <v>6.9876730195177963</v>
      </c>
      <c r="E396" s="24">
        <v>7.8396009184844999</v>
      </c>
      <c r="F396" s="24">
        <v>43.190290241102183</v>
      </c>
      <c r="G396" s="24">
        <v>0.66474718714121706</v>
      </c>
      <c r="H396" s="24">
        <v>4.3962571756601614</v>
      </c>
      <c r="I396" s="24">
        <v>13288.606337543055</v>
      </c>
    </row>
    <row r="397" spans="1:9" x14ac:dyDescent="0.35">
      <c r="A397" t="s">
        <v>2318</v>
      </c>
      <c r="B397" t="s">
        <v>200</v>
      </c>
      <c r="C397">
        <v>290000557</v>
      </c>
      <c r="D397" s="24">
        <v>5.0800551626591233</v>
      </c>
      <c r="E397" s="24">
        <v>8.7954285714285714</v>
      </c>
      <c r="F397" s="24">
        <v>42.538153701084404</v>
      </c>
      <c r="G397" s="24">
        <v>0.7293760018859029</v>
      </c>
      <c r="H397" s="24">
        <v>4.717114568599718</v>
      </c>
      <c r="I397" s="24">
        <v>13119.543422913721</v>
      </c>
    </row>
    <row r="398" spans="1:9" x14ac:dyDescent="0.35">
      <c r="A398" t="s">
        <v>2318</v>
      </c>
      <c r="B398" t="s">
        <v>200</v>
      </c>
      <c r="C398">
        <v>290000867</v>
      </c>
      <c r="D398" s="24">
        <v>5.8298350616764045</v>
      </c>
      <c r="E398" s="24">
        <v>7.0611845730027545</v>
      </c>
      <c r="F398" s="24">
        <v>43.240040883648291</v>
      </c>
      <c r="G398" s="24">
        <v>0.74647154813917982</v>
      </c>
      <c r="H398" s="24">
        <v>4.707216928988788</v>
      </c>
      <c r="I398" s="24">
        <v>13256.543647242546</v>
      </c>
    </row>
    <row r="399" spans="1:9" x14ac:dyDescent="0.35">
      <c r="A399" t="s">
        <v>2318</v>
      </c>
      <c r="B399" t="s">
        <v>200</v>
      </c>
      <c r="C399">
        <v>290000897</v>
      </c>
      <c r="D399" s="24">
        <v>5.3540423054957609</v>
      </c>
      <c r="E399" s="24">
        <v>4.6470041295084128</v>
      </c>
      <c r="F399" s="24">
        <v>45.01100140579009</v>
      </c>
      <c r="G399" s="24">
        <v>0.6635021745815578</v>
      </c>
      <c r="H399" s="24">
        <v>4.8659117866713517</v>
      </c>
      <c r="I399" s="24">
        <v>13762.197777094409</v>
      </c>
    </row>
    <row r="400" spans="1:9" x14ac:dyDescent="0.35">
      <c r="A400" t="s">
        <v>2317</v>
      </c>
      <c r="B400" t="s">
        <v>200</v>
      </c>
      <c r="C400">
        <v>290000079</v>
      </c>
      <c r="D400" s="24">
        <v>6.94</v>
      </c>
      <c r="E400" s="24">
        <v>6.3</v>
      </c>
      <c r="F400" s="24">
        <v>41.07</v>
      </c>
      <c r="G400" s="24">
        <v>0.83</v>
      </c>
      <c r="H400" s="24">
        <v>5</v>
      </c>
      <c r="I400" s="24">
        <v>13596</v>
      </c>
    </row>
    <row r="401" spans="1:9" x14ac:dyDescent="0.35">
      <c r="A401" t="s">
        <v>2317</v>
      </c>
      <c r="B401" t="s">
        <v>200</v>
      </c>
      <c r="C401">
        <v>290001659</v>
      </c>
      <c r="D401" s="24">
        <v>7.4629968454258666</v>
      </c>
      <c r="E401" s="24">
        <v>8.2210094637223978</v>
      </c>
      <c r="F401" s="24">
        <v>42.9297476340694</v>
      </c>
      <c r="G401" s="24">
        <v>0.71477129337539425</v>
      </c>
      <c r="H401" s="24">
        <v>4</v>
      </c>
      <c r="I401" s="24">
        <v>13320.925078864353</v>
      </c>
    </row>
    <row r="402" spans="1:9" x14ac:dyDescent="0.35">
      <c r="A402" t="s">
        <v>2317</v>
      </c>
      <c r="B402" t="s">
        <v>200</v>
      </c>
      <c r="C402">
        <v>290000557</v>
      </c>
      <c r="D402" s="24">
        <v>6.6620887220136282</v>
      </c>
      <c r="E402" s="24">
        <v>9.3819343623974412</v>
      </c>
      <c r="F402" s="24">
        <v>42.789670421360036</v>
      </c>
      <c r="G402" s="24">
        <v>0.70654151022110967</v>
      </c>
      <c r="H402" s="24">
        <v>4.3435544430538178</v>
      </c>
      <c r="I402" s="24">
        <v>13139.892921707689</v>
      </c>
    </row>
    <row r="403" spans="1:9" x14ac:dyDescent="0.35">
      <c r="A403" t="s">
        <v>2318</v>
      </c>
      <c r="B403" t="s">
        <v>200</v>
      </c>
      <c r="C403">
        <v>290001809</v>
      </c>
      <c r="D403" s="24">
        <v>7.694359560343889</v>
      </c>
      <c r="E403" s="24">
        <v>5.065054957013821</v>
      </c>
      <c r="F403" s="24">
        <v>43.431369028185877</v>
      </c>
      <c r="G403" s="24">
        <v>0.52671019697464361</v>
      </c>
      <c r="H403" s="24">
        <v>3.6703123299597342</v>
      </c>
      <c r="I403" s="24">
        <v>13669.462400696484</v>
      </c>
    </row>
    <row r="404" spans="1:9" x14ac:dyDescent="0.35">
      <c r="A404" t="s">
        <v>2318</v>
      </c>
      <c r="B404" t="s">
        <v>200</v>
      </c>
      <c r="C404">
        <v>290001229</v>
      </c>
      <c r="D404" s="24">
        <v>5.0277511158248256</v>
      </c>
      <c r="E404" s="24">
        <v>6.1660126386495202</v>
      </c>
      <c r="F404" s="24">
        <v>43.568218215564102</v>
      </c>
      <c r="G404" s="24">
        <v>0.88623624552565294</v>
      </c>
      <c r="H404" s="24">
        <v>5.3184851297008269</v>
      </c>
      <c r="I404" s="24">
        <v>13510.18052057095</v>
      </c>
    </row>
    <row r="405" spans="1:9" x14ac:dyDescent="0.35">
      <c r="A405" t="s">
        <v>2318</v>
      </c>
      <c r="B405" t="s">
        <v>200</v>
      </c>
      <c r="C405">
        <v>290001808</v>
      </c>
      <c r="D405" s="24">
        <v>6.3</v>
      </c>
      <c r="E405" s="24">
        <v>7.46</v>
      </c>
      <c r="F405" s="24">
        <v>42.84</v>
      </c>
      <c r="G405" s="24">
        <v>0.64</v>
      </c>
      <c r="H405" s="24">
        <v>4.5</v>
      </c>
      <c r="I405" s="24">
        <v>13442</v>
      </c>
    </row>
    <row r="406" spans="1:9" x14ac:dyDescent="0.35">
      <c r="A406" t="s">
        <v>2318</v>
      </c>
      <c r="B406" t="s">
        <v>200</v>
      </c>
      <c r="C406">
        <v>290001811</v>
      </c>
      <c r="D406" s="24">
        <v>7.5363213425272066</v>
      </c>
      <c r="E406" s="24">
        <v>7.4683789980892241</v>
      </c>
      <c r="F406" s="24">
        <v>42.779626318850212</v>
      </c>
      <c r="G406" s="24">
        <v>0.68983484256874639</v>
      </c>
      <c r="H406" s="24">
        <v>4.5454764476198397</v>
      </c>
      <c r="I406" s="24">
        <v>13455.745351831851</v>
      </c>
    </row>
    <row r="407" spans="1:9" x14ac:dyDescent="0.35">
      <c r="A407" t="s">
        <v>2318</v>
      </c>
      <c r="B407" t="s">
        <v>200</v>
      </c>
      <c r="C407">
        <v>290000806</v>
      </c>
      <c r="D407" s="24">
        <v>7.7294508077827224</v>
      </c>
      <c r="E407" s="24">
        <v>7.4943345170809783</v>
      </c>
      <c r="F407" s="24">
        <v>41.670968088831096</v>
      </c>
      <c r="G407" s="24">
        <v>0.69978392437353076</v>
      </c>
      <c r="H407" s="24">
        <v>5.0017756214675133</v>
      </c>
      <c r="I407" s="24">
        <v>10845.146226179162</v>
      </c>
    </row>
    <row r="408" spans="1:9" x14ac:dyDescent="0.35">
      <c r="A408" t="s">
        <v>2318</v>
      </c>
      <c r="B408" t="s">
        <v>200</v>
      </c>
      <c r="C408">
        <v>290001803</v>
      </c>
      <c r="D408" s="24">
        <v>7.9751904804995037</v>
      </c>
      <c r="E408" s="24">
        <v>5.7236612071305766</v>
      </c>
      <c r="F408" s="24">
        <v>44.034443036829259</v>
      </c>
      <c r="G408" s="24">
        <v>0.57116460048864359</v>
      </c>
      <c r="H408" s="24">
        <v>3.1980816215727086</v>
      </c>
      <c r="I408" s="24">
        <v>13428.413899194646</v>
      </c>
    </row>
    <row r="409" spans="1:9" x14ac:dyDescent="0.35">
      <c r="A409" t="s">
        <v>2318</v>
      </c>
      <c r="B409" t="s">
        <v>200</v>
      </c>
      <c r="C409">
        <v>290001321</v>
      </c>
      <c r="D409" s="24">
        <v>11.334054938798749</v>
      </c>
      <c r="E409" s="24">
        <v>4.1857258753202391</v>
      </c>
      <c r="F409" s="24">
        <v>43.327403453838116</v>
      </c>
      <c r="G409" s="24">
        <v>0.55063763165385715</v>
      </c>
      <c r="H409" s="24">
        <v>3.6693709080557926</v>
      </c>
      <c r="I409" s="24">
        <v>11361.162301926179</v>
      </c>
    </row>
    <row r="410" spans="1:9" x14ac:dyDescent="0.35">
      <c r="A410" t="s">
        <v>2318</v>
      </c>
      <c r="B410" t="s">
        <v>200</v>
      </c>
      <c r="C410">
        <v>290000099</v>
      </c>
      <c r="D410" s="24">
        <v>6.7355247403787422</v>
      </c>
      <c r="E410" s="24">
        <v>6.3270287110568102</v>
      </c>
      <c r="F410" s="24">
        <v>42.542531459987778</v>
      </c>
      <c r="G410" s="24">
        <v>0.56524007330482584</v>
      </c>
      <c r="H410" s="24">
        <v>4.5985339034819788</v>
      </c>
      <c r="I410" s="24">
        <v>13667.683567501525</v>
      </c>
    </row>
    <row r="411" spans="1:9" x14ac:dyDescent="0.35">
      <c r="A411" t="s">
        <v>2318</v>
      </c>
      <c r="B411" t="s">
        <v>200</v>
      </c>
      <c r="C411">
        <v>290000862</v>
      </c>
      <c r="D411" s="24">
        <v>7.4492058816875915</v>
      </c>
      <c r="E411" s="24">
        <v>6.0679220902612823</v>
      </c>
      <c r="F411" s="24">
        <v>42.767714557176795</v>
      </c>
      <c r="G411" s="24">
        <v>0.67028449270444512</v>
      </c>
      <c r="H411" s="24">
        <v>4.0008845153263204</v>
      </c>
      <c r="I411" s="24">
        <v>13525.23396900803</v>
      </c>
    </row>
    <row r="412" spans="1:9" x14ac:dyDescent="0.35">
      <c r="A412" t="s">
        <v>2318</v>
      </c>
      <c r="B412" t="s">
        <v>200</v>
      </c>
      <c r="C412">
        <v>290001820</v>
      </c>
      <c r="D412" s="24">
        <v>2.7322946764298437</v>
      </c>
      <c r="E412" s="24">
        <v>7.7671111221056801</v>
      </c>
      <c r="F412" s="24">
        <v>40.629586879081735</v>
      </c>
      <c r="G412" s="24">
        <v>0.91864436968137742</v>
      </c>
      <c r="H412" s="24">
        <v>4.2128438551355627</v>
      </c>
      <c r="I412" s="24">
        <v>12709.374035226596</v>
      </c>
    </row>
    <row r="413" spans="1:9" x14ac:dyDescent="0.35">
      <c r="A413" t="s">
        <v>2318</v>
      </c>
      <c r="B413" t="s">
        <v>200</v>
      </c>
      <c r="C413">
        <v>290001821</v>
      </c>
      <c r="D413" s="24">
        <v>3.0262905611135285</v>
      </c>
      <c r="E413" s="24">
        <v>6.8191091779034378</v>
      </c>
      <c r="F413" s="24">
        <v>42.209942148760341</v>
      </c>
      <c r="G413" s="24">
        <v>0.50916876903001307</v>
      </c>
      <c r="H413" s="24">
        <v>4.0984341017833836</v>
      </c>
      <c r="I413" s="24">
        <v>13737.658721183125</v>
      </c>
    </row>
    <row r="414" spans="1:9" x14ac:dyDescent="0.35">
      <c r="A414" t="s">
        <v>2318</v>
      </c>
      <c r="B414" t="s">
        <v>200</v>
      </c>
      <c r="C414">
        <v>290000110</v>
      </c>
      <c r="D414" s="24">
        <v>7.25</v>
      </c>
      <c r="E414" s="24">
        <v>7.69</v>
      </c>
      <c r="F414" s="24">
        <v>42.17</v>
      </c>
      <c r="G414" s="24">
        <v>0.62</v>
      </c>
      <c r="H414" s="24">
        <v>5.5</v>
      </c>
      <c r="I414" s="24">
        <v>13466</v>
      </c>
    </row>
    <row r="415" spans="1:9" x14ac:dyDescent="0.35">
      <c r="A415" t="s">
        <v>2318</v>
      </c>
      <c r="B415" t="s">
        <v>200</v>
      </c>
      <c r="C415">
        <v>290001717</v>
      </c>
      <c r="D415" s="24">
        <v>4.7799141727837373</v>
      </c>
      <c r="E415" s="24">
        <v>6.4695855448898918</v>
      </c>
      <c r="F415" s="24">
        <v>42.275066064370407</v>
      </c>
      <c r="G415" s="24">
        <v>0.59164991530208921</v>
      </c>
      <c r="H415" s="24">
        <v>4.8657820440429136</v>
      </c>
      <c r="I415" s="24">
        <v>13624.607792207793</v>
      </c>
    </row>
    <row r="416" spans="1:9" x14ac:dyDescent="0.35">
      <c r="A416" t="s">
        <v>2319</v>
      </c>
      <c r="B416" t="s">
        <v>200</v>
      </c>
      <c r="C416">
        <v>290000255</v>
      </c>
      <c r="D416" s="24">
        <v>5.2566866345106584</v>
      </c>
      <c r="E416" s="24">
        <v>8.450417120481303</v>
      </c>
      <c r="F416" s="24">
        <v>41.380486100306008</v>
      </c>
      <c r="G416" s="24">
        <v>0.59326448316996006</v>
      </c>
      <c r="H416" s="24">
        <v>4.3862935013744098</v>
      </c>
      <c r="I416" s="24">
        <v>13409.562697126703</v>
      </c>
    </row>
    <row r="417" spans="1:9" x14ac:dyDescent="0.35">
      <c r="A417" t="s">
        <v>2319</v>
      </c>
      <c r="B417" t="s">
        <v>200</v>
      </c>
      <c r="C417">
        <v>290001820</v>
      </c>
      <c r="D417" s="24">
        <v>3.5327510594783789</v>
      </c>
      <c r="E417" s="24">
        <v>7.7464692487718496</v>
      </c>
      <c r="F417" s="24">
        <v>40.526894937696348</v>
      </c>
      <c r="G417" s="24">
        <v>0.91883489004617447</v>
      </c>
      <c r="H417" s="24">
        <v>4.5530055451306159</v>
      </c>
      <c r="I417" s="24">
        <v>13679.741450167621</v>
      </c>
    </row>
    <row r="418" spans="1:9" x14ac:dyDescent="0.35">
      <c r="A418" t="s">
        <v>2319</v>
      </c>
      <c r="B418" t="s">
        <v>200</v>
      </c>
      <c r="C418">
        <v>290001697</v>
      </c>
      <c r="D418" s="24">
        <v>5.0942668926074983</v>
      </c>
      <c r="E418" s="24">
        <v>6.5253590341029435</v>
      </c>
      <c r="F418" s="24">
        <v>42.85075068841347</v>
      </c>
      <c r="G418" s="24">
        <v>0.50745583562804497</v>
      </c>
      <c r="H418" s="24">
        <v>4.7158441008260956</v>
      </c>
      <c r="I418" s="24">
        <v>13152.62925227706</v>
      </c>
    </row>
    <row r="419" spans="1:9" x14ac:dyDescent="0.35">
      <c r="A419" t="s">
        <v>2319</v>
      </c>
      <c r="B419" t="s">
        <v>200</v>
      </c>
      <c r="C419">
        <v>290000027</v>
      </c>
      <c r="D419" s="24">
        <v>7.5344576035202913</v>
      </c>
      <c r="E419" s="24">
        <v>8.0608572116128379</v>
      </c>
      <c r="F419" s="24">
        <v>41.104254946112725</v>
      </c>
      <c r="G419" s="24">
        <v>0.73456228406414914</v>
      </c>
      <c r="H419" s="24">
        <v>4.4071196520961902</v>
      </c>
      <c r="I419" s="24">
        <v>12306.547707857057</v>
      </c>
    </row>
    <row r="420" spans="1:9" x14ac:dyDescent="0.35">
      <c r="A420" t="s">
        <v>2319</v>
      </c>
      <c r="B420" t="s">
        <v>200</v>
      </c>
      <c r="C420">
        <v>290001798</v>
      </c>
      <c r="D420" s="24">
        <v>7.0625765496639286</v>
      </c>
      <c r="E420" s="24">
        <v>4.9621082897684836</v>
      </c>
      <c r="F420" s="24">
        <v>43.410870052277815</v>
      </c>
      <c r="G420" s="24">
        <v>0.5185750560119492</v>
      </c>
      <c r="H420" s="24">
        <v>4.5105675877520541</v>
      </c>
      <c r="I420" s="24">
        <v>13683.691336818521</v>
      </c>
    </row>
    <row r="421" spans="1:9" x14ac:dyDescent="0.35">
      <c r="A421" t="s">
        <v>2319</v>
      </c>
      <c r="B421" t="s">
        <v>200</v>
      </c>
      <c r="C421">
        <v>290000897</v>
      </c>
      <c r="D421" s="24">
        <v>8.191132980021619</v>
      </c>
      <c r="E421" s="24">
        <v>7.5925245371500303</v>
      </c>
      <c r="F421" s="24">
        <v>41.407594487639905</v>
      </c>
      <c r="G421" s="24">
        <v>0.66486593912346148</v>
      </c>
      <c r="H421" s="24">
        <v>4.051691450786234</v>
      </c>
      <c r="I421" s="24">
        <v>13323.712000104599</v>
      </c>
    </row>
    <row r="422" spans="1:9" x14ac:dyDescent="0.35">
      <c r="A422" t="s">
        <v>2319</v>
      </c>
      <c r="B422" t="s">
        <v>200</v>
      </c>
      <c r="C422">
        <v>290000079</v>
      </c>
      <c r="D422" s="24">
        <v>5.2918479594204806</v>
      </c>
      <c r="E422" s="24">
        <v>7.9571194841361939</v>
      </c>
      <c r="F422" s="24">
        <v>40.330770480389873</v>
      </c>
      <c r="G422" s="24">
        <v>0.83654013194973975</v>
      </c>
      <c r="H422" s="24">
        <v>4.6932417199880643</v>
      </c>
      <c r="I422" s="24">
        <v>13389.094226038525</v>
      </c>
    </row>
    <row r="423" spans="1:9" x14ac:dyDescent="0.35">
      <c r="A423" t="s">
        <v>2319</v>
      </c>
      <c r="B423" t="s">
        <v>200</v>
      </c>
      <c r="C423">
        <v>290001717</v>
      </c>
      <c r="D423" s="24">
        <v>4.4993374832663999</v>
      </c>
      <c r="E423" s="24">
        <v>6.0638687416332022</v>
      </c>
      <c r="F423" s="24">
        <v>42.466034136546192</v>
      </c>
      <c r="G423" s="24">
        <v>0.6368726907630522</v>
      </c>
      <c r="H423" s="24">
        <v>4.4915261044176704</v>
      </c>
      <c r="I423" s="24">
        <v>13630.736773761715</v>
      </c>
    </row>
    <row r="424" spans="1:9" x14ac:dyDescent="0.35">
      <c r="A424" t="s">
        <v>2319</v>
      </c>
      <c r="B424" t="s">
        <v>200</v>
      </c>
      <c r="C424">
        <v>290000111</v>
      </c>
      <c r="D424" s="24">
        <v>7.6049712292938096</v>
      </c>
      <c r="E424" s="24">
        <v>8.1369433304272025</v>
      </c>
      <c r="F424" s="24">
        <v>41.908823016564959</v>
      </c>
      <c r="G424" s="24">
        <v>0.63547340889276371</v>
      </c>
      <c r="H424" s="24">
        <v>4.511857018308632</v>
      </c>
      <c r="I424" s="24">
        <v>13466.664167393201</v>
      </c>
    </row>
    <row r="425" spans="1:9" x14ac:dyDescent="0.35">
      <c r="A425" t="s">
        <v>2319</v>
      </c>
      <c r="B425" t="s">
        <v>200</v>
      </c>
      <c r="C425">
        <v>290001415</v>
      </c>
      <c r="D425" s="24">
        <v>6.7219047533664451</v>
      </c>
      <c r="E425" s="24">
        <v>6.9500326334474902</v>
      </c>
      <c r="F425" s="24">
        <v>42.322516002940603</v>
      </c>
      <c r="G425" s="24">
        <v>0.79978232414695805</v>
      </c>
      <c r="H425" s="24">
        <v>4.9401839665776119</v>
      </c>
      <c r="I425" s="24">
        <v>13564.272166538165</v>
      </c>
    </row>
    <row r="426" spans="1:9" x14ac:dyDescent="0.35">
      <c r="A426" t="s">
        <v>2319</v>
      </c>
      <c r="B426" t="s">
        <v>200</v>
      </c>
      <c r="C426">
        <v>290001451</v>
      </c>
      <c r="D426" s="24">
        <v>4.0330742688136709</v>
      </c>
      <c r="E426" s="24">
        <v>7.1864837331580684</v>
      </c>
      <c r="F426" s="24">
        <v>41.454740387775225</v>
      </c>
      <c r="G426" s="24">
        <v>0.68499342753861325</v>
      </c>
      <c r="H426" s="24">
        <v>4.3543378245152811</v>
      </c>
      <c r="I426" s="24">
        <v>13864.54232665133</v>
      </c>
    </row>
    <row r="427" spans="1:9" x14ac:dyDescent="0.35">
      <c r="A427" t="s">
        <v>2319</v>
      </c>
      <c r="B427" t="s">
        <v>200</v>
      </c>
      <c r="C427">
        <v>290001223</v>
      </c>
      <c r="D427" s="24">
        <v>5.9577752065729355</v>
      </c>
      <c r="E427" s="24">
        <v>6.8759046550494975</v>
      </c>
      <c r="F427" s="24">
        <v>42.341392307422602</v>
      </c>
      <c r="G427" s="24">
        <v>0.63902866893400201</v>
      </c>
      <c r="H427" s="24">
        <v>4.5206456061615423</v>
      </c>
      <c r="I427" s="24">
        <v>13607.473347124343</v>
      </c>
    </row>
    <row r="428" spans="1:9" x14ac:dyDescent="0.35">
      <c r="A428" t="s">
        <v>2319</v>
      </c>
      <c r="B428" t="s">
        <v>200</v>
      </c>
      <c r="C428">
        <v>290001803</v>
      </c>
      <c r="D428" s="24">
        <v>8.1735787454440842</v>
      </c>
      <c r="E428" s="24">
        <v>6.0514080184155006</v>
      </c>
      <c r="F428" s="24">
        <v>43.040461538461535</v>
      </c>
      <c r="G428" s="24">
        <v>0.59564358334931911</v>
      </c>
      <c r="H428" s="24">
        <v>4.222616535584117</v>
      </c>
      <c r="I428" s="24">
        <v>13400.31962401688</v>
      </c>
    </row>
    <row r="429" spans="1:9" x14ac:dyDescent="0.35">
      <c r="A429" t="s">
        <v>2319</v>
      </c>
      <c r="B429" t="s">
        <v>200</v>
      </c>
      <c r="C429">
        <v>290001821</v>
      </c>
      <c r="D429" s="24">
        <v>3.28822439937254</v>
      </c>
      <c r="E429" s="24">
        <v>6.3806970856152141</v>
      </c>
      <c r="F429" s="24">
        <v>42.319504361945121</v>
      </c>
      <c r="G429" s="24">
        <v>0.49633376448248334</v>
      </c>
      <c r="H429" s="24">
        <v>4.3159176596857201</v>
      </c>
      <c r="I429" s="24">
        <v>13810.352230508846</v>
      </c>
    </row>
    <row r="430" spans="1:9" x14ac:dyDescent="0.35">
      <c r="A430" t="s">
        <v>2319</v>
      </c>
      <c r="B430" t="s">
        <v>200</v>
      </c>
      <c r="C430">
        <v>290000028</v>
      </c>
      <c r="D430" s="24">
        <v>8.2914846259386472</v>
      </c>
      <c r="E430" s="24">
        <v>7.7870327474823284</v>
      </c>
      <c r="F430" s="24">
        <v>42.026295592281308</v>
      </c>
      <c r="G430" s="24">
        <v>0.69394247639524143</v>
      </c>
      <c r="H430" s="24">
        <v>4.0273767387546888</v>
      </c>
      <c r="I430" s="24">
        <v>11317.311094562467</v>
      </c>
    </row>
    <row r="431" spans="1:9" x14ac:dyDescent="0.35">
      <c r="A431" t="s">
        <v>2319</v>
      </c>
      <c r="B431" t="s">
        <v>200</v>
      </c>
      <c r="C431">
        <v>290001686</v>
      </c>
      <c r="D431" s="24">
        <v>5.4275890344324376</v>
      </c>
      <c r="E431" s="24">
        <v>7.3389086550154614</v>
      </c>
      <c r="F431" s="24">
        <v>40.664871616691563</v>
      </c>
      <c r="G431" s="24">
        <v>0.80752093394948055</v>
      </c>
      <c r="H431" s="24">
        <v>4.0543066606441744</v>
      </c>
      <c r="I431" s="24">
        <v>13634.106737083492</v>
      </c>
    </row>
    <row r="432" spans="1:9" x14ac:dyDescent="0.35">
      <c r="A432" t="s">
        <v>2319</v>
      </c>
      <c r="B432" t="s">
        <v>200</v>
      </c>
      <c r="C432">
        <v>290000807</v>
      </c>
      <c r="D432" s="24">
        <v>7.6341486317008078</v>
      </c>
      <c r="E432" s="24">
        <v>8.4675727562144267</v>
      </c>
      <c r="F432" s="24">
        <v>41.519388687011613</v>
      </c>
      <c r="G432" s="24">
        <v>0.71224266006367176</v>
      </c>
      <c r="H432" s="24">
        <v>4.7018040325433326</v>
      </c>
      <c r="I432" s="24">
        <v>13190.036691642284</v>
      </c>
    </row>
    <row r="433" spans="1:9" x14ac:dyDescent="0.35">
      <c r="A433" t="s">
        <v>2319</v>
      </c>
      <c r="B433" t="s">
        <v>200</v>
      </c>
      <c r="C433">
        <v>290001681</v>
      </c>
      <c r="D433" s="24">
        <v>4.7791319191983073</v>
      </c>
      <c r="E433" s="24">
        <v>6.3155073815319467</v>
      </c>
      <c r="F433" s="24">
        <v>42.746438213258322</v>
      </c>
      <c r="G433" s="24">
        <v>0.47081734264850017</v>
      </c>
      <c r="H433" s="24">
        <v>4.4410662915309969</v>
      </c>
      <c r="I433" s="24">
        <v>13585.138621060287</v>
      </c>
    </row>
    <row r="434" spans="1:9" x14ac:dyDescent="0.35">
      <c r="A434" t="s">
        <v>2319</v>
      </c>
      <c r="B434" t="s">
        <v>200</v>
      </c>
      <c r="C434">
        <v>290001537</v>
      </c>
      <c r="D434" s="24">
        <v>6.3522349634626201</v>
      </c>
      <c r="E434" s="24">
        <v>7.3039190556492413</v>
      </c>
      <c r="F434" s="24">
        <v>43.196820685778526</v>
      </c>
      <c r="G434" s="24">
        <v>0.96491062394603722</v>
      </c>
      <c r="H434" s="24">
        <v>4.9908375491849357</v>
      </c>
      <c r="I434" s="24">
        <v>13388.467228780215</v>
      </c>
    </row>
    <row r="435" spans="1:9" x14ac:dyDescent="0.35">
      <c r="A435" t="s">
        <v>2319</v>
      </c>
      <c r="B435" t="s">
        <v>200</v>
      </c>
      <c r="C435">
        <v>290000099</v>
      </c>
      <c r="D435" s="24">
        <v>6.9797707736389683</v>
      </c>
      <c r="E435" s="24">
        <v>9.9702578796561596</v>
      </c>
      <c r="F435" s="24">
        <v>40.904899713467046</v>
      </c>
      <c r="G435" s="24">
        <v>0.54982808022922636</v>
      </c>
      <c r="H435" s="24">
        <v>4.2521489971346709</v>
      </c>
      <c r="I435" s="24">
        <v>13101.326647564469</v>
      </c>
    </row>
    <row r="436" spans="1:9" x14ac:dyDescent="0.35">
      <c r="A436" t="s">
        <v>2319</v>
      </c>
      <c r="B436" t="s">
        <v>200</v>
      </c>
      <c r="C436">
        <v>290001407</v>
      </c>
      <c r="D436" s="24">
        <v>5.9539076343072574</v>
      </c>
      <c r="E436" s="24">
        <v>5.5532591894439207</v>
      </c>
      <c r="F436" s="24">
        <v>43.00290292177192</v>
      </c>
      <c r="G436" s="24">
        <v>0.81313666352497638</v>
      </c>
      <c r="H436" s="24">
        <v>5.5</v>
      </c>
      <c r="I436" s="24">
        <v>13719.455042412817</v>
      </c>
    </row>
    <row r="437" spans="1:9" x14ac:dyDescent="0.35">
      <c r="A437" t="s">
        <v>2319</v>
      </c>
      <c r="B437" t="s">
        <v>200</v>
      </c>
      <c r="C437">
        <v>290000867</v>
      </c>
      <c r="D437" s="24">
        <v>7.9944547026492936</v>
      </c>
      <c r="E437" s="24">
        <v>7.0742402066736663</v>
      </c>
      <c r="F437" s="24">
        <v>42.479493299573903</v>
      </c>
      <c r="G437" s="24">
        <v>0.67630437020111589</v>
      </c>
      <c r="H437" s="24">
        <v>4.5797618312439541</v>
      </c>
      <c r="I437" s="24">
        <v>13444.976883015297</v>
      </c>
    </row>
    <row r="438" spans="1:9" x14ac:dyDescent="0.35">
      <c r="A438" t="s">
        <v>2319</v>
      </c>
      <c r="B438" t="s">
        <v>200</v>
      </c>
      <c r="C438">
        <v>290001719</v>
      </c>
      <c r="D438" s="24">
        <v>4.45</v>
      </c>
      <c r="E438" s="24">
        <v>10.64</v>
      </c>
      <c r="F438" s="24">
        <v>34.19</v>
      </c>
      <c r="G438" s="24">
        <v>0.79999999999999993</v>
      </c>
      <c r="H438" s="24">
        <v>4</v>
      </c>
      <c r="I438" s="24">
        <v>13330.999999999998</v>
      </c>
    </row>
    <row r="439" spans="1:9" x14ac:dyDescent="0.35">
      <c r="A439" t="s">
        <v>2319</v>
      </c>
      <c r="B439" t="s">
        <v>200</v>
      </c>
      <c r="C439">
        <v>290000558</v>
      </c>
      <c r="D439" s="24">
        <v>7.6292909651410969</v>
      </c>
      <c r="E439" s="24">
        <v>7.9820796774958502</v>
      </c>
      <c r="F439" s="24">
        <v>42.563385503122291</v>
      </c>
      <c r="G439" s="24">
        <v>0.4866532289937554</v>
      </c>
      <c r="H439" s="24">
        <v>3.8240850525650147</v>
      </c>
      <c r="I439" s="24">
        <v>12874.380207098253</v>
      </c>
    </row>
    <row r="440" spans="1:9" x14ac:dyDescent="0.35">
      <c r="A440" t="s">
        <v>2319</v>
      </c>
      <c r="B440" t="s">
        <v>200</v>
      </c>
      <c r="C440">
        <v>290001198</v>
      </c>
      <c r="D440" s="24">
        <v>5.3709481857074959</v>
      </c>
      <c r="E440" s="24">
        <v>6.5720605292346708</v>
      </c>
      <c r="F440" s="24">
        <v>42.790230708287119</v>
      </c>
      <c r="G440" s="24">
        <v>0.58868895579147529</v>
      </c>
      <c r="H440" s="24">
        <v>4.398565995880209</v>
      </c>
      <c r="I440" s="24">
        <v>13606.357819679926</v>
      </c>
    </row>
    <row r="441" spans="1:9" x14ac:dyDescent="0.35">
      <c r="A441" t="s">
        <v>2319</v>
      </c>
      <c r="B441" t="s">
        <v>200</v>
      </c>
      <c r="C441">
        <v>290000806</v>
      </c>
      <c r="D441" s="24">
        <v>8.4374979401829115</v>
      </c>
      <c r="E441" s="24">
        <v>6.7211514377523276</v>
      </c>
      <c r="F441" s="24">
        <v>42.419042597017388</v>
      </c>
      <c r="G441" s="24">
        <v>0.72487538106616134</v>
      </c>
      <c r="H441" s="24">
        <v>4.2503089725632357</v>
      </c>
      <c r="I441" s="24">
        <v>13461.8923333608</v>
      </c>
    </row>
    <row r="442" spans="1:9" x14ac:dyDescent="0.35">
      <c r="A442" t="s">
        <v>2319</v>
      </c>
      <c r="B442" t="s">
        <v>200</v>
      </c>
      <c r="C442">
        <v>290000862</v>
      </c>
      <c r="D442" s="24">
        <v>8.9760708117443855</v>
      </c>
      <c r="E442" s="24">
        <v>5.6815765328151979</v>
      </c>
      <c r="F442" s="24">
        <v>41.260488719775466</v>
      </c>
      <c r="G442" s="24">
        <v>0.65617632772020718</v>
      </c>
      <c r="H442" s="24">
        <v>3</v>
      </c>
      <c r="I442" s="24">
        <v>14011.897884283246</v>
      </c>
    </row>
    <row r="443" spans="1:9" x14ac:dyDescent="0.35">
      <c r="A443" t="s">
        <v>2319</v>
      </c>
      <c r="B443" t="s">
        <v>200</v>
      </c>
      <c r="C443">
        <v>290001687</v>
      </c>
      <c r="D443" s="24">
        <v>6.7288007213706056</v>
      </c>
      <c r="E443" s="24">
        <v>9.0767267808836802</v>
      </c>
      <c r="F443" s="24">
        <v>41.60862939585212</v>
      </c>
      <c r="G443" s="24">
        <v>0.61937781785392254</v>
      </c>
      <c r="H443" s="24">
        <v>4.5</v>
      </c>
      <c r="I443" s="24">
        <v>13320.115419296664</v>
      </c>
    </row>
    <row r="444" spans="1:9" x14ac:dyDescent="0.35">
      <c r="A444" t="s">
        <v>2319</v>
      </c>
      <c r="B444" t="s">
        <v>200</v>
      </c>
      <c r="C444">
        <v>290001737</v>
      </c>
      <c r="D444" s="24">
        <v>6.3077937501993606</v>
      </c>
      <c r="E444" s="24">
        <v>7.1186709338550349</v>
      </c>
      <c r="F444" s="24">
        <v>41.822949250938322</v>
      </c>
      <c r="G444" s="24">
        <v>0.88645532742873545</v>
      </c>
      <c r="H444" s="24">
        <v>3.8470670168312937</v>
      </c>
      <c r="I444" s="24">
        <v>13464.395530084743</v>
      </c>
    </row>
    <row r="445" spans="1:9" x14ac:dyDescent="0.35">
      <c r="A445" t="s">
        <v>2319</v>
      </c>
      <c r="B445" t="s">
        <v>200</v>
      </c>
      <c r="C445">
        <v>290000557</v>
      </c>
      <c r="D445" s="24">
        <v>7.4</v>
      </c>
      <c r="E445" s="24">
        <v>7.1399999999999988</v>
      </c>
      <c r="F445" s="24">
        <v>42.9</v>
      </c>
      <c r="G445" s="24">
        <v>0.63</v>
      </c>
      <c r="H445" s="24">
        <v>4.5</v>
      </c>
      <c r="I445" s="24">
        <v>13528</v>
      </c>
    </row>
    <row r="446" spans="1:9" x14ac:dyDescent="0.35">
      <c r="A446" t="s">
        <v>2319</v>
      </c>
      <c r="B446" t="s">
        <v>200</v>
      </c>
      <c r="C446">
        <v>290000098</v>
      </c>
      <c r="D446" s="24">
        <v>6.78</v>
      </c>
      <c r="E446" s="24">
        <v>7.3</v>
      </c>
      <c r="F446" s="24">
        <v>41.85</v>
      </c>
      <c r="G446" s="24">
        <v>0.6</v>
      </c>
      <c r="H446" s="24">
        <v>4</v>
      </c>
      <c r="I446" s="24">
        <v>13462</v>
      </c>
    </row>
    <row r="447" spans="1:9" x14ac:dyDescent="0.35">
      <c r="A447" t="s">
        <v>2316</v>
      </c>
      <c r="B447" t="s">
        <v>189</v>
      </c>
      <c r="C447">
        <v>290001737</v>
      </c>
      <c r="D447" s="24">
        <v>6.634180442079928</v>
      </c>
      <c r="E447" s="24">
        <v>7.3299828994869847</v>
      </c>
      <c r="F447" s="24">
        <v>40.6761900690354</v>
      </c>
      <c r="G447" s="24">
        <v>0.6223795047184747</v>
      </c>
      <c r="H447" s="24">
        <v>4.7727056811704358</v>
      </c>
      <c r="I447" s="24">
        <v>1447.1138134144023</v>
      </c>
    </row>
    <row r="448" spans="1:9" x14ac:dyDescent="0.35">
      <c r="A448" t="s">
        <v>2316</v>
      </c>
      <c r="B448" t="s">
        <v>189</v>
      </c>
      <c r="C448">
        <v>290001415</v>
      </c>
      <c r="D448" s="24">
        <v>5.8452064180398953</v>
      </c>
      <c r="E448" s="24">
        <v>6.7393963573287072</v>
      </c>
      <c r="F448" s="24">
        <v>43.6792289679098</v>
      </c>
      <c r="G448" s="24">
        <v>1.0176617519514313</v>
      </c>
      <c r="H448" s="24">
        <v>3.8936686903729401</v>
      </c>
      <c r="I448" s="24">
        <v>1770.271682567216</v>
      </c>
    </row>
    <row r="449" spans="1:9" x14ac:dyDescent="0.35">
      <c r="A449" t="s">
        <v>2316</v>
      </c>
      <c r="B449" t="s">
        <v>189</v>
      </c>
      <c r="C449">
        <v>290001537</v>
      </c>
      <c r="D449" s="24">
        <v>6.7327547413236992</v>
      </c>
      <c r="E449" s="24">
        <v>6.9741475938588557</v>
      </c>
      <c r="F449" s="24">
        <v>43.395984518126681</v>
      </c>
      <c r="G449" s="24">
        <v>1.0015639272351953</v>
      </c>
      <c r="H449" s="24">
        <v>5.0193652431944269</v>
      </c>
      <c r="I449" s="24">
        <v>5159.8151722358398</v>
      </c>
    </row>
    <row r="450" spans="1:9" x14ac:dyDescent="0.35">
      <c r="A450" t="s">
        <v>2316</v>
      </c>
      <c r="B450" t="s">
        <v>189</v>
      </c>
      <c r="C450">
        <v>290000862</v>
      </c>
      <c r="D450" s="24">
        <v>7.0590026194918902</v>
      </c>
      <c r="E450" s="24">
        <v>6.6332971508540268</v>
      </c>
      <c r="F450" s="24">
        <v>42.256458263559956</v>
      </c>
      <c r="G450" s="24">
        <v>0.64813427985901795</v>
      </c>
      <c r="H450" s="24">
        <v>3.9738309969219974</v>
      </c>
      <c r="I450" s="24">
        <v>1603.3923077843165</v>
      </c>
    </row>
    <row r="451" spans="1:9" x14ac:dyDescent="0.35">
      <c r="A451" t="s">
        <v>2316</v>
      </c>
      <c r="B451" t="s">
        <v>189</v>
      </c>
      <c r="C451">
        <v>290000079</v>
      </c>
      <c r="D451" s="24">
        <v>4.1872993213914524</v>
      </c>
      <c r="E451" s="24">
        <v>7.3228562694870707</v>
      </c>
      <c r="F451" s="24">
        <v>40.780245154979518</v>
      </c>
      <c r="G451" s="24">
        <v>0.86960506205294352</v>
      </c>
      <c r="H451" s="24">
        <v>4.6422785351837135</v>
      </c>
      <c r="I451" s="24">
        <v>698.13000550223148</v>
      </c>
    </row>
    <row r="452" spans="1:9" x14ac:dyDescent="0.35">
      <c r="A452" t="s">
        <v>2316</v>
      </c>
      <c r="B452" t="s">
        <v>189</v>
      </c>
      <c r="C452">
        <v>290001749</v>
      </c>
      <c r="D452" s="24">
        <v>8.6999826468010522</v>
      </c>
      <c r="E452" s="24">
        <v>6.2283307624890458</v>
      </c>
      <c r="F452" s="24">
        <v>42.273303418054333</v>
      </c>
      <c r="G452" s="24">
        <v>0.46254478527607373</v>
      </c>
      <c r="H452" s="24">
        <v>3.5822874671340932</v>
      </c>
      <c r="I452" s="24">
        <v>7978.9525503943923</v>
      </c>
    </row>
    <row r="453" spans="1:9" x14ac:dyDescent="0.35">
      <c r="A453" t="s">
        <v>2316</v>
      </c>
      <c r="B453" t="s">
        <v>189</v>
      </c>
      <c r="C453">
        <v>290001250</v>
      </c>
      <c r="D453" s="24">
        <v>6.5520791556728231</v>
      </c>
      <c r="E453" s="24">
        <v>6.389334372751259</v>
      </c>
      <c r="F453" s="24">
        <v>42.22208251379228</v>
      </c>
      <c r="G453" s="24">
        <v>0.55026289278004326</v>
      </c>
      <c r="H453" s="24">
        <v>5.0940633245382578</v>
      </c>
      <c r="I453" s="24">
        <v>2029.4755097145598</v>
      </c>
    </row>
    <row r="454" spans="1:9" x14ac:dyDescent="0.35">
      <c r="A454" t="s">
        <v>2316</v>
      </c>
      <c r="B454" t="s">
        <v>189</v>
      </c>
      <c r="C454">
        <v>290001728</v>
      </c>
      <c r="D454" s="24">
        <v>8.797589645572776</v>
      </c>
      <c r="E454" s="24">
        <v>4.7510996385091619</v>
      </c>
      <c r="F454" s="24">
        <v>43.315579216354351</v>
      </c>
      <c r="G454" s="24">
        <v>0.48694207836456566</v>
      </c>
      <c r="H454" s="24">
        <v>3.6442327668591852</v>
      </c>
      <c r="I454" s="24">
        <v>886.839344330411</v>
      </c>
    </row>
    <row r="455" spans="1:9" x14ac:dyDescent="0.35">
      <c r="A455" t="s">
        <v>2316</v>
      </c>
      <c r="B455" t="s">
        <v>189</v>
      </c>
      <c r="C455">
        <v>290000912</v>
      </c>
      <c r="D455" s="24">
        <v>5.8165060003934679</v>
      </c>
      <c r="E455" s="24">
        <v>11.721493868450391</v>
      </c>
      <c r="F455" s="24">
        <v>40.928117253590393</v>
      </c>
      <c r="G455" s="24">
        <v>0.50949832775919734</v>
      </c>
      <c r="H455" s="24">
        <v>4.27536231884058</v>
      </c>
      <c r="I455" s="24">
        <v>4754.7175552495246</v>
      </c>
    </row>
    <row r="456" spans="1:9" x14ac:dyDescent="0.35">
      <c r="A456" t="s">
        <v>2316</v>
      </c>
      <c r="B456" t="s">
        <v>189</v>
      </c>
      <c r="C456">
        <v>290001288</v>
      </c>
      <c r="D456" s="24">
        <v>7.1495871683811592</v>
      </c>
      <c r="E456" s="24">
        <v>7.4904534380075791</v>
      </c>
      <c r="F456" s="24">
        <v>42.48811992420142</v>
      </c>
      <c r="G456" s="24">
        <v>0.63637655657823511</v>
      </c>
      <c r="H456" s="24">
        <v>4.9009880887926371</v>
      </c>
      <c r="I456" s="24">
        <v>5793.737682728749</v>
      </c>
    </row>
    <row r="457" spans="1:9" x14ac:dyDescent="0.35">
      <c r="A457" t="s">
        <v>2316</v>
      </c>
      <c r="B457" t="s">
        <v>189</v>
      </c>
      <c r="C457">
        <v>290001583</v>
      </c>
      <c r="D457" s="24">
        <v>7.28181975543023</v>
      </c>
      <c r="E457" s="24">
        <v>7.1095722820928025</v>
      </c>
      <c r="F457" s="24">
        <v>42.949382433413362</v>
      </c>
      <c r="G457" s="24">
        <v>0.66918700094924344</v>
      </c>
      <c r="H457" s="24">
        <v>4.6739907309174162</v>
      </c>
      <c r="I457" s="24">
        <v>4453.7136076832876</v>
      </c>
    </row>
    <row r="458" spans="1:9" x14ac:dyDescent="0.35">
      <c r="A458" t="s">
        <v>2316</v>
      </c>
      <c r="B458" t="s">
        <v>189</v>
      </c>
      <c r="C458">
        <v>290000557</v>
      </c>
      <c r="D458" s="24">
        <v>7.7485469597487864</v>
      </c>
      <c r="E458" s="24">
        <v>8.4864287753354262</v>
      </c>
      <c r="F458" s="24">
        <v>42.878125892092491</v>
      </c>
      <c r="G458" s="24">
        <v>0.66672138167285178</v>
      </c>
      <c r="H458" s="24">
        <v>4.6700685127033967</v>
      </c>
      <c r="I458" s="24">
        <v>4283.856694262061</v>
      </c>
    </row>
    <row r="459" spans="1:9" x14ac:dyDescent="0.35">
      <c r="A459" t="s">
        <v>2316</v>
      </c>
      <c r="B459" t="s">
        <v>189</v>
      </c>
      <c r="C459">
        <v>290001289</v>
      </c>
      <c r="D459" s="24">
        <v>4.0957487671943937</v>
      </c>
      <c r="E459" s="24">
        <v>5.4911549441993239</v>
      </c>
      <c r="F459" s="24">
        <v>44.182411108227356</v>
      </c>
      <c r="G459" s="24">
        <v>0.51390864261614333</v>
      </c>
      <c r="H459" s="24">
        <v>4.5</v>
      </c>
      <c r="I459" s="24">
        <v>13849.104074746949</v>
      </c>
    </row>
    <row r="460" spans="1:9" x14ac:dyDescent="0.35">
      <c r="A460" t="s">
        <v>2316</v>
      </c>
      <c r="B460" t="s">
        <v>189</v>
      </c>
      <c r="C460">
        <v>290001735</v>
      </c>
      <c r="D460" s="24">
        <v>4.78</v>
      </c>
      <c r="E460" s="24">
        <v>7.01</v>
      </c>
      <c r="F460" s="24">
        <v>42.95</v>
      </c>
      <c r="G460" s="24">
        <v>0.95</v>
      </c>
      <c r="H460" s="24">
        <v>4.5</v>
      </c>
      <c r="I460" s="24">
        <v>13634</v>
      </c>
    </row>
    <row r="461" spans="1:9" x14ac:dyDescent="0.35">
      <c r="A461" t="s">
        <v>2317</v>
      </c>
      <c r="B461" t="s">
        <v>189</v>
      </c>
      <c r="C461">
        <v>290000255</v>
      </c>
      <c r="D461" s="24">
        <v>5.6808706638330628</v>
      </c>
      <c r="E461" s="24">
        <v>8.4059636205425132</v>
      </c>
      <c r="F461" s="24">
        <v>41.742649140715216</v>
      </c>
      <c r="G461" s="24">
        <v>0.61168158771063785</v>
      </c>
      <c r="H461" s="24">
        <v>4.5853762613162861</v>
      </c>
      <c r="I461" s="24">
        <v>11002.129051690961</v>
      </c>
    </row>
    <row r="462" spans="1:9" x14ac:dyDescent="0.35">
      <c r="A462" t="s">
        <v>2317</v>
      </c>
      <c r="B462" t="s">
        <v>189</v>
      </c>
      <c r="C462">
        <v>290001749</v>
      </c>
      <c r="D462" s="24">
        <v>7.6114884830687348</v>
      </c>
      <c r="E462" s="24">
        <v>4.7274538863907498</v>
      </c>
      <c r="F462" s="24">
        <v>41.984724236028264</v>
      </c>
      <c r="G462" s="24">
        <v>0.45642562173075163</v>
      </c>
      <c r="H462" s="24">
        <v>3.322519959621915</v>
      </c>
      <c r="I462" s="24">
        <v>1027.6064513168762</v>
      </c>
    </row>
    <row r="463" spans="1:9" x14ac:dyDescent="0.35">
      <c r="A463" t="s">
        <v>2317</v>
      </c>
      <c r="B463" t="s">
        <v>189</v>
      </c>
      <c r="C463">
        <v>290001641</v>
      </c>
      <c r="D463" s="24">
        <v>3.3634263276640062</v>
      </c>
      <c r="E463" s="24">
        <v>6.9338910100659508</v>
      </c>
      <c r="F463" s="24">
        <v>42.02546424852482</v>
      </c>
      <c r="G463" s="24">
        <v>0.73560005206525536</v>
      </c>
      <c r="H463" s="24">
        <v>4.4344954009024642</v>
      </c>
      <c r="I463" s="24">
        <v>8999.0616606647018</v>
      </c>
    </row>
    <row r="464" spans="1:9" x14ac:dyDescent="0.35">
      <c r="A464" t="s">
        <v>2317</v>
      </c>
      <c r="B464" t="s">
        <v>189</v>
      </c>
      <c r="C464">
        <v>290000028</v>
      </c>
      <c r="D464" s="24">
        <v>5.4168079680210566</v>
      </c>
      <c r="E464" s="24">
        <v>8.4212258389278354</v>
      </c>
      <c r="F464" s="24">
        <v>42.298264311121898</v>
      </c>
      <c r="G464" s="24">
        <v>0.68535241647825951</v>
      </c>
      <c r="H464" s="24">
        <v>4.2745741665141264</v>
      </c>
      <c r="I464" s="24">
        <v>11521.80528043417</v>
      </c>
    </row>
    <row r="465" spans="1:9" x14ac:dyDescent="0.35">
      <c r="A465" t="s">
        <v>2317</v>
      </c>
      <c r="B465" t="s">
        <v>189</v>
      </c>
      <c r="C465">
        <v>290000079</v>
      </c>
      <c r="D465" s="24">
        <v>5.1559608540925259</v>
      </c>
      <c r="E465" s="24">
        <v>7.4602241992882563</v>
      </c>
      <c r="F465" s="24">
        <v>41.123900355871882</v>
      </c>
      <c r="G465" s="24">
        <v>0.77356939501779365</v>
      </c>
      <c r="H465" s="24">
        <v>4.7086743772241997</v>
      </c>
      <c r="I465" s="24">
        <v>5893.1969750889675</v>
      </c>
    </row>
    <row r="466" spans="1:9" x14ac:dyDescent="0.35">
      <c r="A466" t="s">
        <v>2317</v>
      </c>
      <c r="B466" t="s">
        <v>189</v>
      </c>
      <c r="C466">
        <v>290001737</v>
      </c>
      <c r="D466" s="24">
        <v>6.1046101501398642</v>
      </c>
      <c r="E466" s="24">
        <v>7.8537764457384247</v>
      </c>
      <c r="F466" s="24">
        <v>42.242052292059149</v>
      </c>
      <c r="G466" s="24">
        <v>0.88905360506936126</v>
      </c>
      <c r="H466" s="24">
        <v>4.6324313524005252</v>
      </c>
      <c r="I466" s="24">
        <v>7379.9716389792784</v>
      </c>
    </row>
    <row r="467" spans="1:9" x14ac:dyDescent="0.35">
      <c r="A467" t="s">
        <v>2317</v>
      </c>
      <c r="B467" t="s">
        <v>189</v>
      </c>
      <c r="C467">
        <v>290001717</v>
      </c>
      <c r="D467" s="24">
        <v>4.4473083973979888</v>
      </c>
      <c r="E467" s="24">
        <v>6.495143603390499</v>
      </c>
      <c r="F467" s="24">
        <v>42.827674847230426</v>
      </c>
      <c r="G467" s="24">
        <v>0.59361709047900646</v>
      </c>
      <c r="H467" s="24">
        <v>4.8330327222550755</v>
      </c>
      <c r="I467" s="24">
        <v>7127.2833493002154</v>
      </c>
    </row>
    <row r="468" spans="1:9" x14ac:dyDescent="0.35">
      <c r="A468" t="s">
        <v>2317</v>
      </c>
      <c r="B468" t="s">
        <v>189</v>
      </c>
      <c r="C468">
        <v>290001415</v>
      </c>
      <c r="D468" s="24">
        <v>6.0981064084019865</v>
      </c>
      <c r="E468" s="24">
        <v>7.1783406354596844</v>
      </c>
      <c r="F468" s="24">
        <v>43.099951365742193</v>
      </c>
      <c r="G468" s="24">
        <v>0.85526458853042076</v>
      </c>
      <c r="H468" s="24">
        <v>4.5225038257551935</v>
      </c>
      <c r="I468" s="24">
        <v>10209.36199679964</v>
      </c>
    </row>
    <row r="469" spans="1:9" x14ac:dyDescent="0.35">
      <c r="A469" t="s">
        <v>2317</v>
      </c>
      <c r="B469" t="s">
        <v>189</v>
      </c>
      <c r="C469">
        <v>290001734</v>
      </c>
      <c r="D469" s="24">
        <v>8.6657990102380147</v>
      </c>
      <c r="E469" s="24">
        <v>3.9783922913775491</v>
      </c>
      <c r="F469" s="24">
        <v>44.166008745515946</v>
      </c>
      <c r="G469" s="24">
        <v>0.57009112094472514</v>
      </c>
      <c r="H469" s="24">
        <v>3.7688722473881269</v>
      </c>
      <c r="I469" s="24">
        <v>5144.5789123091827</v>
      </c>
    </row>
    <row r="470" spans="1:9" x14ac:dyDescent="0.35">
      <c r="A470" t="s">
        <v>2317</v>
      </c>
      <c r="B470" t="s">
        <v>189</v>
      </c>
      <c r="C470">
        <v>290001687</v>
      </c>
      <c r="D470" s="24">
        <v>5.8939539289232403</v>
      </c>
      <c r="E470" s="24">
        <v>8.0922588467075833</v>
      </c>
      <c r="F470" s="24">
        <v>42.485759642342956</v>
      </c>
      <c r="G470" s="24">
        <v>0.59797984390391756</v>
      </c>
      <c r="H470" s="24">
        <v>3.8146927331969382</v>
      </c>
      <c r="I470" s="24">
        <v>10141.228157914678</v>
      </c>
    </row>
    <row r="471" spans="1:9" x14ac:dyDescent="0.35">
      <c r="A471" t="s">
        <v>2317</v>
      </c>
      <c r="B471" t="s">
        <v>189</v>
      </c>
      <c r="C471">
        <v>290001681</v>
      </c>
      <c r="D471" s="24">
        <v>4.3385958855353088</v>
      </c>
      <c r="E471" s="24">
        <v>6.2141788866742598</v>
      </c>
      <c r="F471" s="24">
        <v>43.488845209282474</v>
      </c>
      <c r="G471" s="24">
        <v>0.47632954869020511</v>
      </c>
      <c r="H471" s="24">
        <v>4.6581452875854215</v>
      </c>
      <c r="I471" s="24">
        <v>11053.410385820047</v>
      </c>
    </row>
    <row r="472" spans="1:9" x14ac:dyDescent="0.35">
      <c r="A472" t="s">
        <v>2317</v>
      </c>
      <c r="B472" t="s">
        <v>189</v>
      </c>
      <c r="C472">
        <v>290001781</v>
      </c>
      <c r="D472" s="24">
        <v>4.8337726048035643</v>
      </c>
      <c r="E472" s="24">
        <v>6.4670117524181894</v>
      </c>
      <c r="F472" s="24">
        <v>43.122824416191811</v>
      </c>
      <c r="G472" s="24">
        <v>0.4765295936334521</v>
      </c>
      <c r="H472" s="24">
        <v>4.6635032650741053</v>
      </c>
      <c r="I472" s="24">
        <v>12937.521535670878</v>
      </c>
    </row>
    <row r="473" spans="1:9" x14ac:dyDescent="0.35">
      <c r="A473" t="s">
        <v>2317</v>
      </c>
      <c r="B473" t="s">
        <v>189</v>
      </c>
      <c r="C473">
        <v>290001583</v>
      </c>
      <c r="D473" s="24">
        <v>7.331026895250079</v>
      </c>
      <c r="E473" s="24">
        <v>7.0975339729474687</v>
      </c>
      <c r="F473" s="24">
        <v>43.079466813463362</v>
      </c>
      <c r="G473" s="24">
        <v>0.64434397609311111</v>
      </c>
      <c r="H473" s="24">
        <v>4.7305441962881405</v>
      </c>
      <c r="I473" s="24">
        <v>11963.904033972949</v>
      </c>
    </row>
    <row r="474" spans="1:9" x14ac:dyDescent="0.35">
      <c r="A474" t="s">
        <v>2317</v>
      </c>
      <c r="B474" t="s">
        <v>189</v>
      </c>
      <c r="C474">
        <v>290000862</v>
      </c>
      <c r="D474" s="24">
        <v>6.5136319013085471</v>
      </c>
      <c r="E474" s="24">
        <v>14.415006852234985</v>
      </c>
      <c r="F474" s="24">
        <v>38.791175549684127</v>
      </c>
      <c r="G474" s="24">
        <v>0.76953746811723722</v>
      </c>
      <c r="H474" s="24">
        <v>3.1266856618488261</v>
      </c>
      <c r="I474" s="24">
        <v>9435.2739974903234</v>
      </c>
    </row>
    <row r="475" spans="1:9" x14ac:dyDescent="0.35">
      <c r="A475" t="s">
        <v>2317</v>
      </c>
      <c r="B475" t="s">
        <v>189</v>
      </c>
      <c r="C475">
        <v>290001712</v>
      </c>
      <c r="D475" s="24">
        <v>7.3591112038389319</v>
      </c>
      <c r="E475" s="24">
        <v>7.8478436501949975</v>
      </c>
      <c r="F475" s="24">
        <v>41.410339116339536</v>
      </c>
      <c r="G475" s="24">
        <v>0.59481230640838401</v>
      </c>
      <c r="H475" s="24">
        <v>2.641408143285882</v>
      </c>
      <c r="I475" s="24">
        <v>4392.2207867242296</v>
      </c>
    </row>
    <row r="476" spans="1:9" x14ac:dyDescent="0.35">
      <c r="A476" t="s">
        <v>2317</v>
      </c>
      <c r="B476" t="s">
        <v>189</v>
      </c>
      <c r="C476">
        <v>290001383</v>
      </c>
      <c r="D476" s="24">
        <v>9.017380603964348</v>
      </c>
      <c r="E476" s="24">
        <v>3.247380603964348</v>
      </c>
      <c r="F476" s="24">
        <v>44.197194359451906</v>
      </c>
      <c r="G476" s="24">
        <v>0.51157642676599713</v>
      </c>
      <c r="H476" s="24">
        <v>4.396301716110151</v>
      </c>
      <c r="I476" s="24">
        <v>13776.243714247705</v>
      </c>
    </row>
    <row r="477" spans="1:9" x14ac:dyDescent="0.35">
      <c r="A477" t="s">
        <v>2317</v>
      </c>
      <c r="B477" t="s">
        <v>189</v>
      </c>
      <c r="C477">
        <v>290001780</v>
      </c>
      <c r="D477" s="24">
        <v>5.2025300508468373</v>
      </c>
      <c r="E477" s="24">
        <v>7.7898592383948504</v>
      </c>
      <c r="F477" s="24">
        <v>43.251543475875195</v>
      </c>
      <c r="G477" s="24">
        <v>0.53289944031898173</v>
      </c>
      <c r="H477" s="24">
        <v>4.4896916267329994</v>
      </c>
      <c r="I477" s="24">
        <v>12839.810908292789</v>
      </c>
    </row>
    <row r="478" spans="1:9" x14ac:dyDescent="0.35">
      <c r="A478" t="s">
        <v>2317</v>
      </c>
      <c r="B478" t="s">
        <v>189</v>
      </c>
      <c r="C478">
        <v>290001779</v>
      </c>
      <c r="D478" s="24">
        <v>5.8560456956405131</v>
      </c>
      <c r="E478" s="24">
        <v>8.2609508626597918</v>
      </c>
      <c r="F478" s="24">
        <v>42.320683199737772</v>
      </c>
      <c r="G478" s="24">
        <v>0.52781623409517553</v>
      </c>
      <c r="H478" s="24">
        <v>4.7219337584552576</v>
      </c>
      <c r="I478" s="24">
        <v>12037.078009326859</v>
      </c>
    </row>
    <row r="479" spans="1:9" x14ac:dyDescent="0.35">
      <c r="A479" t="s">
        <v>2317</v>
      </c>
      <c r="B479" t="s">
        <v>189</v>
      </c>
      <c r="C479">
        <v>290001407</v>
      </c>
      <c r="D479" s="24">
        <v>9.35676502458948</v>
      </c>
      <c r="E479" s="24">
        <v>3.4376085688088689</v>
      </c>
      <c r="F479" s="24">
        <v>44.12662832374761</v>
      </c>
      <c r="G479" s="24">
        <v>0.54636742518963077</v>
      </c>
      <c r="H479" s="24">
        <v>4.0680586813370017</v>
      </c>
      <c r="I479" s="24">
        <v>12063.36405934817</v>
      </c>
    </row>
    <row r="480" spans="1:9" x14ac:dyDescent="0.35">
      <c r="A480" t="s">
        <v>2317</v>
      </c>
      <c r="B480" t="s">
        <v>189</v>
      </c>
      <c r="C480">
        <v>290001537</v>
      </c>
      <c r="D480" s="24">
        <v>6.0833112271223495</v>
      </c>
      <c r="E480" s="24">
        <v>6.8135493368136695</v>
      </c>
      <c r="F480" s="24">
        <v>43.168954533037912</v>
      </c>
      <c r="G480" s="24">
        <v>1.0578923725984157</v>
      </c>
      <c r="H480" s="24">
        <v>5.0009560809785416</v>
      </c>
      <c r="I480" s="24">
        <v>12625.103681670565</v>
      </c>
    </row>
    <row r="481" spans="1:9" x14ac:dyDescent="0.35">
      <c r="A481" t="s">
        <v>2317</v>
      </c>
      <c r="B481" t="s">
        <v>189</v>
      </c>
      <c r="C481">
        <v>290001198</v>
      </c>
      <c r="D481" s="24">
        <v>6.1236266798175318</v>
      </c>
      <c r="E481" s="24">
        <v>6.2474920478362712</v>
      </c>
      <c r="F481" s="24">
        <v>42.888330662063872</v>
      </c>
      <c r="G481" s="24">
        <v>0.59985402539760813</v>
      </c>
      <c r="H481" s="24">
        <v>4.5891505363087157</v>
      </c>
      <c r="I481" s="24">
        <v>13716.582073727035</v>
      </c>
    </row>
    <row r="482" spans="1:9" x14ac:dyDescent="0.35">
      <c r="A482" t="s">
        <v>2317</v>
      </c>
      <c r="B482" t="s">
        <v>189</v>
      </c>
      <c r="C482">
        <v>290001362</v>
      </c>
      <c r="D482" s="24">
        <v>9.0101724726327674</v>
      </c>
      <c r="E482" s="24">
        <v>4.4091082351088122</v>
      </c>
      <c r="F482" s="24">
        <v>43.499889218491589</v>
      </c>
      <c r="G482" s="24">
        <v>0.5513377785944924</v>
      </c>
      <c r="H482" s="24">
        <v>3.7244900637912477</v>
      </c>
      <c r="I482" s="24">
        <v>12127.406662641431</v>
      </c>
    </row>
    <row r="483" spans="1:9" x14ac:dyDescent="0.35">
      <c r="A483" t="s">
        <v>2317</v>
      </c>
      <c r="B483" t="s">
        <v>189</v>
      </c>
      <c r="C483">
        <v>290000027</v>
      </c>
      <c r="D483" s="24">
        <v>6.8826881150322361</v>
      </c>
      <c r="E483" s="24">
        <v>6.0926305352901258</v>
      </c>
      <c r="F483" s="24">
        <v>43.000529351883273</v>
      </c>
      <c r="G483" s="24">
        <v>0.59364395995928065</v>
      </c>
      <c r="H483" s="24">
        <v>4.2900089073634202</v>
      </c>
      <c r="I483" s="24">
        <v>13589.818554886328</v>
      </c>
    </row>
    <row r="484" spans="1:9" x14ac:dyDescent="0.35">
      <c r="A484" t="s">
        <v>2317</v>
      </c>
      <c r="B484" t="s">
        <v>189</v>
      </c>
      <c r="C484">
        <v>290000032</v>
      </c>
      <c r="D484" s="24">
        <v>5.68</v>
      </c>
      <c r="E484" s="24">
        <v>6.86</v>
      </c>
      <c r="F484" s="24">
        <v>43.15</v>
      </c>
      <c r="G484" s="24">
        <v>0.61</v>
      </c>
      <c r="H484" s="24">
        <v>4</v>
      </c>
      <c r="I484" s="24">
        <v>13581</v>
      </c>
    </row>
    <row r="485" spans="1:9" x14ac:dyDescent="0.35">
      <c r="A485" t="s">
        <v>2317</v>
      </c>
      <c r="B485" t="s">
        <v>189</v>
      </c>
      <c r="C485">
        <v>290001164</v>
      </c>
      <c r="D485" s="24">
        <v>2.5289511041009467</v>
      </c>
      <c r="E485" s="24">
        <v>7.2226669295478443</v>
      </c>
      <c r="F485" s="24">
        <v>42.037924553101995</v>
      </c>
      <c r="G485" s="24">
        <v>0.63663380651945323</v>
      </c>
      <c r="H485" s="24">
        <v>4.9979626708727656</v>
      </c>
      <c r="I485" s="24">
        <v>13664.502497371188</v>
      </c>
    </row>
    <row r="486" spans="1:9" x14ac:dyDescent="0.35">
      <c r="A486" t="s">
        <v>2318</v>
      </c>
      <c r="B486" t="s">
        <v>189</v>
      </c>
      <c r="C486">
        <v>290001407</v>
      </c>
      <c r="D486" s="24">
        <v>6.93</v>
      </c>
      <c r="E486" s="24">
        <v>3.1</v>
      </c>
      <c r="F486" s="24">
        <v>44.75</v>
      </c>
      <c r="G486" s="24">
        <v>0.51</v>
      </c>
      <c r="H486" s="24">
        <v>4</v>
      </c>
      <c r="I486" s="24">
        <v>13873</v>
      </c>
    </row>
    <row r="487" spans="1:9" x14ac:dyDescent="0.35">
      <c r="A487" t="s">
        <v>2319</v>
      </c>
      <c r="B487" t="s">
        <v>189</v>
      </c>
      <c r="C487">
        <v>290001808</v>
      </c>
      <c r="D487" s="24">
        <v>5.19</v>
      </c>
      <c r="E487" s="24">
        <v>7.15</v>
      </c>
      <c r="F487" s="24">
        <v>41.88</v>
      </c>
      <c r="G487" s="24">
        <v>0.71</v>
      </c>
      <c r="H487" s="24">
        <v>3</v>
      </c>
      <c r="I487" s="24">
        <v>13538</v>
      </c>
    </row>
    <row r="488" spans="1:9" x14ac:dyDescent="0.35">
      <c r="A488" t="s">
        <v>2319</v>
      </c>
      <c r="B488" t="s">
        <v>189</v>
      </c>
      <c r="C488">
        <v>290000079</v>
      </c>
      <c r="D488" s="24">
        <v>5.5699680036052284</v>
      </c>
      <c r="E488" s="24">
        <v>7.3962045966651626</v>
      </c>
      <c r="F488" s="24">
        <v>40.452581793600714</v>
      </c>
      <c r="G488" s="24">
        <v>0.80619873817034715</v>
      </c>
      <c r="H488" s="24">
        <v>4.1417981072555206</v>
      </c>
      <c r="I488" s="24">
        <v>978.15808922938254</v>
      </c>
    </row>
    <row r="489" spans="1:9" x14ac:dyDescent="0.35">
      <c r="A489" t="s">
        <v>2319</v>
      </c>
      <c r="B489" t="s">
        <v>189</v>
      </c>
      <c r="C489">
        <v>290001717</v>
      </c>
      <c r="D489" s="24">
        <v>4.4937862725906728</v>
      </c>
      <c r="E489" s="24">
        <v>5.8770271984119313</v>
      </c>
      <c r="F489" s="24">
        <v>42.531080768117342</v>
      </c>
      <c r="G489" s="24">
        <v>0.59304944789842973</v>
      </c>
      <c r="H489" s="24">
        <v>4.2339711335658459</v>
      </c>
      <c r="I489" s="24">
        <v>919.69716436222268</v>
      </c>
    </row>
    <row r="490" spans="1:9" x14ac:dyDescent="0.35">
      <c r="A490" t="s">
        <v>2319</v>
      </c>
      <c r="B490" t="s">
        <v>189</v>
      </c>
      <c r="C490">
        <v>290001681</v>
      </c>
      <c r="D490" s="24">
        <v>5.0020877074161865</v>
      </c>
      <c r="E490" s="24">
        <v>6.9430892312902133</v>
      </c>
      <c r="F490" s="24">
        <v>42.383766931933621</v>
      </c>
      <c r="G490" s="24">
        <v>0.47379021334236365</v>
      </c>
      <c r="H490" s="24">
        <v>4.2851337622756516</v>
      </c>
      <c r="I490" s="24">
        <v>1243.6739756180154</v>
      </c>
    </row>
    <row r="491" spans="1:9" x14ac:dyDescent="0.35">
      <c r="A491" t="s">
        <v>2319</v>
      </c>
      <c r="B491" t="s">
        <v>189</v>
      </c>
      <c r="C491">
        <v>290001223</v>
      </c>
      <c r="D491" s="24">
        <v>7.8023736079629451</v>
      </c>
      <c r="E491" s="24">
        <v>6.966649748694195</v>
      </c>
      <c r="F491" s="24">
        <v>42.031038237902827</v>
      </c>
      <c r="G491" s="24">
        <v>0.71803143786340784</v>
      </c>
      <c r="H491" s="24">
        <v>4.1801024933477873</v>
      </c>
      <c r="I491" s="24">
        <v>1151.0101507834829</v>
      </c>
    </row>
    <row r="492" spans="1:9" x14ac:dyDescent="0.35">
      <c r="A492" t="s">
        <v>2319</v>
      </c>
      <c r="B492" t="s">
        <v>189</v>
      </c>
      <c r="C492">
        <v>290000558</v>
      </c>
      <c r="D492" s="24">
        <v>7.4467940690901164</v>
      </c>
      <c r="E492" s="24">
        <v>6.7850730461327604</v>
      </c>
      <c r="F492" s="24">
        <v>42.018823162944273</v>
      </c>
      <c r="G492" s="24">
        <v>0.47029125003893718</v>
      </c>
      <c r="H492" s="24">
        <v>4.0153100956296921</v>
      </c>
      <c r="I492" s="24">
        <v>1865.4774943151731</v>
      </c>
    </row>
    <row r="493" spans="1:9" x14ac:dyDescent="0.35">
      <c r="A493" t="s">
        <v>2319</v>
      </c>
      <c r="B493" t="s">
        <v>189</v>
      </c>
      <c r="C493">
        <v>290001827</v>
      </c>
      <c r="D493" s="24">
        <v>8.1898701298701297</v>
      </c>
      <c r="E493" s="24">
        <v>7.2093506493506494</v>
      </c>
      <c r="F493" s="24">
        <v>42.140607067351247</v>
      </c>
      <c r="G493" s="24">
        <v>0.6</v>
      </c>
      <c r="H493" s="24">
        <v>4.2440350347327085</v>
      </c>
      <c r="I493" s="24">
        <v>13605.958622772578</v>
      </c>
    </row>
    <row r="494" spans="1:9" x14ac:dyDescent="0.35">
      <c r="A494" t="s">
        <v>2320</v>
      </c>
      <c r="B494" t="s">
        <v>189</v>
      </c>
      <c r="C494">
        <v>290001821</v>
      </c>
      <c r="D494" s="24">
        <v>4.0015219365598318</v>
      </c>
      <c r="E494" s="24">
        <v>6.4472105810670213</v>
      </c>
      <c r="F494" s="24">
        <v>42.234875249748193</v>
      </c>
      <c r="G494" s="24">
        <v>0.48259919750334357</v>
      </c>
      <c r="H494" s="24">
        <v>4.2205875068113148</v>
      </c>
      <c r="I494" s="24">
        <v>344.31829064909755</v>
      </c>
    </row>
    <row r="495" spans="1:9" x14ac:dyDescent="0.35">
      <c r="A495" t="s">
        <v>2320</v>
      </c>
      <c r="B495" t="s">
        <v>189</v>
      </c>
      <c r="C495">
        <v>290001820</v>
      </c>
      <c r="D495" s="24">
        <v>4.008462568015509</v>
      </c>
      <c r="E495" s="24">
        <v>7.7600273938332585</v>
      </c>
      <c r="F495" s="24">
        <v>40.564599287009806</v>
      </c>
      <c r="G495" s="24">
        <v>0.92678466445681407</v>
      </c>
      <c r="H495" s="24">
        <v>4.1343798861717413</v>
      </c>
      <c r="I495" s="24">
        <v>1863.6149632872593</v>
      </c>
    </row>
    <row r="496" spans="1:9" x14ac:dyDescent="0.35">
      <c r="A496" t="s">
        <v>2320</v>
      </c>
      <c r="B496" t="s">
        <v>189</v>
      </c>
      <c r="C496">
        <v>290001686</v>
      </c>
      <c r="D496" s="24">
        <v>5.3138930894750738</v>
      </c>
      <c r="E496" s="24">
        <v>6.8761572140539355</v>
      </c>
      <c r="F496" s="24">
        <v>40.883220823176885</v>
      </c>
      <c r="G496" s="24">
        <v>0.77067832135260605</v>
      </c>
      <c r="H496" s="24">
        <v>4.1694483690167523</v>
      </c>
      <c r="I496" s="24">
        <v>1757.1722473567356</v>
      </c>
    </row>
    <row r="497" spans="1:9" x14ac:dyDescent="0.35">
      <c r="A497" t="s">
        <v>2320</v>
      </c>
      <c r="B497" t="s">
        <v>189</v>
      </c>
      <c r="C497">
        <v>290000079</v>
      </c>
      <c r="D497" s="24">
        <v>5.1250476458384639</v>
      </c>
      <c r="E497" s="24">
        <v>7.2088920144871507</v>
      </c>
      <c r="F497" s="24">
        <v>40.403223859254318</v>
      </c>
      <c r="G497" s="24">
        <v>0.80030275326136668</v>
      </c>
      <c r="H497" s="24">
        <v>4.1659809885485908</v>
      </c>
      <c r="I497" s="24">
        <v>1770.2041650550307</v>
      </c>
    </row>
    <row r="498" spans="1:9" x14ac:dyDescent="0.35">
      <c r="A498" t="s">
        <v>2320</v>
      </c>
      <c r="B498" t="s">
        <v>189</v>
      </c>
      <c r="C498">
        <v>290001717</v>
      </c>
      <c r="D498" s="24">
        <v>4.5656153732630136</v>
      </c>
      <c r="E498" s="24">
        <v>6.9318545862687708</v>
      </c>
      <c r="F498" s="24">
        <v>42.151399144031139</v>
      </c>
      <c r="G498" s="24">
        <v>0.60615415983781662</v>
      </c>
      <c r="H498" s="24">
        <v>4.3752048655072517</v>
      </c>
      <c r="I498" s="24">
        <v>128.87509045151975</v>
      </c>
    </row>
    <row r="499" spans="1:9" x14ac:dyDescent="0.35">
      <c r="A499" t="s">
        <v>2320</v>
      </c>
      <c r="B499" t="s">
        <v>189</v>
      </c>
      <c r="C499">
        <v>290000111</v>
      </c>
      <c r="D499" s="24">
        <v>8.1677703981366907</v>
      </c>
      <c r="E499" s="24">
        <v>7.4140173957347706</v>
      </c>
      <c r="F499" s="24">
        <v>42.464251765048402</v>
      </c>
      <c r="G499" s="24">
        <v>0.66736407307664314</v>
      </c>
      <c r="H499" s="24">
        <v>4.0272126792342968</v>
      </c>
      <c r="I499" s="24">
        <v>418.50307518742267</v>
      </c>
    </row>
    <row r="500" spans="1:9" x14ac:dyDescent="0.35">
      <c r="A500" t="s">
        <v>2320</v>
      </c>
      <c r="B500" t="s">
        <v>189</v>
      </c>
      <c r="C500">
        <v>290000255</v>
      </c>
      <c r="D500" s="24">
        <v>6.392910587659955</v>
      </c>
      <c r="E500" s="24">
        <v>7.7486130899013785</v>
      </c>
      <c r="F500" s="24">
        <v>41.596641780096178</v>
      </c>
      <c r="G500" s="24">
        <v>0.5774928682044177</v>
      </c>
      <c r="H500" s="24">
        <v>4.5810742521802919</v>
      </c>
      <c r="I500" s="24">
        <v>2604.1031868937976</v>
      </c>
    </row>
    <row r="501" spans="1:9" x14ac:dyDescent="0.35">
      <c r="A501" t="s">
        <v>2320</v>
      </c>
      <c r="B501" t="s">
        <v>189</v>
      </c>
      <c r="C501">
        <v>290001803</v>
      </c>
      <c r="D501" s="24">
        <v>8.8720636269526114</v>
      </c>
      <c r="E501" s="24">
        <v>6.7577083172386079</v>
      </c>
      <c r="F501" s="24">
        <v>42.159684800914697</v>
      </c>
      <c r="G501" s="24">
        <v>0.68459418117767012</v>
      </c>
      <c r="H501" s="24">
        <v>3.7538588711546486</v>
      </c>
      <c r="I501" s="24">
        <v>309.8036649619134</v>
      </c>
    </row>
    <row r="502" spans="1:9" x14ac:dyDescent="0.35">
      <c r="A502" t="s">
        <v>2320</v>
      </c>
      <c r="B502" t="s">
        <v>189</v>
      </c>
      <c r="C502">
        <v>290000027</v>
      </c>
      <c r="D502" s="24">
        <v>8.3402235922244152</v>
      </c>
      <c r="E502" s="24">
        <v>8.5419658501434839</v>
      </c>
      <c r="F502" s="24">
        <v>41.502938134989684</v>
      </c>
      <c r="G502" s="24">
        <v>0.69512011866485168</v>
      </c>
      <c r="H502" s="24">
        <v>4.3987577273321046</v>
      </c>
      <c r="I502" s="24">
        <v>532.72103224936461</v>
      </c>
    </row>
    <row r="503" spans="1:9" x14ac:dyDescent="0.35">
      <c r="A503" t="s">
        <v>2320</v>
      </c>
      <c r="B503" t="s">
        <v>189</v>
      </c>
      <c r="C503">
        <v>290001681</v>
      </c>
      <c r="D503" s="24">
        <v>5.0310200857594225</v>
      </c>
      <c r="E503" s="24">
        <v>6.6368844504626496</v>
      </c>
      <c r="F503" s="24">
        <v>41.895044726205867</v>
      </c>
      <c r="G503" s="24">
        <v>0.52773035021850201</v>
      </c>
      <c r="H503" s="24">
        <v>4.197451837262264</v>
      </c>
      <c r="I503" s="24">
        <v>1624.350259535094</v>
      </c>
    </row>
    <row r="504" spans="1:9" x14ac:dyDescent="0.35">
      <c r="A504" t="s">
        <v>2320</v>
      </c>
      <c r="B504" t="s">
        <v>189</v>
      </c>
      <c r="C504">
        <v>290001223</v>
      </c>
      <c r="D504" s="24">
        <v>5.9095217127420296</v>
      </c>
      <c r="E504" s="24">
        <v>7.2197430053909963</v>
      </c>
      <c r="F504" s="24">
        <v>41.881643896749921</v>
      </c>
      <c r="G504" s="24">
        <v>0.65684721941234592</v>
      </c>
      <c r="H504" s="24">
        <v>4.3066828118863727</v>
      </c>
      <c r="I504" s="24">
        <v>548.07370074617097</v>
      </c>
    </row>
    <row r="505" spans="1:9" x14ac:dyDescent="0.35">
      <c r="A505" t="s">
        <v>2320</v>
      </c>
      <c r="B505" t="s">
        <v>189</v>
      </c>
      <c r="C505">
        <v>290001575</v>
      </c>
      <c r="D505" s="24">
        <v>8.0166614282897015</v>
      </c>
      <c r="E505" s="24">
        <v>8.7534990509293511</v>
      </c>
      <c r="F505" s="24">
        <v>40.627958265542581</v>
      </c>
      <c r="G505" s="24">
        <v>0.77369126855001735</v>
      </c>
      <c r="H505" s="24">
        <v>3.5811085638219202</v>
      </c>
      <c r="I505" s="24">
        <v>2867.6560974707891</v>
      </c>
    </row>
    <row r="506" spans="1:9" x14ac:dyDescent="0.35">
      <c r="A506" t="s">
        <v>2320</v>
      </c>
      <c r="B506" t="s">
        <v>189</v>
      </c>
      <c r="C506">
        <v>290001198</v>
      </c>
      <c r="D506" s="24">
        <v>5.8533700182767268</v>
      </c>
      <c r="E506" s="24">
        <v>7.1064733146621437</v>
      </c>
      <c r="F506" s="24">
        <v>42.214732620672422</v>
      </c>
      <c r="G506" s="24">
        <v>0.61710511090949727</v>
      </c>
      <c r="H506" s="24">
        <v>4.3847284130803512</v>
      </c>
      <c r="I506" s="24">
        <v>5052.0841452671157</v>
      </c>
    </row>
    <row r="507" spans="1:9" x14ac:dyDescent="0.35">
      <c r="A507" t="s">
        <v>2320</v>
      </c>
      <c r="B507" t="s">
        <v>189</v>
      </c>
      <c r="C507">
        <v>290000862</v>
      </c>
      <c r="D507" s="24">
        <v>6.8516213096513221</v>
      </c>
      <c r="E507" s="24">
        <v>6.6842885517298756</v>
      </c>
      <c r="F507" s="24">
        <v>42.397689755935239</v>
      </c>
      <c r="G507" s="24">
        <v>0.74760555861748645</v>
      </c>
      <c r="H507" s="24">
        <v>4.1518324788813432</v>
      </c>
      <c r="I507" s="24">
        <v>4020.0037055139014</v>
      </c>
    </row>
    <row r="508" spans="1:9" x14ac:dyDescent="0.35">
      <c r="A508" t="s">
        <v>2320</v>
      </c>
      <c r="B508" t="s">
        <v>189</v>
      </c>
      <c r="C508">
        <v>290001730</v>
      </c>
      <c r="D508" s="24">
        <v>2.9562037037037037</v>
      </c>
      <c r="E508" s="24">
        <v>8.7842702821869505</v>
      </c>
      <c r="F508" s="24">
        <v>44.679550264550265</v>
      </c>
      <c r="G508" s="24">
        <v>0.77960317460317463</v>
      </c>
      <c r="H508" s="24">
        <v>3.6621472663139332</v>
      </c>
      <c r="I508" s="24">
        <v>13820.51741622575</v>
      </c>
    </row>
    <row r="509" spans="1:9" x14ac:dyDescent="0.35">
      <c r="A509" t="s">
        <v>2320</v>
      </c>
      <c r="B509" t="s">
        <v>189</v>
      </c>
      <c r="C509">
        <v>290000209</v>
      </c>
      <c r="D509" s="24">
        <v>5.3070926966292138</v>
      </c>
      <c r="E509" s="24">
        <v>8.3795294943820231</v>
      </c>
      <c r="F509" s="24">
        <v>39.297724719101126</v>
      </c>
      <c r="G509" s="24">
        <v>2.0175035112359549</v>
      </c>
      <c r="H509" s="24">
        <v>2.9919241573033708</v>
      </c>
      <c r="I509" s="24">
        <v>6717.2707162921342</v>
      </c>
    </row>
    <row r="510" spans="1:9" x14ac:dyDescent="0.35">
      <c r="A510" t="s">
        <v>2320</v>
      </c>
      <c r="B510" t="s">
        <v>189</v>
      </c>
      <c r="C510">
        <v>290001827</v>
      </c>
      <c r="D510" s="24">
        <v>8.31</v>
      </c>
      <c r="E510" s="24">
        <v>6.27</v>
      </c>
      <c r="F510" s="24">
        <v>42.44</v>
      </c>
      <c r="G510" s="24">
        <v>0.55000000000000004</v>
      </c>
      <c r="H510" s="24">
        <v>4.5</v>
      </c>
      <c r="I510" s="24">
        <v>13442.999999999998</v>
      </c>
    </row>
    <row r="511" spans="1:9" x14ac:dyDescent="0.35">
      <c r="A511" t="s">
        <v>2320</v>
      </c>
      <c r="B511" t="s">
        <v>189</v>
      </c>
      <c r="C511">
        <v>290001861</v>
      </c>
      <c r="D511" s="24">
        <v>7.8864766616476665</v>
      </c>
      <c r="E511" s="24">
        <v>6.2767562916756301</v>
      </c>
      <c r="F511" s="24">
        <v>43.103521187352122</v>
      </c>
      <c r="G511" s="24">
        <v>0.75239406323940627</v>
      </c>
      <c r="H511" s="24">
        <v>4.3239406323940628</v>
      </c>
      <c r="I511" s="24">
        <v>13266.745751774575</v>
      </c>
    </row>
    <row r="512" spans="1:9" x14ac:dyDescent="0.35">
      <c r="A512" t="s">
        <v>2320</v>
      </c>
      <c r="B512" t="s">
        <v>189</v>
      </c>
      <c r="C512">
        <v>290001864</v>
      </c>
      <c r="D512" s="24">
        <v>2.2998121860213039</v>
      </c>
      <c r="E512" s="24">
        <v>8.6675823900944291</v>
      </c>
      <c r="F512" s="24">
        <v>44.186465094949241</v>
      </c>
      <c r="G512" s="24">
        <v>0.70692243553665601</v>
      </c>
      <c r="H512" s="24">
        <v>3.6230066912638357</v>
      </c>
      <c r="I512" s="24">
        <v>8042.3786296458429</v>
      </c>
    </row>
    <row r="513" spans="1:9" x14ac:dyDescent="0.35">
      <c r="A513" t="s">
        <v>2320</v>
      </c>
      <c r="B513" t="s">
        <v>189</v>
      </c>
      <c r="C513">
        <v>290001415</v>
      </c>
      <c r="D513" s="24">
        <v>5.9014479725990512</v>
      </c>
      <c r="E513" s="24">
        <v>6.2025342885774544</v>
      </c>
      <c r="F513" s="24">
        <v>42.312502280919553</v>
      </c>
      <c r="G513" s="24">
        <v>0.68904186422172031</v>
      </c>
      <c r="H513" s="24">
        <v>4.3955338847425178</v>
      </c>
      <c r="I513" s="24">
        <v>8104.2035178509987</v>
      </c>
    </row>
    <row r="514" spans="1:9" x14ac:dyDescent="0.35">
      <c r="A514" t="s">
        <v>2320</v>
      </c>
      <c r="B514" t="s">
        <v>189</v>
      </c>
      <c r="C514">
        <v>290001862</v>
      </c>
      <c r="D514" s="24">
        <v>6.3688321167883233</v>
      </c>
      <c r="E514" s="24">
        <v>7.6309489051094896</v>
      </c>
      <c r="F514" s="24">
        <v>42.286058394160584</v>
      </c>
      <c r="G514" s="24">
        <v>0.80613138686131391</v>
      </c>
      <c r="H514" s="24">
        <v>4.5000000000000009</v>
      </c>
      <c r="I514" s="24">
        <v>9062.335766423359</v>
      </c>
    </row>
    <row r="515" spans="1:9" x14ac:dyDescent="0.35">
      <c r="A515" t="s">
        <v>2320</v>
      </c>
      <c r="B515" t="s">
        <v>189</v>
      </c>
      <c r="C515">
        <v>290001537</v>
      </c>
      <c r="D515" s="24">
        <v>7.1408487382977697</v>
      </c>
      <c r="E515" s="24">
        <v>6.6874167181485511</v>
      </c>
      <c r="F515" s="24">
        <v>42.579951527823972</v>
      </c>
      <c r="G515" s="24">
        <v>0.57926531388110047</v>
      </c>
      <c r="H515" s="24">
        <v>4.1648766810815943</v>
      </c>
      <c r="I515" s="24">
        <v>9140.8078696003413</v>
      </c>
    </row>
    <row r="516" spans="1:9" x14ac:dyDescent="0.35">
      <c r="A516" t="s">
        <v>2320</v>
      </c>
      <c r="B516" t="s">
        <v>189</v>
      </c>
      <c r="C516">
        <v>290001582</v>
      </c>
      <c r="D516" s="24">
        <v>9.6185366180211567</v>
      </c>
      <c r="E516" s="24">
        <v>7.4164466461373681</v>
      </c>
      <c r="F516" s="24">
        <v>41.539933056634091</v>
      </c>
      <c r="G516" s="24">
        <v>0.66208193867987686</v>
      </c>
      <c r="H516" s="24">
        <v>3.6040969339938411</v>
      </c>
      <c r="I516" s="24">
        <v>2810.4090239657253</v>
      </c>
    </row>
    <row r="517" spans="1:9" x14ac:dyDescent="0.35">
      <c r="A517" t="s">
        <v>2320</v>
      </c>
      <c r="B517" t="s">
        <v>189</v>
      </c>
      <c r="C517">
        <v>290001863</v>
      </c>
      <c r="D517" s="24">
        <v>6.1101827024185074</v>
      </c>
      <c r="E517" s="24">
        <v>7.740126182965299</v>
      </c>
      <c r="F517" s="24">
        <v>41.484754206098842</v>
      </c>
      <c r="G517" s="24">
        <v>0.60084384858044171</v>
      </c>
      <c r="H517" s="24">
        <v>4.3403654048370139</v>
      </c>
      <c r="I517" s="24">
        <v>4285.5503417455311</v>
      </c>
    </row>
    <row r="518" spans="1:9" x14ac:dyDescent="0.35">
      <c r="A518" t="s">
        <v>2320</v>
      </c>
      <c r="B518" t="s">
        <v>189</v>
      </c>
      <c r="C518">
        <v>290000484</v>
      </c>
      <c r="D518" s="24">
        <v>7.2799999999999994</v>
      </c>
      <c r="E518" s="24">
        <v>6.32</v>
      </c>
      <c r="F518" s="24">
        <v>42.82</v>
      </c>
      <c r="G518" s="24">
        <v>0.52</v>
      </c>
      <c r="H518" s="24">
        <v>4.5</v>
      </c>
      <c r="I518" s="24">
        <v>13486</v>
      </c>
    </row>
    <row r="519" spans="1:9" x14ac:dyDescent="0.35">
      <c r="A519" t="s">
        <v>175</v>
      </c>
      <c r="B519" t="s">
        <v>189</v>
      </c>
      <c r="C519">
        <v>290001868</v>
      </c>
      <c r="D519" s="24">
        <v>3.2345552809457168</v>
      </c>
      <c r="E519" s="24">
        <v>9.8048950361790173</v>
      </c>
      <c r="F519" s="24">
        <v>42.645852365780307</v>
      </c>
      <c r="G519" s="24">
        <v>0.96031057380222129</v>
      </c>
      <c r="H519" s="24">
        <v>4.6266116785278264</v>
      </c>
      <c r="I519" s="24">
        <v>12401.809844266445</v>
      </c>
    </row>
    <row r="520" spans="1:9" x14ac:dyDescent="0.35">
      <c r="A520" t="s">
        <v>175</v>
      </c>
      <c r="B520" t="s">
        <v>189</v>
      </c>
      <c r="C520">
        <v>290001698</v>
      </c>
      <c r="D520" s="24">
        <v>4.7323844178082188</v>
      </c>
      <c r="E520" s="24">
        <v>10.074646118721461</v>
      </c>
      <c r="F520" s="24">
        <v>43.935001426940637</v>
      </c>
      <c r="G520" s="24">
        <v>1.0157234589041095</v>
      </c>
      <c r="H520" s="24">
        <v>2.7445062785388128</v>
      </c>
      <c r="I520" s="24">
        <v>2841.1579623287666</v>
      </c>
    </row>
    <row r="521" spans="1:9" x14ac:dyDescent="0.35">
      <c r="A521" t="s">
        <v>175</v>
      </c>
      <c r="B521" t="s">
        <v>189</v>
      </c>
      <c r="C521">
        <v>290001364</v>
      </c>
      <c r="D521" s="24">
        <v>6.4140180060020002</v>
      </c>
      <c r="E521" s="24">
        <v>6.6822474158052678</v>
      </c>
      <c r="F521" s="24">
        <v>42.52175058352784</v>
      </c>
      <c r="G521" s="24">
        <v>0.55706235411803928</v>
      </c>
      <c r="H521" s="24">
        <v>4.7059019673224407</v>
      </c>
      <c r="I521" s="24">
        <v>13364.37079026342</v>
      </c>
    </row>
    <row r="522" spans="1:9" x14ac:dyDescent="0.35">
      <c r="A522" t="s">
        <v>175</v>
      </c>
      <c r="B522" t="s">
        <v>189</v>
      </c>
      <c r="C522">
        <v>290000555</v>
      </c>
      <c r="D522" s="24">
        <v>6.43</v>
      </c>
      <c r="E522" s="24">
        <v>6.62</v>
      </c>
      <c r="F522" s="24">
        <v>40.090000000000003</v>
      </c>
      <c r="G522" s="24">
        <v>0.72</v>
      </c>
      <c r="H522" s="24">
        <v>4</v>
      </c>
      <c r="I522" s="24">
        <v>13821</v>
      </c>
    </row>
    <row r="523" spans="1:9" x14ac:dyDescent="0.35">
      <c r="A523" t="s">
        <v>175</v>
      </c>
      <c r="B523" t="s">
        <v>189</v>
      </c>
      <c r="C523">
        <v>290000753</v>
      </c>
      <c r="D523" s="24">
        <v>5.3961641135895375</v>
      </c>
      <c r="E523" s="24">
        <v>5.4622377497088594</v>
      </c>
      <c r="F523" s="24">
        <v>42.607773000089594</v>
      </c>
      <c r="G523" s="24">
        <v>0.63</v>
      </c>
      <c r="H523" s="24">
        <v>5.0000000000000009</v>
      </c>
      <c r="I523" s="24">
        <v>13766.250918211952</v>
      </c>
    </row>
    <row r="524" spans="1:9" x14ac:dyDescent="0.35">
      <c r="A524" t="s">
        <v>175</v>
      </c>
      <c r="B524" t="s">
        <v>189</v>
      </c>
      <c r="C524">
        <v>290000755</v>
      </c>
      <c r="D524" s="24">
        <v>5.7051066318725816</v>
      </c>
      <c r="E524" s="24">
        <v>6.223035184018717</v>
      </c>
      <c r="F524" s="24">
        <v>42.380807162782332</v>
      </c>
      <c r="G524" s="24">
        <v>0.58542427787276152</v>
      </c>
      <c r="H524" s="24">
        <v>4.3825699631062713</v>
      </c>
      <c r="I524" s="24">
        <v>13345.31674615315</v>
      </c>
    </row>
    <row r="525" spans="1:9" x14ac:dyDescent="0.35">
      <c r="A525" t="s">
        <v>175</v>
      </c>
      <c r="B525" t="s">
        <v>189</v>
      </c>
      <c r="C525">
        <v>290000868</v>
      </c>
      <c r="D525" s="24">
        <v>7.73</v>
      </c>
      <c r="E525" s="24">
        <v>6.57</v>
      </c>
      <c r="F525" s="24">
        <v>42.59</v>
      </c>
      <c r="G525" s="24">
        <v>0.78</v>
      </c>
      <c r="H525" s="24">
        <v>3.5</v>
      </c>
      <c r="I525" s="24">
        <v>13409</v>
      </c>
    </row>
    <row r="526" spans="1:9" x14ac:dyDescent="0.35">
      <c r="A526" t="s">
        <v>175</v>
      </c>
      <c r="B526" t="s">
        <v>189</v>
      </c>
      <c r="C526">
        <v>290001288</v>
      </c>
      <c r="D526" s="24">
        <v>7.0175580277434415</v>
      </c>
      <c r="E526" s="24">
        <v>5.0979590715561054</v>
      </c>
      <c r="F526" s="24">
        <v>43.705372888339518</v>
      </c>
      <c r="G526" s="24">
        <v>0.5206716110424392</v>
      </c>
      <c r="H526" s="24">
        <v>5.1554731492926793</v>
      </c>
      <c r="I526" s="24">
        <v>13793.972943277022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44B21-4A3B-4B90-AD0C-F7F41246916F}">
  <dimension ref="A1:A13"/>
  <sheetViews>
    <sheetView workbookViewId="0">
      <selection activeCell="C2" sqref="C2:D31"/>
    </sheetView>
  </sheetViews>
  <sheetFormatPr baseColWidth="10" defaultColWidth="11.453125" defaultRowHeight="14.5" x14ac:dyDescent="0.35"/>
  <cols>
    <col min="1" max="1" width="12.26953125" customWidth="1"/>
  </cols>
  <sheetData>
    <row r="1" spans="1:1" x14ac:dyDescent="0.35">
      <c r="A1" s="17" t="s">
        <v>2315</v>
      </c>
    </row>
    <row r="2" spans="1:1" x14ac:dyDescent="0.35">
      <c r="A2" t="s">
        <v>2316</v>
      </c>
    </row>
    <row r="3" spans="1:1" x14ac:dyDescent="0.35">
      <c r="A3" t="s">
        <v>2317</v>
      </c>
    </row>
    <row r="4" spans="1:1" x14ac:dyDescent="0.35">
      <c r="A4" t="s">
        <v>2318</v>
      </c>
    </row>
    <row r="5" spans="1:1" x14ac:dyDescent="0.35">
      <c r="A5" t="s">
        <v>2319</v>
      </c>
    </row>
    <row r="6" spans="1:1" x14ac:dyDescent="0.35">
      <c r="A6" t="s">
        <v>2320</v>
      </c>
    </row>
    <row r="7" spans="1:1" x14ac:dyDescent="0.35">
      <c r="A7" t="s">
        <v>175</v>
      </c>
    </row>
    <row r="8" spans="1:1" x14ac:dyDescent="0.35">
      <c r="A8" t="s">
        <v>2321</v>
      </c>
    </row>
    <row r="9" spans="1:1" x14ac:dyDescent="0.35">
      <c r="A9" t="s">
        <v>2322</v>
      </c>
    </row>
    <row r="10" spans="1:1" x14ac:dyDescent="0.35">
      <c r="A10" t="s">
        <v>2323</v>
      </c>
    </row>
    <row r="11" spans="1:1" x14ac:dyDescent="0.35">
      <c r="A11" t="s">
        <v>2324</v>
      </c>
    </row>
    <row r="12" spans="1:1" x14ac:dyDescent="0.35">
      <c r="A12" t="s">
        <v>2325</v>
      </c>
    </row>
    <row r="13" spans="1:1" x14ac:dyDescent="0.35">
      <c r="A13" t="s">
        <v>2326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33afdd9-fed6-4b90-b978-97e960376eab" xsi:nil="true"/>
    <lcf76f155ced4ddcb4097134ff3c332f xmlns="b84154fa-746b-4d89-acb0-07fd687ef29d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62762C3CB13C34E876FA77762BE34CF" ma:contentTypeVersion="14" ma:contentTypeDescription="Crear nuevo documento." ma:contentTypeScope="" ma:versionID="f329e7dab7fff44bfa4abb861060a2b9">
  <xsd:schema xmlns:xsd="http://www.w3.org/2001/XMLSchema" xmlns:xs="http://www.w3.org/2001/XMLSchema" xmlns:p="http://schemas.microsoft.com/office/2006/metadata/properties" xmlns:ns2="b84154fa-746b-4d89-acb0-07fd687ef29d" xmlns:ns3="e33afdd9-fed6-4b90-b978-97e960376eab" targetNamespace="http://schemas.microsoft.com/office/2006/metadata/properties" ma:root="true" ma:fieldsID="36ff0ba328da90ce7c55535a37301844" ns2:_="" ns3:_="">
    <xsd:import namespace="b84154fa-746b-4d89-acb0-07fd687ef29d"/>
    <xsd:import namespace="e33afdd9-fed6-4b90-b978-97e960376e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4154fa-746b-4d89-acb0-07fd687ef2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f5f309ef-1f4a-439a-ae76-b2c0251eea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3afdd9-fed6-4b90-b978-97e960376ea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04066f6c-ca7b-42ad-a481-2991be9e9bef}" ma:internalName="TaxCatchAll" ma:showField="CatchAllData" ma:web="e33afdd9-fed6-4b90-b978-97e960376ea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FBA8F063-B913-425B-B56B-4DC662974E20}">
  <ds:schemaRefs>
    <ds:schemaRef ds:uri="http://schemas.microsoft.com/office/2006/metadata/properties"/>
    <ds:schemaRef ds:uri="http://schemas.microsoft.com/office/infopath/2007/PartnerControls"/>
    <ds:schemaRef ds:uri="e33afdd9-fed6-4b90-b978-97e960376eab"/>
    <ds:schemaRef ds:uri="b84154fa-746b-4d89-acb0-07fd687ef29d"/>
  </ds:schemaRefs>
</ds:datastoreItem>
</file>

<file path=customXml/itemProps2.xml><?xml version="1.0" encoding="utf-8"?>
<ds:datastoreItem xmlns:ds="http://schemas.openxmlformats.org/officeDocument/2006/customXml" ds:itemID="{62069440-0888-4819-9638-FD8A16902A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4154fa-746b-4d89-acb0-07fd687ef29d"/>
    <ds:schemaRef ds:uri="e33afdd9-fed6-4b90-b978-97e960376e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6DD2741-8A95-4E3B-AD0F-329549B730A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73988D6-5CDA-4BF7-B22E-2FE7DC745478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a36504d6-a061-40bb-8bcd-e6eed9d85e9a}" enabled="0" method="" siteId="{a36504d6-a061-40bb-8bcd-e6eed9d85e9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INDUMAX</vt:lpstr>
      <vt:lpstr>DATOS MAESTROS</vt:lpstr>
      <vt:lpstr>CALIDAD CONTRACTUAL</vt:lpstr>
      <vt:lpstr>CONSOLIDADO_COQUE</vt:lpstr>
      <vt:lpstr>LISTAS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Elkin David Peña Ruiz</dc:creator>
  <cp:keywords/>
  <dc:description/>
  <cp:lastModifiedBy>Elkin David Peña Ruiz</cp:lastModifiedBy>
  <cp:revision/>
  <dcterms:created xsi:type="dcterms:W3CDTF">2025-06-05T22:29:23Z</dcterms:created>
  <dcterms:modified xsi:type="dcterms:W3CDTF">2025-07-11T03:59:10Z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0x010100162762C3CB13C34E876FA77762BE34CF</vt:lpwstr>
  </property>
  <property fmtid="{D5CDD505-2E9C-101B-9397-08002B2CF9AE}" pid="3" name="MediaServiceImageTags">
    <vt:lpwstr/>
  </property>
</Properties>
</file>