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 MIPA 3" sheetId="1" r:id="rId1"/>
  </sheets>
  <calcPr calcId="124519"/>
</workbook>
</file>

<file path=xl/calcChain.xml><?xml version="1.0" encoding="utf-8"?>
<calcChain xmlns="http://schemas.openxmlformats.org/spreadsheetml/2006/main">
  <c r="CJ60" i="1"/>
  <c r="J60" s="1"/>
  <c r="CG60"/>
  <c r="CD60"/>
  <c r="CC60"/>
  <c r="BM60"/>
  <c r="AU60"/>
  <c r="AV60" s="1"/>
  <c r="E60" s="1"/>
  <c r="F60" s="1"/>
  <c r="AD60"/>
  <c r="M60"/>
  <c r="L60"/>
  <c r="H60"/>
  <c r="I60" s="1"/>
  <c r="G60"/>
  <c r="CJ59"/>
  <c r="J59" s="1"/>
  <c r="CG59"/>
  <c r="CD59"/>
  <c r="CC59"/>
  <c r="BM59"/>
  <c r="AU59"/>
  <c r="AV59" s="1"/>
  <c r="E59" s="1"/>
  <c r="F59" s="1"/>
  <c r="AD59"/>
  <c r="M59"/>
  <c r="L59"/>
  <c r="H59"/>
  <c r="I59" s="1"/>
  <c r="G59"/>
  <c r="CJ58"/>
  <c r="J58" s="1"/>
  <c r="CG58"/>
  <c r="CD58"/>
  <c r="CC58"/>
  <c r="BM58"/>
  <c r="AU58"/>
  <c r="AV58" s="1"/>
  <c r="E58" s="1"/>
  <c r="F58" s="1"/>
  <c r="AD58"/>
  <c r="M58"/>
  <c r="L58"/>
  <c r="H58"/>
  <c r="I58" s="1"/>
  <c r="G58"/>
  <c r="CJ57"/>
  <c r="J57" s="1"/>
  <c r="CG57"/>
  <c r="CD57"/>
  <c r="CC57"/>
  <c r="BM57"/>
  <c r="AU57"/>
  <c r="AV57" s="1"/>
  <c r="E57" s="1"/>
  <c r="F57" s="1"/>
  <c r="AD57"/>
  <c r="M57"/>
  <c r="L57"/>
  <c r="H57"/>
  <c r="I57" s="1"/>
  <c r="G57"/>
  <c r="CJ56"/>
  <c r="J56" s="1"/>
  <c r="CG56"/>
  <c r="CD56"/>
  <c r="CC56"/>
  <c r="BM56"/>
  <c r="AU56"/>
  <c r="AV56" s="1"/>
  <c r="E56" s="1"/>
  <c r="F56" s="1"/>
  <c r="AD56"/>
  <c r="M56"/>
  <c r="L56"/>
  <c r="H56"/>
  <c r="I56" s="1"/>
  <c r="G56"/>
  <c r="CJ55"/>
  <c r="J55" s="1"/>
  <c r="CG55"/>
  <c r="CD55"/>
  <c r="CC55"/>
  <c r="BM55"/>
  <c r="AU55"/>
  <c r="AV55" s="1"/>
  <c r="E55" s="1"/>
  <c r="F55" s="1"/>
  <c r="AD55"/>
  <c r="M55"/>
  <c r="L55"/>
  <c r="H55"/>
  <c r="I55" s="1"/>
  <c r="G55"/>
  <c r="CJ54"/>
  <c r="J54" s="1"/>
  <c r="CG54"/>
  <c r="CD54"/>
  <c r="CC54"/>
  <c r="BM54"/>
  <c r="AU54"/>
  <c r="AV54" s="1"/>
  <c r="E54" s="1"/>
  <c r="F54" s="1"/>
  <c r="AD54"/>
  <c r="M54"/>
  <c r="L54"/>
  <c r="H54"/>
  <c r="I54" s="1"/>
  <c r="G54"/>
  <c r="CJ53"/>
  <c r="J53" s="1"/>
  <c r="CG53"/>
  <c r="CD53"/>
  <c r="CC53"/>
  <c r="BM53"/>
  <c r="AU53"/>
  <c r="AV53" s="1"/>
  <c r="E53" s="1"/>
  <c r="F53" s="1"/>
  <c r="AD53"/>
  <c r="M53"/>
  <c r="L53"/>
  <c r="H53"/>
  <c r="I53" s="1"/>
  <c r="G53"/>
  <c r="CJ52"/>
  <c r="J52" s="1"/>
  <c r="CG52"/>
  <c r="CD52"/>
  <c r="CC52"/>
  <c r="BM52"/>
  <c r="AU52"/>
  <c r="AV52" s="1"/>
  <c r="E52" s="1"/>
  <c r="F52" s="1"/>
  <c r="AD52"/>
  <c r="M52"/>
  <c r="L52"/>
  <c r="H52"/>
  <c r="I52" s="1"/>
  <c r="G52"/>
  <c r="CJ51"/>
  <c r="J51" s="1"/>
  <c r="CG51"/>
  <c r="CD51"/>
  <c r="CC51"/>
  <c r="BM51"/>
  <c r="AU51"/>
  <c r="AV51" s="1"/>
  <c r="E51" s="1"/>
  <c r="F51" s="1"/>
  <c r="AD51"/>
  <c r="M51"/>
  <c r="L51"/>
  <c r="H51"/>
  <c r="I51" s="1"/>
  <c r="G51"/>
  <c r="CJ50"/>
  <c r="J50" s="1"/>
  <c r="CG50"/>
  <c r="CD50"/>
  <c r="CC50"/>
  <c r="BM50"/>
  <c r="AU50"/>
  <c r="AV50" s="1"/>
  <c r="E50" s="1"/>
  <c r="F50" s="1"/>
  <c r="AD50"/>
  <c r="M50"/>
  <c r="L50"/>
  <c r="H50"/>
  <c r="I50" s="1"/>
  <c r="G50"/>
  <c r="CJ49"/>
  <c r="J49" s="1"/>
  <c r="CG49"/>
  <c r="CD49"/>
  <c r="CC49"/>
  <c r="BM49"/>
  <c r="AU49"/>
  <c r="AV49" s="1"/>
  <c r="E49" s="1"/>
  <c r="F49" s="1"/>
  <c r="AD49"/>
  <c r="M49"/>
  <c r="L49"/>
  <c r="H49"/>
  <c r="I49" s="1"/>
  <c r="G49"/>
  <c r="CJ48"/>
  <c r="J48" s="1"/>
  <c r="CG48"/>
  <c r="CD48"/>
  <c r="CC48"/>
  <c r="BM48"/>
  <c r="AU48"/>
  <c r="AV48" s="1"/>
  <c r="E48" s="1"/>
  <c r="F48" s="1"/>
  <c r="AD48"/>
  <c r="M48"/>
  <c r="L48"/>
  <c r="H48"/>
  <c r="I48" s="1"/>
  <c r="G48"/>
  <c r="CJ47"/>
  <c r="J47" s="1"/>
  <c r="CG47"/>
  <c r="CD47"/>
  <c r="CC47"/>
  <c r="BM47"/>
  <c r="AU47"/>
  <c r="AV47" s="1"/>
  <c r="E47" s="1"/>
  <c r="F47" s="1"/>
  <c r="AD47"/>
  <c r="M47"/>
  <c r="L47"/>
  <c r="H47"/>
  <c r="I47" s="1"/>
  <c r="G47"/>
  <c r="CG46"/>
  <c r="G46" s="1"/>
  <c r="CC46"/>
  <c r="CD46" s="1"/>
  <c r="H46" s="1"/>
  <c r="I46" s="1"/>
  <c r="BM46"/>
  <c r="AU46"/>
  <c r="AV46" s="1"/>
  <c r="E46" s="1"/>
  <c r="F46" s="1"/>
  <c r="AD46"/>
  <c r="M46"/>
  <c r="L46"/>
  <c r="CC45"/>
  <c r="CD45" s="1"/>
  <c r="H45" s="1"/>
  <c r="I45" s="1"/>
  <c r="BM45"/>
  <c r="AU45"/>
  <c r="AV45" s="1"/>
  <c r="E45" s="1"/>
  <c r="F45" s="1"/>
  <c r="AD45"/>
  <c r="M45"/>
  <c r="L45"/>
  <c r="CC44"/>
  <c r="CD44" s="1"/>
  <c r="H44" s="1"/>
  <c r="I44" s="1"/>
  <c r="BM44"/>
  <c r="AU44"/>
  <c r="AV44" s="1"/>
  <c r="E44" s="1"/>
  <c r="F44" s="1"/>
  <c r="AD44"/>
  <c r="M44"/>
  <c r="L44"/>
  <c r="CC43"/>
  <c r="CD43" s="1"/>
  <c r="H43" s="1"/>
  <c r="I43" s="1"/>
  <c r="BM43"/>
  <c r="AU43"/>
  <c r="AV43" s="1"/>
  <c r="E43" s="1"/>
  <c r="F43" s="1"/>
  <c r="AD43"/>
  <c r="M43"/>
  <c r="L43"/>
  <c r="CC42"/>
  <c r="CD42" s="1"/>
  <c r="H42" s="1"/>
  <c r="I42" s="1"/>
  <c r="BM42"/>
  <c r="AU42"/>
  <c r="AV42" s="1"/>
  <c r="E42" s="1"/>
  <c r="F42" s="1"/>
  <c r="AD42"/>
  <c r="M42"/>
  <c r="L42"/>
  <c r="CC41"/>
  <c r="CD41" s="1"/>
  <c r="H41" s="1"/>
  <c r="I41" s="1"/>
  <c r="BM41"/>
  <c r="AU41"/>
  <c r="AV41" s="1"/>
  <c r="E41" s="1"/>
  <c r="F41" s="1"/>
  <c r="AD41"/>
  <c r="M41"/>
  <c r="L41"/>
  <c r="CC40"/>
  <c r="CD40" s="1"/>
  <c r="H40" s="1"/>
  <c r="I40" s="1"/>
  <c r="BM40"/>
  <c r="AU40"/>
  <c r="AV40" s="1"/>
  <c r="E40" s="1"/>
  <c r="F40" s="1"/>
  <c r="AD40"/>
  <c r="M40"/>
  <c r="L40"/>
  <c r="CC39"/>
  <c r="CD39" s="1"/>
  <c r="H39" s="1"/>
  <c r="I39" s="1"/>
  <c r="BM39"/>
  <c r="AU39"/>
  <c r="AV39" s="1"/>
  <c r="E39" s="1"/>
  <c r="F39" s="1"/>
  <c r="AD39"/>
  <c r="M39"/>
  <c r="L39"/>
  <c r="CC38"/>
  <c r="CD38" s="1"/>
  <c r="H38" s="1"/>
  <c r="I38" s="1"/>
  <c r="BM38"/>
  <c r="AU38"/>
  <c r="AV38" s="1"/>
  <c r="E38" s="1"/>
  <c r="F38" s="1"/>
  <c r="AD38"/>
  <c r="M38"/>
  <c r="L38"/>
  <c r="CC37"/>
  <c r="CD37" s="1"/>
  <c r="H37" s="1"/>
  <c r="I37" s="1"/>
  <c r="BM37"/>
  <c r="AU37"/>
  <c r="AV37" s="1"/>
  <c r="E37" s="1"/>
  <c r="F37" s="1"/>
  <c r="AD37"/>
  <c r="M37"/>
  <c r="L37"/>
  <c r="CC36"/>
  <c r="CD36" s="1"/>
  <c r="H36" s="1"/>
  <c r="I36" s="1"/>
  <c r="BM36"/>
  <c r="AU36"/>
  <c r="AV36" s="1"/>
  <c r="E36" s="1"/>
  <c r="F36" s="1"/>
  <c r="AD36"/>
  <c r="M36"/>
  <c r="L36"/>
  <c r="CC35"/>
  <c r="CD35" s="1"/>
  <c r="H35" s="1"/>
  <c r="I35" s="1"/>
  <c r="BM35"/>
  <c r="AU35"/>
  <c r="AV35" s="1"/>
  <c r="E35" s="1"/>
  <c r="F35" s="1"/>
  <c r="AD35"/>
  <c r="M35"/>
  <c r="L35"/>
  <c r="CC34"/>
  <c r="CD34" s="1"/>
  <c r="H34" s="1"/>
  <c r="I34" s="1"/>
  <c r="BM34"/>
  <c r="AU34"/>
  <c r="AV34" s="1"/>
  <c r="E34" s="1"/>
  <c r="F34" s="1"/>
  <c r="AD34"/>
  <c r="M34"/>
  <c r="L34"/>
  <c r="CV33"/>
  <c r="CC33"/>
  <c r="CD33" s="1"/>
  <c r="H33" s="1"/>
  <c r="I33" s="1"/>
  <c r="BM33"/>
  <c r="AU33"/>
  <c r="AV33" s="1"/>
  <c r="E33" s="1"/>
  <c r="F33" s="1"/>
  <c r="AD33"/>
  <c r="M33"/>
  <c r="L33"/>
  <c r="CV32"/>
  <c r="CD32"/>
  <c r="CC32"/>
  <c r="BM32"/>
  <c r="AU32"/>
  <c r="AV32" s="1"/>
  <c r="E32" s="1"/>
  <c r="F32" s="1"/>
  <c r="AD32"/>
  <c r="L32" s="1"/>
  <c r="M32"/>
  <c r="H32"/>
  <c r="I32" s="1"/>
  <c r="CV31"/>
  <c r="CC31"/>
  <c r="CD31" s="1"/>
  <c r="H31" s="1"/>
  <c r="I31" s="1"/>
  <c r="BM31"/>
  <c r="AU31"/>
  <c r="AV31" s="1"/>
  <c r="E31" s="1"/>
  <c r="F31" s="1"/>
  <c r="AD31"/>
  <c r="L31" s="1"/>
  <c r="M31"/>
  <c r="CV30"/>
  <c r="CC30"/>
  <c r="CD30" s="1"/>
  <c r="H30" s="1"/>
  <c r="I30" s="1"/>
  <c r="BM30"/>
  <c r="AU30"/>
  <c r="AV30" s="1"/>
  <c r="E30" s="1"/>
  <c r="F30" s="1"/>
  <c r="AD30"/>
  <c r="M30"/>
  <c r="L30"/>
  <c r="CV29"/>
  <c r="CC29"/>
  <c r="CD29" s="1"/>
  <c r="H29" s="1"/>
  <c r="I29" s="1"/>
  <c r="BM29"/>
  <c r="AU29"/>
  <c r="AV29" s="1"/>
  <c r="E29" s="1"/>
  <c r="F29" s="1"/>
  <c r="AD29"/>
  <c r="M29"/>
  <c r="L29"/>
  <c r="CV28"/>
  <c r="CD28"/>
  <c r="CC28"/>
  <c r="BM28"/>
  <c r="AU28"/>
  <c r="AV28" s="1"/>
  <c r="E28" s="1"/>
  <c r="F28" s="1"/>
  <c r="AD28"/>
  <c r="M28"/>
  <c r="L28"/>
  <c r="H28"/>
  <c r="I28" s="1"/>
  <c r="CV27"/>
  <c r="CC27"/>
  <c r="CD27" s="1"/>
  <c r="H27" s="1"/>
  <c r="I27" s="1"/>
  <c r="BM27"/>
  <c r="AU27"/>
  <c r="AV27" s="1"/>
  <c r="E27" s="1"/>
  <c r="F27" s="1"/>
  <c r="AD27"/>
  <c r="M27"/>
  <c r="L27"/>
  <c r="CV26"/>
  <c r="CC26"/>
  <c r="CD26" s="1"/>
  <c r="H26" s="1"/>
  <c r="I26" s="1"/>
  <c r="BM26"/>
  <c r="AU26"/>
  <c r="AV26" s="1"/>
  <c r="E26" s="1"/>
  <c r="F26" s="1"/>
  <c r="AD26"/>
  <c r="M26"/>
  <c r="L26"/>
  <c r="CV25"/>
  <c r="CJ45" s="1"/>
  <c r="J45" s="1"/>
  <c r="CC25"/>
  <c r="CD25" s="1"/>
  <c r="H25" s="1"/>
  <c r="I25" s="1"/>
  <c r="BM25"/>
  <c r="AU25"/>
  <c r="AV25" s="1"/>
  <c r="E25" s="1"/>
  <c r="F25" s="1"/>
  <c r="AD25"/>
  <c r="M25"/>
  <c r="L25"/>
  <c r="CV24"/>
  <c r="CC24"/>
  <c r="CD24" s="1"/>
  <c r="H24" s="1"/>
  <c r="I24" s="1"/>
  <c r="BM24"/>
  <c r="AU24"/>
  <c r="AV24" s="1"/>
  <c r="E24" s="1"/>
  <c r="F24" s="1"/>
  <c r="AD24"/>
  <c r="L24" s="1"/>
  <c r="M24"/>
  <c r="CV23"/>
  <c r="CJ23"/>
  <c r="CC23"/>
  <c r="CD23" s="1"/>
  <c r="H23" s="1"/>
  <c r="I23" s="1"/>
  <c r="BM23"/>
  <c r="AU23"/>
  <c r="AV23" s="1"/>
  <c r="E23" s="1"/>
  <c r="F23" s="1"/>
  <c r="AD23"/>
  <c r="L23" s="1"/>
  <c r="M23"/>
  <c r="J23"/>
  <c r="CV22"/>
  <c r="CJ22"/>
  <c r="J22" s="1"/>
  <c r="CC22"/>
  <c r="CD22" s="1"/>
  <c r="H22" s="1"/>
  <c r="I22" s="1"/>
  <c r="BM22"/>
  <c r="AU22"/>
  <c r="AV22" s="1"/>
  <c r="E22" s="1"/>
  <c r="F22" s="1"/>
  <c r="AD22"/>
  <c r="L22" s="1"/>
  <c r="M22"/>
  <c r="CJ21"/>
  <c r="J21" s="1"/>
  <c r="CC21"/>
  <c r="CD21" s="1"/>
  <c r="H21" s="1"/>
  <c r="I21" s="1"/>
  <c r="BM21"/>
  <c r="AU21"/>
  <c r="AV21" s="1"/>
  <c r="E21" s="1"/>
  <c r="F21" s="1"/>
  <c r="AD21"/>
  <c r="M21"/>
  <c r="L21"/>
  <c r="CV20"/>
  <c r="CJ20"/>
  <c r="J20" s="1"/>
  <c r="CC20"/>
  <c r="CD20" s="1"/>
  <c r="H20" s="1"/>
  <c r="I20" s="1"/>
  <c r="BM20"/>
  <c r="AU20"/>
  <c r="AV20" s="1"/>
  <c r="E20" s="1"/>
  <c r="F20" s="1"/>
  <c r="AD20"/>
  <c r="M20"/>
  <c r="L20"/>
  <c r="CV19"/>
  <c r="CJ19"/>
  <c r="J19" s="1"/>
  <c r="CC19"/>
  <c r="CD19" s="1"/>
  <c r="H19" s="1"/>
  <c r="I19" s="1"/>
  <c r="BM19"/>
  <c r="AU19"/>
  <c r="AV19" s="1"/>
  <c r="E19" s="1"/>
  <c r="F19" s="1"/>
  <c r="AD19"/>
  <c r="L19" s="1"/>
  <c r="M19"/>
  <c r="CV18"/>
  <c r="CJ18"/>
  <c r="J18" s="1"/>
  <c r="CC18"/>
  <c r="CD18" s="1"/>
  <c r="H18" s="1"/>
  <c r="I18" s="1"/>
  <c r="BM18"/>
  <c r="AU18"/>
  <c r="AV18" s="1"/>
  <c r="E18" s="1"/>
  <c r="F18" s="1"/>
  <c r="AD18"/>
  <c r="L18" s="1"/>
  <c r="M18"/>
  <c r="CV17"/>
  <c r="CJ17"/>
  <c r="J17" s="1"/>
  <c r="CC17"/>
  <c r="CD17" s="1"/>
  <c r="H17" s="1"/>
  <c r="I17" s="1"/>
  <c r="BM17"/>
  <c r="AU17"/>
  <c r="AV17" s="1"/>
  <c r="E17" s="1"/>
  <c r="F17" s="1"/>
  <c r="AD17"/>
  <c r="L17" s="1"/>
  <c r="M17"/>
  <c r="CV16"/>
  <c r="CJ16"/>
  <c r="J16" s="1"/>
  <c r="CC16"/>
  <c r="CD16" s="1"/>
  <c r="H16" s="1"/>
  <c r="I16" s="1"/>
  <c r="BM16"/>
  <c r="AU16"/>
  <c r="AV16" s="1"/>
  <c r="E16" s="1"/>
  <c r="F16" s="1"/>
  <c r="AD16"/>
  <c r="L16" s="1"/>
  <c r="M16"/>
  <c r="CV15"/>
  <c r="CJ15"/>
  <c r="J15" s="1"/>
  <c r="CC15"/>
  <c r="CD15" s="1"/>
  <c r="H15" s="1"/>
  <c r="I15" s="1"/>
  <c r="BM15"/>
  <c r="AU15"/>
  <c r="AV15" s="1"/>
  <c r="E15" s="1"/>
  <c r="F15" s="1"/>
  <c r="AD15"/>
  <c r="L15" s="1"/>
  <c r="M15"/>
  <c r="CV14"/>
  <c r="CJ14"/>
  <c r="CC14"/>
  <c r="CD14" s="1"/>
  <c r="H14" s="1"/>
  <c r="I14" s="1"/>
  <c r="BM14"/>
  <c r="AU14"/>
  <c r="AV14" s="1"/>
  <c r="E14" s="1"/>
  <c r="F14" s="1"/>
  <c r="AD14"/>
  <c r="L14" s="1"/>
  <c r="M14"/>
  <c r="J14"/>
  <c r="CV13"/>
  <c r="CJ13"/>
  <c r="J13" s="1"/>
  <c r="CC13"/>
  <c r="CD13" s="1"/>
  <c r="H13" s="1"/>
  <c r="I13" s="1"/>
  <c r="BM13"/>
  <c r="AU13"/>
  <c r="AV13" s="1"/>
  <c r="E13" s="1"/>
  <c r="F13" s="1"/>
  <c r="AD13"/>
  <c r="L13" s="1"/>
  <c r="M13"/>
  <c r="CV12"/>
  <c r="CJ12"/>
  <c r="J12" s="1"/>
  <c r="CC12"/>
  <c r="CD12" s="1"/>
  <c r="H12" s="1"/>
  <c r="I12" s="1"/>
  <c r="BM12"/>
  <c r="AU12"/>
  <c r="AV12" s="1"/>
  <c r="E12" s="1"/>
  <c r="F12" s="1"/>
  <c r="AD12"/>
  <c r="L12" s="1"/>
  <c r="M12"/>
  <c r="CV11"/>
  <c r="CG45" s="1"/>
  <c r="G45" s="1"/>
  <c r="CJ11"/>
  <c r="J11" s="1"/>
  <c r="CD11"/>
  <c r="H11" s="1"/>
  <c r="I11" s="1"/>
  <c r="CC11"/>
  <c r="BM11"/>
  <c r="AU11"/>
  <c r="AV11" s="1"/>
  <c r="E11" s="1"/>
  <c r="F11" s="1"/>
  <c r="AD11"/>
  <c r="L11" s="1"/>
  <c r="M11"/>
  <c r="CV10"/>
  <c r="CV9"/>
  <c r="BC2"/>
  <c r="T2"/>
  <c r="CJ24" l="1"/>
  <c r="J24" s="1"/>
  <c r="CJ25"/>
  <c r="J25" s="1"/>
  <c r="CJ26"/>
  <c r="J26" s="1"/>
  <c r="CJ27"/>
  <c r="J27" s="1"/>
  <c r="CJ32"/>
  <c r="J32" s="1"/>
  <c r="CJ33"/>
  <c r="J33" s="1"/>
  <c r="CJ34"/>
  <c r="J34" s="1"/>
  <c r="CJ36"/>
  <c r="J36" s="1"/>
  <c r="CJ38"/>
  <c r="J38" s="1"/>
  <c r="CJ40"/>
  <c r="J40" s="1"/>
  <c r="CJ42"/>
  <c r="J42" s="1"/>
  <c r="CJ44"/>
  <c r="J44" s="1"/>
  <c r="CJ46"/>
  <c r="J46" s="1"/>
  <c r="CJ28"/>
  <c r="J28" s="1"/>
  <c r="CJ29"/>
  <c r="J29" s="1"/>
  <c r="CJ30"/>
  <c r="J30" s="1"/>
  <c r="CJ31"/>
  <c r="J31" s="1"/>
  <c r="CJ35"/>
  <c r="J35" s="1"/>
  <c r="CJ37"/>
  <c r="J37" s="1"/>
  <c r="CJ39"/>
  <c r="J39" s="1"/>
  <c r="CJ41"/>
  <c r="J41" s="1"/>
  <c r="CJ43"/>
  <c r="J43" s="1"/>
  <c r="CG13"/>
  <c r="G13" s="1"/>
  <c r="CG19"/>
  <c r="G19" s="1"/>
  <c r="CG23"/>
  <c r="G23" s="1"/>
  <c r="CG25"/>
  <c r="G25" s="1"/>
  <c r="CG27"/>
  <c r="G27" s="1"/>
  <c r="CG28"/>
  <c r="G28" s="1"/>
  <c r="CG31"/>
  <c r="G31" s="1"/>
  <c r="CG32"/>
  <c r="G32" s="1"/>
  <c r="CG33"/>
  <c r="G33" s="1"/>
  <c r="CG34"/>
  <c r="G34" s="1"/>
  <c r="CG36"/>
  <c r="G36" s="1"/>
  <c r="CG11"/>
  <c r="G11" s="1"/>
  <c r="CG15"/>
  <c r="G15" s="1"/>
  <c r="CG17"/>
  <c r="G17" s="1"/>
  <c r="CG12"/>
  <c r="G12" s="1"/>
  <c r="CG14"/>
  <c r="G14" s="1"/>
  <c r="CG16"/>
  <c r="G16" s="1"/>
  <c r="CG18"/>
  <c r="G18" s="1"/>
  <c r="CG20"/>
  <c r="G20" s="1"/>
  <c r="CG21"/>
  <c r="G21" s="1"/>
  <c r="CG22"/>
  <c r="G22" s="1"/>
  <c r="CG24"/>
  <c r="G24" s="1"/>
  <c r="CG26"/>
  <c r="G26" s="1"/>
  <c r="CG29"/>
  <c r="G29" s="1"/>
  <c r="CG30"/>
  <c r="G30" s="1"/>
  <c r="CG35"/>
  <c r="G35" s="1"/>
  <c r="CG37"/>
  <c r="G37" s="1"/>
  <c r="CG38"/>
  <c r="G38" s="1"/>
  <c r="CG39"/>
  <c r="G39" s="1"/>
  <c r="CG40"/>
  <c r="G40" s="1"/>
  <c r="CG41"/>
  <c r="G41" s="1"/>
  <c r="CG42"/>
  <c r="G42" s="1"/>
  <c r="CG43"/>
  <c r="G43" s="1"/>
  <c r="CG44"/>
  <c r="G44" s="1"/>
</calcChain>
</file>

<file path=xl/sharedStrings.xml><?xml version="1.0" encoding="utf-8"?>
<sst xmlns="http://schemas.openxmlformats.org/spreadsheetml/2006/main" count="169" uniqueCount="93">
  <si>
    <t>PERINGATAN :: KOLOM INI TIDAK BOLEH DIGESER POSISINYA</t>
  </si>
  <si>
    <t>DAFTAR NILAI PESERTA DIDIK SMA NEGERI 8 SEMARANG</t>
  </si>
  <si>
    <t>Guru :</t>
  </si>
  <si>
    <t>Laylya Afryany, S.Pd.</t>
  </si>
  <si>
    <t>Kelas X MIPA 3</t>
  </si>
  <si>
    <t xml:space="preserve">KELAS </t>
  </si>
  <si>
    <t>:</t>
  </si>
  <si>
    <t>Mapel :</t>
  </si>
  <si>
    <t>Matematika [ Kelompok C (Peminatan)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</si>
  <si>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</si>
  <si>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</si>
  <si>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</si>
  <si>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</si>
  <si>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</si>
  <si>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</si>
  <si>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</si>
  <si>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</si>
  <si>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</si>
  <si>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</si>
  <si>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</si>
  <si>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</si>
  <si>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</si>
  <si>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</si>
  <si>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</si>
  <si>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</si>
  <si>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</si>
  <si>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</si>
  <si>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</si>
  <si>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</si>
  <si>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</si>
  <si>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</si>
  <si>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</si>
  <si>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</si>
  <si>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</si>
  <si>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</si>
  <si>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</si>
  <si>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</si>
  <si>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</si>
  <si>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</si>
  <si>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</si>
  <si>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</si>
  <si>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</si>
  <si>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</si>
  <si>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</si>
  <si>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ABI DEWA PAKSI SANTOSO</t>
  </si>
  <si>
    <t>Predikat Pengetahuan</t>
  </si>
  <si>
    <t>ADELIA SOFIA ANJANI</t>
  </si>
  <si>
    <t>Minimal</t>
  </si>
  <si>
    <t>Maximal</t>
  </si>
  <si>
    <t>Predikat</t>
  </si>
  <si>
    <t>ALILA KANAYADIBA</t>
  </si>
  <si>
    <t>D</t>
  </si>
  <si>
    <t>ALYA FITRIANA ROSITA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</si>
  <si>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</si>
  <si>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</si>
  <si>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</si>
  <si>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</si>
  <si>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</si>
  <si>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</si>
  <si>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</si>
  <si>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</si>
  <si>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</si>
  <si>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</si>
  <si>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DINAR HARI SYAHPUTRA</t>
  </si>
  <si>
    <t>FADHILA AL WAFIQ</t>
  </si>
  <si>
    <t>FARIZA SHEGI PRATAMA</t>
  </si>
  <si>
    <t>HILAL DAFFA IZZUDIN</t>
  </si>
  <si>
    <t>Predikat Keterampilan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</si>
  <si>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</si>
  <si>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</si>
  <si>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</si>
  <si>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</si>
  <si>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</si>
  <si>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</si>
  <si>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</si>
  <si>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</si>
  <si>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</si>
  <si>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</si>
  <si>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</si>
  <si>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</si>
  <si>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</si>
  <si>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</si>
  <si>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</si>
  <si>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</si>
  <si>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</si>
  <si>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</si>
  <si>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</si>
  <si>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</si>
  <si>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</si>
  <si>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Eksponen</t>
  </si>
  <si>
    <t>Logaritma</t>
  </si>
  <si>
    <t>Menyelesaikan fungsi eksponen</t>
  </si>
  <si>
    <t>Menyelesaikan fungsi Logaritma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</si>
</sst>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M27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140625" style="27" customWidth="1"/>
    <col min="85" max="85" width="52.28515625" style="27" customWidth="1"/>
    <col min="86" max="86" width="3.28515625" style="27" customWidth="1"/>
    <col min="87" max="87" width="6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385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Eksponen, Logaritma, </v>
      </c>
    </row>
    <row r="10" spans="1:100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89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Logaritma, Masih perlu peningkatan pemahaman Eksponen.</v>
      </c>
    </row>
    <row r="11" spans="1:100">
      <c r="A11" s="8">
        <v>1</v>
      </c>
      <c r="B11" s="8">
        <v>68356</v>
      </c>
      <c r="C11" s="8" t="s">
        <v>44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Eksponen, Logaritma, </v>
      </c>
      <c r="H11" s="47" t="str">
        <f t="shared" ref="H11:H42" si="3">CD11</f>
        <v/>
      </c>
      <c r="I11" s="8" t="str">
        <f t="shared" ref="I11:I42" si="4">IF(H11="","",IF(H11&lt;=69,"D",IF(H11&lt;=75,"C",IF(H11&lt;=90,"B",IF(H11&lt;=100,"A","E")))))</f>
        <v/>
      </c>
      <c r="J11" s="8" t="str">
        <f t="shared" ref="J11:J42" si="5">CJ11</f>
        <v xml:space="preserve">Memiliki keterampilan Menyelesaikan fungsi eksponen, Menyelesaikan fungsi Logaritma, </v>
      </c>
      <c r="K11" s="13"/>
      <c r="L11" s="41">
        <f t="shared" ref="L11:L42" si="6">AD11</f>
        <v>76</v>
      </c>
      <c r="M11" s="41">
        <f t="shared" ref="M11:M42" si="7">IF(COUNTBLANK(AT11:AT11),"",AT11)</f>
        <v>57</v>
      </c>
      <c r="O11" s="41">
        <v>71</v>
      </c>
      <c r="P11" s="41"/>
      <c r="Q11" s="42">
        <v>80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41">
        <v>74</v>
      </c>
      <c r="AF11" s="41"/>
      <c r="AG11" s="42">
        <v>78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57</v>
      </c>
      <c r="AU11" s="43">
        <f t="shared" ref="AU11:AU42" si="9">IF(AT11="","",AVERAGE(O11:AC11,AE11:AT11))</f>
        <v>72</v>
      </c>
      <c r="AV11" s="44">
        <f t="shared" ref="AV11:AV42" si="10">IF(AU11="","",ROUND(AU11,0))</f>
        <v>72</v>
      </c>
      <c r="AW11" s="45"/>
      <c r="AX11" s="41">
        <v>71</v>
      </c>
      <c r="AY11" s="41"/>
      <c r="AZ11" s="42"/>
      <c r="BA11" s="41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71</v>
      </c>
      <c r="BN11" s="41"/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 t="str">
        <f t="shared" ref="CC11:CC42" si="12">IF(AND(BN11="",BO11="",BP11=""),"",AVERAGE(AX11:BL11,BN11:CB11))</f>
        <v/>
      </c>
      <c r="CD11" s="44" t="str">
        <f t="shared" ref="CD11:CD42" si="13">IF(CC11="","",ROUND(CC11,0))</f>
        <v/>
      </c>
      <c r="CE11" s="45"/>
      <c r="CF11" s="52">
        <v>3</v>
      </c>
      <c r="CG11" s="46" t="str">
        <f t="shared" ref="CG11:CG42" si="14">IF(CF11="","",VLOOKUP(CF11,$CU$9:$CV$20,2,0))</f>
        <v xml:space="preserve">Memiliki kemampuan pemahanan Eksponen, Logaritma, </v>
      </c>
      <c r="CH11" s="45"/>
      <c r="CI11" s="41">
        <v>3</v>
      </c>
      <c r="CJ11" s="46" t="str">
        <f t="shared" ref="CJ11:CJ42" si="15">IF(CI11="","",VLOOKUP(CI11,$CU$22:$CV$33,2,0))</f>
        <v xml:space="preserve">Memiliki keterampilan Menyelesaikan fungsi eksponen, Menyelesaikan fungsi Logaritma, </v>
      </c>
      <c r="CL11" s="40">
        <v>2</v>
      </c>
      <c r="CM11" s="52" t="s">
        <v>90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Eksponen, Masih perlu peningkatan pemahaman Logaritma.</v>
      </c>
    </row>
    <row r="12" spans="1:100">
      <c r="A12" s="8">
        <v>2</v>
      </c>
      <c r="B12" s="8">
        <v>68357</v>
      </c>
      <c r="C12" s="8" t="s">
        <v>46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Eksponen, Logaritma, </v>
      </c>
      <c r="H12" s="47" t="str">
        <f t="shared" si="3"/>
        <v/>
      </c>
      <c r="I12" s="8" t="str">
        <f t="shared" si="4"/>
        <v/>
      </c>
      <c r="J12" s="8" t="str">
        <f t="shared" si="5"/>
        <v xml:space="preserve">Memiliki keterampilan Menyelesaikan fungsi eksponen, Menyelesaikan fungsi Logaritma, </v>
      </c>
      <c r="K12" s="13"/>
      <c r="L12" s="41">
        <f t="shared" si="6"/>
        <v>84</v>
      </c>
      <c r="M12" s="41">
        <f t="shared" si="7"/>
        <v>70</v>
      </c>
      <c r="O12" s="41">
        <v>78</v>
      </c>
      <c r="P12" s="41"/>
      <c r="Q12" s="42">
        <v>90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>
        <v>73</v>
      </c>
      <c r="AF12" s="41"/>
      <c r="AG12" s="42">
        <v>76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77.400000000000006</v>
      </c>
      <c r="AV12" s="44">
        <f t="shared" si="10"/>
        <v>77</v>
      </c>
      <c r="AW12" s="45"/>
      <c r="AX12" s="41">
        <v>73</v>
      </c>
      <c r="AY12" s="41"/>
      <c r="AZ12" s="42"/>
      <c r="BA12" s="41">
        <v>72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73</v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12"/>
        <v/>
      </c>
      <c r="CD12" s="44" t="str">
        <f t="shared" si="13"/>
        <v/>
      </c>
      <c r="CE12" s="45"/>
      <c r="CF12" s="52">
        <v>3</v>
      </c>
      <c r="CG12" s="46" t="str">
        <f t="shared" si="14"/>
        <v xml:space="preserve">Memiliki kemampuan pemahanan Eksponen, Logaritma, </v>
      </c>
      <c r="CH12" s="45"/>
      <c r="CI12" s="52">
        <v>3</v>
      </c>
      <c r="CJ12" s="46" t="str">
        <f t="shared" si="15"/>
        <v xml:space="preserve">Memiliki keterampilan Menyelesaikan fungsi eksponen, Menyelesaikan fungsi Logaritma, </v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Memiliki kemampuan pemahanan Eksponen, Logaritma, </v>
      </c>
    </row>
    <row r="13" spans="1:100">
      <c r="A13" s="8">
        <v>3</v>
      </c>
      <c r="B13" s="8">
        <v>68358</v>
      </c>
      <c r="C13" s="8" t="s">
        <v>50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Eksponen, Logaritma, </v>
      </c>
      <c r="H13" s="47" t="str">
        <f t="shared" si="3"/>
        <v/>
      </c>
      <c r="I13" s="8" t="str">
        <f t="shared" si="4"/>
        <v/>
      </c>
      <c r="J13" s="8" t="str">
        <f t="shared" si="5"/>
        <v xml:space="preserve">Memiliki keterampilan Menyelesaikan fungsi eksponen, Menyelesaikan fungsi Logaritma, </v>
      </c>
      <c r="K13" s="13"/>
      <c r="L13" s="41">
        <f t="shared" si="6"/>
        <v>83</v>
      </c>
      <c r="M13" s="41">
        <f t="shared" si="7"/>
        <v>67</v>
      </c>
      <c r="O13" s="41">
        <v>75</v>
      </c>
      <c r="P13" s="41"/>
      <c r="Q13" s="42">
        <v>90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>
        <v>74</v>
      </c>
      <c r="AF13" s="41"/>
      <c r="AG13" s="42">
        <v>78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67</v>
      </c>
      <c r="AU13" s="43">
        <f t="shared" si="9"/>
        <v>76.8</v>
      </c>
      <c r="AV13" s="44">
        <f t="shared" si="10"/>
        <v>77</v>
      </c>
      <c r="AW13" s="45"/>
      <c r="AX13" s="41">
        <v>73</v>
      </c>
      <c r="AY13" s="41"/>
      <c r="AZ13" s="42"/>
      <c r="BA13" s="41">
        <v>73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73</v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52">
        <v>3</v>
      </c>
      <c r="CG13" s="46" t="str">
        <f t="shared" si="14"/>
        <v xml:space="preserve">Memiliki kemampuan pemahanan Eksponen, Logaritma, </v>
      </c>
      <c r="CH13" s="45"/>
      <c r="CI13" s="52">
        <v>3</v>
      </c>
      <c r="CJ13" s="46" t="str">
        <f t="shared" si="15"/>
        <v xml:space="preserve">Memiliki keterampilan Menyelesaikan fungsi eksponen, Menyelesaikan fungsi Logaritma,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Eksponen, Logaritma, </v>
      </c>
    </row>
    <row r="14" spans="1:100">
      <c r="A14" s="8">
        <v>4</v>
      </c>
      <c r="B14" s="8">
        <v>68359</v>
      </c>
      <c r="C14" s="8" t="s">
        <v>52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Eksponen, Logaritma, </v>
      </c>
      <c r="H14" s="47" t="str">
        <f t="shared" si="3"/>
        <v/>
      </c>
      <c r="I14" s="8" t="str">
        <f t="shared" si="4"/>
        <v/>
      </c>
      <c r="J14" s="8" t="str">
        <f t="shared" si="5"/>
        <v xml:space="preserve">Memiliki keterampilan Menyelesaikan fungsi eksponen, Menyelesaikan fungsi Logaritma, </v>
      </c>
      <c r="K14" s="13"/>
      <c r="L14" s="41">
        <f t="shared" si="6"/>
        <v>83</v>
      </c>
      <c r="M14" s="41">
        <f t="shared" si="7"/>
        <v>67</v>
      </c>
      <c r="O14" s="41">
        <v>77</v>
      </c>
      <c r="P14" s="41"/>
      <c r="Q14" s="42">
        <v>88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76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67</v>
      </c>
      <c r="AU14" s="43">
        <f t="shared" si="9"/>
        <v>77.599999999999994</v>
      </c>
      <c r="AV14" s="44">
        <f t="shared" si="10"/>
        <v>78</v>
      </c>
      <c r="AW14" s="45"/>
      <c r="AX14" s="41">
        <v>75</v>
      </c>
      <c r="AY14" s="41"/>
      <c r="AZ14" s="42"/>
      <c r="BA14" s="41">
        <v>76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52">
        <v>3</v>
      </c>
      <c r="CG14" s="46" t="str">
        <f t="shared" si="14"/>
        <v xml:space="preserve">Memiliki kemampuan pemahanan Eksponen, Logaritma, </v>
      </c>
      <c r="CH14" s="45"/>
      <c r="CI14" s="52">
        <v>3</v>
      </c>
      <c r="CJ14" s="46" t="str">
        <f t="shared" si="15"/>
        <v xml:space="preserve">Memiliki keterampilan Menyelesaikan fungsi eksponen, Menyelesaikan fungsi Logaritma,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Eksponen, Logaritma, </v>
      </c>
    </row>
    <row r="15" spans="1:100">
      <c r="A15" s="8">
        <v>5</v>
      </c>
      <c r="B15" s="8">
        <v>68360</v>
      </c>
      <c r="C15" s="8" t="s">
        <v>54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pemahanan Eksponen, Logaritma, </v>
      </c>
      <c r="H15" s="47" t="str">
        <f t="shared" si="3"/>
        <v/>
      </c>
      <c r="I15" s="8" t="str">
        <f t="shared" si="4"/>
        <v/>
      </c>
      <c r="J15" s="8" t="str">
        <f t="shared" si="5"/>
        <v xml:space="preserve">Memiliki keterampilan Menyelesaikan fungsi eksponen, Menyelesaikan fungsi Logaritma, </v>
      </c>
      <c r="K15" s="13"/>
      <c r="L15" s="41">
        <f t="shared" si="6"/>
        <v>79</v>
      </c>
      <c r="M15" s="41">
        <f t="shared" si="7"/>
        <v>67</v>
      </c>
      <c r="O15" s="41">
        <v>72</v>
      </c>
      <c r="P15" s="41"/>
      <c r="Q15" s="42">
        <v>85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75</v>
      </c>
      <c r="AF15" s="41"/>
      <c r="AG15" s="42">
        <v>75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67</v>
      </c>
      <c r="AU15" s="43">
        <f t="shared" si="9"/>
        <v>74.8</v>
      </c>
      <c r="AV15" s="44">
        <f t="shared" si="10"/>
        <v>75</v>
      </c>
      <c r="AW15" s="45"/>
      <c r="AX15" s="41">
        <v>73</v>
      </c>
      <c r="AY15" s="41"/>
      <c r="AZ15" s="42"/>
      <c r="BA15" s="41">
        <v>74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74</v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52">
        <v>3</v>
      </c>
      <c r="CG15" s="46" t="str">
        <f t="shared" si="14"/>
        <v xml:space="preserve">Memiliki kemampuan pemahanan Eksponen, Logaritma, </v>
      </c>
      <c r="CH15" s="45"/>
      <c r="CI15" s="52">
        <v>3</v>
      </c>
      <c r="CJ15" s="46" t="str">
        <f t="shared" si="15"/>
        <v xml:space="preserve">Memiliki keterampilan Menyelesaikan fungsi eksponen, Menyelesaikan fungsi Logaritma,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Eksponen, Logaritma, </v>
      </c>
    </row>
    <row r="16" spans="1:100">
      <c r="A16" s="8">
        <v>6</v>
      </c>
      <c r="B16" s="8">
        <v>68361</v>
      </c>
      <c r="C16" s="8" t="s">
        <v>56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pemahanan Eksponen, Logaritma, </v>
      </c>
      <c r="H16" s="47" t="str">
        <f t="shared" si="3"/>
        <v/>
      </c>
      <c r="I16" s="8" t="str">
        <f t="shared" si="4"/>
        <v/>
      </c>
      <c r="J16" s="8" t="str">
        <f t="shared" si="5"/>
        <v xml:space="preserve">Memiliki keterampilan Menyelesaikan fungsi eksponen, Menyelesaikan fungsi Logaritma, </v>
      </c>
      <c r="K16" s="13"/>
      <c r="L16" s="41">
        <f t="shared" si="6"/>
        <v>77</v>
      </c>
      <c r="M16" s="41">
        <f t="shared" si="7"/>
        <v>72</v>
      </c>
      <c r="O16" s="41">
        <v>73</v>
      </c>
      <c r="P16" s="41"/>
      <c r="Q16" s="42">
        <v>80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41">
        <v>72</v>
      </c>
      <c r="AF16" s="41"/>
      <c r="AG16" s="42">
        <v>75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72</v>
      </c>
      <c r="AU16" s="43">
        <f t="shared" si="9"/>
        <v>74.400000000000006</v>
      </c>
      <c r="AV16" s="44">
        <f t="shared" si="10"/>
        <v>74</v>
      </c>
      <c r="AW16" s="45"/>
      <c r="AX16" s="41">
        <v>71</v>
      </c>
      <c r="AY16" s="41"/>
      <c r="AZ16" s="42"/>
      <c r="BA16" s="41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71</v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52">
        <v>3</v>
      </c>
      <c r="CG16" s="46" t="str">
        <f t="shared" si="14"/>
        <v xml:space="preserve">Memiliki kemampuan pemahanan Eksponen, Logaritma, </v>
      </c>
      <c r="CH16" s="45"/>
      <c r="CI16" s="52">
        <v>3</v>
      </c>
      <c r="CJ16" s="46" t="str">
        <f t="shared" si="15"/>
        <v xml:space="preserve">Memiliki keterampilan Menyelesaikan fungsi eksponen, Menyelesaikan fungsi Logaritma,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Eksponen, Logaritma, </v>
      </c>
    </row>
    <row r="17" spans="1:100">
      <c r="A17" s="8">
        <v>7</v>
      </c>
      <c r="B17" s="8">
        <v>68362</v>
      </c>
      <c r="C17" s="8" t="s">
        <v>57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Eksponen, Logaritma, </v>
      </c>
      <c r="H17" s="47" t="str">
        <f t="shared" si="3"/>
        <v/>
      </c>
      <c r="I17" s="8" t="str">
        <f t="shared" si="4"/>
        <v/>
      </c>
      <c r="J17" s="8" t="str">
        <f t="shared" si="5"/>
        <v xml:space="preserve">Memiliki keterampilan Menyelesaikan fungsi eksponen, Menyelesaikan fungsi Logaritma, </v>
      </c>
      <c r="K17" s="13"/>
      <c r="L17" s="41">
        <f t="shared" si="6"/>
        <v>77</v>
      </c>
      <c r="M17" s="41">
        <f t="shared" si="7"/>
        <v>67</v>
      </c>
      <c r="O17" s="41">
        <v>73</v>
      </c>
      <c r="P17" s="41"/>
      <c r="Q17" s="42">
        <v>80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>
        <v>73</v>
      </c>
      <c r="AF17" s="41"/>
      <c r="AG17" s="42">
        <v>76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67</v>
      </c>
      <c r="AU17" s="43">
        <f t="shared" si="9"/>
        <v>73.8</v>
      </c>
      <c r="AV17" s="44">
        <f t="shared" si="10"/>
        <v>74</v>
      </c>
      <c r="AW17" s="45"/>
      <c r="AX17" s="41">
        <v>73</v>
      </c>
      <c r="AY17" s="41"/>
      <c r="AZ17" s="42"/>
      <c r="BA17" s="41">
        <v>74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74</v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52">
        <v>3</v>
      </c>
      <c r="CG17" s="46" t="str">
        <f t="shared" si="14"/>
        <v xml:space="preserve">Memiliki kemampuan pemahanan Eksponen, Logaritma, </v>
      </c>
      <c r="CH17" s="45"/>
      <c r="CI17" s="52">
        <v>3</v>
      </c>
      <c r="CJ17" s="46" t="str">
        <f t="shared" si="15"/>
        <v xml:space="preserve">Memiliki keterampilan Menyelesaikan fungsi eksponen, Menyelesaikan fungsi Logaritma,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Eksponen, Logaritma, </v>
      </c>
    </row>
    <row r="18" spans="1:100">
      <c r="A18" s="8">
        <v>8</v>
      </c>
      <c r="B18" s="8">
        <v>68363</v>
      </c>
      <c r="C18" s="8" t="s">
        <v>58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Eksponen, Logaritma, </v>
      </c>
      <c r="H18" s="47" t="str">
        <f t="shared" si="3"/>
        <v/>
      </c>
      <c r="I18" s="8" t="str">
        <f t="shared" si="4"/>
        <v/>
      </c>
      <c r="J18" s="8" t="str">
        <f t="shared" si="5"/>
        <v xml:space="preserve">Memiliki keterampilan Menyelesaikan fungsi eksponen, Menyelesaikan fungsi Logaritma, </v>
      </c>
      <c r="K18" s="13"/>
      <c r="L18" s="41">
        <f t="shared" si="6"/>
        <v>78</v>
      </c>
      <c r="M18" s="41">
        <f t="shared" si="7"/>
        <v>67</v>
      </c>
      <c r="O18" s="41">
        <v>71</v>
      </c>
      <c r="P18" s="41"/>
      <c r="Q18" s="42">
        <v>85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75</v>
      </c>
      <c r="AF18" s="41"/>
      <c r="AG18" s="42">
        <v>75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67</v>
      </c>
      <c r="AU18" s="43">
        <f t="shared" si="9"/>
        <v>74.599999999999994</v>
      </c>
      <c r="AV18" s="44">
        <f t="shared" si="10"/>
        <v>75</v>
      </c>
      <c r="AW18" s="45"/>
      <c r="AX18" s="41">
        <v>73</v>
      </c>
      <c r="AY18" s="41"/>
      <c r="AZ18" s="42"/>
      <c r="BA18" s="41">
        <v>72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73</v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52">
        <v>3</v>
      </c>
      <c r="CG18" s="46" t="str">
        <f t="shared" si="14"/>
        <v xml:space="preserve">Memiliki kemampuan pemahanan Eksponen, Logaritma, </v>
      </c>
      <c r="CH18" s="45"/>
      <c r="CI18" s="52">
        <v>3</v>
      </c>
      <c r="CJ18" s="46" t="str">
        <f t="shared" si="15"/>
        <v xml:space="preserve">Memiliki keterampilan Menyelesaikan fungsi eksponen, Menyelesaikan fungsi Logaritma,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Eksponen, Logaritma, </v>
      </c>
    </row>
    <row r="19" spans="1:100">
      <c r="A19" s="8">
        <v>9</v>
      </c>
      <c r="B19" s="8">
        <v>68364</v>
      </c>
      <c r="C19" s="8" t="s">
        <v>59</v>
      </c>
      <c r="E19" s="47">
        <f t="shared" si="0"/>
        <v>73</v>
      </c>
      <c r="F19" s="8" t="str">
        <f t="shared" si="1"/>
        <v>C</v>
      </c>
      <c r="G19" s="8" t="str">
        <f t="shared" si="2"/>
        <v xml:space="preserve">Memiliki kemampuan pemahanan Eksponen, Logaritma, </v>
      </c>
      <c r="H19" s="47" t="str">
        <f t="shared" si="3"/>
        <v/>
      </c>
      <c r="I19" s="8" t="str">
        <f t="shared" si="4"/>
        <v/>
      </c>
      <c r="J19" s="8" t="str">
        <f t="shared" si="5"/>
        <v xml:space="preserve">Memiliki keterampilan Menyelesaikan fungsi eksponen, Menyelesaikan fungsi Logaritma, </v>
      </c>
      <c r="K19" s="13"/>
      <c r="L19" s="41">
        <f t="shared" si="6"/>
        <v>76</v>
      </c>
      <c r="M19" s="41">
        <f t="shared" si="7"/>
        <v>67</v>
      </c>
      <c r="O19" s="41">
        <v>71</v>
      </c>
      <c r="P19" s="41"/>
      <c r="Q19" s="42">
        <v>80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41">
        <v>70</v>
      </c>
      <c r="AF19" s="41"/>
      <c r="AG19" s="42">
        <v>75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67</v>
      </c>
      <c r="AU19" s="43">
        <f t="shared" si="9"/>
        <v>72.599999999999994</v>
      </c>
      <c r="AV19" s="44">
        <f t="shared" si="10"/>
        <v>73</v>
      </c>
      <c r="AW19" s="45"/>
      <c r="AX19" s="41">
        <v>72</v>
      </c>
      <c r="AY19" s="41"/>
      <c r="AZ19" s="42"/>
      <c r="BA19" s="41">
        <v>73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73</v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52">
        <v>3</v>
      </c>
      <c r="CG19" s="46" t="str">
        <f t="shared" si="14"/>
        <v xml:space="preserve">Memiliki kemampuan pemahanan Eksponen, Logaritma, </v>
      </c>
      <c r="CH19" s="45"/>
      <c r="CI19" s="52">
        <v>3</v>
      </c>
      <c r="CJ19" s="46" t="str">
        <f t="shared" si="15"/>
        <v xml:space="preserve">Memiliki keterampilan Menyelesaikan fungsi eksponen, Menyelesaikan fungsi Logaritma,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Eksponen, Logaritma, </v>
      </c>
    </row>
    <row r="20" spans="1:100">
      <c r="A20" s="8">
        <v>10</v>
      </c>
      <c r="B20" s="8">
        <v>68365</v>
      </c>
      <c r="C20" s="8" t="s">
        <v>60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Eksponen, Logaritma, </v>
      </c>
      <c r="H20" s="47" t="str">
        <f t="shared" si="3"/>
        <v/>
      </c>
      <c r="I20" s="8" t="str">
        <f t="shared" si="4"/>
        <v/>
      </c>
      <c r="J20" s="8" t="str">
        <f t="shared" si="5"/>
        <v xml:space="preserve">Memiliki keterampilan Menyelesaikan fungsi eksponen, Menyelesaikan fungsi Logaritma, </v>
      </c>
      <c r="K20" s="13"/>
      <c r="L20" s="41">
        <f t="shared" si="6"/>
        <v>81</v>
      </c>
      <c r="M20" s="41">
        <f t="shared" si="7"/>
        <v>60</v>
      </c>
      <c r="O20" s="41">
        <v>76</v>
      </c>
      <c r="P20" s="41"/>
      <c r="Q20" s="42">
        <v>85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76</v>
      </c>
      <c r="AF20" s="41"/>
      <c r="AG20" s="42">
        <v>78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60</v>
      </c>
      <c r="AU20" s="43">
        <f t="shared" si="9"/>
        <v>75</v>
      </c>
      <c r="AV20" s="44">
        <f t="shared" si="10"/>
        <v>75</v>
      </c>
      <c r="AW20" s="45"/>
      <c r="AX20" s="41">
        <v>76</v>
      </c>
      <c r="AY20" s="41"/>
      <c r="AZ20" s="42"/>
      <c r="BA20" s="41">
        <v>77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77</v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52">
        <v>3</v>
      </c>
      <c r="CG20" s="46" t="str">
        <f t="shared" si="14"/>
        <v xml:space="preserve">Memiliki kemampuan pemahanan Eksponen, Logaritma, </v>
      </c>
      <c r="CH20" s="45"/>
      <c r="CI20" s="52">
        <v>3</v>
      </c>
      <c r="CJ20" s="46" t="str">
        <f t="shared" si="15"/>
        <v xml:space="preserve">Memiliki keterampilan Menyelesaikan fungsi eksponen, Menyelesaikan fungsi Logaritma,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Eksponen, Logaritma, </v>
      </c>
    </row>
    <row r="21" spans="1:100" ht="18.75" customHeight="1">
      <c r="A21" s="8">
        <v>11</v>
      </c>
      <c r="B21" s="8">
        <v>68366</v>
      </c>
      <c r="C21" s="8" t="s">
        <v>61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Eksponen, Logaritma, </v>
      </c>
      <c r="H21" s="47" t="str">
        <f t="shared" si="3"/>
        <v/>
      </c>
      <c r="I21" s="8" t="str">
        <f t="shared" si="4"/>
        <v/>
      </c>
      <c r="J21" s="8" t="str">
        <f t="shared" si="5"/>
        <v xml:space="preserve">Memiliki keterampilan Menyelesaikan fungsi eksponen, Menyelesaikan fungsi Logaritma, </v>
      </c>
      <c r="K21" s="13"/>
      <c r="L21" s="41">
        <f t="shared" si="6"/>
        <v>84</v>
      </c>
      <c r="M21" s="41">
        <f t="shared" si="7"/>
        <v>70</v>
      </c>
      <c r="O21" s="41">
        <v>78</v>
      </c>
      <c r="P21" s="41"/>
      <c r="Q21" s="42">
        <v>90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75</v>
      </c>
      <c r="AF21" s="41"/>
      <c r="AG21" s="42">
        <v>78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78.2</v>
      </c>
      <c r="AV21" s="44">
        <f t="shared" si="10"/>
        <v>78</v>
      </c>
      <c r="AW21" s="45"/>
      <c r="AX21" s="41">
        <v>74</v>
      </c>
      <c r="AY21" s="41"/>
      <c r="AZ21" s="42"/>
      <c r="BA21" s="41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52">
        <v>3</v>
      </c>
      <c r="CG21" s="46" t="str">
        <f t="shared" si="14"/>
        <v xml:space="preserve">Memiliki kemampuan pemahanan Eksponen, Logaritma, </v>
      </c>
      <c r="CH21" s="45"/>
      <c r="CI21" s="52">
        <v>3</v>
      </c>
      <c r="CJ21" s="46" t="str">
        <f t="shared" si="15"/>
        <v xml:space="preserve">Memiliki keterampilan Menyelesaikan fungsi eksponen, Menyelesaikan fungsi Logaritma,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68367</v>
      </c>
      <c r="C22" s="8" t="s">
        <v>63</v>
      </c>
      <c r="E22" s="47">
        <f t="shared" si="0"/>
        <v>72</v>
      </c>
      <c r="F22" s="8" t="str">
        <f t="shared" si="1"/>
        <v>C</v>
      </c>
      <c r="G22" s="8" t="str">
        <f t="shared" si="2"/>
        <v xml:space="preserve">Memiliki kemampuan pemahanan Eksponen, Logaritma, </v>
      </c>
      <c r="H22" s="47" t="str">
        <f t="shared" si="3"/>
        <v/>
      </c>
      <c r="I22" s="8" t="str">
        <f t="shared" si="4"/>
        <v/>
      </c>
      <c r="J22" s="8" t="str">
        <f t="shared" si="5"/>
        <v xml:space="preserve">Memiliki keterampilan Menyelesaikan fungsi eksponen, Menyelesaikan fungsi Logaritma, </v>
      </c>
      <c r="K22" s="13"/>
      <c r="L22" s="41">
        <f t="shared" si="6"/>
        <v>78</v>
      </c>
      <c r="M22" s="41">
        <f t="shared" si="7"/>
        <v>55</v>
      </c>
      <c r="O22" s="41">
        <v>76</v>
      </c>
      <c r="P22" s="41"/>
      <c r="Q22" s="42">
        <v>80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76</v>
      </c>
      <c r="AF22" s="41"/>
      <c r="AG22" s="42">
        <v>75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55</v>
      </c>
      <c r="AU22" s="43">
        <f t="shared" si="9"/>
        <v>72.400000000000006</v>
      </c>
      <c r="AV22" s="44">
        <f t="shared" si="10"/>
        <v>72</v>
      </c>
      <c r="AW22" s="45"/>
      <c r="AX22" s="41">
        <v>73</v>
      </c>
      <c r="AY22" s="41"/>
      <c r="AZ22" s="42"/>
      <c r="BA22" s="41">
        <v>74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74</v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52">
        <v>3</v>
      </c>
      <c r="CG22" s="46" t="str">
        <f t="shared" si="14"/>
        <v xml:space="preserve">Memiliki kemampuan pemahanan Eksponen, Logaritma, </v>
      </c>
      <c r="CH22" s="45"/>
      <c r="CI22" s="52">
        <v>3</v>
      </c>
      <c r="CJ22" s="46" t="str">
        <f t="shared" si="15"/>
        <v xml:space="preserve">Memiliki keterampilan Menyelesaikan fungsi eksponen, Menyelesaikan fungsi Logaritma,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Menyelesaikan fungsi eksponen, Menyelesaikan fungsi Logaritma, </v>
      </c>
    </row>
    <row r="23" spans="1:100">
      <c r="A23" s="8">
        <v>13</v>
      </c>
      <c r="B23" s="8">
        <v>68368</v>
      </c>
      <c r="C23" s="8" t="s">
        <v>64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Eksponen, Logaritma, </v>
      </c>
      <c r="H23" s="47" t="str">
        <f t="shared" si="3"/>
        <v/>
      </c>
      <c r="I23" s="8" t="str">
        <f t="shared" si="4"/>
        <v/>
      </c>
      <c r="J23" s="8" t="str">
        <f t="shared" si="5"/>
        <v xml:space="preserve">Memiliki keterampilan Menyelesaikan fungsi eksponen, Menyelesaikan fungsi Logaritma, </v>
      </c>
      <c r="K23" s="13"/>
      <c r="L23" s="41">
        <f t="shared" si="6"/>
        <v>80</v>
      </c>
      <c r="M23" s="41">
        <f t="shared" si="7"/>
        <v>65</v>
      </c>
      <c r="O23" s="41">
        <v>76</v>
      </c>
      <c r="P23" s="41"/>
      <c r="Q23" s="42">
        <v>83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75</v>
      </c>
      <c r="AF23" s="41"/>
      <c r="AG23" s="42">
        <v>78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65</v>
      </c>
      <c r="AU23" s="43">
        <f t="shared" si="9"/>
        <v>75.400000000000006</v>
      </c>
      <c r="AV23" s="44">
        <f t="shared" si="10"/>
        <v>75</v>
      </c>
      <c r="AW23" s="45"/>
      <c r="AX23" s="41">
        <v>74</v>
      </c>
      <c r="AY23" s="41"/>
      <c r="AZ23" s="42"/>
      <c r="BA23" s="41">
        <v>73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74</v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52">
        <v>3</v>
      </c>
      <c r="CG23" s="46" t="str">
        <f t="shared" si="14"/>
        <v xml:space="preserve">Memiliki kemampuan pemahanan Eksponen, Logaritma, </v>
      </c>
      <c r="CH23" s="45"/>
      <c r="CI23" s="52">
        <v>3</v>
      </c>
      <c r="CJ23" s="46" t="str">
        <f t="shared" si="15"/>
        <v xml:space="preserve">Memiliki keterampilan Menyelesaikan fungsi eksponen, Menyelesaikan fungsi Logaritma, </v>
      </c>
      <c r="CL23" s="40">
        <v>1</v>
      </c>
      <c r="CM23" s="52" t="s">
        <v>91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Menyelesaikan fungsi Logaritma, Masih perlu peningkatan keterampilan Menyelesaikan fungsi eksponen.</v>
      </c>
    </row>
    <row r="24" spans="1:100">
      <c r="A24" s="8">
        <v>14</v>
      </c>
      <c r="B24" s="8">
        <v>68369</v>
      </c>
      <c r="C24" s="8" t="s">
        <v>65</v>
      </c>
      <c r="E24" s="47">
        <f t="shared" si="0"/>
        <v>74</v>
      </c>
      <c r="F24" s="8" t="str">
        <f t="shared" si="1"/>
        <v>C</v>
      </c>
      <c r="G24" s="8" t="str">
        <f t="shared" si="2"/>
        <v xml:space="preserve">Memiliki kemampuan pemahanan Eksponen, Logaritma, </v>
      </c>
      <c r="H24" s="47" t="str">
        <f t="shared" si="3"/>
        <v/>
      </c>
      <c r="I24" s="8" t="str">
        <f t="shared" si="4"/>
        <v/>
      </c>
      <c r="J24" s="8" t="str">
        <f t="shared" si="5"/>
        <v xml:space="preserve">Memiliki keterampilan Menyelesaikan fungsi eksponen, Menyelesaikan fungsi Logaritma, </v>
      </c>
      <c r="K24" s="13"/>
      <c r="L24" s="41">
        <f t="shared" si="6"/>
        <v>79</v>
      </c>
      <c r="M24" s="41">
        <f t="shared" si="7"/>
        <v>65</v>
      </c>
      <c r="O24" s="41">
        <v>74</v>
      </c>
      <c r="P24" s="41"/>
      <c r="Q24" s="42">
        <v>83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>
        <v>75</v>
      </c>
      <c r="AF24" s="41"/>
      <c r="AG24" s="42">
        <v>75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65</v>
      </c>
      <c r="AU24" s="43">
        <f t="shared" si="9"/>
        <v>74.400000000000006</v>
      </c>
      <c r="AV24" s="44">
        <f t="shared" si="10"/>
        <v>74</v>
      </c>
      <c r="AW24" s="45"/>
      <c r="AX24" s="41">
        <v>73</v>
      </c>
      <c r="AY24" s="41"/>
      <c r="AZ24" s="42"/>
      <c r="BA24" s="41">
        <v>74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74</v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52">
        <v>3</v>
      </c>
      <c r="CG24" s="46" t="str">
        <f t="shared" si="14"/>
        <v xml:space="preserve">Memiliki kemampuan pemahanan Eksponen, Logaritma, </v>
      </c>
      <c r="CH24" s="45"/>
      <c r="CI24" s="52">
        <v>3</v>
      </c>
      <c r="CJ24" s="46" t="str">
        <f t="shared" si="15"/>
        <v xml:space="preserve">Memiliki keterampilan Menyelesaikan fungsi eksponen, Menyelesaikan fungsi Logaritma, </v>
      </c>
      <c r="CL24" s="40">
        <v>2</v>
      </c>
      <c r="CM24" s="52" t="s">
        <v>92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Menyelesaikan fungsi eksponen, Masih perlu peningkatan keterampilan Menyelesaikan fungsi Logaritma.</v>
      </c>
    </row>
    <row r="25" spans="1:100">
      <c r="A25" s="8">
        <v>15</v>
      </c>
      <c r="B25" s="8">
        <v>68370</v>
      </c>
      <c r="C25" s="8" t="s">
        <v>66</v>
      </c>
      <c r="E25" s="47">
        <f t="shared" si="0"/>
        <v>74</v>
      </c>
      <c r="F25" s="8" t="str">
        <f t="shared" si="1"/>
        <v>C</v>
      </c>
      <c r="G25" s="8" t="str">
        <f t="shared" si="2"/>
        <v xml:space="preserve">Memiliki kemampuan pemahanan Eksponen, Logaritma, </v>
      </c>
      <c r="H25" s="47" t="str">
        <f t="shared" si="3"/>
        <v/>
      </c>
      <c r="I25" s="8" t="str">
        <f t="shared" si="4"/>
        <v/>
      </c>
      <c r="J25" s="8" t="str">
        <f t="shared" si="5"/>
        <v xml:space="preserve">Memiliki keterampilan Menyelesaikan fungsi eksponen, Menyelesaikan fungsi Logaritma, </v>
      </c>
      <c r="K25" s="13"/>
      <c r="L25" s="41">
        <f t="shared" si="6"/>
        <v>81</v>
      </c>
      <c r="M25" s="41">
        <f t="shared" si="7"/>
        <v>64</v>
      </c>
      <c r="O25" s="41">
        <v>71</v>
      </c>
      <c r="P25" s="41"/>
      <c r="Q25" s="42">
        <v>90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>
        <v>70</v>
      </c>
      <c r="AF25" s="41"/>
      <c r="AG25" s="42">
        <v>75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64</v>
      </c>
      <c r="AU25" s="43">
        <f t="shared" si="9"/>
        <v>74</v>
      </c>
      <c r="AV25" s="44">
        <f t="shared" si="10"/>
        <v>74</v>
      </c>
      <c r="AW25" s="45"/>
      <c r="AX25" s="41">
        <v>74</v>
      </c>
      <c r="AY25" s="41"/>
      <c r="AZ25" s="42"/>
      <c r="BA25" s="41">
        <v>73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74</v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52">
        <v>3</v>
      </c>
      <c r="CG25" s="46" t="str">
        <f t="shared" si="14"/>
        <v xml:space="preserve">Memiliki kemampuan pemahanan Eksponen, Logaritma, </v>
      </c>
      <c r="CH25" s="45"/>
      <c r="CI25" s="52">
        <v>3</v>
      </c>
      <c r="CJ25" s="46" t="str">
        <f t="shared" si="15"/>
        <v xml:space="preserve">Memiliki keterampilan Menyelesaikan fungsi eksponen, Menyelesaikan fungsi Logaritma,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Menyelesaikan fungsi eksponen, Menyelesaikan fungsi Logaritma, </v>
      </c>
    </row>
    <row r="26" spans="1:100">
      <c r="A26" s="8">
        <v>16</v>
      </c>
      <c r="B26" s="8">
        <v>68371</v>
      </c>
      <c r="C26" s="8" t="s">
        <v>68</v>
      </c>
      <c r="E26" s="47">
        <f t="shared" si="0"/>
        <v>73</v>
      </c>
      <c r="F26" s="8" t="str">
        <f t="shared" si="1"/>
        <v>C</v>
      </c>
      <c r="G26" s="8" t="str">
        <f t="shared" si="2"/>
        <v xml:space="preserve">Memiliki kemampuan pemahanan Eksponen, Logaritma, </v>
      </c>
      <c r="H26" s="47" t="str">
        <f t="shared" si="3"/>
        <v/>
      </c>
      <c r="I26" s="8" t="str">
        <f t="shared" si="4"/>
        <v/>
      </c>
      <c r="J26" s="8" t="str">
        <f t="shared" si="5"/>
        <v xml:space="preserve">Memiliki keterampilan Menyelesaikan fungsi eksponen, Menyelesaikan fungsi Logaritma, </v>
      </c>
      <c r="K26" s="13"/>
      <c r="L26" s="41">
        <f t="shared" si="6"/>
        <v>79</v>
      </c>
      <c r="M26" s="41">
        <f t="shared" si="7"/>
        <v>64</v>
      </c>
      <c r="O26" s="41">
        <v>74</v>
      </c>
      <c r="P26" s="41"/>
      <c r="Q26" s="42">
        <v>83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70</v>
      </c>
      <c r="AF26" s="41"/>
      <c r="AG26" s="42">
        <v>74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64</v>
      </c>
      <c r="AU26" s="43">
        <f t="shared" si="9"/>
        <v>73</v>
      </c>
      <c r="AV26" s="44">
        <f t="shared" si="10"/>
        <v>73</v>
      </c>
      <c r="AW26" s="45"/>
      <c r="AX26" s="41">
        <v>72</v>
      </c>
      <c r="AY26" s="41"/>
      <c r="AZ26" s="42"/>
      <c r="BA26" s="41">
        <v>74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73</v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52">
        <v>3</v>
      </c>
      <c r="CG26" s="46" t="str">
        <f t="shared" si="14"/>
        <v xml:space="preserve">Memiliki kemampuan pemahanan Eksponen, Logaritma, </v>
      </c>
      <c r="CH26" s="45"/>
      <c r="CI26" s="52">
        <v>3</v>
      </c>
      <c r="CJ26" s="46" t="str">
        <f t="shared" si="15"/>
        <v xml:space="preserve">Memiliki keterampilan Menyelesaikan fungsi eksponen, Menyelesaikan fungsi Logaritma,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Menyelesaikan fungsi eksponen, Menyelesaikan fungsi Logaritma, </v>
      </c>
    </row>
    <row r="27" spans="1:100">
      <c r="A27" s="8">
        <v>17</v>
      </c>
      <c r="B27" s="8">
        <v>68372</v>
      </c>
      <c r="C27" s="8" t="s">
        <v>69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pemahanan Eksponen, Logaritma, </v>
      </c>
      <c r="H27" s="47" t="str">
        <f t="shared" si="3"/>
        <v/>
      </c>
      <c r="I27" s="8" t="str">
        <f t="shared" si="4"/>
        <v/>
      </c>
      <c r="J27" s="8" t="str">
        <f t="shared" si="5"/>
        <v xml:space="preserve">Memiliki keterampilan Menyelesaikan fungsi eksponen, Menyelesaikan fungsi Logaritma, </v>
      </c>
      <c r="K27" s="13"/>
      <c r="L27" s="41">
        <f t="shared" si="6"/>
        <v>78</v>
      </c>
      <c r="M27" s="41">
        <f t="shared" si="7"/>
        <v>60</v>
      </c>
      <c r="O27" s="41">
        <v>75</v>
      </c>
      <c r="P27" s="41"/>
      <c r="Q27" s="42">
        <v>80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73</v>
      </c>
      <c r="AF27" s="41"/>
      <c r="AG27" s="42">
        <v>76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60</v>
      </c>
      <c r="AU27" s="43">
        <f t="shared" si="9"/>
        <v>72.8</v>
      </c>
      <c r="AV27" s="44">
        <f t="shared" si="10"/>
        <v>73</v>
      </c>
      <c r="AW27" s="45"/>
      <c r="AX27" s="41">
        <v>70</v>
      </c>
      <c r="AY27" s="41"/>
      <c r="AZ27" s="42"/>
      <c r="BA27" s="41">
        <v>70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70</v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52">
        <v>3</v>
      </c>
      <c r="CG27" s="46" t="str">
        <f t="shared" si="14"/>
        <v xml:space="preserve">Memiliki kemampuan pemahanan Eksponen, Logaritma, </v>
      </c>
      <c r="CH27" s="45"/>
      <c r="CI27" s="52">
        <v>3</v>
      </c>
      <c r="CJ27" s="46" t="str">
        <f t="shared" si="15"/>
        <v xml:space="preserve">Memiliki keterampilan Menyelesaikan fungsi eksponen, Menyelesaikan fungsi Logaritma,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Menyelesaikan fungsi eksponen, Menyelesaikan fungsi Logaritma, </v>
      </c>
    </row>
    <row r="28" spans="1:100">
      <c r="A28" s="8">
        <v>18</v>
      </c>
      <c r="B28" s="8">
        <v>68373</v>
      </c>
      <c r="C28" s="8" t="s">
        <v>70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pemahanan Eksponen, Logaritma, </v>
      </c>
      <c r="H28" s="47" t="str">
        <f t="shared" si="3"/>
        <v/>
      </c>
      <c r="I28" s="8" t="str">
        <f t="shared" si="4"/>
        <v/>
      </c>
      <c r="J28" s="8" t="str">
        <f t="shared" si="5"/>
        <v xml:space="preserve">Memiliki keterampilan Menyelesaikan fungsi eksponen, Menyelesaikan fungsi Logaritma, </v>
      </c>
      <c r="K28" s="13"/>
      <c r="L28" s="41">
        <f t="shared" si="6"/>
        <v>78</v>
      </c>
      <c r="M28" s="41">
        <f t="shared" si="7"/>
        <v>65</v>
      </c>
      <c r="O28" s="41">
        <v>76</v>
      </c>
      <c r="P28" s="41"/>
      <c r="Q28" s="42">
        <v>80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75</v>
      </c>
      <c r="AF28" s="41"/>
      <c r="AG28" s="42">
        <v>78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65</v>
      </c>
      <c r="AU28" s="43">
        <f t="shared" si="9"/>
        <v>74.8</v>
      </c>
      <c r="AV28" s="44">
        <f t="shared" si="10"/>
        <v>75</v>
      </c>
      <c r="AW28" s="45"/>
      <c r="AX28" s="41">
        <v>75</v>
      </c>
      <c r="AY28" s="41"/>
      <c r="AZ28" s="42"/>
      <c r="BA28" s="41">
        <v>76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52">
        <v>3</v>
      </c>
      <c r="CG28" s="46" t="str">
        <f t="shared" si="14"/>
        <v xml:space="preserve">Memiliki kemampuan pemahanan Eksponen, Logaritma, </v>
      </c>
      <c r="CH28" s="45"/>
      <c r="CI28" s="52">
        <v>3</v>
      </c>
      <c r="CJ28" s="46" t="str">
        <f t="shared" si="15"/>
        <v xml:space="preserve">Memiliki keterampilan Menyelesaikan fungsi eksponen, Menyelesaikan fungsi Logaritma,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Menyelesaikan fungsi eksponen, Menyelesaikan fungsi Logaritma, </v>
      </c>
    </row>
    <row r="29" spans="1:100">
      <c r="A29" s="8">
        <v>19</v>
      </c>
      <c r="B29" s="8">
        <v>68374</v>
      </c>
      <c r="C29" s="8" t="s">
        <v>71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Eksponen, Logaritma, </v>
      </c>
      <c r="H29" s="47" t="str">
        <f t="shared" si="3"/>
        <v/>
      </c>
      <c r="I29" s="8" t="str">
        <f t="shared" si="4"/>
        <v/>
      </c>
      <c r="J29" s="8" t="str">
        <f t="shared" si="5"/>
        <v xml:space="preserve">Memiliki keterampilan Menyelesaikan fungsi eksponen, Menyelesaikan fungsi Logaritma, </v>
      </c>
      <c r="K29" s="13"/>
      <c r="L29" s="41">
        <f t="shared" si="6"/>
        <v>79</v>
      </c>
      <c r="M29" s="41">
        <f t="shared" si="7"/>
        <v>67</v>
      </c>
      <c r="O29" s="41">
        <v>75</v>
      </c>
      <c r="P29" s="41"/>
      <c r="Q29" s="42">
        <v>83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73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67</v>
      </c>
      <c r="AU29" s="43">
        <f t="shared" si="9"/>
        <v>75.599999999999994</v>
      </c>
      <c r="AV29" s="44">
        <f t="shared" si="10"/>
        <v>76</v>
      </c>
      <c r="AW29" s="45"/>
      <c r="AX29" s="41">
        <v>76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52">
        <v>3</v>
      </c>
      <c r="CG29" s="46" t="str">
        <f t="shared" si="14"/>
        <v xml:space="preserve">Memiliki kemampuan pemahanan Eksponen, Logaritma, </v>
      </c>
      <c r="CH29" s="45"/>
      <c r="CI29" s="52">
        <v>3</v>
      </c>
      <c r="CJ29" s="46" t="str">
        <f t="shared" si="15"/>
        <v xml:space="preserve">Memiliki keterampilan Menyelesaikan fungsi eksponen, Menyelesaikan fungsi Logaritma,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Menyelesaikan fungsi eksponen, Menyelesaikan fungsi Logaritma, </v>
      </c>
    </row>
    <row r="30" spans="1:100">
      <c r="A30" s="8">
        <v>20</v>
      </c>
      <c r="B30" s="8">
        <v>68375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Eksponen, Logaritma, </v>
      </c>
      <c r="H30" s="47" t="str">
        <f t="shared" si="3"/>
        <v/>
      </c>
      <c r="I30" s="8" t="str">
        <f t="shared" si="4"/>
        <v/>
      </c>
      <c r="J30" s="8" t="str">
        <f t="shared" si="5"/>
        <v xml:space="preserve">Memiliki keterampilan Menyelesaikan fungsi eksponen, Menyelesaikan fungsi Logaritma, </v>
      </c>
      <c r="K30" s="13"/>
      <c r="L30" s="41">
        <f t="shared" si="6"/>
        <v>84</v>
      </c>
      <c r="M30" s="41">
        <f t="shared" si="7"/>
        <v>70</v>
      </c>
      <c r="O30" s="41">
        <v>78</v>
      </c>
      <c r="P30" s="41"/>
      <c r="Q30" s="42">
        <v>90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84</v>
      </c>
      <c r="AE30" s="41">
        <v>78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79.2</v>
      </c>
      <c r="AV30" s="44">
        <f t="shared" si="10"/>
        <v>79</v>
      </c>
      <c r="AW30" s="45"/>
      <c r="AX30" s="41">
        <v>76</v>
      </c>
      <c r="AY30" s="41"/>
      <c r="AZ30" s="42"/>
      <c r="BA30" s="41">
        <v>78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77</v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52">
        <v>3</v>
      </c>
      <c r="CG30" s="46" t="str">
        <f t="shared" si="14"/>
        <v xml:space="preserve">Memiliki kemampuan pemahanan Eksponen, Logaritma, </v>
      </c>
      <c r="CH30" s="45"/>
      <c r="CI30" s="52">
        <v>3</v>
      </c>
      <c r="CJ30" s="46" t="str">
        <f t="shared" si="15"/>
        <v xml:space="preserve">Memiliki keterampilan Menyelesaikan fungsi eksponen, Menyelesaikan fungsi Logaritma,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Menyelesaikan fungsi eksponen, Menyelesaikan fungsi Logaritma, </v>
      </c>
    </row>
    <row r="31" spans="1:100">
      <c r="A31" s="8">
        <v>21</v>
      </c>
      <c r="B31" s="8">
        <v>68376</v>
      </c>
      <c r="C31" s="8" t="s">
        <v>73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Eksponen, Logaritma, </v>
      </c>
      <c r="H31" s="47" t="str">
        <f t="shared" si="3"/>
        <v/>
      </c>
      <c r="I31" s="8" t="str">
        <f t="shared" si="4"/>
        <v/>
      </c>
      <c r="J31" s="8" t="str">
        <f t="shared" si="5"/>
        <v xml:space="preserve">Memiliki keterampilan Menyelesaikan fungsi eksponen, Menyelesaikan fungsi Logaritma, </v>
      </c>
      <c r="K31" s="13"/>
      <c r="L31" s="41">
        <f t="shared" si="6"/>
        <v>77</v>
      </c>
      <c r="M31" s="41">
        <f t="shared" si="7"/>
        <v>70</v>
      </c>
      <c r="O31" s="41">
        <v>71</v>
      </c>
      <c r="P31" s="41"/>
      <c r="Q31" s="42">
        <v>83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41">
        <v>73</v>
      </c>
      <c r="AF31" s="41"/>
      <c r="AG31" s="42">
        <v>75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74.400000000000006</v>
      </c>
      <c r="AV31" s="44">
        <f t="shared" si="10"/>
        <v>74</v>
      </c>
      <c r="AW31" s="45"/>
      <c r="AX31" s="41">
        <v>75</v>
      </c>
      <c r="AY31" s="41"/>
      <c r="AZ31" s="42"/>
      <c r="BA31" s="41">
        <v>74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52">
        <v>3</v>
      </c>
      <c r="CG31" s="46" t="str">
        <f t="shared" si="14"/>
        <v xml:space="preserve">Memiliki kemampuan pemahanan Eksponen, Logaritma, </v>
      </c>
      <c r="CH31" s="45"/>
      <c r="CI31" s="52">
        <v>3</v>
      </c>
      <c r="CJ31" s="46" t="str">
        <f t="shared" si="15"/>
        <v xml:space="preserve">Memiliki keterampilan Menyelesaikan fungsi eksponen, Menyelesaikan fungsi Logaritma,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Menyelesaikan fungsi eksponen, Menyelesaikan fungsi Logaritma, </v>
      </c>
    </row>
    <row r="32" spans="1:100">
      <c r="A32" s="8">
        <v>22</v>
      </c>
      <c r="B32" s="8">
        <v>68377</v>
      </c>
      <c r="C32" s="8" t="s">
        <v>74</v>
      </c>
      <c r="E32" s="47">
        <f t="shared" si="0"/>
        <v>73</v>
      </c>
      <c r="F32" s="8" t="str">
        <f t="shared" si="1"/>
        <v>C</v>
      </c>
      <c r="G32" s="8" t="str">
        <f t="shared" si="2"/>
        <v xml:space="preserve">Memiliki kemampuan pemahanan Eksponen, Logaritma, </v>
      </c>
      <c r="H32" s="47" t="str">
        <f t="shared" si="3"/>
        <v/>
      </c>
      <c r="I32" s="8" t="str">
        <f t="shared" si="4"/>
        <v/>
      </c>
      <c r="J32" s="8" t="str">
        <f t="shared" si="5"/>
        <v xml:space="preserve">Memiliki keterampilan Menyelesaikan fungsi eksponen, Menyelesaikan fungsi Logaritma, </v>
      </c>
      <c r="K32" s="13"/>
      <c r="L32" s="41">
        <f t="shared" si="6"/>
        <v>76</v>
      </c>
      <c r="M32" s="41">
        <f t="shared" si="7"/>
        <v>70</v>
      </c>
      <c r="O32" s="41">
        <v>73</v>
      </c>
      <c r="P32" s="41"/>
      <c r="Q32" s="42">
        <v>78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41">
        <v>71</v>
      </c>
      <c r="AF32" s="41"/>
      <c r="AG32" s="42">
        <v>75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73.400000000000006</v>
      </c>
      <c r="AV32" s="44">
        <f t="shared" si="10"/>
        <v>73</v>
      </c>
      <c r="AW32" s="45"/>
      <c r="AX32" s="41">
        <v>74</v>
      </c>
      <c r="AY32" s="41"/>
      <c r="AZ32" s="42"/>
      <c r="BA32" s="41">
        <v>73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74</v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52">
        <v>3</v>
      </c>
      <c r="CG32" s="46" t="str">
        <f t="shared" si="14"/>
        <v xml:space="preserve">Memiliki kemampuan pemahanan Eksponen, Logaritma, </v>
      </c>
      <c r="CH32" s="45"/>
      <c r="CI32" s="52">
        <v>3</v>
      </c>
      <c r="CJ32" s="46" t="str">
        <f t="shared" si="15"/>
        <v xml:space="preserve">Memiliki keterampilan Menyelesaikan fungsi eksponen, Menyelesaikan fungsi Logaritma,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Menyelesaikan fungsi eksponen, Menyelesaikan fungsi Logaritma, </v>
      </c>
    </row>
    <row r="33" spans="1:100">
      <c r="A33" s="8">
        <v>23</v>
      </c>
      <c r="B33" s="8">
        <v>68378</v>
      </c>
      <c r="C33" s="8" t="s">
        <v>75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pemahanan Eksponen, Logaritma, </v>
      </c>
      <c r="H33" s="47" t="str">
        <f t="shared" si="3"/>
        <v/>
      </c>
      <c r="I33" s="8" t="str">
        <f t="shared" si="4"/>
        <v/>
      </c>
      <c r="J33" s="8" t="str">
        <f t="shared" si="5"/>
        <v xml:space="preserve">Memiliki keterampilan Menyelesaikan fungsi eksponen, Menyelesaikan fungsi Logaritma, </v>
      </c>
      <c r="K33" s="13"/>
      <c r="L33" s="41">
        <f t="shared" si="6"/>
        <v>77</v>
      </c>
      <c r="M33" s="41">
        <f t="shared" si="7"/>
        <v>70</v>
      </c>
      <c r="O33" s="41">
        <v>71</v>
      </c>
      <c r="P33" s="41"/>
      <c r="Q33" s="42">
        <v>83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>
        <v>71</v>
      </c>
      <c r="AF33" s="41"/>
      <c r="AG33" s="42">
        <v>73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73.599999999999994</v>
      </c>
      <c r="AV33" s="44">
        <f t="shared" si="10"/>
        <v>74</v>
      </c>
      <c r="AW33" s="45"/>
      <c r="AX33" s="41">
        <v>73</v>
      </c>
      <c r="AY33" s="41"/>
      <c r="AZ33" s="42"/>
      <c r="BA33" s="41">
        <v>74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74</v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52">
        <v>3</v>
      </c>
      <c r="CG33" s="46" t="str">
        <f t="shared" si="14"/>
        <v xml:space="preserve">Memiliki kemampuan pemahanan Eksponen, Logaritma, </v>
      </c>
      <c r="CH33" s="45"/>
      <c r="CI33" s="52">
        <v>3</v>
      </c>
      <c r="CJ33" s="46" t="str">
        <f t="shared" si="15"/>
        <v xml:space="preserve">Memiliki keterampilan Menyelesaikan fungsi eksponen, Menyelesaikan fungsi Logaritma,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Menyelesaikan fungsi eksponen, Menyelesaikan fungsi Logaritma, </v>
      </c>
    </row>
    <row r="34" spans="1:100">
      <c r="A34" s="8">
        <v>24</v>
      </c>
      <c r="B34" s="8">
        <v>68379</v>
      </c>
      <c r="C34" s="8" t="s">
        <v>76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Eksponen, Logaritma, </v>
      </c>
      <c r="H34" s="47" t="str">
        <f t="shared" si="3"/>
        <v/>
      </c>
      <c r="I34" s="8" t="str">
        <f t="shared" si="4"/>
        <v/>
      </c>
      <c r="J34" s="8" t="str">
        <f t="shared" si="5"/>
        <v xml:space="preserve">Memiliki keterampilan Menyelesaikan fungsi eksponen, Menyelesaikan fungsi Logaritma, </v>
      </c>
      <c r="K34" s="13"/>
      <c r="L34" s="41">
        <f t="shared" si="6"/>
        <v>81</v>
      </c>
      <c r="M34" s="41">
        <f t="shared" si="7"/>
        <v>67</v>
      </c>
      <c r="O34" s="41">
        <v>76</v>
      </c>
      <c r="P34" s="41"/>
      <c r="Q34" s="42">
        <v>85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41">
        <v>75</v>
      </c>
      <c r="AF34" s="41"/>
      <c r="AG34" s="42">
        <v>78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67</v>
      </c>
      <c r="AU34" s="43">
        <f t="shared" si="9"/>
        <v>76.2</v>
      </c>
      <c r="AV34" s="44">
        <f t="shared" si="10"/>
        <v>76</v>
      </c>
      <c r="AW34" s="45"/>
      <c r="AX34" s="41">
        <v>73</v>
      </c>
      <c r="AY34" s="41"/>
      <c r="AZ34" s="42"/>
      <c r="BA34" s="41">
        <v>73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73</v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52">
        <v>3</v>
      </c>
      <c r="CG34" s="46" t="str">
        <f t="shared" si="14"/>
        <v xml:space="preserve">Memiliki kemampuan pemahanan Eksponen, Logaritma, </v>
      </c>
      <c r="CH34" s="45"/>
      <c r="CI34" s="52">
        <v>3</v>
      </c>
      <c r="CJ34" s="46" t="str">
        <f t="shared" si="15"/>
        <v xml:space="preserve">Memiliki keterampilan Menyelesaikan fungsi eksponen, Menyelesaikan fungsi Logaritma, </v>
      </c>
    </row>
    <row r="35" spans="1:100">
      <c r="A35" s="8">
        <v>25</v>
      </c>
      <c r="B35" s="8">
        <v>68380</v>
      </c>
      <c r="C35" s="8" t="s">
        <v>77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pemahanan Eksponen, Logaritma, </v>
      </c>
      <c r="H35" s="47" t="str">
        <f t="shared" si="3"/>
        <v/>
      </c>
      <c r="I35" s="8" t="str">
        <f t="shared" si="4"/>
        <v/>
      </c>
      <c r="J35" s="8" t="str">
        <f t="shared" si="5"/>
        <v xml:space="preserve">Memiliki keterampilan Menyelesaikan fungsi eksponen, Menyelesaikan fungsi Logaritma, </v>
      </c>
      <c r="K35" s="13"/>
      <c r="L35" s="41">
        <f t="shared" si="6"/>
        <v>81</v>
      </c>
      <c r="M35" s="41">
        <f t="shared" si="7"/>
        <v>70</v>
      </c>
      <c r="O35" s="41">
        <v>71</v>
      </c>
      <c r="P35" s="41"/>
      <c r="Q35" s="42">
        <v>90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71</v>
      </c>
      <c r="AF35" s="41"/>
      <c r="AG35" s="42">
        <v>75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75.400000000000006</v>
      </c>
      <c r="AV35" s="44">
        <f t="shared" si="10"/>
        <v>75</v>
      </c>
      <c r="AW35" s="45"/>
      <c r="AX35" s="41">
        <v>73</v>
      </c>
      <c r="AY35" s="41"/>
      <c r="AZ35" s="42"/>
      <c r="BA35" s="41">
        <v>74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74</v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52">
        <v>3</v>
      </c>
      <c r="CG35" s="46" t="str">
        <f t="shared" si="14"/>
        <v xml:space="preserve">Memiliki kemampuan pemahanan Eksponen, Logaritma, </v>
      </c>
      <c r="CH35" s="45"/>
      <c r="CI35" s="52">
        <v>3</v>
      </c>
      <c r="CJ35" s="46" t="str">
        <f t="shared" si="15"/>
        <v xml:space="preserve">Memiliki keterampilan Menyelesaikan fungsi eksponen, Menyelesaikan fungsi Logaritma, </v>
      </c>
    </row>
    <row r="36" spans="1:100">
      <c r="A36" s="8">
        <v>26</v>
      </c>
      <c r="B36" s="8">
        <v>68381</v>
      </c>
      <c r="C36" s="8" t="s">
        <v>78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Eksponen, Logaritma, </v>
      </c>
      <c r="H36" s="47" t="str">
        <f t="shared" si="3"/>
        <v/>
      </c>
      <c r="I36" s="8" t="str">
        <f t="shared" si="4"/>
        <v/>
      </c>
      <c r="J36" s="8" t="str">
        <f t="shared" si="5"/>
        <v xml:space="preserve">Memiliki keterampilan Menyelesaikan fungsi eksponen, Menyelesaikan fungsi Logaritma, </v>
      </c>
      <c r="K36" s="13"/>
      <c r="L36" s="41">
        <f t="shared" si="6"/>
        <v>78</v>
      </c>
      <c r="M36" s="41">
        <f t="shared" si="7"/>
        <v>70</v>
      </c>
      <c r="O36" s="41">
        <v>71</v>
      </c>
      <c r="P36" s="41"/>
      <c r="Q36" s="42">
        <v>85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75</v>
      </c>
      <c r="AF36" s="41"/>
      <c r="AG36" s="42">
        <v>78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75.8</v>
      </c>
      <c r="AV36" s="44">
        <f t="shared" si="10"/>
        <v>76</v>
      </c>
      <c r="AW36" s="45"/>
      <c r="AX36" s="41">
        <v>74</v>
      </c>
      <c r="AY36" s="41"/>
      <c r="AZ36" s="42"/>
      <c r="BA36" s="41">
        <v>73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74</v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52">
        <v>3</v>
      </c>
      <c r="CG36" s="46" t="str">
        <f t="shared" si="14"/>
        <v xml:space="preserve">Memiliki kemampuan pemahanan Eksponen, Logaritma, </v>
      </c>
      <c r="CH36" s="45"/>
      <c r="CI36" s="52">
        <v>3</v>
      </c>
      <c r="CJ36" s="46" t="str">
        <f t="shared" si="15"/>
        <v xml:space="preserve">Memiliki keterampilan Menyelesaikan fungsi eksponen, Menyelesaikan fungsi Logaritma, </v>
      </c>
    </row>
    <row r="37" spans="1:100">
      <c r="A37" s="8">
        <v>27</v>
      </c>
      <c r="B37" s="8">
        <v>68382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Eksponen, Logaritma, </v>
      </c>
      <c r="H37" s="47" t="str">
        <f t="shared" si="3"/>
        <v/>
      </c>
      <c r="I37" s="8" t="str">
        <f t="shared" si="4"/>
        <v/>
      </c>
      <c r="J37" s="8" t="str">
        <f t="shared" si="5"/>
        <v xml:space="preserve">Memiliki keterampilan Menyelesaikan fungsi eksponen, Menyelesaikan fungsi Logaritma, </v>
      </c>
      <c r="K37" s="13"/>
      <c r="L37" s="41">
        <f t="shared" si="6"/>
        <v>85</v>
      </c>
      <c r="M37" s="41">
        <f t="shared" si="7"/>
        <v>70</v>
      </c>
      <c r="O37" s="41">
        <v>79</v>
      </c>
      <c r="P37" s="41"/>
      <c r="Q37" s="42">
        <v>90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41">
        <v>76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79</v>
      </c>
      <c r="AV37" s="44">
        <f t="shared" si="10"/>
        <v>79</v>
      </c>
      <c r="AW37" s="45"/>
      <c r="AX37" s="41">
        <v>78</v>
      </c>
      <c r="AY37" s="41"/>
      <c r="AZ37" s="42"/>
      <c r="BA37" s="41">
        <v>76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77</v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52">
        <v>3</v>
      </c>
      <c r="CG37" s="46" t="str">
        <f t="shared" si="14"/>
        <v xml:space="preserve">Memiliki kemampuan pemahanan Eksponen, Logaritma, </v>
      </c>
      <c r="CH37" s="45"/>
      <c r="CI37" s="52">
        <v>3</v>
      </c>
      <c r="CJ37" s="46" t="str">
        <f t="shared" si="15"/>
        <v xml:space="preserve">Memiliki keterampilan Menyelesaikan fungsi eksponen, Menyelesaikan fungsi Logaritma, </v>
      </c>
    </row>
    <row r="38" spans="1:100">
      <c r="A38" s="8">
        <v>28</v>
      </c>
      <c r="B38" s="8">
        <v>68383</v>
      </c>
      <c r="C38" s="8" t="s">
        <v>80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pemahanan Eksponen, Logaritma, </v>
      </c>
      <c r="H38" s="47" t="str">
        <f t="shared" si="3"/>
        <v/>
      </c>
      <c r="I38" s="8" t="str">
        <f t="shared" si="4"/>
        <v/>
      </c>
      <c r="J38" s="8" t="str">
        <f t="shared" si="5"/>
        <v xml:space="preserve">Memiliki keterampilan Menyelesaikan fungsi eksponen, Menyelesaikan fungsi Logaritma, </v>
      </c>
      <c r="K38" s="13"/>
      <c r="L38" s="41">
        <f t="shared" si="6"/>
        <v>78</v>
      </c>
      <c r="M38" s="41">
        <f t="shared" si="7"/>
        <v>62</v>
      </c>
      <c r="O38" s="41">
        <v>75</v>
      </c>
      <c r="P38" s="41"/>
      <c r="Q38" s="42">
        <v>80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73</v>
      </c>
      <c r="AF38" s="41"/>
      <c r="AG38" s="42">
        <v>76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62</v>
      </c>
      <c r="AU38" s="43">
        <f t="shared" si="9"/>
        <v>73.2</v>
      </c>
      <c r="AV38" s="44">
        <f t="shared" si="10"/>
        <v>73</v>
      </c>
      <c r="AW38" s="45"/>
      <c r="AX38" s="41">
        <v>70</v>
      </c>
      <c r="AY38" s="41"/>
      <c r="AZ38" s="42"/>
      <c r="BA38" s="41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70</v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52">
        <v>3</v>
      </c>
      <c r="CG38" s="46" t="str">
        <f t="shared" si="14"/>
        <v xml:space="preserve">Memiliki kemampuan pemahanan Eksponen, Logaritma, </v>
      </c>
      <c r="CH38" s="45"/>
      <c r="CI38" s="52">
        <v>3</v>
      </c>
      <c r="CJ38" s="46" t="str">
        <f t="shared" si="15"/>
        <v xml:space="preserve">Memiliki keterampilan Menyelesaikan fungsi eksponen, Menyelesaikan fungsi Logaritma, </v>
      </c>
    </row>
    <row r="39" spans="1:100">
      <c r="A39" s="8">
        <v>29</v>
      </c>
      <c r="B39" s="8">
        <v>68384</v>
      </c>
      <c r="C39" s="8" t="s">
        <v>81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Eksponen, Logaritma, </v>
      </c>
      <c r="H39" s="47" t="str">
        <f t="shared" si="3"/>
        <v/>
      </c>
      <c r="I39" s="8" t="str">
        <f t="shared" si="4"/>
        <v/>
      </c>
      <c r="J39" s="8" t="str">
        <f t="shared" si="5"/>
        <v xml:space="preserve">Memiliki keterampilan Menyelesaikan fungsi eksponen, Menyelesaikan fungsi Logaritma, </v>
      </c>
      <c r="K39" s="13"/>
      <c r="L39" s="41">
        <f t="shared" si="6"/>
        <v>77</v>
      </c>
      <c r="M39" s="41">
        <f t="shared" si="7"/>
        <v>67</v>
      </c>
      <c r="O39" s="41">
        <v>73</v>
      </c>
      <c r="P39" s="41"/>
      <c r="Q39" s="42">
        <v>80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75</v>
      </c>
      <c r="AF39" s="41"/>
      <c r="AG39" s="42">
        <v>76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74.2</v>
      </c>
      <c r="AV39" s="44">
        <f t="shared" si="10"/>
        <v>74</v>
      </c>
      <c r="AW39" s="45"/>
      <c r="AX39" s="41">
        <v>73</v>
      </c>
      <c r="AY39" s="41"/>
      <c r="AZ39" s="42"/>
      <c r="BA39" s="41">
        <v>72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73</v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52">
        <v>3</v>
      </c>
      <c r="CG39" s="46" t="str">
        <f t="shared" si="14"/>
        <v xml:space="preserve">Memiliki kemampuan pemahanan Eksponen, Logaritma, </v>
      </c>
      <c r="CH39" s="45"/>
      <c r="CI39" s="52">
        <v>3</v>
      </c>
      <c r="CJ39" s="46" t="str">
        <f t="shared" si="15"/>
        <v xml:space="preserve">Memiliki keterampilan Menyelesaikan fungsi eksponen, Menyelesaikan fungsi Logaritma, </v>
      </c>
    </row>
    <row r="40" spans="1:100">
      <c r="A40" s="8">
        <v>30</v>
      </c>
      <c r="B40" s="8">
        <v>68385</v>
      </c>
      <c r="C40" s="8" t="s">
        <v>82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Eksponen, Logaritma, </v>
      </c>
      <c r="H40" s="47" t="str">
        <f t="shared" si="3"/>
        <v/>
      </c>
      <c r="I40" s="8" t="str">
        <f t="shared" si="4"/>
        <v/>
      </c>
      <c r="J40" s="8" t="str">
        <f t="shared" si="5"/>
        <v xml:space="preserve">Memiliki keterampilan Menyelesaikan fungsi eksponen, Menyelesaikan fungsi Logaritma, </v>
      </c>
      <c r="K40" s="13"/>
      <c r="L40" s="41">
        <f t="shared" si="6"/>
        <v>81</v>
      </c>
      <c r="M40" s="41">
        <f t="shared" si="7"/>
        <v>67</v>
      </c>
      <c r="O40" s="41">
        <v>78</v>
      </c>
      <c r="P40" s="41"/>
      <c r="Q40" s="42">
        <v>83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75</v>
      </c>
      <c r="AF40" s="41"/>
      <c r="AG40" s="42">
        <v>78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67</v>
      </c>
      <c r="AU40" s="43">
        <f t="shared" si="9"/>
        <v>76.2</v>
      </c>
      <c r="AV40" s="44">
        <f t="shared" si="10"/>
        <v>76</v>
      </c>
      <c r="AW40" s="45"/>
      <c r="AX40" s="41">
        <v>73</v>
      </c>
      <c r="AY40" s="41"/>
      <c r="AZ40" s="42"/>
      <c r="BA40" s="41">
        <v>74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74</v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52">
        <v>3</v>
      </c>
      <c r="CG40" s="46" t="str">
        <f t="shared" si="14"/>
        <v xml:space="preserve">Memiliki kemampuan pemahanan Eksponen, Logaritma, </v>
      </c>
      <c r="CH40" s="45"/>
      <c r="CI40" s="52">
        <v>3</v>
      </c>
      <c r="CJ40" s="46" t="str">
        <f t="shared" si="15"/>
        <v xml:space="preserve">Memiliki keterampilan Menyelesaikan fungsi eksponen, Menyelesaikan fungsi Logaritma, </v>
      </c>
    </row>
    <row r="41" spans="1:100">
      <c r="A41" s="8">
        <v>31</v>
      </c>
      <c r="B41" s="8">
        <v>68386</v>
      </c>
      <c r="C41" s="8" t="s">
        <v>83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Eksponen, Logaritma, </v>
      </c>
      <c r="H41" s="47" t="str">
        <f t="shared" si="3"/>
        <v/>
      </c>
      <c r="I41" s="8" t="str">
        <f t="shared" si="4"/>
        <v/>
      </c>
      <c r="J41" s="8" t="str">
        <f t="shared" si="5"/>
        <v xml:space="preserve">Memiliki keterampilan Menyelesaikan fungsi eksponen, Menyelesaikan fungsi Logaritma, </v>
      </c>
      <c r="K41" s="13"/>
      <c r="L41" s="41">
        <f t="shared" si="6"/>
        <v>82</v>
      </c>
      <c r="M41" s="41">
        <f t="shared" si="7"/>
        <v>70</v>
      </c>
      <c r="O41" s="41">
        <v>78</v>
      </c>
      <c r="P41" s="41"/>
      <c r="Q41" s="42">
        <v>85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75</v>
      </c>
      <c r="AF41" s="41"/>
      <c r="AG41" s="42">
        <v>78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77.2</v>
      </c>
      <c r="AV41" s="44">
        <f t="shared" si="10"/>
        <v>77</v>
      </c>
      <c r="AW41" s="45"/>
      <c r="AX41" s="41">
        <v>74</v>
      </c>
      <c r="AY41" s="41"/>
      <c r="AZ41" s="42"/>
      <c r="BA41" s="41">
        <v>72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73</v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52">
        <v>3</v>
      </c>
      <c r="CG41" s="46" t="str">
        <f t="shared" si="14"/>
        <v xml:space="preserve">Memiliki kemampuan pemahanan Eksponen, Logaritma, </v>
      </c>
      <c r="CH41" s="45"/>
      <c r="CI41" s="52">
        <v>3</v>
      </c>
      <c r="CJ41" s="46" t="str">
        <f t="shared" si="15"/>
        <v xml:space="preserve">Memiliki keterampilan Menyelesaikan fungsi eksponen, Menyelesaikan fungsi Logaritma, </v>
      </c>
    </row>
    <row r="42" spans="1:100">
      <c r="A42" s="8">
        <v>32</v>
      </c>
      <c r="B42" s="8">
        <v>68387</v>
      </c>
      <c r="C42" s="8" t="s">
        <v>84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pemahanan Eksponen, Logaritma, </v>
      </c>
      <c r="H42" s="47" t="str">
        <f t="shared" si="3"/>
        <v/>
      </c>
      <c r="I42" s="8" t="str">
        <f t="shared" si="4"/>
        <v/>
      </c>
      <c r="J42" s="8" t="str">
        <f t="shared" si="5"/>
        <v xml:space="preserve">Memiliki keterampilan Menyelesaikan fungsi eksponen, Menyelesaikan fungsi Logaritma, </v>
      </c>
      <c r="K42" s="13"/>
      <c r="L42" s="41">
        <f t="shared" si="6"/>
        <v>82</v>
      </c>
      <c r="M42" s="41">
        <f t="shared" si="7"/>
        <v>70</v>
      </c>
      <c r="O42" s="41">
        <v>78</v>
      </c>
      <c r="P42" s="41"/>
      <c r="Q42" s="42">
        <v>86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41">
        <v>78</v>
      </c>
      <c r="AF42" s="41"/>
      <c r="AG42" s="42">
        <v>87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79.8</v>
      </c>
      <c r="AV42" s="44">
        <f t="shared" si="10"/>
        <v>80</v>
      </c>
      <c r="AW42" s="45"/>
      <c r="AX42" s="41">
        <v>74</v>
      </c>
      <c r="AY42" s="41"/>
      <c r="AZ42" s="42"/>
      <c r="BA42" s="41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52">
        <v>3</v>
      </c>
      <c r="CG42" s="46" t="str">
        <f t="shared" si="14"/>
        <v xml:space="preserve">Memiliki kemampuan pemahanan Eksponen, Logaritma, </v>
      </c>
      <c r="CH42" s="45"/>
      <c r="CI42" s="52">
        <v>3</v>
      </c>
      <c r="CJ42" s="46" t="str">
        <f t="shared" si="15"/>
        <v xml:space="preserve">Memiliki keterampilan Menyelesaikan fungsi eksponen, Menyelesaikan fungsi Logaritma, </v>
      </c>
    </row>
    <row r="43" spans="1:100">
      <c r="A43" s="8">
        <v>33</v>
      </c>
      <c r="B43" s="8">
        <v>68388</v>
      </c>
      <c r="C43" s="8" t="s">
        <v>85</v>
      </c>
      <c r="E43" s="47">
        <f t="shared" ref="E43:E60" si="16">AV43</f>
        <v>74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Eksponen, Logaritma, </v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 xml:space="preserve">Memiliki keterampilan Menyelesaikan fungsi eksponen, Menyelesaikan fungsi Logaritma, </v>
      </c>
      <c r="K43" s="13"/>
      <c r="L43" s="41">
        <f t="shared" ref="L43:L60" si="22">AD43</f>
        <v>78</v>
      </c>
      <c r="M43" s="41">
        <f t="shared" ref="M43:M60" si="23">IF(COUNTBLANK(AT43:AT43),"",AT43)</f>
        <v>65</v>
      </c>
      <c r="O43" s="41">
        <v>76</v>
      </c>
      <c r="P43" s="41"/>
      <c r="Q43" s="42">
        <v>80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78</v>
      </c>
      <c r="AE43" s="41">
        <v>75</v>
      </c>
      <c r="AF43" s="41"/>
      <c r="AG43" s="42">
        <v>76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65</v>
      </c>
      <c r="AU43" s="43">
        <f t="shared" ref="AU43:AU60" si="25">IF(AT43="","",AVERAGE(O43:AC43,AE43:AT43))</f>
        <v>74.400000000000006</v>
      </c>
      <c r="AV43" s="44">
        <f t="shared" ref="AV43:AV60" si="26">IF(AU43="","",ROUND(AU43,0))</f>
        <v>74</v>
      </c>
      <c r="AW43" s="45"/>
      <c r="AX43" s="41">
        <v>71</v>
      </c>
      <c r="AY43" s="41"/>
      <c r="AZ43" s="42"/>
      <c r="BA43" s="41">
        <v>70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71</v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52">
        <v>3</v>
      </c>
      <c r="CG43" s="46" t="str">
        <f t="shared" ref="CG43:CG60" si="30">IF(CF43="","",VLOOKUP(CF43,$CU$9:$CV$20,2,0))</f>
        <v xml:space="preserve">Memiliki kemampuan pemahanan Eksponen, Logaritma, </v>
      </c>
      <c r="CH43" s="45"/>
      <c r="CI43" s="52">
        <v>3</v>
      </c>
      <c r="CJ43" s="46" t="str">
        <f t="shared" ref="CJ43:CJ60" si="31">IF(CI43="","",VLOOKUP(CI43,$CU$22:$CV$33,2,0))</f>
        <v xml:space="preserve">Memiliki keterampilan Menyelesaikan fungsi eksponen, Menyelesaikan fungsi Logaritma, </v>
      </c>
    </row>
    <row r="44" spans="1:100">
      <c r="A44" s="8">
        <v>34</v>
      </c>
      <c r="B44" s="8">
        <v>68389</v>
      </c>
      <c r="C44" s="8" t="s">
        <v>86</v>
      </c>
      <c r="E44" s="47">
        <f t="shared" si="16"/>
        <v>77</v>
      </c>
      <c r="F44" s="8" t="str">
        <f t="shared" si="17"/>
        <v>B</v>
      </c>
      <c r="G44" s="8" t="str">
        <f t="shared" si="18"/>
        <v xml:space="preserve">Memiliki kemampuan pemahanan Eksponen, Logaritma, </v>
      </c>
      <c r="H44" s="47" t="str">
        <f t="shared" si="19"/>
        <v/>
      </c>
      <c r="I44" s="8" t="str">
        <f t="shared" si="20"/>
        <v/>
      </c>
      <c r="J44" s="8" t="str">
        <f t="shared" si="21"/>
        <v xml:space="preserve">Memiliki keterampilan Menyelesaikan fungsi eksponen, Menyelesaikan fungsi Logaritma, </v>
      </c>
      <c r="K44" s="13"/>
      <c r="L44" s="41">
        <f t="shared" si="22"/>
        <v>82</v>
      </c>
      <c r="M44" s="41">
        <f t="shared" si="23"/>
        <v>70</v>
      </c>
      <c r="O44" s="41">
        <v>78</v>
      </c>
      <c r="P44" s="41"/>
      <c r="Q44" s="42">
        <v>85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82</v>
      </c>
      <c r="AE44" s="41">
        <v>73</v>
      </c>
      <c r="AF44" s="41"/>
      <c r="AG44" s="42">
        <v>78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25"/>
        <v>76.8</v>
      </c>
      <c r="AV44" s="44">
        <f t="shared" si="26"/>
        <v>77</v>
      </c>
      <c r="AW44" s="45"/>
      <c r="AX44" s="41">
        <v>74</v>
      </c>
      <c r="AY44" s="41"/>
      <c r="AZ44" s="42"/>
      <c r="BA44" s="41">
        <v>76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75</v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52">
        <v>3</v>
      </c>
      <c r="CG44" s="46" t="str">
        <f t="shared" si="30"/>
        <v xml:space="preserve">Memiliki kemampuan pemahanan Eksponen, Logaritma, </v>
      </c>
      <c r="CH44" s="45"/>
      <c r="CI44" s="52">
        <v>3</v>
      </c>
      <c r="CJ44" s="46" t="str">
        <f t="shared" si="31"/>
        <v xml:space="preserve">Memiliki keterampilan Menyelesaikan fungsi eksponen, Menyelesaikan fungsi Logaritma, </v>
      </c>
    </row>
    <row r="45" spans="1:100">
      <c r="A45" s="8">
        <v>35</v>
      </c>
      <c r="B45" s="8">
        <v>68390</v>
      </c>
      <c r="C45" s="8" t="s">
        <v>87</v>
      </c>
      <c r="E45" s="47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Eksponen, Logaritma, </v>
      </c>
      <c r="H45" s="47" t="str">
        <f t="shared" si="19"/>
        <v/>
      </c>
      <c r="I45" s="8" t="str">
        <f t="shared" si="20"/>
        <v/>
      </c>
      <c r="J45" s="8" t="str">
        <f t="shared" si="21"/>
        <v xml:space="preserve">Memiliki keterampilan Menyelesaikan fungsi eksponen, Menyelesaikan fungsi Logaritma, </v>
      </c>
      <c r="K45" s="13"/>
      <c r="L45" s="41">
        <f t="shared" si="22"/>
        <v>79</v>
      </c>
      <c r="M45" s="41">
        <f t="shared" si="23"/>
        <v>70</v>
      </c>
      <c r="O45" s="41">
        <v>75</v>
      </c>
      <c r="P45" s="41"/>
      <c r="Q45" s="42">
        <v>83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79</v>
      </c>
      <c r="AE45" s="41">
        <v>73</v>
      </c>
      <c r="AF45" s="41"/>
      <c r="AG45" s="42">
        <v>78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25"/>
        <v>75.8</v>
      </c>
      <c r="AV45" s="44">
        <f t="shared" si="26"/>
        <v>76</v>
      </c>
      <c r="AW45" s="45"/>
      <c r="AX45" s="41">
        <v>74</v>
      </c>
      <c r="AY45" s="41"/>
      <c r="AZ45" s="42"/>
      <c r="BA45" s="41">
        <v>73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74</v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52">
        <v>3</v>
      </c>
      <c r="CG45" s="46" t="str">
        <f t="shared" si="30"/>
        <v xml:space="preserve">Memiliki kemampuan pemahanan Eksponen, Logaritma, </v>
      </c>
      <c r="CH45" s="45"/>
      <c r="CI45" s="52">
        <v>3</v>
      </c>
      <c r="CJ45" s="46" t="str">
        <f t="shared" si="31"/>
        <v xml:space="preserve">Memiliki keterampilan Menyelesaikan fungsi eksponen, Menyelesaikan fungsi Logaritma, </v>
      </c>
    </row>
    <row r="46" spans="1:100">
      <c r="A46" s="8">
        <v>36</v>
      </c>
      <c r="B46" s="8">
        <v>68391</v>
      </c>
      <c r="C46" s="8" t="s">
        <v>88</v>
      </c>
      <c r="E46" s="47">
        <f t="shared" si="16"/>
        <v>76</v>
      </c>
      <c r="F46" s="8" t="str">
        <f t="shared" si="17"/>
        <v>B</v>
      </c>
      <c r="G46" s="8" t="str">
        <f t="shared" si="18"/>
        <v xml:space="preserve">Memiliki kemampuan pemahanan Eksponen, Logaritma, </v>
      </c>
      <c r="H46" s="47" t="str">
        <f t="shared" si="19"/>
        <v/>
      </c>
      <c r="I46" s="8" t="str">
        <f t="shared" si="20"/>
        <v/>
      </c>
      <c r="J46" s="8" t="str">
        <f t="shared" si="21"/>
        <v xml:space="preserve">Memiliki keterampilan Menyelesaikan fungsi eksponen, Menyelesaikan fungsi Logaritma, </v>
      </c>
      <c r="K46" s="13"/>
      <c r="L46" s="41">
        <f t="shared" si="22"/>
        <v>79</v>
      </c>
      <c r="M46" s="41">
        <f t="shared" si="23"/>
        <v>70</v>
      </c>
      <c r="O46" s="41">
        <v>73</v>
      </c>
      <c r="P46" s="41"/>
      <c r="Q46" s="42">
        <v>85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79</v>
      </c>
      <c r="AE46" s="41">
        <v>74</v>
      </c>
      <c r="AF46" s="41"/>
      <c r="AG46" s="42">
        <v>78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25"/>
        <v>76</v>
      </c>
      <c r="AV46" s="44">
        <f t="shared" si="26"/>
        <v>76</v>
      </c>
      <c r="AW46" s="45"/>
      <c r="AX46" s="41">
        <v>73</v>
      </c>
      <c r="AY46" s="41"/>
      <c r="AZ46" s="42"/>
      <c r="BA46" s="41">
        <v>74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74</v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52">
        <v>3</v>
      </c>
      <c r="CG46" s="46" t="str">
        <f t="shared" si="30"/>
        <v xml:space="preserve">Memiliki kemampuan pemahanan Eksponen, Logaritma, </v>
      </c>
      <c r="CH46" s="45"/>
      <c r="CI46" s="52">
        <v>3</v>
      </c>
      <c r="CJ46" s="46" t="str">
        <f t="shared" si="31"/>
        <v xml:space="preserve">Memiliki keterampilan Menyelesaikan fungsi eksponen, Menyelesaikan fungsi Logaritma,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:CF46">
    <cfRule type="cellIs" dxfId="199" priority="4521" operator="lessThan">
      <formula>$C$4</formula>
    </cfRule>
  </conditionalFormatting>
  <conditionalFormatting sqref="CF11:CF46">
    <cfRule type="cellIs" dxfId="198" priority="4522" operator="lessThan">
      <formula>$C$4</formula>
    </cfRule>
  </conditionalFormatting>
  <conditionalFormatting sqref="CF12">
    <cfRule type="cellIs" dxfId="197" priority="4523" operator="lessThan">
      <formula>$C$4</formula>
    </cfRule>
  </conditionalFormatting>
  <conditionalFormatting sqref="CF12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:CI46">
    <cfRule type="cellIs" dxfId="99" priority="4621" operator="lessThan">
      <formula>$C$4</formula>
    </cfRule>
  </conditionalFormatting>
  <conditionalFormatting sqref="CI11:CI46">
    <cfRule type="cellIs" dxfId="98" priority="4622" operator="lessThan">
      <formula>$C$4</formula>
    </cfRule>
  </conditionalFormatting>
  <conditionalFormatting sqref="CI12 CI25 CI38">
    <cfRule type="cellIs" dxfId="97" priority="4623" operator="lessThan">
      <formula>$C$4</formula>
    </cfRule>
  </conditionalFormatting>
  <conditionalFormatting sqref="CI12 CI25 CI38">
    <cfRule type="cellIs" dxfId="96" priority="4624" operator="lessThan">
      <formula>$C$4</formula>
    </cfRule>
  </conditionalFormatting>
  <conditionalFormatting sqref="CI13 CI26 CI39">
    <cfRule type="cellIs" dxfId="95" priority="4625" operator="lessThan">
      <formula>$C$4</formula>
    </cfRule>
  </conditionalFormatting>
  <conditionalFormatting sqref="CI13 CI26 CI39">
    <cfRule type="cellIs" dxfId="94" priority="4626" operator="lessThan">
      <formula>$C$4</formula>
    </cfRule>
  </conditionalFormatting>
  <conditionalFormatting sqref="CI14 CI27 CI40">
    <cfRule type="cellIs" dxfId="93" priority="4627" operator="lessThan">
      <formula>$C$4</formula>
    </cfRule>
  </conditionalFormatting>
  <conditionalFormatting sqref="CI14 CI27 CI40">
    <cfRule type="cellIs" dxfId="92" priority="4628" operator="lessThan">
      <formula>$C$4</formula>
    </cfRule>
  </conditionalFormatting>
  <conditionalFormatting sqref="CI15 CI28 CI41">
    <cfRule type="cellIs" dxfId="91" priority="4629" operator="lessThan">
      <formula>$C$4</formula>
    </cfRule>
  </conditionalFormatting>
  <conditionalFormatting sqref="CI15 CI28 CI41">
    <cfRule type="cellIs" dxfId="90" priority="4630" operator="lessThan">
      <formula>$C$4</formula>
    </cfRule>
  </conditionalFormatting>
  <conditionalFormatting sqref="CI16 CI29 CI42">
    <cfRule type="cellIs" dxfId="89" priority="4631" operator="lessThan">
      <formula>$C$4</formula>
    </cfRule>
  </conditionalFormatting>
  <conditionalFormatting sqref="CI16 CI29 CI42">
    <cfRule type="cellIs" dxfId="88" priority="4632" operator="lessThan">
      <formula>$C$4</formula>
    </cfRule>
  </conditionalFormatting>
  <conditionalFormatting sqref="CI17 CI30 CI43">
    <cfRule type="cellIs" dxfId="87" priority="4633" operator="lessThan">
      <formula>$C$4</formula>
    </cfRule>
  </conditionalFormatting>
  <conditionalFormatting sqref="CI17 CI30 CI43">
    <cfRule type="cellIs" dxfId="86" priority="4634" operator="lessThan">
      <formula>$C$4</formula>
    </cfRule>
  </conditionalFormatting>
  <conditionalFormatting sqref="CI18 CI31 CI44">
    <cfRule type="cellIs" dxfId="85" priority="4635" operator="lessThan">
      <formula>$C$4</formula>
    </cfRule>
  </conditionalFormatting>
  <conditionalFormatting sqref="CI18 CI31 CI44">
    <cfRule type="cellIs" dxfId="84" priority="4636" operator="lessThan">
      <formula>$C$4</formula>
    </cfRule>
  </conditionalFormatting>
  <conditionalFormatting sqref="CI19 CI32 CI45">
    <cfRule type="cellIs" dxfId="83" priority="4637" operator="lessThan">
      <formula>$C$4</formula>
    </cfRule>
  </conditionalFormatting>
  <conditionalFormatting sqref="CI19 CI32 CI45">
    <cfRule type="cellIs" dxfId="82" priority="4638" operator="lessThan">
      <formula>$C$4</formula>
    </cfRule>
  </conditionalFormatting>
  <conditionalFormatting sqref="CI20 CI33 CI46">
    <cfRule type="cellIs" dxfId="81" priority="4639" operator="lessThan">
      <formula>$C$4</formula>
    </cfRule>
  </conditionalFormatting>
  <conditionalFormatting sqref="CI20 CI33 CI46">
    <cfRule type="cellIs" dxfId="80" priority="4640" operator="lessThan">
      <formula>$C$4</formula>
    </cfRule>
  </conditionalFormatting>
  <conditionalFormatting sqref="CI21 CI34">
    <cfRule type="cellIs" dxfId="79" priority="4641" operator="lessThan">
      <formula>$C$4</formula>
    </cfRule>
  </conditionalFormatting>
  <conditionalFormatting sqref="CI21 CI34">
    <cfRule type="cellIs" dxfId="78" priority="4642" operator="lessThan">
      <formula>$C$4</formula>
    </cfRule>
  </conditionalFormatting>
  <conditionalFormatting sqref="CI22 CI35">
    <cfRule type="cellIs" dxfId="77" priority="4643" operator="lessThan">
      <formula>$C$4</formula>
    </cfRule>
  </conditionalFormatting>
  <conditionalFormatting sqref="CI22 CI35">
    <cfRule type="cellIs" dxfId="76" priority="4644" operator="lessThan">
      <formula>$C$4</formula>
    </cfRule>
  </conditionalFormatting>
  <conditionalFormatting sqref="CI23 CI36">
    <cfRule type="cellIs" dxfId="75" priority="4645" operator="lessThan">
      <formula>$C$4</formula>
    </cfRule>
  </conditionalFormatting>
  <conditionalFormatting sqref="CI23 CI36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2018-01-11T15:22:58Z</dcterms:modified>
  <cp:category/>
</cp:coreProperties>
</file>