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19815" windowHeight="9915"/>
  </bookViews>
  <sheets>
    <sheet name="XI IPS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G60" i="1"/>
  <c r="E60" i="1"/>
  <c r="F60" i="1" s="1"/>
  <c r="CT59" i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G59" i="1"/>
  <c r="E59" i="1"/>
  <c r="F59" i="1" s="1"/>
  <c r="CT58" i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G58" i="1"/>
  <c r="E58" i="1"/>
  <c r="F58" i="1" s="1"/>
  <c r="CT57" i="1"/>
  <c r="CQ57" i="1"/>
  <c r="CM57" i="1"/>
  <c r="CN57" i="1" s="1"/>
  <c r="H57" i="1" s="1"/>
  <c r="I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G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G56" i="1"/>
  <c r="E56" i="1"/>
  <c r="F56" i="1" s="1"/>
  <c r="CT55" i="1"/>
  <c r="CQ55" i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G55" i="1"/>
  <c r="E55" i="1"/>
  <c r="F55" i="1" s="1"/>
  <c r="CT54" i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J54" i="1"/>
  <c r="G54" i="1"/>
  <c r="E54" i="1"/>
  <c r="F54" i="1" s="1"/>
  <c r="CT53" i="1"/>
  <c r="CQ53" i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G53" i="1"/>
  <c r="E53" i="1"/>
  <c r="F53" i="1" s="1"/>
  <c r="CT52" i="1"/>
  <c r="CQ52" i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G52" i="1"/>
  <c r="E52" i="1"/>
  <c r="F52" i="1" s="1"/>
  <c r="CT51" i="1"/>
  <c r="CQ51" i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J51" i="1"/>
  <c r="G51" i="1"/>
  <c r="E51" i="1"/>
  <c r="F51" i="1" s="1"/>
  <c r="CT50" i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J50" i="1"/>
  <c r="G50" i="1"/>
  <c r="E50" i="1"/>
  <c r="F50" i="1" s="1"/>
  <c r="CT49" i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J49" i="1"/>
  <c r="G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J48" i="1"/>
  <c r="G48" i="1"/>
  <c r="E48" i="1"/>
  <c r="F48" i="1" s="1"/>
  <c r="CT47" i="1"/>
  <c r="CQ47" i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J47" i="1"/>
  <c r="G47" i="1"/>
  <c r="E47" i="1"/>
  <c r="F47" i="1" s="1"/>
  <c r="CT46" i="1"/>
  <c r="CQ46" i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J46" i="1"/>
  <c r="G46" i="1"/>
  <c r="E46" i="1"/>
  <c r="F46" i="1" s="1"/>
  <c r="CT45" i="1"/>
  <c r="CQ45" i="1"/>
  <c r="CM45" i="1"/>
  <c r="CN45" i="1" s="1"/>
  <c r="H45" i="1" s="1"/>
  <c r="I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J45" i="1"/>
  <c r="G45" i="1"/>
  <c r="E45" i="1"/>
  <c r="F45" i="1" s="1"/>
  <c r="CT44" i="1"/>
  <c r="CQ44" i="1"/>
  <c r="CM44" i="1"/>
  <c r="CN44" i="1" s="1"/>
  <c r="H44" i="1" s="1"/>
  <c r="I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J44" i="1"/>
  <c r="G44" i="1"/>
  <c r="E44" i="1"/>
  <c r="F44" i="1" s="1"/>
  <c r="CT43" i="1"/>
  <c r="CQ43" i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G43" i="1"/>
  <c r="E43" i="1"/>
  <c r="F43" i="1" s="1"/>
  <c r="CT42" i="1"/>
  <c r="CQ42" i="1"/>
  <c r="CM42" i="1"/>
  <c r="CN42" i="1" s="1"/>
  <c r="H42" i="1" s="1"/>
  <c r="I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G42" i="1"/>
  <c r="E42" i="1"/>
  <c r="F42" i="1" s="1"/>
  <c r="CT41" i="1"/>
  <c r="CQ41" i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G41" i="1"/>
  <c r="E41" i="1"/>
  <c r="F41" i="1" s="1"/>
  <c r="CT40" i="1"/>
  <c r="CQ40" i="1"/>
  <c r="CM40" i="1"/>
  <c r="CN40" i="1" s="1"/>
  <c r="H40" i="1" s="1"/>
  <c r="I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G40" i="1"/>
  <c r="E40" i="1"/>
  <c r="F40" i="1" s="1"/>
  <c r="CT39" i="1"/>
  <c r="CQ39" i="1"/>
  <c r="CM39" i="1"/>
  <c r="CN39" i="1" s="1"/>
  <c r="H39" i="1" s="1"/>
  <c r="I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G39" i="1"/>
  <c r="E39" i="1"/>
  <c r="F39" i="1" s="1"/>
  <c r="CT38" i="1"/>
  <c r="CQ38" i="1"/>
  <c r="CM38" i="1"/>
  <c r="CN38" i="1" s="1"/>
  <c r="H38" i="1" s="1"/>
  <c r="I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G38" i="1"/>
  <c r="E38" i="1"/>
  <c r="F38" i="1" s="1"/>
  <c r="CT37" i="1"/>
  <c r="CQ37" i="1"/>
  <c r="CM37" i="1"/>
  <c r="CN37" i="1" s="1"/>
  <c r="H37" i="1" s="1"/>
  <c r="I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G37" i="1"/>
  <c r="E37" i="1"/>
  <c r="F37" i="1" s="1"/>
  <c r="CT36" i="1"/>
  <c r="CQ36" i="1"/>
  <c r="CM36" i="1"/>
  <c r="CN36" i="1" s="1"/>
  <c r="H36" i="1" s="1"/>
  <c r="I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G36" i="1"/>
  <c r="E36" i="1"/>
  <c r="F36" i="1" s="1"/>
  <c r="CT35" i="1"/>
  <c r="CQ35" i="1"/>
  <c r="CM35" i="1"/>
  <c r="CN35" i="1" s="1"/>
  <c r="H35" i="1" s="1"/>
  <c r="I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G35" i="1"/>
  <c r="E35" i="1"/>
  <c r="F35" i="1" s="1"/>
  <c r="CT34" i="1"/>
  <c r="CQ34" i="1"/>
  <c r="CM34" i="1"/>
  <c r="CN34" i="1" s="1"/>
  <c r="H34" i="1" s="1"/>
  <c r="I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G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J14" i="1"/>
  <c r="G14" i="1"/>
  <c r="E14" i="1"/>
  <c r="F14" i="1" s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J13" i="1"/>
  <c r="G13" i="1"/>
  <c r="DF12" i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J12" i="1"/>
  <c r="G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<sst xmlns="http://schemas.openxmlformats.org/spreadsheetml/2006/main" count="138" uniqueCount="58">
  <si>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</si>
  <si>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</si>
  <si>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</si>
  <si>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R. Arjun Sigit Prayitno, S.Ag..</t>
  </si>
  <si>
    <t>Kelas XI IPS 4</t>
  </si>
  <si>
    <t xml:space="preserve">KELAS </t>
  </si>
  <si>
    <t>:</t>
  </si>
  <si>
    <t>Mapel :</t>
  </si>
  <si>
    <t>Pendidikan Agama dan Budi Pekerti [ Kelompok A (Wajib) ]</t>
  </si>
  <si>
    <t>didownload 12/04/2018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</si>
  <si>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</si>
  <si>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</si>
  <si>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</si>
  <si>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</si>
  <si>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</si>
  <si>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</si>
  <si>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</si>
  <si>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</si>
  <si>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</si>
  <si>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</si>
  <si>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</si>
  <si>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</si>
  <si>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</si>
  <si>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</si>
  <si>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</si>
  <si>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</si>
  <si>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</si>
  <si>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</si>
  <si>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</si>
  <si>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</si>
  <si>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</si>
  <si>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</si>
  <si>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</si>
  <si>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</si>
  <si>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</si>
  <si>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</si>
  <si>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</si>
  <si>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</si>
  <si>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</si>
  <si>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</si>
  <si>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</si>
  <si>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</si>
  <si>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</si>
  <si>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</si>
  <si>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AJI KARTIKA WENING</t>
  </si>
  <si>
    <t>Predikat Pengetahuan</t>
  </si>
  <si>
    <t>DEO BUDHI ANGGITLISTIO</t>
  </si>
  <si>
    <t>Minimal</t>
  </si>
  <si>
    <t>Maximal</t>
  </si>
  <si>
    <t>Predikat</t>
  </si>
  <si>
    <t>EVINA DIVA PRASIWI</t>
  </si>
  <si>
    <t>D</t>
  </si>
  <si>
    <t>C</t>
  </si>
  <si>
    <t>B</t>
  </si>
  <si>
    <t>KETERANGAN KETERAMPILAN</t>
  </si>
  <si>
    <t>Predikat Keterampilan</t>
  </si>
  <si>
    <t>Memiliki kemampuan dalam memahami Gereja dan Dunia</t>
  </si>
  <si>
    <t>Membaca dan memahami Kitab Suci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</si>
</sst>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18" zoomScaleNormal="118" workbookViewId="0">
      <pane xSplit="3" ySplit="10" topLeftCell="AS13" activePane="bottomRight" state="frozen"/>
      <selection pane="topRight"/>
      <selection pane="bottomLeft"/>
      <selection pane="bottomRight" activeCell="BS13" sqref="BS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412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77652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dalam memahami Gereja dan Dunia</v>
      </c>
      <c r="H11" s="47" t="str">
        <f t="shared" ref="H11:H42" si="3">CN11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CT11</f>
        <v>Membaca dan memahami Kitab Suci Baik</v>
      </c>
      <c r="K11" s="13"/>
      <c r="L11" s="41">
        <f t="shared" ref="L11:L42" si="6">AD11</f>
        <v>85</v>
      </c>
      <c r="M11" s="41">
        <f t="shared" ref="M11:M42" si="7">IF(COUNTBLANK(AT11:AT11),"",AT11)</f>
        <v>88</v>
      </c>
      <c r="O11" s="41">
        <v>84</v>
      </c>
      <c r="P11" s="41"/>
      <c r="Q11" s="42">
        <v>86</v>
      </c>
      <c r="R11" s="41">
        <v>86</v>
      </c>
      <c r="S11" s="41"/>
      <c r="T11" s="42">
        <v>84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88</v>
      </c>
      <c r="AF11" s="41"/>
      <c r="AG11" s="42">
        <v>86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88</v>
      </c>
      <c r="AU11" s="43">
        <f t="shared" ref="AU11:AU42" si="9">IF(AT11="","",AVERAGE(O11:AC11,AE11:AT11))</f>
        <v>86</v>
      </c>
      <c r="AV11" s="44">
        <f t="shared" ref="AV11:AV42" si="10">IF(AU11="","",ROUND(AU11,0))</f>
        <v>86</v>
      </c>
      <c r="AW11" s="45"/>
      <c r="AX11" s="41">
        <v>86</v>
      </c>
      <c r="AY11" s="41"/>
      <c r="AZ11" s="42">
        <v>84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17">IF(AND(BU11="",BT11="",BS11=""),"",MAX(BS11:BU11))</f>
        <v/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 t="str">
        <f t="shared" ref="CM11:CM42" si="22">IF(AND(CH11=""),"",AVERAGE(BR11,CH11:CL11))</f>
        <v/>
      </c>
      <c r="CN11" s="44" t="str">
        <f t="shared" ref="CN11:CN42" si="23">IF(CM11="","",ROUND(CM11,0))</f>
        <v/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77742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>Memiliki kemampuan dalam memahami Gereja dan Dunia</v>
      </c>
      <c r="H12" s="47" t="str">
        <f t="shared" si="3"/>
        <v/>
      </c>
      <c r="I12" s="8" t="str">
        <f t="shared" si="4"/>
        <v/>
      </c>
      <c r="J12" s="8" t="str">
        <f t="shared" si="5"/>
        <v>Membaca dan memahami Kitab Suci Baik</v>
      </c>
      <c r="K12" s="13"/>
      <c r="L12" s="41">
        <f t="shared" si="6"/>
        <v>84</v>
      </c>
      <c r="M12" s="41">
        <f t="shared" si="7"/>
        <v>86</v>
      </c>
      <c r="O12" s="41">
        <v>82</v>
      </c>
      <c r="P12" s="41"/>
      <c r="Q12" s="42">
        <v>84</v>
      </c>
      <c r="R12" s="41">
        <v>84</v>
      </c>
      <c r="S12" s="41"/>
      <c r="T12" s="42">
        <v>84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86</v>
      </c>
      <c r="AF12" s="41"/>
      <c r="AG12" s="42">
        <v>84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84.285714285714292</v>
      </c>
      <c r="AV12" s="44">
        <f t="shared" si="10"/>
        <v>84</v>
      </c>
      <c r="AW12" s="45"/>
      <c r="AX12" s="41">
        <v>84</v>
      </c>
      <c r="AY12" s="41"/>
      <c r="AZ12" s="42">
        <v>84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41"/>
      <c r="CQ12" s="46" t="s">
        <v>56</v>
      </c>
      <c r="CR12" s="45"/>
      <c r="CS12" s="41"/>
      <c r="CT12" s="46" t="s">
        <v>57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77802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>Memiliki kemampuan dalam memahami Gereja dan Dunia</v>
      </c>
      <c r="H13" s="47">
        <f t="shared" si="3"/>
        <v>87</v>
      </c>
      <c r="I13" s="8" t="str">
        <f t="shared" si="4"/>
        <v>B</v>
      </c>
      <c r="J13" s="8" t="str">
        <f t="shared" si="5"/>
        <v>Membaca dan memahami Kitab Suci Baik</v>
      </c>
      <c r="K13" s="13"/>
      <c r="L13" s="41">
        <f t="shared" si="6"/>
        <v>85</v>
      </c>
      <c r="M13" s="41">
        <f t="shared" si="7"/>
        <v>88</v>
      </c>
      <c r="O13" s="41">
        <v>82</v>
      </c>
      <c r="P13" s="41"/>
      <c r="Q13" s="42">
        <v>86</v>
      </c>
      <c r="R13" s="41">
        <v>84</v>
      </c>
      <c r="S13" s="41"/>
      <c r="T13" s="42">
        <v>86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86</v>
      </c>
      <c r="AF13" s="41"/>
      <c r="AG13" s="42">
        <v>84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88</v>
      </c>
      <c r="AU13" s="43">
        <f t="shared" si="9"/>
        <v>85.142857142857139</v>
      </c>
      <c r="AV13" s="44">
        <f t="shared" si="10"/>
        <v>85</v>
      </c>
      <c r="AW13" s="45"/>
      <c r="AX13" s="41">
        <v>86</v>
      </c>
      <c r="AY13" s="41"/>
      <c r="AZ13" s="42">
        <v>84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86</v>
      </c>
      <c r="BS13" s="41">
        <v>88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</v>
      </c>
      <c r="CN13" s="44">
        <f t="shared" si="23"/>
        <v>87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ref="CQ14:CQ42" si="24">IF(CP14="","",VLOOKUP(CP14,$DE$9:$DF$20,2,0))</f>
        <v/>
      </c>
      <c r="CR14" s="45"/>
      <c r="CS14" s="41"/>
      <c r="CT14" s="46" t="str">
        <f t="shared" ref="CT14:CT42" si="25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2018-06-02T03:50:07Z</dcterms:modified>
  <cp:category/>
</cp:coreProperties>
</file>