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 Kurikulum\NIL GURU Fresto\UPLOAD X XI 17.18\"/>
    </mc:Choice>
  </mc:AlternateContent>
  <bookViews>
    <workbookView xWindow="0" yWindow="0" windowWidth="28800" windowHeight="11835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G12" i="1" l="1"/>
  <c r="G13" i="1"/>
  <c r="G11" i="1"/>
  <c r="BM41" i="1" l="1"/>
  <c r="BM42" i="1"/>
  <c r="CL60" i="4" l="1"/>
  <c r="CK60" i="4"/>
  <c r="CJ60" i="4"/>
  <c r="CI60" i="4"/>
  <c r="CH60" i="4"/>
  <c r="CM60" i="4" s="1"/>
  <c r="CN60" i="4" s="1"/>
  <c r="H60" i="4" s="1"/>
  <c r="I60" i="4" s="1"/>
  <c r="BR60" i="4"/>
  <c r="BQ60" i="4"/>
  <c r="BP60" i="4"/>
  <c r="BO60" i="4"/>
  <c r="BN60" i="4"/>
  <c r="BM60" i="4"/>
  <c r="AV60" i="4"/>
  <c r="AU60" i="4"/>
  <c r="AD60" i="4"/>
  <c r="L60" i="4" s="1"/>
  <c r="M60" i="4"/>
  <c r="J60" i="4"/>
  <c r="G60" i="4"/>
  <c r="E60" i="4"/>
  <c r="F60" i="4" s="1"/>
  <c r="CN59" i="4"/>
  <c r="CM59" i="4"/>
  <c r="CL59" i="4"/>
  <c r="CK59" i="4"/>
  <c r="CJ59" i="4"/>
  <c r="CI59" i="4"/>
  <c r="CH59" i="4"/>
  <c r="BQ59" i="4"/>
  <c r="BP59" i="4"/>
  <c r="BO59" i="4"/>
  <c r="BN59" i="4"/>
  <c r="BM59" i="4"/>
  <c r="BR59" i="4" s="1"/>
  <c r="AV59" i="4"/>
  <c r="AU59" i="4"/>
  <c r="AD59" i="4"/>
  <c r="L59" i="4" s="1"/>
  <c r="M59" i="4"/>
  <c r="J59" i="4"/>
  <c r="H59" i="4"/>
  <c r="I59" i="4" s="1"/>
  <c r="G59" i="4"/>
  <c r="E59" i="4"/>
  <c r="F59" i="4" s="1"/>
  <c r="CN58" i="4"/>
  <c r="CM58" i="4"/>
  <c r="CL58" i="4"/>
  <c r="CK58" i="4"/>
  <c r="CJ58" i="4"/>
  <c r="CI58" i="4"/>
  <c r="CH58" i="4"/>
  <c r="BQ58" i="4"/>
  <c r="BP58" i="4"/>
  <c r="BO58" i="4"/>
  <c r="BN58" i="4"/>
  <c r="BM58" i="4"/>
  <c r="BR58" i="4" s="1"/>
  <c r="AV58" i="4"/>
  <c r="AU58" i="4"/>
  <c r="AD58" i="4"/>
  <c r="L58" i="4" s="1"/>
  <c r="M58" i="4"/>
  <c r="J58" i="4"/>
  <c r="H58" i="4"/>
  <c r="I58" i="4" s="1"/>
  <c r="G58" i="4"/>
  <c r="E58" i="4"/>
  <c r="F58" i="4" s="1"/>
  <c r="CN57" i="4"/>
  <c r="CM57" i="4"/>
  <c r="CL57" i="4"/>
  <c r="CK57" i="4"/>
  <c r="CJ57" i="4"/>
  <c r="CI57" i="4"/>
  <c r="CH57" i="4"/>
  <c r="BQ57" i="4"/>
  <c r="BP57" i="4"/>
  <c r="BO57" i="4"/>
  <c r="BN57" i="4"/>
  <c r="BM57" i="4"/>
  <c r="BR57" i="4" s="1"/>
  <c r="AV57" i="4"/>
  <c r="AU57" i="4"/>
  <c r="AD57" i="4"/>
  <c r="L57" i="4" s="1"/>
  <c r="M57" i="4"/>
  <c r="J57" i="4"/>
  <c r="H57" i="4"/>
  <c r="I57" i="4" s="1"/>
  <c r="G57" i="4"/>
  <c r="E57" i="4"/>
  <c r="F57" i="4" s="1"/>
  <c r="CN56" i="4"/>
  <c r="CM56" i="4"/>
  <c r="CL56" i="4"/>
  <c r="CK56" i="4"/>
  <c r="CJ56" i="4"/>
  <c r="CI56" i="4"/>
  <c r="CH56" i="4"/>
  <c r="BQ56" i="4"/>
  <c r="BP56" i="4"/>
  <c r="BO56" i="4"/>
  <c r="BN56" i="4"/>
  <c r="BM56" i="4"/>
  <c r="BR56" i="4" s="1"/>
  <c r="AV56" i="4"/>
  <c r="AU56" i="4"/>
  <c r="AD56" i="4"/>
  <c r="L56" i="4" s="1"/>
  <c r="M56" i="4"/>
  <c r="J56" i="4"/>
  <c r="H56" i="4"/>
  <c r="I56" i="4" s="1"/>
  <c r="G56" i="4"/>
  <c r="E56" i="4"/>
  <c r="F56" i="4" s="1"/>
  <c r="CN55" i="4"/>
  <c r="CM55" i="4"/>
  <c r="CL55" i="4"/>
  <c r="CK55" i="4"/>
  <c r="CJ55" i="4"/>
  <c r="CI55" i="4"/>
  <c r="CH55" i="4"/>
  <c r="BQ55" i="4"/>
  <c r="BP55" i="4"/>
  <c r="BO55" i="4"/>
  <c r="BN55" i="4"/>
  <c r="BM55" i="4"/>
  <c r="BR55" i="4" s="1"/>
  <c r="AV55" i="4"/>
  <c r="AU55" i="4"/>
  <c r="AD55" i="4"/>
  <c r="L55" i="4" s="1"/>
  <c r="M55" i="4"/>
  <c r="J55" i="4"/>
  <c r="H55" i="4"/>
  <c r="I55" i="4" s="1"/>
  <c r="G55" i="4"/>
  <c r="E55" i="4"/>
  <c r="F55" i="4" s="1"/>
  <c r="CN54" i="4"/>
  <c r="CM54" i="4"/>
  <c r="CL54" i="4"/>
  <c r="CK54" i="4"/>
  <c r="CJ54" i="4"/>
  <c r="CI54" i="4"/>
  <c r="CH54" i="4"/>
  <c r="BQ54" i="4"/>
  <c r="BP54" i="4"/>
  <c r="BO54" i="4"/>
  <c r="BN54" i="4"/>
  <c r="BM54" i="4"/>
  <c r="BR54" i="4" s="1"/>
  <c r="AV54" i="4"/>
  <c r="AU54" i="4"/>
  <c r="AD54" i="4"/>
  <c r="L54" i="4" s="1"/>
  <c r="M54" i="4"/>
  <c r="J54" i="4"/>
  <c r="H54" i="4"/>
  <c r="I54" i="4" s="1"/>
  <c r="G54" i="4"/>
  <c r="E54" i="4"/>
  <c r="F54" i="4" s="1"/>
  <c r="CN53" i="4"/>
  <c r="CM53" i="4"/>
  <c r="CL53" i="4"/>
  <c r="CK53" i="4"/>
  <c r="CJ53" i="4"/>
  <c r="CI53" i="4"/>
  <c r="CH53" i="4"/>
  <c r="BQ53" i="4"/>
  <c r="BP53" i="4"/>
  <c r="BO53" i="4"/>
  <c r="BN53" i="4"/>
  <c r="BM53" i="4"/>
  <c r="BR53" i="4" s="1"/>
  <c r="AV53" i="4"/>
  <c r="AU53" i="4"/>
  <c r="AD53" i="4"/>
  <c r="L53" i="4" s="1"/>
  <c r="M53" i="4"/>
  <c r="J53" i="4"/>
  <c r="H53" i="4"/>
  <c r="I53" i="4" s="1"/>
  <c r="G53" i="4"/>
  <c r="E53" i="4"/>
  <c r="F53" i="4" s="1"/>
  <c r="CN52" i="4"/>
  <c r="CM52" i="4"/>
  <c r="CL52" i="4"/>
  <c r="CK52" i="4"/>
  <c r="CJ52" i="4"/>
  <c r="CI52" i="4"/>
  <c r="CH52" i="4"/>
  <c r="BQ52" i="4"/>
  <c r="BP52" i="4"/>
  <c r="BO52" i="4"/>
  <c r="BN52" i="4"/>
  <c r="BM52" i="4"/>
  <c r="BR52" i="4" s="1"/>
  <c r="AV52" i="4"/>
  <c r="AU52" i="4"/>
  <c r="AD52" i="4"/>
  <c r="L52" i="4" s="1"/>
  <c r="M52" i="4"/>
  <c r="J52" i="4"/>
  <c r="H52" i="4"/>
  <c r="I52" i="4" s="1"/>
  <c r="G52" i="4"/>
  <c r="E52" i="4"/>
  <c r="F52" i="4" s="1"/>
  <c r="CN51" i="4"/>
  <c r="CM51" i="4"/>
  <c r="CL51" i="4"/>
  <c r="CK51" i="4"/>
  <c r="CJ51" i="4"/>
  <c r="CI51" i="4"/>
  <c r="CH51" i="4"/>
  <c r="BQ51" i="4"/>
  <c r="BP51" i="4"/>
  <c r="BO51" i="4"/>
  <c r="BN51" i="4"/>
  <c r="BM51" i="4"/>
  <c r="BR51" i="4" s="1"/>
  <c r="AV51" i="4"/>
  <c r="AU51" i="4"/>
  <c r="AD51" i="4"/>
  <c r="L51" i="4" s="1"/>
  <c r="M51" i="4"/>
  <c r="J51" i="4"/>
  <c r="H51" i="4"/>
  <c r="I51" i="4" s="1"/>
  <c r="G51" i="4"/>
  <c r="E51" i="4"/>
  <c r="F51" i="4" s="1"/>
  <c r="CN50" i="4"/>
  <c r="CM50" i="4"/>
  <c r="CL50" i="4"/>
  <c r="CK50" i="4"/>
  <c r="CJ50" i="4"/>
  <c r="CI50" i="4"/>
  <c r="CH50" i="4"/>
  <c r="BQ50" i="4"/>
  <c r="BP50" i="4"/>
  <c r="BO50" i="4"/>
  <c r="BN50" i="4"/>
  <c r="BM50" i="4"/>
  <c r="BR50" i="4" s="1"/>
  <c r="AV50" i="4"/>
  <c r="AU50" i="4"/>
  <c r="AD50" i="4"/>
  <c r="L50" i="4" s="1"/>
  <c r="M50" i="4"/>
  <c r="J50" i="4"/>
  <c r="H50" i="4"/>
  <c r="I50" i="4" s="1"/>
  <c r="G50" i="4"/>
  <c r="E50" i="4"/>
  <c r="F50" i="4" s="1"/>
  <c r="CN49" i="4"/>
  <c r="CM49" i="4"/>
  <c r="CL49" i="4"/>
  <c r="CK49" i="4"/>
  <c r="CJ49" i="4"/>
  <c r="CI49" i="4"/>
  <c r="CH49" i="4"/>
  <c r="BQ49" i="4"/>
  <c r="BP49" i="4"/>
  <c r="BO49" i="4"/>
  <c r="BN49" i="4"/>
  <c r="BM49" i="4"/>
  <c r="BR49" i="4" s="1"/>
  <c r="AV49" i="4"/>
  <c r="AU49" i="4"/>
  <c r="AD49" i="4"/>
  <c r="L49" i="4" s="1"/>
  <c r="M49" i="4"/>
  <c r="J49" i="4"/>
  <c r="H49" i="4"/>
  <c r="I49" i="4" s="1"/>
  <c r="G49" i="4"/>
  <c r="E49" i="4"/>
  <c r="F49" i="4" s="1"/>
  <c r="CN48" i="4"/>
  <c r="CM48" i="4"/>
  <c r="CL48" i="4"/>
  <c r="CK48" i="4"/>
  <c r="CJ48" i="4"/>
  <c r="CI48" i="4"/>
  <c r="CH48" i="4"/>
  <c r="BQ48" i="4"/>
  <c r="BP48" i="4"/>
  <c r="BO48" i="4"/>
  <c r="BN48" i="4"/>
  <c r="BM48" i="4"/>
  <c r="BR48" i="4" s="1"/>
  <c r="AV48" i="4"/>
  <c r="AU48" i="4"/>
  <c r="AD48" i="4"/>
  <c r="L48" i="4" s="1"/>
  <c r="M48" i="4"/>
  <c r="J48" i="4"/>
  <c r="H48" i="4"/>
  <c r="I48" i="4" s="1"/>
  <c r="G48" i="4"/>
  <c r="E48" i="4"/>
  <c r="F48" i="4" s="1"/>
  <c r="CN47" i="4"/>
  <c r="CM47" i="4"/>
  <c r="CL47" i="4"/>
  <c r="CK47" i="4"/>
  <c r="CJ47" i="4"/>
  <c r="CI47" i="4"/>
  <c r="CH47" i="4"/>
  <c r="BQ47" i="4"/>
  <c r="BP47" i="4"/>
  <c r="BO47" i="4"/>
  <c r="BN47" i="4"/>
  <c r="BM47" i="4"/>
  <c r="BR47" i="4" s="1"/>
  <c r="AV47" i="4"/>
  <c r="AU47" i="4"/>
  <c r="AD47" i="4"/>
  <c r="L47" i="4" s="1"/>
  <c r="M47" i="4"/>
  <c r="J47" i="4"/>
  <c r="H47" i="4"/>
  <c r="I47" i="4" s="1"/>
  <c r="G47" i="4"/>
  <c r="E47" i="4"/>
  <c r="F47" i="4" s="1"/>
  <c r="CL46" i="4"/>
  <c r="CK46" i="4"/>
  <c r="CJ46" i="4"/>
  <c r="CI46" i="4"/>
  <c r="CH46" i="4"/>
  <c r="BQ46" i="4"/>
  <c r="BP46" i="4"/>
  <c r="BO46" i="4"/>
  <c r="BN46" i="4"/>
  <c r="BR46" i="4" s="1"/>
  <c r="BM46" i="4"/>
  <c r="AU46" i="4"/>
  <c r="AV46" i="4" s="1"/>
  <c r="E46" i="4" s="1"/>
  <c r="F46" i="4" s="1"/>
  <c r="AD46" i="4"/>
  <c r="L46" i="4" s="1"/>
  <c r="M46" i="4"/>
  <c r="CL45" i="4"/>
  <c r="CK45" i="4"/>
  <c r="CJ45" i="4"/>
  <c r="CI45" i="4"/>
  <c r="CH45" i="4"/>
  <c r="BQ45" i="4"/>
  <c r="BP45" i="4"/>
  <c r="BO45" i="4"/>
  <c r="BN45" i="4"/>
  <c r="BR45" i="4" s="1"/>
  <c r="CM45" i="4" s="1"/>
  <c r="CN45" i="4" s="1"/>
  <c r="H45" i="4" s="1"/>
  <c r="I45" i="4" s="1"/>
  <c r="BM45" i="4"/>
  <c r="AV45" i="4"/>
  <c r="AU45" i="4"/>
  <c r="AD45" i="4"/>
  <c r="L45" i="4" s="1"/>
  <c r="M45" i="4"/>
  <c r="E45" i="4"/>
  <c r="F45" i="4" s="1"/>
  <c r="CL44" i="4"/>
  <c r="CK44" i="4"/>
  <c r="CJ44" i="4"/>
  <c r="CI44" i="4"/>
  <c r="CH44" i="4"/>
  <c r="BQ44" i="4"/>
  <c r="BP44" i="4"/>
  <c r="BO44" i="4"/>
  <c r="BN44" i="4"/>
  <c r="BR44" i="4" s="1"/>
  <c r="CM44" i="4" s="1"/>
  <c r="CN44" i="4" s="1"/>
  <c r="H44" i="4" s="1"/>
  <c r="I44" i="4" s="1"/>
  <c r="BM44" i="4"/>
  <c r="AV44" i="4"/>
  <c r="E44" i="4" s="1"/>
  <c r="F44" i="4" s="1"/>
  <c r="AU44" i="4"/>
  <c r="AD44" i="4"/>
  <c r="M44" i="4"/>
  <c r="L44" i="4"/>
  <c r="CL43" i="4"/>
  <c r="CK43" i="4"/>
  <c r="CJ43" i="4"/>
  <c r="CI43" i="4"/>
  <c r="CH43" i="4"/>
  <c r="BQ43" i="4"/>
  <c r="BP43" i="4"/>
  <c r="BO43" i="4"/>
  <c r="BN43" i="4"/>
  <c r="BR43" i="4" s="1"/>
  <c r="CM43" i="4" s="1"/>
  <c r="CN43" i="4" s="1"/>
  <c r="H43" i="4" s="1"/>
  <c r="I43" i="4" s="1"/>
  <c r="BM43" i="4"/>
  <c r="AV43" i="4"/>
  <c r="AU43" i="4"/>
  <c r="AD43" i="4"/>
  <c r="L43" i="4" s="1"/>
  <c r="M43" i="4"/>
  <c r="E43" i="4"/>
  <c r="F43" i="4" s="1"/>
  <c r="CL42" i="4"/>
  <c r="CK42" i="4"/>
  <c r="CJ42" i="4"/>
  <c r="CI42" i="4"/>
  <c r="CH42" i="4"/>
  <c r="BQ42" i="4"/>
  <c r="BP42" i="4"/>
  <c r="BO42" i="4"/>
  <c r="BN42" i="4"/>
  <c r="BR42" i="4" s="1"/>
  <c r="CM42" i="4" s="1"/>
  <c r="CN42" i="4" s="1"/>
  <c r="H42" i="4" s="1"/>
  <c r="I42" i="4" s="1"/>
  <c r="BM42" i="4"/>
  <c r="AV42" i="4"/>
  <c r="E42" i="4" s="1"/>
  <c r="F42" i="4" s="1"/>
  <c r="AU42" i="4"/>
  <c r="AD42" i="4"/>
  <c r="M42" i="4"/>
  <c r="L42" i="4"/>
  <c r="CL41" i="4"/>
  <c r="CK41" i="4"/>
  <c r="CJ41" i="4"/>
  <c r="CI41" i="4"/>
  <c r="CH41" i="4"/>
  <c r="BQ41" i="4"/>
  <c r="BP41" i="4"/>
  <c r="BO41" i="4"/>
  <c r="BN41" i="4"/>
  <c r="BR41" i="4" s="1"/>
  <c r="CM41" i="4" s="1"/>
  <c r="CN41" i="4" s="1"/>
  <c r="H41" i="4" s="1"/>
  <c r="I41" i="4" s="1"/>
  <c r="BM41" i="4"/>
  <c r="AV41" i="4"/>
  <c r="AU41" i="4"/>
  <c r="AD41" i="4"/>
  <c r="L41" i="4" s="1"/>
  <c r="M41" i="4"/>
  <c r="E41" i="4"/>
  <c r="F41" i="4" s="1"/>
  <c r="CL40" i="4"/>
  <c r="CK40" i="4"/>
  <c r="CJ40" i="4"/>
  <c r="CI40" i="4"/>
  <c r="CH40" i="4"/>
  <c r="BQ40" i="4"/>
  <c r="BP40" i="4"/>
  <c r="BO40" i="4"/>
  <c r="BN40" i="4"/>
  <c r="BR40" i="4" s="1"/>
  <c r="CM40" i="4" s="1"/>
  <c r="CN40" i="4" s="1"/>
  <c r="H40" i="4" s="1"/>
  <c r="I40" i="4" s="1"/>
  <c r="BM40" i="4"/>
  <c r="AV40" i="4"/>
  <c r="E40" i="4" s="1"/>
  <c r="F40" i="4" s="1"/>
  <c r="AU40" i="4"/>
  <c r="AD40" i="4"/>
  <c r="M40" i="4"/>
  <c r="L40" i="4"/>
  <c r="CL39" i="4"/>
  <c r="CK39" i="4"/>
  <c r="CJ39" i="4"/>
  <c r="CI39" i="4"/>
  <c r="CH39" i="4"/>
  <c r="BQ39" i="4"/>
  <c r="BP39" i="4"/>
  <c r="BO39" i="4"/>
  <c r="BN39" i="4"/>
  <c r="BR39" i="4" s="1"/>
  <c r="CM39" i="4" s="1"/>
  <c r="CN39" i="4" s="1"/>
  <c r="H39" i="4" s="1"/>
  <c r="I39" i="4" s="1"/>
  <c r="BM39" i="4"/>
  <c r="AV39" i="4"/>
  <c r="AU39" i="4"/>
  <c r="AD39" i="4"/>
  <c r="L39" i="4" s="1"/>
  <c r="M39" i="4"/>
  <c r="E39" i="4"/>
  <c r="F39" i="4" s="1"/>
  <c r="CL38" i="4"/>
  <c r="CK38" i="4"/>
  <c r="CJ38" i="4"/>
  <c r="CI38" i="4"/>
  <c r="CH38" i="4"/>
  <c r="BQ38" i="4"/>
  <c r="BP38" i="4"/>
  <c r="BO38" i="4"/>
  <c r="BN38" i="4"/>
  <c r="BR38" i="4" s="1"/>
  <c r="CM38" i="4" s="1"/>
  <c r="CN38" i="4" s="1"/>
  <c r="H38" i="4" s="1"/>
  <c r="I38" i="4" s="1"/>
  <c r="BM38" i="4"/>
  <c r="AV38" i="4"/>
  <c r="E38" i="4" s="1"/>
  <c r="F38" i="4" s="1"/>
  <c r="AU38" i="4"/>
  <c r="AD38" i="4"/>
  <c r="M38" i="4"/>
  <c r="L38" i="4"/>
  <c r="CL37" i="4"/>
  <c r="CK37" i="4"/>
  <c r="CJ37" i="4"/>
  <c r="CI37" i="4"/>
  <c r="CH37" i="4"/>
  <c r="BQ37" i="4"/>
  <c r="BP37" i="4"/>
  <c r="BO37" i="4"/>
  <c r="BN37" i="4"/>
  <c r="BR37" i="4" s="1"/>
  <c r="CM37" i="4" s="1"/>
  <c r="CN37" i="4" s="1"/>
  <c r="H37" i="4" s="1"/>
  <c r="I37" i="4" s="1"/>
  <c r="BM37" i="4"/>
  <c r="AV37" i="4"/>
  <c r="AU37" i="4"/>
  <c r="AD37" i="4"/>
  <c r="L37" i="4" s="1"/>
  <c r="M37" i="4"/>
  <c r="E37" i="4"/>
  <c r="F37" i="4" s="1"/>
  <c r="CL36" i="4"/>
  <c r="CK36" i="4"/>
  <c r="CJ36" i="4"/>
  <c r="CI36" i="4"/>
  <c r="CH36" i="4"/>
  <c r="BQ36" i="4"/>
  <c r="BP36" i="4"/>
  <c r="BO36" i="4"/>
  <c r="BN36" i="4"/>
  <c r="BR36" i="4" s="1"/>
  <c r="CM36" i="4" s="1"/>
  <c r="CN36" i="4" s="1"/>
  <c r="H36" i="4" s="1"/>
  <c r="I36" i="4" s="1"/>
  <c r="BM36" i="4"/>
  <c r="AV36" i="4"/>
  <c r="E36" i="4" s="1"/>
  <c r="F36" i="4" s="1"/>
  <c r="AU36" i="4"/>
  <c r="AD36" i="4"/>
  <c r="M36" i="4"/>
  <c r="L36" i="4"/>
  <c r="CL35" i="4"/>
  <c r="CK35" i="4"/>
  <c r="CJ35" i="4"/>
  <c r="CI35" i="4"/>
  <c r="CH35" i="4"/>
  <c r="BQ35" i="4"/>
  <c r="BP35" i="4"/>
  <c r="BO35" i="4"/>
  <c r="BN35" i="4"/>
  <c r="BR35" i="4" s="1"/>
  <c r="CM35" i="4" s="1"/>
  <c r="CN35" i="4" s="1"/>
  <c r="H35" i="4" s="1"/>
  <c r="I35" i="4" s="1"/>
  <c r="BM35" i="4"/>
  <c r="AV35" i="4"/>
  <c r="AU35" i="4"/>
  <c r="AD35" i="4"/>
  <c r="L35" i="4" s="1"/>
  <c r="M35" i="4"/>
  <c r="E35" i="4"/>
  <c r="F35" i="4" s="1"/>
  <c r="CL34" i="4"/>
  <c r="CK34" i="4"/>
  <c r="CJ34" i="4"/>
  <c r="CI34" i="4"/>
  <c r="CH34" i="4"/>
  <c r="BQ34" i="4"/>
  <c r="BP34" i="4"/>
  <c r="BO34" i="4"/>
  <c r="BN34" i="4"/>
  <c r="BR34" i="4" s="1"/>
  <c r="CM34" i="4" s="1"/>
  <c r="CN34" i="4" s="1"/>
  <c r="H34" i="4" s="1"/>
  <c r="I34" i="4" s="1"/>
  <c r="BM34" i="4"/>
  <c r="AV34" i="4"/>
  <c r="E34" i="4" s="1"/>
  <c r="F34" i="4" s="1"/>
  <c r="AU34" i="4"/>
  <c r="AD34" i="4"/>
  <c r="M34" i="4"/>
  <c r="L34" i="4"/>
  <c r="DF33" i="4"/>
  <c r="CL33" i="4"/>
  <c r="CK33" i="4"/>
  <c r="CJ33" i="4"/>
  <c r="CI33" i="4"/>
  <c r="CH33" i="4"/>
  <c r="BQ33" i="4"/>
  <c r="BP33" i="4"/>
  <c r="BO33" i="4"/>
  <c r="BN33" i="4"/>
  <c r="BR33" i="4" s="1"/>
  <c r="CM33" i="4" s="1"/>
  <c r="CN33" i="4" s="1"/>
  <c r="H33" i="4" s="1"/>
  <c r="I33" i="4" s="1"/>
  <c r="BM33" i="4"/>
  <c r="AV33" i="4"/>
  <c r="E33" i="4" s="1"/>
  <c r="F33" i="4" s="1"/>
  <c r="AU33" i="4"/>
  <c r="AD33" i="4"/>
  <c r="M33" i="4"/>
  <c r="L33" i="4"/>
  <c r="DF32" i="4"/>
  <c r="CL32" i="4"/>
  <c r="CK32" i="4"/>
  <c r="CJ32" i="4"/>
  <c r="CI32" i="4"/>
  <c r="CM32" i="4" s="1"/>
  <c r="CN32" i="4" s="1"/>
  <c r="H32" i="4" s="1"/>
  <c r="I32" i="4" s="1"/>
  <c r="CH32" i="4"/>
  <c r="BQ32" i="4"/>
  <c r="BP32" i="4"/>
  <c r="BO32" i="4"/>
  <c r="BN32" i="4"/>
  <c r="BR32" i="4" s="1"/>
  <c r="BM32" i="4"/>
  <c r="AV32" i="4"/>
  <c r="E32" i="4" s="1"/>
  <c r="F32" i="4" s="1"/>
  <c r="AU32" i="4"/>
  <c r="AD32" i="4"/>
  <c r="M32" i="4"/>
  <c r="L32" i="4"/>
  <c r="DF31" i="4"/>
  <c r="CL31" i="4"/>
  <c r="CK31" i="4"/>
  <c r="CJ31" i="4"/>
  <c r="CI31" i="4"/>
  <c r="CH31" i="4"/>
  <c r="BQ31" i="4"/>
  <c r="BP31" i="4"/>
  <c r="BO31" i="4"/>
  <c r="BN31" i="4"/>
  <c r="BR31" i="4" s="1"/>
  <c r="BM31" i="4"/>
  <c r="AU31" i="4"/>
  <c r="AV31" i="4" s="1"/>
  <c r="E31" i="4" s="1"/>
  <c r="AD31" i="4"/>
  <c r="L31" i="4" s="1"/>
  <c r="M31" i="4"/>
  <c r="F31" i="4"/>
  <c r="DF30" i="4"/>
  <c r="CL30" i="4"/>
  <c r="CK30" i="4"/>
  <c r="CJ30" i="4"/>
  <c r="CI30" i="4"/>
  <c r="CH30" i="4"/>
  <c r="BQ30" i="4"/>
  <c r="BP30" i="4"/>
  <c r="BO30" i="4"/>
  <c r="BN30" i="4"/>
  <c r="BR30" i="4" s="1"/>
  <c r="BM30" i="4"/>
  <c r="AU30" i="4"/>
  <c r="AV30" i="4" s="1"/>
  <c r="AD30" i="4"/>
  <c r="L30" i="4" s="1"/>
  <c r="M30" i="4"/>
  <c r="E30" i="4"/>
  <c r="F30" i="4" s="1"/>
  <c r="DF29" i="4"/>
  <c r="CL29" i="4"/>
  <c r="CK29" i="4"/>
  <c r="CJ29" i="4"/>
  <c r="CI29" i="4"/>
  <c r="CH29" i="4"/>
  <c r="BQ29" i="4"/>
  <c r="BP29" i="4"/>
  <c r="BO29" i="4"/>
  <c r="BN29" i="4"/>
  <c r="BM29" i="4"/>
  <c r="BR29" i="4" s="1"/>
  <c r="AV29" i="4"/>
  <c r="E29" i="4" s="1"/>
  <c r="F29" i="4" s="1"/>
  <c r="AU29" i="4"/>
  <c r="AD29" i="4"/>
  <c r="M29" i="4"/>
  <c r="L29" i="4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DF27" i="4"/>
  <c r="CT27" i="4"/>
  <c r="J27" i="4" s="1"/>
  <c r="CL27" i="4"/>
  <c r="CK27" i="4"/>
  <c r="CJ27" i="4"/>
  <c r="CI27" i="4"/>
  <c r="CH27" i="4"/>
  <c r="BQ27" i="4"/>
  <c r="BP27" i="4"/>
  <c r="BO27" i="4"/>
  <c r="BN27" i="4"/>
  <c r="BR27" i="4" s="1"/>
  <c r="BM27" i="4"/>
  <c r="AU27" i="4"/>
  <c r="AV27" i="4" s="1"/>
  <c r="E27" i="4" s="1"/>
  <c r="F27" i="4" s="1"/>
  <c r="AD27" i="4"/>
  <c r="L27" i="4" s="1"/>
  <c r="M27" i="4"/>
  <c r="DF26" i="4"/>
  <c r="CL26" i="4"/>
  <c r="CK26" i="4"/>
  <c r="CJ26" i="4"/>
  <c r="CI26" i="4"/>
  <c r="CH26" i="4"/>
  <c r="BQ26" i="4"/>
  <c r="BP26" i="4"/>
  <c r="BO26" i="4"/>
  <c r="BN26" i="4"/>
  <c r="BR26" i="4" s="1"/>
  <c r="BM26" i="4"/>
  <c r="AU26" i="4"/>
  <c r="AV26" i="4" s="1"/>
  <c r="AD26" i="4"/>
  <c r="L26" i="4" s="1"/>
  <c r="M26" i="4"/>
  <c r="E26" i="4"/>
  <c r="F26" i="4" s="1"/>
  <c r="DF25" i="4"/>
  <c r="CL25" i="4"/>
  <c r="CK25" i="4"/>
  <c r="CJ25" i="4"/>
  <c r="CI25" i="4"/>
  <c r="CH25" i="4"/>
  <c r="BQ25" i="4"/>
  <c r="BP25" i="4"/>
  <c r="BO25" i="4"/>
  <c r="BN25" i="4"/>
  <c r="BM25" i="4"/>
  <c r="BR25" i="4" s="1"/>
  <c r="CM25" i="4" s="1"/>
  <c r="CN25" i="4" s="1"/>
  <c r="H25" i="4" s="1"/>
  <c r="I25" i="4" s="1"/>
  <c r="AV25" i="4"/>
  <c r="E25" i="4" s="1"/>
  <c r="F25" i="4" s="1"/>
  <c r="AU25" i="4"/>
  <c r="AD25" i="4"/>
  <c r="M25" i="4"/>
  <c r="L25" i="4"/>
  <c r="DF24" i="4"/>
  <c r="CL24" i="4"/>
  <c r="CK24" i="4"/>
  <c r="CJ24" i="4"/>
  <c r="CI24" i="4"/>
  <c r="CH24" i="4"/>
  <c r="BQ24" i="4"/>
  <c r="BP24" i="4"/>
  <c r="BO24" i="4"/>
  <c r="BN24" i="4"/>
  <c r="BM24" i="4"/>
  <c r="BR24" i="4" s="1"/>
  <c r="CM24" i="4" s="1"/>
  <c r="CN24" i="4" s="1"/>
  <c r="H24" i="4" s="1"/>
  <c r="I24" i="4" s="1"/>
  <c r="AU24" i="4"/>
  <c r="AV24" i="4" s="1"/>
  <c r="E24" i="4" s="1"/>
  <c r="AD24" i="4"/>
  <c r="M24" i="4"/>
  <c r="L24" i="4"/>
  <c r="F24" i="4"/>
  <c r="DF23" i="4"/>
  <c r="CQ23" i="4"/>
  <c r="G23" i="4" s="1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AD23" i="4"/>
  <c r="L23" i="4" s="1"/>
  <c r="M23" i="4"/>
  <c r="F23" i="4"/>
  <c r="E23" i="4"/>
  <c r="DF22" i="4"/>
  <c r="CQ22" i="4"/>
  <c r="G22" i="4" s="1"/>
  <c r="CL22" i="4"/>
  <c r="CK22" i="4"/>
  <c r="CJ22" i="4"/>
  <c r="CI22" i="4"/>
  <c r="CH22" i="4"/>
  <c r="BQ22" i="4"/>
  <c r="BP22" i="4"/>
  <c r="BO22" i="4"/>
  <c r="BN22" i="4"/>
  <c r="BR22" i="4" s="1"/>
  <c r="BM22" i="4"/>
  <c r="AU22" i="4"/>
  <c r="AV22" i="4" s="1"/>
  <c r="E22" i="4" s="1"/>
  <c r="F22" i="4" s="1"/>
  <c r="AD22" i="4"/>
  <c r="L22" i="4" s="1"/>
  <c r="M22" i="4"/>
  <c r="CL21" i="4"/>
  <c r="CK21" i="4"/>
  <c r="CJ21" i="4"/>
  <c r="CI21" i="4"/>
  <c r="CH21" i="4"/>
  <c r="BQ21" i="4"/>
  <c r="BP21" i="4"/>
  <c r="BO21" i="4"/>
  <c r="BN21" i="4"/>
  <c r="BM21" i="4"/>
  <c r="AV21" i="4"/>
  <c r="E21" i="4" s="1"/>
  <c r="F21" i="4" s="1"/>
  <c r="AU21" i="4"/>
  <c r="AD21" i="4"/>
  <c r="M21" i="4"/>
  <c r="L21" i="4"/>
  <c r="DF20" i="4"/>
  <c r="CQ20" i="4"/>
  <c r="G20" i="4" s="1"/>
  <c r="CL20" i="4"/>
  <c r="CK20" i="4"/>
  <c r="CJ20" i="4"/>
  <c r="CI20" i="4"/>
  <c r="CH20" i="4"/>
  <c r="BQ20" i="4"/>
  <c r="BP20" i="4"/>
  <c r="BO20" i="4"/>
  <c r="BN20" i="4"/>
  <c r="BR20" i="4" s="1"/>
  <c r="BM20" i="4"/>
  <c r="AU20" i="4"/>
  <c r="AV20" i="4" s="1"/>
  <c r="E20" i="4" s="1"/>
  <c r="F20" i="4" s="1"/>
  <c r="AD20" i="4"/>
  <c r="L20" i="4" s="1"/>
  <c r="M20" i="4"/>
  <c r="DF19" i="4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BR19" i="4" s="1"/>
  <c r="AU19" i="4"/>
  <c r="AV19" i="4" s="1"/>
  <c r="AD19" i="4"/>
  <c r="L19" i="4" s="1"/>
  <c r="M19" i="4"/>
  <c r="E19" i="4"/>
  <c r="F19" i="4" s="1"/>
  <c r="DF18" i="4"/>
  <c r="CL18" i="4"/>
  <c r="CK18" i="4"/>
  <c r="CJ18" i="4"/>
  <c r="CI18" i="4"/>
  <c r="CH18" i="4"/>
  <c r="BQ18" i="4"/>
  <c r="BP18" i="4"/>
  <c r="BO18" i="4"/>
  <c r="BN18" i="4"/>
  <c r="BM18" i="4"/>
  <c r="AV18" i="4"/>
  <c r="E18" i="4" s="1"/>
  <c r="F18" i="4" s="1"/>
  <c r="AU18" i="4"/>
  <c r="AD18" i="4"/>
  <c r="M18" i="4"/>
  <c r="L18" i="4"/>
  <c r="DF17" i="4"/>
  <c r="CT17" i="4"/>
  <c r="J17" i="4" s="1"/>
  <c r="CL17" i="4"/>
  <c r="CK17" i="4"/>
  <c r="CJ17" i="4"/>
  <c r="CI17" i="4"/>
  <c r="CH17" i="4"/>
  <c r="BQ17" i="4"/>
  <c r="BP17" i="4"/>
  <c r="BO17" i="4"/>
  <c r="BN17" i="4"/>
  <c r="BM17" i="4"/>
  <c r="AV17" i="4"/>
  <c r="E17" i="4" s="1"/>
  <c r="F17" i="4" s="1"/>
  <c r="AU17" i="4"/>
  <c r="AD17" i="4"/>
  <c r="M17" i="4"/>
  <c r="L17" i="4"/>
  <c r="DF16" i="4"/>
  <c r="CQ16" i="4"/>
  <c r="G16" i="4" s="1"/>
  <c r="CL16" i="4"/>
  <c r="CK16" i="4"/>
  <c r="CJ16" i="4"/>
  <c r="CI16" i="4"/>
  <c r="CH16" i="4"/>
  <c r="BQ16" i="4"/>
  <c r="BP16" i="4"/>
  <c r="BO16" i="4"/>
  <c r="BN16" i="4"/>
  <c r="BR16" i="4" s="1"/>
  <c r="BM16" i="4"/>
  <c r="AU16" i="4"/>
  <c r="AV16" i="4" s="1"/>
  <c r="AD16" i="4"/>
  <c r="L16" i="4" s="1"/>
  <c r="M16" i="4"/>
  <c r="E16" i="4"/>
  <c r="F16" i="4" s="1"/>
  <c r="DF15" i="4"/>
  <c r="CQ15" i="4"/>
  <c r="G15" i="4" s="1"/>
  <c r="CL15" i="4"/>
  <c r="CK15" i="4"/>
  <c r="CJ15" i="4"/>
  <c r="CI15" i="4"/>
  <c r="CH15" i="4"/>
  <c r="BQ15" i="4"/>
  <c r="BP15" i="4"/>
  <c r="BO15" i="4"/>
  <c r="BN15" i="4"/>
  <c r="BM15" i="4"/>
  <c r="BR15" i="4" s="1"/>
  <c r="AU15" i="4"/>
  <c r="AV15" i="4" s="1"/>
  <c r="AD15" i="4"/>
  <c r="L15" i="4" s="1"/>
  <c r="M15" i="4"/>
  <c r="E15" i="4"/>
  <c r="F15" i="4" s="1"/>
  <c r="DF14" i="4"/>
  <c r="CQ14" i="4"/>
  <c r="CL14" i="4"/>
  <c r="CK14" i="4"/>
  <c r="CJ14" i="4"/>
  <c r="CI14" i="4"/>
  <c r="CM14" i="4" s="1"/>
  <c r="CN14" i="4" s="1"/>
  <c r="H14" i="4" s="1"/>
  <c r="I14" i="4" s="1"/>
  <c r="CH14" i="4"/>
  <c r="BQ14" i="4"/>
  <c r="BP14" i="4"/>
  <c r="BO14" i="4"/>
  <c r="BN14" i="4"/>
  <c r="BM14" i="4"/>
  <c r="BR14" i="4" s="1"/>
  <c r="AV14" i="4"/>
  <c r="E14" i="4" s="1"/>
  <c r="F14" i="4" s="1"/>
  <c r="AU14" i="4"/>
  <c r="AD14" i="4"/>
  <c r="M14" i="4"/>
  <c r="L14" i="4"/>
  <c r="G14" i="4"/>
  <c r="DF13" i="4"/>
  <c r="CQ13" i="4"/>
  <c r="CL13" i="4"/>
  <c r="CK13" i="4"/>
  <c r="CJ13" i="4"/>
  <c r="CI13" i="4"/>
  <c r="CH13" i="4"/>
  <c r="BQ13" i="4"/>
  <c r="BP13" i="4"/>
  <c r="BO13" i="4"/>
  <c r="BN13" i="4"/>
  <c r="BM13" i="4"/>
  <c r="AV13" i="4"/>
  <c r="E13" i="4" s="1"/>
  <c r="F13" i="4" s="1"/>
  <c r="AU13" i="4"/>
  <c r="AD13" i="4"/>
  <c r="M13" i="4"/>
  <c r="L13" i="4"/>
  <c r="G13" i="4"/>
  <c r="DF12" i="4"/>
  <c r="CQ12" i="4"/>
  <c r="G12" i="4" s="1"/>
  <c r="CL12" i="4"/>
  <c r="CK12" i="4"/>
  <c r="CJ12" i="4"/>
  <c r="CI12" i="4"/>
  <c r="CH12" i="4"/>
  <c r="BQ12" i="4"/>
  <c r="BP12" i="4"/>
  <c r="BO12" i="4"/>
  <c r="BN12" i="4"/>
  <c r="BR12" i="4" s="1"/>
  <c r="BM12" i="4"/>
  <c r="AU12" i="4"/>
  <c r="AV12" i="4" s="1"/>
  <c r="AD12" i="4"/>
  <c r="L12" i="4" s="1"/>
  <c r="M12" i="4"/>
  <c r="E12" i="4"/>
  <c r="F12" i="4" s="1"/>
  <c r="DF11" i="4"/>
  <c r="CQ38" i="4" s="1"/>
  <c r="G38" i="4" s="1"/>
  <c r="CQ11" i="4"/>
  <c r="G11" i="4" s="1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AD11" i="4"/>
  <c r="L11" i="4" s="1"/>
  <c r="M11" i="4"/>
  <c r="E11" i="4"/>
  <c r="F11" i="4" s="1"/>
  <c r="DF10" i="4"/>
  <c r="DF9" i="4"/>
  <c r="BC2" i="4"/>
  <c r="T2" i="4"/>
  <c r="CT60" i="3"/>
  <c r="CQ60" i="3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J59" i="3" s="1"/>
  <c r="CQ59" i="3"/>
  <c r="G59" i="3" s="1"/>
  <c r="CN59" i="3"/>
  <c r="H59" i="3" s="1"/>
  <c r="I59" i="3" s="1"/>
  <c r="CL59" i="3"/>
  <c r="CK59" i="3"/>
  <c r="CJ59" i="3"/>
  <c r="CI59" i="3"/>
  <c r="CH59" i="3"/>
  <c r="CM59" i="3" s="1"/>
  <c r="BR59" i="3"/>
  <c r="BQ59" i="3"/>
  <c r="BP59" i="3"/>
  <c r="BO59" i="3"/>
  <c r="BN59" i="3"/>
  <c r="BM59" i="3"/>
  <c r="AU59" i="3"/>
  <c r="AV59" i="3" s="1"/>
  <c r="E59" i="3" s="1"/>
  <c r="AD59" i="3"/>
  <c r="L59" i="3" s="1"/>
  <c r="M59" i="3"/>
  <c r="F59" i="3"/>
  <c r="CT58" i="3"/>
  <c r="J58" i="3" s="1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V58" i="3"/>
  <c r="E58" i="3" s="1"/>
  <c r="AU58" i="3"/>
  <c r="AD58" i="3"/>
  <c r="M58" i="3"/>
  <c r="L58" i="3"/>
  <c r="G58" i="3"/>
  <c r="F58" i="3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AD57" i="3"/>
  <c r="L57" i="3" s="1"/>
  <c r="M57" i="3"/>
  <c r="J57" i="3"/>
  <c r="E57" i="3"/>
  <c r="F57" i="3" s="1"/>
  <c r="CT56" i="3"/>
  <c r="CQ56" i="3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J55" i="3" s="1"/>
  <c r="CQ55" i="3"/>
  <c r="G55" i="3" s="1"/>
  <c r="CN55" i="3"/>
  <c r="H55" i="3" s="1"/>
  <c r="I55" i="3" s="1"/>
  <c r="CL55" i="3"/>
  <c r="CK55" i="3"/>
  <c r="CJ55" i="3"/>
  <c r="CI55" i="3"/>
  <c r="CH55" i="3"/>
  <c r="CM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CT54" i="3"/>
  <c r="J54" i="3" s="1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V54" i="3"/>
  <c r="E54" i="3" s="1"/>
  <c r="AU54" i="3"/>
  <c r="AD54" i="3"/>
  <c r="M54" i="3"/>
  <c r="L54" i="3"/>
  <c r="G54" i="3"/>
  <c r="F54" i="3"/>
  <c r="CT53" i="3"/>
  <c r="CQ53" i="3"/>
  <c r="G53" i="3" s="1"/>
  <c r="CL53" i="3"/>
  <c r="CK53" i="3"/>
  <c r="CJ53" i="3"/>
  <c r="CI53" i="3"/>
  <c r="CH53" i="3"/>
  <c r="CM53" i="3" s="1"/>
  <c r="CN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J53" i="3"/>
  <c r="H53" i="3"/>
  <c r="I53" i="3" s="1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AD52" i="3"/>
  <c r="L52" i="3" s="1"/>
  <c r="M52" i="3"/>
  <c r="J52" i="3"/>
  <c r="G52" i="3"/>
  <c r="F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J51" i="3"/>
  <c r="G51" i="3"/>
  <c r="CT50" i="3"/>
  <c r="J50" i="3" s="1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AD50" i="3"/>
  <c r="L50" i="3" s="1"/>
  <c r="M50" i="3"/>
  <c r="G50" i="3"/>
  <c r="F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J49" i="3"/>
  <c r="G49" i="3"/>
  <c r="CT48" i="3"/>
  <c r="J48" i="3" s="1"/>
  <c r="CQ48" i="3"/>
  <c r="CL48" i="3"/>
  <c r="CK48" i="3"/>
  <c r="CJ48" i="3"/>
  <c r="CI48" i="3"/>
  <c r="CH48" i="3"/>
  <c r="CM48" i="3" s="1"/>
  <c r="CN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H48" i="3"/>
  <c r="I48" i="3" s="1"/>
  <c r="G48" i="3"/>
  <c r="CT47" i="3"/>
  <c r="CQ47" i="3"/>
  <c r="CN47" i="3"/>
  <c r="H47" i="3" s="1"/>
  <c r="I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J47" i="3"/>
  <c r="G47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E46" i="3" s="1"/>
  <c r="AD46" i="3"/>
  <c r="L46" i="3" s="1"/>
  <c r="M46" i="3"/>
  <c r="F46" i="3"/>
  <c r="CT45" i="3"/>
  <c r="CL45" i="3"/>
  <c r="CK45" i="3"/>
  <c r="CJ45" i="3"/>
  <c r="CI45" i="3"/>
  <c r="CH45" i="3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AD44" i="3"/>
  <c r="L44" i="3" s="1"/>
  <c r="M44" i="3"/>
  <c r="F44" i="3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AD43" i="3"/>
  <c r="M43" i="3"/>
  <c r="L43" i="3"/>
  <c r="F43" i="3"/>
  <c r="CT42" i="3"/>
  <c r="J42" i="3" s="1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AD41" i="3"/>
  <c r="M41" i="3"/>
  <c r="L41" i="3"/>
  <c r="F41" i="3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AD40" i="3"/>
  <c r="L40" i="3" s="1"/>
  <c r="M40" i="3"/>
  <c r="E40" i="3"/>
  <c r="F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AD39" i="3"/>
  <c r="M39" i="3"/>
  <c r="L39" i="3"/>
  <c r="E39" i="3"/>
  <c r="F39" i="3" s="1"/>
  <c r="CL38" i="3"/>
  <c r="CK38" i="3"/>
  <c r="CJ38" i="3"/>
  <c r="CI38" i="3"/>
  <c r="CH38" i="3"/>
  <c r="BQ38" i="3"/>
  <c r="BP38" i="3"/>
  <c r="BO38" i="3"/>
  <c r="BN38" i="3"/>
  <c r="BM38" i="3"/>
  <c r="AV38" i="3"/>
  <c r="E38" i="3" s="1"/>
  <c r="F38" i="3" s="1"/>
  <c r="AU38" i="3"/>
  <c r="AD38" i="3"/>
  <c r="M38" i="3"/>
  <c r="L38" i="3"/>
  <c r="CQ37" i="3"/>
  <c r="G37" i="3" s="1"/>
  <c r="CL37" i="3"/>
  <c r="CK37" i="3"/>
  <c r="CJ37" i="3"/>
  <c r="CI37" i="3"/>
  <c r="CH37" i="3"/>
  <c r="BQ37" i="3"/>
  <c r="BP37" i="3"/>
  <c r="BO37" i="3"/>
  <c r="BN37" i="3"/>
  <c r="BR37" i="3" s="1"/>
  <c r="BM37" i="3"/>
  <c r="AU37" i="3"/>
  <c r="AV37" i="3" s="1"/>
  <c r="AD37" i="3"/>
  <c r="L37" i="3" s="1"/>
  <c r="M37" i="3"/>
  <c r="E37" i="3"/>
  <c r="F37" i="3" s="1"/>
  <c r="CL36" i="3"/>
  <c r="CK36" i="3"/>
  <c r="CJ36" i="3"/>
  <c r="CI36" i="3"/>
  <c r="CH36" i="3"/>
  <c r="BQ36" i="3"/>
  <c r="BP36" i="3"/>
  <c r="BO36" i="3"/>
  <c r="BN36" i="3"/>
  <c r="BM36" i="3"/>
  <c r="BR36" i="3" s="1"/>
  <c r="CM36" i="3" s="1"/>
  <c r="CN36" i="3" s="1"/>
  <c r="H36" i="3" s="1"/>
  <c r="I36" i="3" s="1"/>
  <c r="AV36" i="3"/>
  <c r="E36" i="3" s="1"/>
  <c r="F36" i="3" s="1"/>
  <c r="AU36" i="3"/>
  <c r="AD36" i="3"/>
  <c r="M36" i="3"/>
  <c r="L36" i="3"/>
  <c r="CQ35" i="3"/>
  <c r="G35" i="3" s="1"/>
  <c r="CL35" i="3"/>
  <c r="CK35" i="3"/>
  <c r="CJ35" i="3"/>
  <c r="CI35" i="3"/>
  <c r="CH35" i="3"/>
  <c r="BQ35" i="3"/>
  <c r="BP35" i="3"/>
  <c r="BO35" i="3"/>
  <c r="BN35" i="3"/>
  <c r="BR35" i="3" s="1"/>
  <c r="BM35" i="3"/>
  <c r="AU35" i="3"/>
  <c r="AV35" i="3" s="1"/>
  <c r="AD35" i="3"/>
  <c r="L35" i="3" s="1"/>
  <c r="M35" i="3"/>
  <c r="E35" i="3"/>
  <c r="F35" i="3" s="1"/>
  <c r="CL34" i="3"/>
  <c r="CK34" i="3"/>
  <c r="CJ34" i="3"/>
  <c r="CI34" i="3"/>
  <c r="CH34" i="3"/>
  <c r="BQ34" i="3"/>
  <c r="BP34" i="3"/>
  <c r="BO34" i="3"/>
  <c r="BN34" i="3"/>
  <c r="BM34" i="3"/>
  <c r="AV34" i="3"/>
  <c r="E34" i="3" s="1"/>
  <c r="F34" i="3" s="1"/>
  <c r="AU34" i="3"/>
  <c r="AD34" i="3"/>
  <c r="M34" i="3"/>
  <c r="L34" i="3"/>
  <c r="DF33" i="3"/>
  <c r="CT33" i="3"/>
  <c r="J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AD33" i="3"/>
  <c r="M33" i="3"/>
  <c r="L33" i="3"/>
  <c r="F33" i="3"/>
  <c r="DF32" i="3"/>
  <c r="CL32" i="3"/>
  <c r="CK32" i="3"/>
  <c r="CJ32" i="3"/>
  <c r="CI32" i="3"/>
  <c r="CH32" i="3"/>
  <c r="BQ32" i="3"/>
  <c r="BP32" i="3"/>
  <c r="BO32" i="3"/>
  <c r="BN32" i="3"/>
  <c r="BR32" i="3" s="1"/>
  <c r="BM32" i="3"/>
  <c r="AU32" i="3"/>
  <c r="AV32" i="3" s="1"/>
  <c r="AD32" i="3"/>
  <c r="L32" i="3" s="1"/>
  <c r="M32" i="3"/>
  <c r="E32" i="3"/>
  <c r="F32" i="3" s="1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BQ30" i="3"/>
  <c r="BP30" i="3"/>
  <c r="BO30" i="3"/>
  <c r="BN30" i="3"/>
  <c r="BM30" i="3"/>
  <c r="BR30" i="3" s="1"/>
  <c r="CM30" i="3" s="1"/>
  <c r="CN30" i="3" s="1"/>
  <c r="H30" i="3" s="1"/>
  <c r="I30" i="3" s="1"/>
  <c r="AV30" i="3"/>
  <c r="E30" i="3" s="1"/>
  <c r="F30" i="3" s="1"/>
  <c r="AU30" i="3"/>
  <c r="AD30" i="3"/>
  <c r="M30" i="3"/>
  <c r="L30" i="3"/>
  <c r="DF29" i="3"/>
  <c r="CT29" i="3"/>
  <c r="J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BQ28" i="3"/>
  <c r="BP28" i="3"/>
  <c r="BO28" i="3"/>
  <c r="BN28" i="3"/>
  <c r="BR28" i="3" s="1"/>
  <c r="CM28" i="3" s="1"/>
  <c r="CN28" i="3" s="1"/>
  <c r="H28" i="3" s="1"/>
  <c r="I28" i="3" s="1"/>
  <c r="BM28" i="3"/>
  <c r="AV28" i="3"/>
  <c r="AU28" i="3"/>
  <c r="AD28" i="3"/>
  <c r="L28" i="3" s="1"/>
  <c r="M28" i="3"/>
  <c r="E28" i="3"/>
  <c r="F28" i="3" s="1"/>
  <c r="DF27" i="3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BQ26" i="3"/>
  <c r="BP26" i="3"/>
  <c r="BO26" i="3"/>
  <c r="BN26" i="3"/>
  <c r="BM26" i="3"/>
  <c r="AV26" i="3"/>
  <c r="E26" i="3" s="1"/>
  <c r="F26" i="3" s="1"/>
  <c r="AU26" i="3"/>
  <c r="AD26" i="3"/>
  <c r="M26" i="3"/>
  <c r="L26" i="3"/>
  <c r="DF25" i="3"/>
  <c r="CT25" i="3"/>
  <c r="J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AD25" i="3"/>
  <c r="M25" i="3"/>
  <c r="L25" i="3"/>
  <c r="F25" i="3"/>
  <c r="DF24" i="3"/>
  <c r="CT43" i="3" s="1"/>
  <c r="J43" i="3" s="1"/>
  <c r="CL24" i="3"/>
  <c r="CK24" i="3"/>
  <c r="CJ24" i="3"/>
  <c r="CI24" i="3"/>
  <c r="CH24" i="3"/>
  <c r="BQ24" i="3"/>
  <c r="BP24" i="3"/>
  <c r="BO24" i="3"/>
  <c r="BN24" i="3"/>
  <c r="BR24" i="3" s="1"/>
  <c r="CM24" i="3" s="1"/>
  <c r="CN24" i="3" s="1"/>
  <c r="H24" i="3" s="1"/>
  <c r="I24" i="3" s="1"/>
  <c r="BM24" i="3"/>
  <c r="AV24" i="3"/>
  <c r="AU24" i="3"/>
  <c r="AD24" i="3"/>
  <c r="L24" i="3" s="1"/>
  <c r="M24" i="3"/>
  <c r="E24" i="3"/>
  <c r="F24" i="3" s="1"/>
  <c r="DF23" i="3"/>
  <c r="CT23" i="3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J23" i="3"/>
  <c r="DF22" i="3"/>
  <c r="CL22" i="3"/>
  <c r="CK22" i="3"/>
  <c r="CJ22" i="3"/>
  <c r="CI22" i="3"/>
  <c r="CH22" i="3"/>
  <c r="BQ22" i="3"/>
  <c r="BP22" i="3"/>
  <c r="BO22" i="3"/>
  <c r="BN22" i="3"/>
  <c r="BR22" i="3" s="1"/>
  <c r="CM22" i="3" s="1"/>
  <c r="CN22" i="3" s="1"/>
  <c r="H22" i="3" s="1"/>
  <c r="I22" i="3" s="1"/>
  <c r="BM22" i="3"/>
  <c r="AV22" i="3"/>
  <c r="E22" i="3" s="1"/>
  <c r="F22" i="3" s="1"/>
  <c r="AU22" i="3"/>
  <c r="AD22" i="3"/>
  <c r="M22" i="3"/>
  <c r="L22" i="3"/>
  <c r="CQ21" i="3"/>
  <c r="G21" i="3" s="1"/>
  <c r="CL21" i="3"/>
  <c r="CK21" i="3"/>
  <c r="CJ21" i="3"/>
  <c r="CI21" i="3"/>
  <c r="CH21" i="3"/>
  <c r="BQ21" i="3"/>
  <c r="BP21" i="3"/>
  <c r="BO21" i="3"/>
  <c r="BN21" i="3"/>
  <c r="BR21" i="3" s="1"/>
  <c r="CM21" i="3" s="1"/>
  <c r="CN21" i="3" s="1"/>
  <c r="H21" i="3" s="1"/>
  <c r="BM21" i="3"/>
  <c r="AV21" i="3"/>
  <c r="AU21" i="3"/>
  <c r="AD21" i="3"/>
  <c r="L21" i="3" s="1"/>
  <c r="M21" i="3"/>
  <c r="I21" i="3"/>
  <c r="E21" i="3"/>
  <c r="F21" i="3" s="1"/>
  <c r="DF20" i="3"/>
  <c r="CQ40" i="3" s="1"/>
  <c r="G40" i="3" s="1"/>
  <c r="CT20" i="3"/>
  <c r="J20" i="3" s="1"/>
  <c r="CN20" i="3"/>
  <c r="H20" i="3" s="1"/>
  <c r="I20" i="3" s="1"/>
  <c r="CL20" i="3"/>
  <c r="CK20" i="3"/>
  <c r="CJ20" i="3"/>
  <c r="CI20" i="3"/>
  <c r="CH20" i="3"/>
  <c r="CM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CL19" i="3"/>
  <c r="CK19" i="3"/>
  <c r="CJ19" i="3"/>
  <c r="CI19" i="3"/>
  <c r="CH19" i="3"/>
  <c r="BQ19" i="3"/>
  <c r="BP19" i="3"/>
  <c r="BO19" i="3"/>
  <c r="BN19" i="3"/>
  <c r="BM19" i="3"/>
  <c r="AV19" i="3"/>
  <c r="AU19" i="3"/>
  <c r="AD19" i="3"/>
  <c r="M19" i="3"/>
  <c r="L19" i="3"/>
  <c r="J19" i="3"/>
  <c r="E19" i="3"/>
  <c r="F19" i="3" s="1"/>
  <c r="DF18" i="3"/>
  <c r="CT18" i="3"/>
  <c r="J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AD18" i="3"/>
  <c r="M18" i="3"/>
  <c r="L18" i="3"/>
  <c r="F18" i="3"/>
  <c r="DF17" i="3"/>
  <c r="CT17" i="3"/>
  <c r="J17" i="3" s="1"/>
  <c r="CQ17" i="3"/>
  <c r="CL17" i="3"/>
  <c r="CK17" i="3"/>
  <c r="CJ17" i="3"/>
  <c r="CI17" i="3"/>
  <c r="CH17" i="3"/>
  <c r="BQ17" i="3"/>
  <c r="BP17" i="3"/>
  <c r="BO17" i="3"/>
  <c r="BN17" i="3"/>
  <c r="BR17" i="3" s="1"/>
  <c r="CM17" i="3" s="1"/>
  <c r="CN17" i="3" s="1"/>
  <c r="H17" i="3" s="1"/>
  <c r="I17" i="3" s="1"/>
  <c r="BM17" i="3"/>
  <c r="AV17" i="3"/>
  <c r="AU17" i="3"/>
  <c r="AD17" i="3"/>
  <c r="M17" i="3"/>
  <c r="L17" i="3"/>
  <c r="G17" i="3"/>
  <c r="E17" i="3"/>
  <c r="F17" i="3" s="1"/>
  <c r="DF16" i="3"/>
  <c r="CT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AD16" i="3"/>
  <c r="L16" i="3" s="1"/>
  <c r="M16" i="3"/>
  <c r="J16" i="3"/>
  <c r="F16" i="3"/>
  <c r="DF15" i="3"/>
  <c r="CT15" i="3"/>
  <c r="CL15" i="3"/>
  <c r="CK15" i="3"/>
  <c r="CJ15" i="3"/>
  <c r="CI15" i="3"/>
  <c r="CH15" i="3"/>
  <c r="BQ15" i="3"/>
  <c r="BP15" i="3"/>
  <c r="BO15" i="3"/>
  <c r="BN15" i="3"/>
  <c r="BM15" i="3"/>
  <c r="AV15" i="3"/>
  <c r="E15" i="3" s="1"/>
  <c r="F15" i="3" s="1"/>
  <c r="AU15" i="3"/>
  <c r="AD15" i="3"/>
  <c r="M15" i="3"/>
  <c r="L15" i="3"/>
  <c r="J15" i="3"/>
  <c r="DF14" i="3"/>
  <c r="CT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AD14" i="3"/>
  <c r="M14" i="3"/>
  <c r="L14" i="3"/>
  <c r="J14" i="3"/>
  <c r="F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R13" i="3" s="1"/>
  <c r="CM13" i="3" s="1"/>
  <c r="CN13" i="3" s="1"/>
  <c r="H13" i="3" s="1"/>
  <c r="I13" i="3" s="1"/>
  <c r="BM13" i="3"/>
  <c r="AV13" i="3"/>
  <c r="AU13" i="3"/>
  <c r="AD13" i="3"/>
  <c r="L13" i="3" s="1"/>
  <c r="M13" i="3"/>
  <c r="J13" i="3"/>
  <c r="E13" i="3"/>
  <c r="F13" i="3" s="1"/>
  <c r="DF12" i="3"/>
  <c r="CQ24" i="3" s="1"/>
  <c r="G24" i="3" s="1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AV12" i="3"/>
  <c r="E12" i="3" s="1"/>
  <c r="F12" i="3" s="1"/>
  <c r="AU12" i="3"/>
  <c r="AD12" i="3"/>
  <c r="M12" i="3"/>
  <c r="L12" i="3"/>
  <c r="J12" i="3"/>
  <c r="G12" i="3"/>
  <c r="DF11" i="3"/>
  <c r="CT11" i="3"/>
  <c r="CL11" i="3"/>
  <c r="CK11" i="3"/>
  <c r="CJ11" i="3"/>
  <c r="CI11" i="3"/>
  <c r="CM11" i="3" s="1"/>
  <c r="CN11" i="3" s="1"/>
  <c r="H11" i="3" s="1"/>
  <c r="I11" i="3" s="1"/>
  <c r="CH11" i="3"/>
  <c r="BQ11" i="3"/>
  <c r="BP11" i="3"/>
  <c r="BO11" i="3"/>
  <c r="BN11" i="3"/>
  <c r="BR11" i="3" s="1"/>
  <c r="BM11" i="3"/>
  <c r="AV11" i="3"/>
  <c r="E11" i="3" s="1"/>
  <c r="F11" i="3" s="1"/>
  <c r="AU11" i="3"/>
  <c r="AD11" i="3"/>
  <c r="M11" i="3"/>
  <c r="L11" i="3"/>
  <c r="J11" i="3"/>
  <c r="DF10" i="3"/>
  <c r="DF9" i="3"/>
  <c r="BC2" i="3"/>
  <c r="T2" i="3"/>
  <c r="CT60" i="2"/>
  <c r="CQ60" i="2"/>
  <c r="G60" i="2" s="1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L60" i="2" s="1"/>
  <c r="M60" i="2"/>
  <c r="J60" i="2"/>
  <c r="I60" i="2"/>
  <c r="H60" i="2"/>
  <c r="E60" i="2"/>
  <c r="F60" i="2" s="1"/>
  <c r="CT59" i="2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J59" i="2"/>
  <c r="G59" i="2"/>
  <c r="CT58" i="2"/>
  <c r="CQ58" i="2"/>
  <c r="G58" i="2" s="1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J58" i="2"/>
  <c r="I58" i="2"/>
  <c r="H58" i="2"/>
  <c r="E58" i="2"/>
  <c r="F58" i="2" s="1"/>
  <c r="CT57" i="2"/>
  <c r="CQ57" i="2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J57" i="2"/>
  <c r="G57" i="2"/>
  <c r="CT56" i="2"/>
  <c r="CQ56" i="2"/>
  <c r="G56" i="2" s="1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L56" i="2" s="1"/>
  <c r="M56" i="2"/>
  <c r="J56" i="2"/>
  <c r="I56" i="2"/>
  <c r="H56" i="2"/>
  <c r="E56" i="2"/>
  <c r="F56" i="2" s="1"/>
  <c r="CT55" i="2"/>
  <c r="CQ55" i="2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M55" i="2"/>
  <c r="L55" i="2"/>
  <c r="J55" i="2"/>
  <c r="G55" i="2"/>
  <c r="CT54" i="2"/>
  <c r="CQ54" i="2"/>
  <c r="G54" i="2" s="1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L54" i="2" s="1"/>
  <c r="M54" i="2"/>
  <c r="J54" i="2"/>
  <c r="I54" i="2"/>
  <c r="H54" i="2"/>
  <c r="E54" i="2"/>
  <c r="F54" i="2" s="1"/>
  <c r="CT53" i="2"/>
  <c r="CQ53" i="2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M53" i="2"/>
  <c r="L53" i="2"/>
  <c r="J53" i="2"/>
  <c r="G53" i="2"/>
  <c r="CT52" i="2"/>
  <c r="CQ52" i="2"/>
  <c r="G52" i="2" s="1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L52" i="2" s="1"/>
  <c r="M52" i="2"/>
  <c r="J52" i="2"/>
  <c r="I52" i="2"/>
  <c r="H52" i="2"/>
  <c r="E52" i="2"/>
  <c r="F52" i="2" s="1"/>
  <c r="CT51" i="2"/>
  <c r="CQ51" i="2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J51" i="2"/>
  <c r="G51" i="2"/>
  <c r="CT50" i="2"/>
  <c r="CQ50" i="2"/>
  <c r="G50" i="2" s="1"/>
  <c r="CN50" i="2"/>
  <c r="CM50" i="2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L50" i="2" s="1"/>
  <c r="M50" i="2"/>
  <c r="J50" i="2"/>
  <c r="I50" i="2"/>
  <c r="H50" i="2"/>
  <c r="E50" i="2"/>
  <c r="F50" i="2" s="1"/>
  <c r="CT49" i="2"/>
  <c r="CQ49" i="2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J49" i="2"/>
  <c r="G49" i="2"/>
  <c r="CT48" i="2"/>
  <c r="CQ48" i="2"/>
  <c r="G48" i="2" s="1"/>
  <c r="CN48" i="2"/>
  <c r="CM48" i="2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 s="1"/>
  <c r="M48" i="2"/>
  <c r="J48" i="2"/>
  <c r="I48" i="2"/>
  <c r="H48" i="2"/>
  <c r="E48" i="2"/>
  <c r="F48" i="2" s="1"/>
  <c r="CT47" i="2"/>
  <c r="CQ47" i="2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M47" i="2"/>
  <c r="L47" i="2"/>
  <c r="J47" i="2"/>
  <c r="G47" i="2"/>
  <c r="CQ46" i="2"/>
  <c r="G46" i="2" s="1"/>
  <c r="CL46" i="2"/>
  <c r="CK46" i="2"/>
  <c r="CJ46" i="2"/>
  <c r="CI46" i="2"/>
  <c r="CH46" i="2"/>
  <c r="BQ46" i="2"/>
  <c r="BP46" i="2"/>
  <c r="BO46" i="2"/>
  <c r="BN46" i="2"/>
  <c r="BR46" i="2" s="1"/>
  <c r="BM46" i="2"/>
  <c r="AU46" i="2"/>
  <c r="AV46" i="2" s="1"/>
  <c r="AD46" i="2"/>
  <c r="L46" i="2" s="1"/>
  <c r="M46" i="2"/>
  <c r="E46" i="2"/>
  <c r="F46" i="2" s="1"/>
  <c r="CL45" i="2"/>
  <c r="CK45" i="2"/>
  <c r="CJ45" i="2"/>
  <c r="CI45" i="2"/>
  <c r="CH45" i="2"/>
  <c r="BQ45" i="2"/>
  <c r="BP45" i="2"/>
  <c r="BO45" i="2"/>
  <c r="BN45" i="2"/>
  <c r="BM45" i="2"/>
  <c r="AV45" i="2"/>
  <c r="E45" i="2" s="1"/>
  <c r="F45" i="2" s="1"/>
  <c r="AU45" i="2"/>
  <c r="AD45" i="2"/>
  <c r="M45" i="2"/>
  <c r="L45" i="2"/>
  <c r="CQ44" i="2"/>
  <c r="G44" i="2" s="1"/>
  <c r="CL44" i="2"/>
  <c r="CK44" i="2"/>
  <c r="CJ44" i="2"/>
  <c r="CI44" i="2"/>
  <c r="CH44" i="2"/>
  <c r="BQ44" i="2"/>
  <c r="BP44" i="2"/>
  <c r="BO44" i="2"/>
  <c r="BN44" i="2"/>
  <c r="BR44" i="2" s="1"/>
  <c r="BM44" i="2"/>
  <c r="AU44" i="2"/>
  <c r="AV44" i="2" s="1"/>
  <c r="AD44" i="2"/>
  <c r="L44" i="2" s="1"/>
  <c r="M44" i="2"/>
  <c r="E44" i="2"/>
  <c r="F44" i="2" s="1"/>
  <c r="CL43" i="2"/>
  <c r="CK43" i="2"/>
  <c r="CJ43" i="2"/>
  <c r="CI43" i="2"/>
  <c r="CH43" i="2"/>
  <c r="BQ43" i="2"/>
  <c r="BP43" i="2"/>
  <c r="BO43" i="2"/>
  <c r="BN43" i="2"/>
  <c r="BM43" i="2"/>
  <c r="BR43" i="2" s="1"/>
  <c r="CM43" i="2" s="1"/>
  <c r="CN43" i="2" s="1"/>
  <c r="H43" i="2" s="1"/>
  <c r="I43" i="2" s="1"/>
  <c r="AV43" i="2"/>
  <c r="E43" i="2" s="1"/>
  <c r="F43" i="2" s="1"/>
  <c r="AU43" i="2"/>
  <c r="AD43" i="2"/>
  <c r="M43" i="2"/>
  <c r="L43" i="2"/>
  <c r="CQ42" i="2"/>
  <c r="G42" i="2" s="1"/>
  <c r="CL42" i="2"/>
  <c r="CK42" i="2"/>
  <c r="CJ42" i="2"/>
  <c r="CI42" i="2"/>
  <c r="CH42" i="2"/>
  <c r="BQ42" i="2"/>
  <c r="BP42" i="2"/>
  <c r="BO42" i="2"/>
  <c r="BN42" i="2"/>
  <c r="BR42" i="2" s="1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V41" i="2"/>
  <c r="E41" i="2" s="1"/>
  <c r="F41" i="2" s="1"/>
  <c r="AU41" i="2"/>
  <c r="AD41" i="2"/>
  <c r="M41" i="2"/>
  <c r="L41" i="2"/>
  <c r="CQ40" i="2"/>
  <c r="G40" i="2" s="1"/>
  <c r="CL40" i="2"/>
  <c r="CK40" i="2"/>
  <c r="CJ40" i="2"/>
  <c r="CI40" i="2"/>
  <c r="CH40" i="2"/>
  <c r="BQ40" i="2"/>
  <c r="BP40" i="2"/>
  <c r="BO40" i="2"/>
  <c r="BN40" i="2"/>
  <c r="BR40" i="2" s="1"/>
  <c r="BM40" i="2"/>
  <c r="AU40" i="2"/>
  <c r="AV40" i="2" s="1"/>
  <c r="AD40" i="2"/>
  <c r="L40" i="2" s="1"/>
  <c r="M40" i="2"/>
  <c r="E40" i="2"/>
  <c r="F40" i="2" s="1"/>
  <c r="CL39" i="2"/>
  <c r="CK39" i="2"/>
  <c r="CJ39" i="2"/>
  <c r="CI39" i="2"/>
  <c r="CH39" i="2"/>
  <c r="BQ39" i="2"/>
  <c r="BP39" i="2"/>
  <c r="BO39" i="2"/>
  <c r="BN39" i="2"/>
  <c r="BM39" i="2"/>
  <c r="BR39" i="2" s="1"/>
  <c r="CM39" i="2" s="1"/>
  <c r="CN39" i="2" s="1"/>
  <c r="H39" i="2" s="1"/>
  <c r="I39" i="2" s="1"/>
  <c r="AV39" i="2"/>
  <c r="E39" i="2" s="1"/>
  <c r="F39" i="2" s="1"/>
  <c r="AU39" i="2"/>
  <c r="AD39" i="2"/>
  <c r="M39" i="2"/>
  <c r="L39" i="2"/>
  <c r="CL38" i="2"/>
  <c r="CK38" i="2"/>
  <c r="CJ38" i="2"/>
  <c r="CI38" i="2"/>
  <c r="CH38" i="2"/>
  <c r="BQ38" i="2"/>
  <c r="BP38" i="2"/>
  <c r="BO38" i="2"/>
  <c r="BN38" i="2"/>
  <c r="BR38" i="2" s="1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V37" i="2"/>
  <c r="E37" i="2" s="1"/>
  <c r="F37" i="2" s="1"/>
  <c r="AU37" i="2"/>
  <c r="AD37" i="2"/>
  <c r="M37" i="2"/>
  <c r="L37" i="2"/>
  <c r="CQ36" i="2"/>
  <c r="G36" i="2" s="1"/>
  <c r="CL36" i="2"/>
  <c r="CK36" i="2"/>
  <c r="CJ36" i="2"/>
  <c r="CI36" i="2"/>
  <c r="CH36" i="2"/>
  <c r="BQ36" i="2"/>
  <c r="BP36" i="2"/>
  <c r="BO36" i="2"/>
  <c r="BN36" i="2"/>
  <c r="BR36" i="2" s="1"/>
  <c r="BM36" i="2"/>
  <c r="AU36" i="2"/>
  <c r="AV36" i="2" s="1"/>
  <c r="AD36" i="2"/>
  <c r="L36" i="2" s="1"/>
  <c r="M36" i="2"/>
  <c r="E36" i="2"/>
  <c r="F36" i="2" s="1"/>
  <c r="CL35" i="2"/>
  <c r="CK35" i="2"/>
  <c r="CJ35" i="2"/>
  <c r="CI35" i="2"/>
  <c r="CH35" i="2"/>
  <c r="BQ35" i="2"/>
  <c r="BP35" i="2"/>
  <c r="BO35" i="2"/>
  <c r="BN35" i="2"/>
  <c r="BM35" i="2"/>
  <c r="BR35" i="2" s="1"/>
  <c r="CM35" i="2" s="1"/>
  <c r="CN35" i="2" s="1"/>
  <c r="H35" i="2" s="1"/>
  <c r="I35" i="2" s="1"/>
  <c r="AV35" i="2"/>
  <c r="E35" i="2" s="1"/>
  <c r="F35" i="2" s="1"/>
  <c r="AU35" i="2"/>
  <c r="AD35" i="2"/>
  <c r="M35" i="2"/>
  <c r="L35" i="2"/>
  <c r="CQ34" i="2"/>
  <c r="G34" i="2" s="1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BR33" i="2" s="1"/>
  <c r="CM33" i="2" s="1"/>
  <c r="CN33" i="2" s="1"/>
  <c r="H33" i="2" s="1"/>
  <c r="I33" i="2" s="1"/>
  <c r="AV33" i="2"/>
  <c r="E33" i="2" s="1"/>
  <c r="F33" i="2" s="1"/>
  <c r="AU33" i="2"/>
  <c r="AD33" i="2"/>
  <c r="M33" i="2"/>
  <c r="L33" i="2"/>
  <c r="DF32" i="2"/>
  <c r="CL32" i="2"/>
  <c r="CK32" i="2"/>
  <c r="CJ32" i="2"/>
  <c r="CI32" i="2"/>
  <c r="CM32" i="2" s="1"/>
  <c r="CN32" i="2" s="1"/>
  <c r="H32" i="2" s="1"/>
  <c r="I32" i="2" s="1"/>
  <c r="CH32" i="2"/>
  <c r="BQ32" i="2"/>
  <c r="BP32" i="2"/>
  <c r="BO32" i="2"/>
  <c r="BN32" i="2"/>
  <c r="BM32" i="2"/>
  <c r="BR32" i="2" s="1"/>
  <c r="AV32" i="2"/>
  <c r="E32" i="2" s="1"/>
  <c r="F32" i="2" s="1"/>
  <c r="AU32" i="2"/>
  <c r="AD32" i="2"/>
  <c r="M32" i="2"/>
  <c r="L32" i="2"/>
  <c r="DF31" i="2"/>
  <c r="CQ31" i="2"/>
  <c r="G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AD31" i="2"/>
  <c r="L31" i="2" s="1"/>
  <c r="M31" i="2"/>
  <c r="F31" i="2"/>
  <c r="DF30" i="2"/>
  <c r="CL30" i="2"/>
  <c r="CK30" i="2"/>
  <c r="CJ30" i="2"/>
  <c r="CI30" i="2"/>
  <c r="CH30" i="2"/>
  <c r="BQ30" i="2"/>
  <c r="BP30" i="2"/>
  <c r="BO30" i="2"/>
  <c r="BN30" i="2"/>
  <c r="BR30" i="2" s="1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CM29" i="2" s="1"/>
  <c r="CN29" i="2" s="1"/>
  <c r="H29" i="2" s="1"/>
  <c r="I29" i="2" s="1"/>
  <c r="AV29" i="2"/>
  <c r="E29" i="2" s="1"/>
  <c r="F29" i="2" s="1"/>
  <c r="AU29" i="2"/>
  <c r="AD29" i="2"/>
  <c r="M29" i="2"/>
  <c r="L29" i="2"/>
  <c r="DF28" i="2"/>
  <c r="CL28" i="2"/>
  <c r="CK28" i="2"/>
  <c r="CJ28" i="2"/>
  <c r="CI28" i="2"/>
  <c r="CH28" i="2"/>
  <c r="BQ28" i="2"/>
  <c r="BP28" i="2"/>
  <c r="BO28" i="2"/>
  <c r="BN28" i="2"/>
  <c r="BM28" i="2"/>
  <c r="BR28" i="2" s="1"/>
  <c r="CM28" i="2" s="1"/>
  <c r="CN28" i="2" s="1"/>
  <c r="H28" i="2" s="1"/>
  <c r="I28" i="2" s="1"/>
  <c r="AV28" i="2"/>
  <c r="E28" i="2" s="1"/>
  <c r="AU28" i="2"/>
  <c r="AD28" i="2"/>
  <c r="M28" i="2"/>
  <c r="L28" i="2"/>
  <c r="F28" i="2"/>
  <c r="DF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AD27" i="2"/>
  <c r="L27" i="2" s="1"/>
  <c r="M27" i="2"/>
  <c r="F27" i="2"/>
  <c r="E27" i="2"/>
  <c r="DF26" i="2"/>
  <c r="CQ26" i="2"/>
  <c r="G26" i="2" s="1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M25" i="2" s="1"/>
  <c r="CN25" i="2" s="1"/>
  <c r="H25" i="2" s="1"/>
  <c r="I25" i="2" s="1"/>
  <c r="CH25" i="2"/>
  <c r="BQ25" i="2"/>
  <c r="BP25" i="2"/>
  <c r="BO25" i="2"/>
  <c r="BN25" i="2"/>
  <c r="BM25" i="2"/>
  <c r="BR25" i="2" s="1"/>
  <c r="AV25" i="2"/>
  <c r="E25" i="2" s="1"/>
  <c r="F25" i="2" s="1"/>
  <c r="AU25" i="2"/>
  <c r="AD25" i="2"/>
  <c r="M25" i="2"/>
  <c r="L25" i="2"/>
  <c r="DF24" i="2"/>
  <c r="CT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L23" i="2" s="1"/>
  <c r="M23" i="2"/>
  <c r="J23" i="2"/>
  <c r="DF22" i="2"/>
  <c r="CQ22" i="2"/>
  <c r="G22" i="2" s="1"/>
  <c r="CL22" i="2"/>
  <c r="CK22" i="2"/>
  <c r="CJ22" i="2"/>
  <c r="CI22" i="2"/>
  <c r="CH22" i="2"/>
  <c r="BQ22" i="2"/>
  <c r="BP22" i="2"/>
  <c r="BO22" i="2"/>
  <c r="BN22" i="2"/>
  <c r="BR22" i="2" s="1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V21" i="2"/>
  <c r="E21" i="2" s="1"/>
  <c r="F21" i="2" s="1"/>
  <c r="AU21" i="2"/>
  <c r="AD21" i="2"/>
  <c r="M21" i="2"/>
  <c r="L21" i="2"/>
  <c r="DF20" i="2"/>
  <c r="CQ45" i="2" s="1"/>
  <c r="G45" i="2" s="1"/>
  <c r="CT20" i="2"/>
  <c r="CL20" i="2"/>
  <c r="CK20" i="2"/>
  <c r="CJ20" i="2"/>
  <c r="CI20" i="2"/>
  <c r="CH20" i="2"/>
  <c r="BQ20" i="2"/>
  <c r="BP20" i="2"/>
  <c r="BO20" i="2"/>
  <c r="BN20" i="2"/>
  <c r="BR20" i="2" s="1"/>
  <c r="BM20" i="2"/>
  <c r="AU20" i="2"/>
  <c r="AV20" i="2" s="1"/>
  <c r="AD20" i="2"/>
  <c r="L20" i="2" s="1"/>
  <c r="M20" i="2"/>
  <c r="J20" i="2"/>
  <c r="E20" i="2"/>
  <c r="F20" i="2" s="1"/>
  <c r="DF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AD19" i="2"/>
  <c r="L19" i="2" s="1"/>
  <c r="M19" i="2"/>
  <c r="E19" i="2"/>
  <c r="F19" i="2" s="1"/>
  <c r="DF18" i="2"/>
  <c r="CL18" i="2"/>
  <c r="CK18" i="2"/>
  <c r="CJ18" i="2"/>
  <c r="CI18" i="2"/>
  <c r="CH18" i="2"/>
  <c r="BQ18" i="2"/>
  <c r="BP18" i="2"/>
  <c r="BO18" i="2"/>
  <c r="BN18" i="2"/>
  <c r="BM18" i="2"/>
  <c r="BR18" i="2" s="1"/>
  <c r="CM18" i="2" s="1"/>
  <c r="CN18" i="2" s="1"/>
  <c r="H18" i="2" s="1"/>
  <c r="I18" i="2" s="1"/>
  <c r="AV18" i="2"/>
  <c r="E18" i="2" s="1"/>
  <c r="F18" i="2" s="1"/>
  <c r="AU18" i="2"/>
  <c r="AD18" i="2"/>
  <c r="M18" i="2"/>
  <c r="L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R16" i="2" s="1"/>
  <c r="BM16" i="2"/>
  <c r="AU16" i="2"/>
  <c r="AV16" i="2" s="1"/>
  <c r="E16" i="2" s="1"/>
  <c r="F16" i="2" s="1"/>
  <c r="AD16" i="2"/>
  <c r="L16" i="2" s="1"/>
  <c r="M16" i="2"/>
  <c r="DF15" i="2"/>
  <c r="CQ15" i="2"/>
  <c r="G15" i="2" s="1"/>
  <c r="CL15" i="2"/>
  <c r="CK15" i="2"/>
  <c r="CJ15" i="2"/>
  <c r="CI15" i="2"/>
  <c r="CH15" i="2"/>
  <c r="BQ15" i="2"/>
  <c r="BP15" i="2"/>
  <c r="BO15" i="2"/>
  <c r="BN15" i="2"/>
  <c r="BR15" i="2" s="1"/>
  <c r="BM15" i="2"/>
  <c r="AU15" i="2"/>
  <c r="AV15" i="2" s="1"/>
  <c r="AD15" i="2"/>
  <c r="L15" i="2" s="1"/>
  <c r="M15" i="2"/>
  <c r="F15" i="2"/>
  <c r="E15" i="2"/>
  <c r="DF14" i="2"/>
  <c r="CQ14" i="2"/>
  <c r="G14" i="2" s="1"/>
  <c r="CL14" i="2"/>
  <c r="CK14" i="2"/>
  <c r="CJ14" i="2"/>
  <c r="CI14" i="2"/>
  <c r="CH14" i="2"/>
  <c r="BQ14" i="2"/>
  <c r="BP14" i="2"/>
  <c r="BO14" i="2"/>
  <c r="BN14" i="2"/>
  <c r="BR14" i="2" s="1"/>
  <c r="CM14" i="2" s="1"/>
  <c r="CN14" i="2" s="1"/>
  <c r="H14" i="2" s="1"/>
  <c r="I14" i="2" s="1"/>
  <c r="BM14" i="2"/>
  <c r="AV14" i="2"/>
  <c r="AU14" i="2"/>
  <c r="AD14" i="2"/>
  <c r="L14" i="2" s="1"/>
  <c r="M14" i="2"/>
  <c r="E14" i="2"/>
  <c r="F14" i="2" s="1"/>
  <c r="DF13" i="2"/>
  <c r="CT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DF12" i="2"/>
  <c r="CT12" i="2"/>
  <c r="CL12" i="2"/>
  <c r="CK12" i="2"/>
  <c r="CJ12" i="2"/>
  <c r="CI12" i="2"/>
  <c r="CH12" i="2"/>
  <c r="BQ12" i="2"/>
  <c r="BP12" i="2"/>
  <c r="BO12" i="2"/>
  <c r="BN12" i="2"/>
  <c r="BM12" i="2"/>
  <c r="AV12" i="2"/>
  <c r="E12" i="2" s="1"/>
  <c r="F12" i="2" s="1"/>
  <c r="AU12" i="2"/>
  <c r="AD12" i="2"/>
  <c r="M12" i="2"/>
  <c r="L12" i="2"/>
  <c r="J12" i="2"/>
  <c r="DF11" i="2"/>
  <c r="CT11" i="2"/>
  <c r="J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AD11" i="2"/>
  <c r="L11" i="2" s="1"/>
  <c r="M11" i="2"/>
  <c r="F11" i="2"/>
  <c r="DF10" i="2"/>
  <c r="DF9" i="2"/>
  <c r="BC2" i="2"/>
  <c r="T2" i="2"/>
  <c r="CT60" i="1"/>
  <c r="J60" i="1" s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F59" i="1"/>
  <c r="CT58" i="1"/>
  <c r="CQ58" i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H58" i="1"/>
  <c r="I58" i="1" s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F57" i="1"/>
  <c r="CT56" i="1"/>
  <c r="J56" i="1" s="1"/>
  <c r="CQ56" i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H56" i="1"/>
  <c r="I56" i="1" s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F51" i="1"/>
  <c r="CT50" i="1"/>
  <c r="J50" i="1" s="1"/>
  <c r="CQ50" i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G48" i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F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V44" i="1"/>
  <c r="E44" i="1" s="1"/>
  <c r="F44" i="1" s="1"/>
  <c r="AU44" i="1"/>
  <c r="AD44" i="1"/>
  <c r="M44" i="1"/>
  <c r="L44" i="1"/>
  <c r="CL43" i="1"/>
  <c r="CK43" i="1"/>
  <c r="CJ43" i="1"/>
  <c r="CI43" i="1"/>
  <c r="CH43" i="1"/>
  <c r="BQ43" i="1"/>
  <c r="BP43" i="1"/>
  <c r="BO43" i="1"/>
  <c r="BN43" i="1"/>
  <c r="BR43" i="1" s="1"/>
  <c r="BM43" i="1"/>
  <c r="AU43" i="1"/>
  <c r="AV43" i="1" s="1"/>
  <c r="AD43" i="1"/>
  <c r="L43" i="1" s="1"/>
  <c r="M43" i="1"/>
  <c r="F43" i="1"/>
  <c r="E43" i="1"/>
  <c r="CL42" i="1"/>
  <c r="CK42" i="1"/>
  <c r="CJ42" i="1"/>
  <c r="CI42" i="1"/>
  <c r="CH42" i="1"/>
  <c r="BQ42" i="1"/>
  <c r="BP42" i="1"/>
  <c r="BO42" i="1"/>
  <c r="BN42" i="1"/>
  <c r="AV42" i="1"/>
  <c r="E42" i="1" s="1"/>
  <c r="F42" i="1" s="1"/>
  <c r="AU42" i="1"/>
  <c r="AD42" i="1"/>
  <c r="M42" i="1"/>
  <c r="L42" i="1"/>
  <c r="CL41" i="1"/>
  <c r="CK41" i="1"/>
  <c r="CJ41" i="1"/>
  <c r="CI41" i="1"/>
  <c r="CH41" i="1"/>
  <c r="BQ41" i="1"/>
  <c r="BP41" i="1"/>
  <c r="BO41" i="1"/>
  <c r="BN41" i="1"/>
  <c r="BR41" i="1"/>
  <c r="AU41" i="1"/>
  <c r="AV41" i="1" s="1"/>
  <c r="AD41" i="1"/>
  <c r="L41" i="1" s="1"/>
  <c r="M41" i="1"/>
  <c r="E41" i="1"/>
  <c r="F41" i="1" s="1"/>
  <c r="CL40" i="1"/>
  <c r="CK40" i="1"/>
  <c r="CJ40" i="1"/>
  <c r="CI40" i="1"/>
  <c r="CH40" i="1"/>
  <c r="BQ40" i="1"/>
  <c r="BP40" i="1"/>
  <c r="BO40" i="1"/>
  <c r="BN40" i="1"/>
  <c r="BM40" i="1"/>
  <c r="AV40" i="1"/>
  <c r="E40" i="1" s="1"/>
  <c r="AU40" i="1"/>
  <c r="AD40" i="1"/>
  <c r="M40" i="1"/>
  <c r="L40" i="1"/>
  <c r="F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AD39" i="1"/>
  <c r="L39" i="1" s="1"/>
  <c r="M39" i="1"/>
  <c r="E39" i="1"/>
  <c r="F39" i="1" s="1"/>
  <c r="CL38" i="1"/>
  <c r="CK38" i="1"/>
  <c r="CJ38" i="1"/>
  <c r="CI38" i="1"/>
  <c r="CH38" i="1"/>
  <c r="BQ38" i="1"/>
  <c r="BP38" i="1"/>
  <c r="BO38" i="1"/>
  <c r="BN38" i="1"/>
  <c r="BM38" i="1"/>
  <c r="AV38" i="1"/>
  <c r="E38" i="1" s="1"/>
  <c r="AU38" i="1"/>
  <c r="AD38" i="1"/>
  <c r="M38" i="1"/>
  <c r="L38" i="1"/>
  <c r="F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AD37" i="1"/>
  <c r="L37" i="1" s="1"/>
  <c r="M37" i="1"/>
  <c r="E37" i="1"/>
  <c r="F37" i="1" s="1"/>
  <c r="CL36" i="1"/>
  <c r="CK36" i="1"/>
  <c r="CJ36" i="1"/>
  <c r="CI36" i="1"/>
  <c r="CH36" i="1"/>
  <c r="BQ36" i="1"/>
  <c r="BP36" i="1"/>
  <c r="BO36" i="1"/>
  <c r="BN36" i="1"/>
  <c r="BM36" i="1"/>
  <c r="AV36" i="1"/>
  <c r="E36" i="1" s="1"/>
  <c r="F36" i="1" s="1"/>
  <c r="AU36" i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AD35" i="1"/>
  <c r="L35" i="1" s="1"/>
  <c r="M35" i="1"/>
  <c r="E35" i="1"/>
  <c r="F35" i="1" s="1"/>
  <c r="CL34" i="1"/>
  <c r="CK34" i="1"/>
  <c r="CJ34" i="1"/>
  <c r="CI34" i="1"/>
  <c r="CH34" i="1"/>
  <c r="BQ34" i="1"/>
  <c r="BP34" i="1"/>
  <c r="BO34" i="1"/>
  <c r="BN34" i="1"/>
  <c r="BM34" i="1"/>
  <c r="AV34" i="1"/>
  <c r="E34" i="1" s="1"/>
  <c r="AU34" i="1"/>
  <c r="AD34" i="1"/>
  <c r="M34" i="1"/>
  <c r="L34" i="1"/>
  <c r="F34" i="1"/>
  <c r="DF33" i="1"/>
  <c r="CL33" i="1"/>
  <c r="CK33" i="1"/>
  <c r="CJ33" i="1"/>
  <c r="CI33" i="1"/>
  <c r="CH33" i="1"/>
  <c r="BQ33" i="1"/>
  <c r="BP33" i="1"/>
  <c r="BO33" i="1"/>
  <c r="BN33" i="1"/>
  <c r="BR33" i="1" s="1"/>
  <c r="CM33" i="1" s="1"/>
  <c r="CN33" i="1" s="1"/>
  <c r="H33" i="1" s="1"/>
  <c r="I33" i="1" s="1"/>
  <c r="BM33" i="1"/>
  <c r="AV33" i="1"/>
  <c r="E33" i="1" s="1"/>
  <c r="F33" i="1" s="1"/>
  <c r="AU33" i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AD32" i="1"/>
  <c r="L32" i="1" s="1"/>
  <c r="M32" i="1"/>
  <c r="E32" i="1"/>
  <c r="F32" i="1" s="1"/>
  <c r="DF31" i="1"/>
  <c r="CL31" i="1"/>
  <c r="CK31" i="1"/>
  <c r="CJ31" i="1"/>
  <c r="CI31" i="1"/>
  <c r="CH31" i="1"/>
  <c r="BQ31" i="1"/>
  <c r="BP31" i="1"/>
  <c r="BO31" i="1"/>
  <c r="BN31" i="1"/>
  <c r="BR31" i="1" s="1"/>
  <c r="CM31" i="1" s="1"/>
  <c r="CN31" i="1" s="1"/>
  <c r="H31" i="1" s="1"/>
  <c r="I31" i="1" s="1"/>
  <c r="BM31" i="1"/>
  <c r="AV31" i="1"/>
  <c r="AU31" i="1"/>
  <c r="AD31" i="1"/>
  <c r="L31" i="1" s="1"/>
  <c r="M31" i="1"/>
  <c r="E31" i="1"/>
  <c r="F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CM30" i="1" s="1"/>
  <c r="CN30" i="1" s="1"/>
  <c r="H30" i="1" s="1"/>
  <c r="I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R29" i="1" s="1"/>
  <c r="CM29" i="1" s="1"/>
  <c r="CN29" i="1" s="1"/>
  <c r="H29" i="1" s="1"/>
  <c r="I29" i="1" s="1"/>
  <c r="BM29" i="1"/>
  <c r="AV29" i="1"/>
  <c r="E29" i="1" s="1"/>
  <c r="F29" i="1" s="1"/>
  <c r="AU29" i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R27" i="1" s="1"/>
  <c r="CM27" i="1" s="1"/>
  <c r="CN27" i="1" s="1"/>
  <c r="H27" i="1" s="1"/>
  <c r="I27" i="1" s="1"/>
  <c r="BM27" i="1"/>
  <c r="AV27" i="1"/>
  <c r="AU27" i="1"/>
  <c r="AD27" i="1"/>
  <c r="L27" i="1" s="1"/>
  <c r="M27" i="1"/>
  <c r="E27" i="1"/>
  <c r="F27" i="1" s="1"/>
  <c r="DF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R25" i="1" s="1"/>
  <c r="CM25" i="1" s="1"/>
  <c r="CN25" i="1" s="1"/>
  <c r="H25" i="1" s="1"/>
  <c r="I25" i="1" s="1"/>
  <c r="BM25" i="1"/>
  <c r="AV25" i="1"/>
  <c r="E25" i="1" s="1"/>
  <c r="F25" i="1" s="1"/>
  <c r="AU25" i="1"/>
  <c r="AD25" i="1"/>
  <c r="M25" i="1"/>
  <c r="L25" i="1"/>
  <c r="DF24" i="1"/>
  <c r="CT31" i="1" s="1"/>
  <c r="J31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Q23" i="1"/>
  <c r="G23" i="1" s="1"/>
  <c r="CL23" i="1"/>
  <c r="CK23" i="1"/>
  <c r="CJ23" i="1"/>
  <c r="CI23" i="1"/>
  <c r="CH23" i="1"/>
  <c r="BQ23" i="1"/>
  <c r="BP23" i="1"/>
  <c r="BO23" i="1"/>
  <c r="BN23" i="1"/>
  <c r="BR23" i="1" s="1"/>
  <c r="CM23" i="1" s="1"/>
  <c r="CN23" i="1" s="1"/>
  <c r="H23" i="1" s="1"/>
  <c r="I23" i="1" s="1"/>
  <c r="BM23" i="1"/>
  <c r="AV23" i="1"/>
  <c r="AU23" i="1"/>
  <c r="AD23" i="1"/>
  <c r="L23" i="1" s="1"/>
  <c r="M23" i="1"/>
  <c r="E23" i="1"/>
  <c r="F23" i="1" s="1"/>
  <c r="DF22" i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Q45" i="1" s="1"/>
  <c r="G45" i="1" s="1"/>
  <c r="CQ20" i="1"/>
  <c r="G20" i="1" s="1"/>
  <c r="CL20" i="1"/>
  <c r="CK20" i="1"/>
  <c r="CJ20" i="1"/>
  <c r="CI20" i="1"/>
  <c r="CH20" i="1"/>
  <c r="BQ20" i="1"/>
  <c r="BP20" i="1"/>
  <c r="BO20" i="1"/>
  <c r="BN20" i="1"/>
  <c r="BR20" i="1" s="1"/>
  <c r="CM20" i="1" s="1"/>
  <c r="CN20" i="1" s="1"/>
  <c r="H20" i="1" s="1"/>
  <c r="I20" i="1" s="1"/>
  <c r="BM20" i="1"/>
  <c r="AV20" i="1"/>
  <c r="AU20" i="1"/>
  <c r="AD20" i="1"/>
  <c r="L20" i="1" s="1"/>
  <c r="M20" i="1"/>
  <c r="E20" i="1"/>
  <c r="F20" i="1" s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R18" i="1" s="1"/>
  <c r="CM18" i="1" s="1"/>
  <c r="CN18" i="1" s="1"/>
  <c r="H18" i="1" s="1"/>
  <c r="I18" i="1" s="1"/>
  <c r="BM18" i="1"/>
  <c r="AV18" i="1"/>
  <c r="E18" i="1" s="1"/>
  <c r="F18" i="1" s="1"/>
  <c r="AU18" i="1"/>
  <c r="AD18" i="1"/>
  <c r="M18" i="1"/>
  <c r="L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CM16" i="1" s="1"/>
  <c r="CN16" i="1" s="1"/>
  <c r="H16" i="1" s="1"/>
  <c r="I16" i="1" s="1"/>
  <c r="BM16" i="1"/>
  <c r="AV16" i="1"/>
  <c r="AU16" i="1"/>
  <c r="AD16" i="1"/>
  <c r="L16" i="1" s="1"/>
  <c r="M16" i="1"/>
  <c r="E16" i="1"/>
  <c r="F16" i="1" s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CL14" i="1"/>
  <c r="CK14" i="1"/>
  <c r="CJ14" i="1"/>
  <c r="CI14" i="1"/>
  <c r="CH14" i="1"/>
  <c r="BQ14" i="1"/>
  <c r="BP14" i="1"/>
  <c r="BO14" i="1"/>
  <c r="BN14" i="1"/>
  <c r="BR14" i="1" s="1"/>
  <c r="CM14" i="1" s="1"/>
  <c r="CN14" i="1" s="1"/>
  <c r="H14" i="1" s="1"/>
  <c r="I14" i="1" s="1"/>
  <c r="BM14" i="1"/>
  <c r="AV14" i="1"/>
  <c r="E14" i="1" s="1"/>
  <c r="F14" i="1" s="1"/>
  <c r="AU14" i="1"/>
  <c r="AD14" i="1"/>
  <c r="M14" i="1"/>
  <c r="L14" i="1"/>
  <c r="J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J12" i="1" s="1"/>
  <c r="CQ12" i="1"/>
  <c r="CL12" i="1"/>
  <c r="CK12" i="1"/>
  <c r="CJ12" i="1"/>
  <c r="CI12" i="1"/>
  <c r="CH12" i="1"/>
  <c r="BQ12" i="1"/>
  <c r="BP12" i="1"/>
  <c r="BO12" i="1"/>
  <c r="BN12" i="1"/>
  <c r="BR12" i="1" s="1"/>
  <c r="CM12" i="1" s="1"/>
  <c r="CN12" i="1" s="1"/>
  <c r="H12" i="1" s="1"/>
  <c r="I12" i="1" s="1"/>
  <c r="BM12" i="1"/>
  <c r="AV12" i="1"/>
  <c r="AU12" i="1"/>
  <c r="AD12" i="1"/>
  <c r="L12" i="1" s="1"/>
  <c r="M12" i="1"/>
  <c r="E12" i="1"/>
  <c r="F12" i="1" s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30" i="1" l="1"/>
  <c r="J30" i="1" s="1"/>
  <c r="CT28" i="1"/>
  <c r="J28" i="1" s="1"/>
  <c r="CT46" i="1"/>
  <c r="J46" i="1" s="1"/>
  <c r="CT13" i="1"/>
  <c r="J13" i="1" s="1"/>
  <c r="CT23" i="1"/>
  <c r="J23" i="1" s="1"/>
  <c r="CT16" i="1"/>
  <c r="J16" i="1" s="1"/>
  <c r="CT20" i="1"/>
  <c r="J20" i="1" s="1"/>
  <c r="CT22" i="1"/>
  <c r="J22" i="1" s="1"/>
  <c r="CT24" i="1"/>
  <c r="J24" i="1" s="1"/>
  <c r="CT26" i="1"/>
  <c r="J26" i="1" s="1"/>
  <c r="CT33" i="1"/>
  <c r="J33" i="1" s="1"/>
  <c r="CM24" i="1"/>
  <c r="CN24" i="1" s="1"/>
  <c r="H24" i="1" s="1"/>
  <c r="I24" i="1" s="1"/>
  <c r="CM11" i="1"/>
  <c r="CN11" i="1" s="1"/>
  <c r="H11" i="1" s="1"/>
  <c r="I11" i="1" s="1"/>
  <c r="CM15" i="1"/>
  <c r="CN15" i="1" s="1"/>
  <c r="H15" i="1" s="1"/>
  <c r="I15" i="1" s="1"/>
  <c r="CM17" i="1"/>
  <c r="CN17" i="1" s="1"/>
  <c r="H17" i="1" s="1"/>
  <c r="I17" i="1" s="1"/>
  <c r="CM19" i="1"/>
  <c r="CN19" i="1" s="1"/>
  <c r="H19" i="1" s="1"/>
  <c r="I19" i="1" s="1"/>
  <c r="CM21" i="1"/>
  <c r="CN21" i="1" s="1"/>
  <c r="H21" i="1" s="1"/>
  <c r="I21" i="1" s="1"/>
  <c r="CM38" i="1"/>
  <c r="CN38" i="1" s="1"/>
  <c r="H38" i="1" s="1"/>
  <c r="I38" i="1" s="1"/>
  <c r="CM22" i="1"/>
  <c r="CN22" i="1" s="1"/>
  <c r="H22" i="1" s="1"/>
  <c r="I22" i="1" s="1"/>
  <c r="CM26" i="1"/>
  <c r="CN26" i="1" s="1"/>
  <c r="H26" i="1" s="1"/>
  <c r="I26" i="1" s="1"/>
  <c r="CM34" i="1"/>
  <c r="CN34" i="1" s="1"/>
  <c r="H34" i="1" s="1"/>
  <c r="I34" i="1" s="1"/>
  <c r="CQ46" i="1"/>
  <c r="G46" i="1" s="1"/>
  <c r="CQ44" i="1"/>
  <c r="G44" i="1" s="1"/>
  <c r="CQ42" i="1"/>
  <c r="G42" i="1" s="1"/>
  <c r="CQ40" i="1"/>
  <c r="G40" i="1" s="1"/>
  <c r="CQ38" i="1"/>
  <c r="G38" i="1" s="1"/>
  <c r="CQ36" i="1"/>
  <c r="G36" i="1" s="1"/>
  <c r="CQ34" i="1"/>
  <c r="G34" i="1" s="1"/>
  <c r="CQ30" i="1"/>
  <c r="G30" i="1" s="1"/>
  <c r="CQ18" i="1"/>
  <c r="G18" i="1" s="1"/>
  <c r="CQ29" i="1"/>
  <c r="G29" i="1" s="1"/>
  <c r="CQ32" i="1"/>
  <c r="G32" i="1" s="1"/>
  <c r="CM37" i="1"/>
  <c r="CN37" i="1" s="1"/>
  <c r="H37" i="1" s="1"/>
  <c r="I37" i="1" s="1"/>
  <c r="CM41" i="1"/>
  <c r="CN41" i="1" s="1"/>
  <c r="H41" i="1" s="1"/>
  <c r="I41" i="1" s="1"/>
  <c r="CM43" i="1"/>
  <c r="CN43" i="1" s="1"/>
  <c r="H43" i="1" s="1"/>
  <c r="I43" i="1" s="1"/>
  <c r="CQ37" i="2"/>
  <c r="G37" i="2" s="1"/>
  <c r="CQ18" i="2"/>
  <c r="G18" i="2" s="1"/>
  <c r="CQ11" i="2"/>
  <c r="G11" i="2" s="1"/>
  <c r="CQ20" i="2"/>
  <c r="G20" i="2" s="1"/>
  <c r="CQ19" i="2"/>
  <c r="G19" i="2" s="1"/>
  <c r="CQ12" i="2"/>
  <c r="G12" i="2" s="1"/>
  <c r="CQ13" i="2"/>
  <c r="G13" i="2" s="1"/>
  <c r="CM31" i="2"/>
  <c r="CN31" i="2" s="1"/>
  <c r="H31" i="2" s="1"/>
  <c r="I31" i="2" s="1"/>
  <c r="CQ38" i="2"/>
  <c r="G38" i="2" s="1"/>
  <c r="CQ46" i="3"/>
  <c r="G46" i="3" s="1"/>
  <c r="CQ43" i="3"/>
  <c r="G43" i="3" s="1"/>
  <c r="CQ41" i="3"/>
  <c r="G41" i="3" s="1"/>
  <c r="CQ33" i="3"/>
  <c r="G33" i="3" s="1"/>
  <c r="CQ18" i="3"/>
  <c r="G18" i="3" s="1"/>
  <c r="CQ38" i="3"/>
  <c r="G38" i="3" s="1"/>
  <c r="CQ30" i="3"/>
  <c r="G30" i="3" s="1"/>
  <c r="CQ31" i="3"/>
  <c r="G31" i="3" s="1"/>
  <c r="CQ11" i="3"/>
  <c r="G11" i="3" s="1"/>
  <c r="CQ14" i="1"/>
  <c r="G14" i="1" s="1"/>
  <c r="CQ25" i="1"/>
  <c r="G25" i="1" s="1"/>
  <c r="CM35" i="1"/>
  <c r="CN35" i="1" s="1"/>
  <c r="H35" i="1" s="1"/>
  <c r="I35" i="1" s="1"/>
  <c r="CM39" i="1"/>
  <c r="CN39" i="1" s="1"/>
  <c r="H39" i="1" s="1"/>
  <c r="I39" i="1" s="1"/>
  <c r="CQ13" i="1"/>
  <c r="CQ17" i="1"/>
  <c r="G17" i="1" s="1"/>
  <c r="CT18" i="1"/>
  <c r="J18" i="1" s="1"/>
  <c r="CQ21" i="1"/>
  <c r="G21" i="1" s="1"/>
  <c r="CQ24" i="1"/>
  <c r="G24" i="1" s="1"/>
  <c r="CT25" i="1"/>
  <c r="J25" i="1" s="1"/>
  <c r="CQ28" i="1"/>
  <c r="G28" i="1" s="1"/>
  <c r="CT29" i="1"/>
  <c r="J29" i="1" s="1"/>
  <c r="CT32" i="1"/>
  <c r="J32" i="1" s="1"/>
  <c r="CQ33" i="1"/>
  <c r="G33" i="1" s="1"/>
  <c r="BR34" i="1"/>
  <c r="CT34" i="1"/>
  <c r="J34" i="1" s="1"/>
  <c r="BR36" i="1"/>
  <c r="CM36" i="1" s="1"/>
  <c r="CN36" i="1" s="1"/>
  <c r="H36" i="1" s="1"/>
  <c r="I36" i="1" s="1"/>
  <c r="CT36" i="1"/>
  <c r="J36" i="1" s="1"/>
  <c r="BR38" i="1"/>
  <c r="CT38" i="1"/>
  <c r="J38" i="1" s="1"/>
  <c r="BR40" i="1"/>
  <c r="CM40" i="1" s="1"/>
  <c r="CN40" i="1" s="1"/>
  <c r="H40" i="1" s="1"/>
  <c r="I40" i="1" s="1"/>
  <c r="CT40" i="1"/>
  <c r="J40" i="1" s="1"/>
  <c r="BR42" i="1"/>
  <c r="CM42" i="1" s="1"/>
  <c r="CN42" i="1" s="1"/>
  <c r="H42" i="1" s="1"/>
  <c r="I42" i="1" s="1"/>
  <c r="CT42" i="1"/>
  <c r="J42" i="1" s="1"/>
  <c r="BR44" i="1"/>
  <c r="CM44" i="1" s="1"/>
  <c r="CN44" i="1" s="1"/>
  <c r="H44" i="1" s="1"/>
  <c r="I44" i="1" s="1"/>
  <c r="CT44" i="1"/>
  <c r="J44" i="1" s="1"/>
  <c r="CT45" i="1"/>
  <c r="J45" i="1" s="1"/>
  <c r="BR46" i="1"/>
  <c r="CM46" i="1" s="1"/>
  <c r="CN46" i="1" s="1"/>
  <c r="H46" i="1" s="1"/>
  <c r="I46" i="1" s="1"/>
  <c r="BR12" i="2"/>
  <c r="CM12" i="2" s="1"/>
  <c r="CN12" i="2" s="1"/>
  <c r="H12" i="2" s="1"/>
  <c r="I12" i="2" s="1"/>
  <c r="CQ30" i="2"/>
  <c r="G30" i="2" s="1"/>
  <c r="CQ41" i="1"/>
  <c r="G41" i="1" s="1"/>
  <c r="CQ43" i="1"/>
  <c r="G43" i="1" s="1"/>
  <c r="BR45" i="1"/>
  <c r="CM45" i="1" s="1"/>
  <c r="CN45" i="1" s="1"/>
  <c r="H45" i="1" s="1"/>
  <c r="I45" i="1" s="1"/>
  <c r="BR11" i="2"/>
  <c r="CM11" i="2"/>
  <c r="CN11" i="2" s="1"/>
  <c r="H11" i="2" s="1"/>
  <c r="I11" i="2" s="1"/>
  <c r="CQ31" i="1"/>
  <c r="G31" i="1" s="1"/>
  <c r="CM32" i="1"/>
  <c r="CN32" i="1" s="1"/>
  <c r="H32" i="1" s="1"/>
  <c r="I32" i="1" s="1"/>
  <c r="CQ35" i="1"/>
  <c r="G35" i="1" s="1"/>
  <c r="CQ37" i="1"/>
  <c r="G37" i="1" s="1"/>
  <c r="CQ39" i="1"/>
  <c r="G39" i="1" s="1"/>
  <c r="CQ11" i="1"/>
  <c r="CQ15" i="1"/>
  <c r="G15" i="1" s="1"/>
  <c r="CQ19" i="1"/>
  <c r="G19" i="1" s="1"/>
  <c r="CQ22" i="1"/>
  <c r="G22" i="1" s="1"/>
  <c r="CQ26" i="1"/>
  <c r="G26" i="1" s="1"/>
  <c r="CT27" i="1"/>
  <c r="J27" i="1" s="1"/>
  <c r="CT35" i="1"/>
  <c r="J35" i="1" s="1"/>
  <c r="CT37" i="1"/>
  <c r="J37" i="1" s="1"/>
  <c r="CT39" i="1"/>
  <c r="J39" i="1" s="1"/>
  <c r="CT41" i="1"/>
  <c r="J41" i="1" s="1"/>
  <c r="CT43" i="1"/>
  <c r="J43" i="1" s="1"/>
  <c r="BR27" i="2"/>
  <c r="CM27" i="2"/>
  <c r="CN27" i="2" s="1"/>
  <c r="H27" i="2" s="1"/>
  <c r="I27" i="2" s="1"/>
  <c r="CT14" i="2"/>
  <c r="J14" i="2" s="1"/>
  <c r="CM15" i="2"/>
  <c r="CN15" i="2" s="1"/>
  <c r="H15" i="2" s="1"/>
  <c r="I15" i="2" s="1"/>
  <c r="CM20" i="2"/>
  <c r="CN20" i="2" s="1"/>
  <c r="H20" i="2" s="1"/>
  <c r="I20" i="2" s="1"/>
  <c r="BR21" i="2"/>
  <c r="CM21" i="2" s="1"/>
  <c r="CN21" i="2" s="1"/>
  <c r="H21" i="2" s="1"/>
  <c r="I21" i="2" s="1"/>
  <c r="CM22" i="2"/>
  <c r="CN22" i="2" s="1"/>
  <c r="H22" i="2" s="1"/>
  <c r="I22" i="2" s="1"/>
  <c r="CM36" i="2"/>
  <c r="CN36" i="2" s="1"/>
  <c r="H36" i="2" s="1"/>
  <c r="I36" i="2" s="1"/>
  <c r="BR37" i="2"/>
  <c r="CM37" i="2" s="1"/>
  <c r="CN37" i="2" s="1"/>
  <c r="H37" i="2" s="1"/>
  <c r="I37" i="2" s="1"/>
  <c r="CM40" i="2"/>
  <c r="CN40" i="2" s="1"/>
  <c r="H40" i="2" s="1"/>
  <c r="I40" i="2" s="1"/>
  <c r="BR41" i="2"/>
  <c r="CM41" i="2" s="1"/>
  <c r="CN41" i="2" s="1"/>
  <c r="H41" i="2" s="1"/>
  <c r="I41" i="2" s="1"/>
  <c r="CM44" i="2"/>
  <c r="CN44" i="2" s="1"/>
  <c r="H44" i="2" s="1"/>
  <c r="I44" i="2" s="1"/>
  <c r="BR45" i="2"/>
  <c r="CM45" i="2" s="1"/>
  <c r="CN45" i="2" s="1"/>
  <c r="H45" i="2" s="1"/>
  <c r="I45" i="2" s="1"/>
  <c r="CM12" i="3"/>
  <c r="CN12" i="3" s="1"/>
  <c r="H12" i="3" s="1"/>
  <c r="I12" i="3" s="1"/>
  <c r="CM16" i="2"/>
  <c r="CN16" i="2" s="1"/>
  <c r="H16" i="2" s="1"/>
  <c r="I16" i="2" s="1"/>
  <c r="BR17" i="2"/>
  <c r="CM17" i="2" s="1"/>
  <c r="CN17" i="2" s="1"/>
  <c r="H17" i="2" s="1"/>
  <c r="I17" i="2" s="1"/>
  <c r="CM23" i="2"/>
  <c r="CN23" i="2" s="1"/>
  <c r="H23" i="2" s="1"/>
  <c r="I23" i="2" s="1"/>
  <c r="BR24" i="2"/>
  <c r="CM24" i="2" s="1"/>
  <c r="CN24" i="2" s="1"/>
  <c r="H24" i="2" s="1"/>
  <c r="I24" i="2" s="1"/>
  <c r="CT45" i="2"/>
  <c r="J45" i="2" s="1"/>
  <c r="CT43" i="2"/>
  <c r="J43" i="2" s="1"/>
  <c r="CT41" i="2"/>
  <c r="J41" i="2" s="1"/>
  <c r="CT39" i="2"/>
  <c r="J39" i="2" s="1"/>
  <c r="CT37" i="2"/>
  <c r="J37" i="2" s="1"/>
  <c r="CT35" i="2"/>
  <c r="J35" i="2" s="1"/>
  <c r="CT32" i="2"/>
  <c r="J32" i="2" s="1"/>
  <c r="CT33" i="2"/>
  <c r="J33" i="2" s="1"/>
  <c r="CT29" i="2"/>
  <c r="J29" i="2" s="1"/>
  <c r="CT25" i="2"/>
  <c r="J25" i="2" s="1"/>
  <c r="CT18" i="2"/>
  <c r="J18" i="2" s="1"/>
  <c r="CT46" i="2"/>
  <c r="J46" i="2" s="1"/>
  <c r="CT44" i="2"/>
  <c r="J44" i="2" s="1"/>
  <c r="CT42" i="2"/>
  <c r="J42" i="2" s="1"/>
  <c r="CT40" i="2"/>
  <c r="J40" i="2" s="1"/>
  <c r="CT38" i="2"/>
  <c r="J38" i="2" s="1"/>
  <c r="CT36" i="2"/>
  <c r="J36" i="2" s="1"/>
  <c r="CT34" i="2"/>
  <c r="J34" i="2" s="1"/>
  <c r="CT30" i="2"/>
  <c r="J30" i="2" s="1"/>
  <c r="CT26" i="2"/>
  <c r="J26" i="2" s="1"/>
  <c r="CT22" i="2"/>
  <c r="J22" i="2" s="1"/>
  <c r="CT19" i="2"/>
  <c r="J19" i="2" s="1"/>
  <c r="CT15" i="2"/>
  <c r="J15" i="2" s="1"/>
  <c r="CT27" i="2"/>
  <c r="J27" i="2" s="1"/>
  <c r="CT31" i="2"/>
  <c r="J31" i="2" s="1"/>
  <c r="CM26" i="2"/>
  <c r="CN26" i="2" s="1"/>
  <c r="H26" i="2" s="1"/>
  <c r="I26" i="2" s="1"/>
  <c r="CT28" i="2"/>
  <c r="J28" i="2" s="1"/>
  <c r="CM30" i="2"/>
  <c r="CN30" i="2" s="1"/>
  <c r="H30" i="2" s="1"/>
  <c r="I30" i="2" s="1"/>
  <c r="CM34" i="2"/>
  <c r="CN34" i="2" s="1"/>
  <c r="H34" i="2" s="1"/>
  <c r="I34" i="2" s="1"/>
  <c r="CM38" i="2"/>
  <c r="CN38" i="2" s="1"/>
  <c r="H38" i="2" s="1"/>
  <c r="I38" i="2" s="1"/>
  <c r="CM42" i="2"/>
  <c r="CN42" i="2" s="1"/>
  <c r="H42" i="2" s="1"/>
  <c r="I42" i="2" s="1"/>
  <c r="CM46" i="2"/>
  <c r="CN46" i="2" s="1"/>
  <c r="H46" i="2" s="1"/>
  <c r="I46" i="2" s="1"/>
  <c r="BR15" i="3"/>
  <c r="CM15" i="3" s="1"/>
  <c r="CN15" i="3" s="1"/>
  <c r="H15" i="3" s="1"/>
  <c r="I15" i="3" s="1"/>
  <c r="CQ25" i="2"/>
  <c r="G25" i="2" s="1"/>
  <c r="CQ29" i="2"/>
  <c r="G29" i="2" s="1"/>
  <c r="CQ33" i="2"/>
  <c r="G33" i="2" s="1"/>
  <c r="CQ15" i="3"/>
  <c r="G15" i="3" s="1"/>
  <c r="BR19" i="3"/>
  <c r="CM19" i="3" s="1"/>
  <c r="CN19" i="3" s="1"/>
  <c r="H19" i="3" s="1"/>
  <c r="I19" i="3" s="1"/>
  <c r="CM23" i="3"/>
  <c r="CN23" i="3" s="1"/>
  <c r="H23" i="3" s="1"/>
  <c r="I23" i="3" s="1"/>
  <c r="BR26" i="3"/>
  <c r="CM26" i="3" s="1"/>
  <c r="CN26" i="3" s="1"/>
  <c r="H26" i="3" s="1"/>
  <c r="I26" i="3" s="1"/>
  <c r="CM27" i="3"/>
  <c r="CN27" i="3" s="1"/>
  <c r="H27" i="3" s="1"/>
  <c r="I27" i="3" s="1"/>
  <c r="CQ28" i="3"/>
  <c r="G28" i="3" s="1"/>
  <c r="BR29" i="3"/>
  <c r="CM29" i="3" s="1"/>
  <c r="CN29" i="3" s="1"/>
  <c r="H29" i="3" s="1"/>
  <c r="I29" i="3" s="1"/>
  <c r="BR34" i="3"/>
  <c r="CM34" i="3" s="1"/>
  <c r="CN34" i="3" s="1"/>
  <c r="H34" i="3" s="1"/>
  <c r="I34" i="3" s="1"/>
  <c r="CM37" i="3"/>
  <c r="CN37" i="3" s="1"/>
  <c r="H37" i="3" s="1"/>
  <c r="I37" i="3" s="1"/>
  <c r="BR38" i="3"/>
  <c r="CM38" i="3" s="1"/>
  <c r="CN38" i="3" s="1"/>
  <c r="H38" i="3" s="1"/>
  <c r="I38" i="3" s="1"/>
  <c r="CM41" i="3"/>
  <c r="CN41" i="3" s="1"/>
  <c r="H41" i="3" s="1"/>
  <c r="I41" i="3" s="1"/>
  <c r="CQ21" i="2"/>
  <c r="G21" i="2" s="1"/>
  <c r="CQ24" i="2"/>
  <c r="G24" i="2" s="1"/>
  <c r="CQ28" i="2"/>
  <c r="G28" i="2" s="1"/>
  <c r="CQ32" i="2"/>
  <c r="G32" i="2" s="1"/>
  <c r="CQ35" i="2"/>
  <c r="G35" i="2" s="1"/>
  <c r="CQ39" i="2"/>
  <c r="G39" i="2" s="1"/>
  <c r="CQ41" i="2"/>
  <c r="G41" i="2" s="1"/>
  <c r="CQ43" i="2"/>
  <c r="G43" i="2" s="1"/>
  <c r="BR14" i="3"/>
  <c r="CM14" i="3" s="1"/>
  <c r="CN14" i="3" s="1"/>
  <c r="H14" i="3" s="1"/>
  <c r="I14" i="3" s="1"/>
  <c r="BR16" i="3"/>
  <c r="BR18" i="3"/>
  <c r="BR25" i="3"/>
  <c r="CM25" i="3" s="1"/>
  <c r="CN25" i="3" s="1"/>
  <c r="H25" i="3" s="1"/>
  <c r="I25" i="3" s="1"/>
  <c r="CM32" i="3"/>
  <c r="CN32" i="3" s="1"/>
  <c r="H32" i="3" s="1"/>
  <c r="I32" i="3" s="1"/>
  <c r="CQ44" i="3"/>
  <c r="G44" i="3" s="1"/>
  <c r="CQ42" i="3"/>
  <c r="G42" i="3" s="1"/>
  <c r="CQ45" i="3"/>
  <c r="G45" i="3" s="1"/>
  <c r="CQ39" i="3"/>
  <c r="G39" i="3" s="1"/>
  <c r="CQ29" i="3"/>
  <c r="G29" i="3" s="1"/>
  <c r="CQ25" i="3"/>
  <c r="G25" i="3" s="1"/>
  <c r="CQ14" i="3"/>
  <c r="G14" i="3" s="1"/>
  <c r="CQ36" i="3"/>
  <c r="G36" i="3" s="1"/>
  <c r="CQ34" i="3"/>
  <c r="G34" i="3" s="1"/>
  <c r="CQ26" i="3"/>
  <c r="G26" i="3" s="1"/>
  <c r="CQ22" i="3"/>
  <c r="G22" i="3" s="1"/>
  <c r="CQ19" i="3"/>
  <c r="G19" i="3" s="1"/>
  <c r="CQ27" i="3"/>
  <c r="G27" i="3" s="1"/>
  <c r="CQ23" i="3"/>
  <c r="G23" i="3" s="1"/>
  <c r="CQ20" i="3"/>
  <c r="G20" i="3" s="1"/>
  <c r="CQ16" i="3"/>
  <c r="G16" i="3" s="1"/>
  <c r="CM16" i="3"/>
  <c r="CN16" i="3" s="1"/>
  <c r="H16" i="3" s="1"/>
  <c r="I16" i="3" s="1"/>
  <c r="CM18" i="3"/>
  <c r="CN18" i="3" s="1"/>
  <c r="H18" i="3" s="1"/>
  <c r="I18" i="3" s="1"/>
  <c r="CQ32" i="3"/>
  <c r="G32" i="3" s="1"/>
  <c r="CM35" i="3"/>
  <c r="CN35" i="3" s="1"/>
  <c r="H35" i="3" s="1"/>
  <c r="I35" i="3" s="1"/>
  <c r="CT21" i="3"/>
  <c r="J21" i="3" s="1"/>
  <c r="CT24" i="3"/>
  <c r="J24" i="3" s="1"/>
  <c r="CT28" i="3"/>
  <c r="J28" i="3" s="1"/>
  <c r="CT32" i="3"/>
  <c r="J32" i="3" s="1"/>
  <c r="CT35" i="3"/>
  <c r="J35" i="3" s="1"/>
  <c r="CT37" i="3"/>
  <c r="J37" i="3" s="1"/>
  <c r="CM40" i="3"/>
  <c r="CN40" i="3" s="1"/>
  <c r="H40" i="3" s="1"/>
  <c r="I40" i="3" s="1"/>
  <c r="CM43" i="3"/>
  <c r="CN43" i="3" s="1"/>
  <c r="H43" i="3" s="1"/>
  <c r="I43" i="3" s="1"/>
  <c r="CT44" i="3"/>
  <c r="J44" i="3" s="1"/>
  <c r="CM15" i="4"/>
  <c r="CN15" i="4" s="1"/>
  <c r="H15" i="4" s="1"/>
  <c r="I15" i="4" s="1"/>
  <c r="CT46" i="4"/>
  <c r="J46" i="4" s="1"/>
  <c r="CT44" i="4"/>
  <c r="J44" i="4" s="1"/>
  <c r="CT42" i="4"/>
  <c r="J42" i="4" s="1"/>
  <c r="CT40" i="4"/>
  <c r="J40" i="4" s="1"/>
  <c r="CT38" i="4"/>
  <c r="J38" i="4" s="1"/>
  <c r="CT36" i="4"/>
  <c r="J36" i="4" s="1"/>
  <c r="CT34" i="4"/>
  <c r="J34" i="4" s="1"/>
  <c r="CT30" i="4"/>
  <c r="J30" i="4" s="1"/>
  <c r="CT45" i="4"/>
  <c r="J45" i="4" s="1"/>
  <c r="CT43" i="4"/>
  <c r="J43" i="4" s="1"/>
  <c r="CT41" i="4"/>
  <c r="J41" i="4" s="1"/>
  <c r="CT39" i="4"/>
  <c r="J39" i="4" s="1"/>
  <c r="CT37" i="4"/>
  <c r="J37" i="4" s="1"/>
  <c r="CT35" i="4"/>
  <c r="J35" i="4" s="1"/>
  <c r="CT32" i="4"/>
  <c r="J32" i="4" s="1"/>
  <c r="CT33" i="4"/>
  <c r="J33" i="4" s="1"/>
  <c r="CT29" i="4"/>
  <c r="J29" i="4" s="1"/>
  <c r="CT31" i="4"/>
  <c r="J31" i="4" s="1"/>
  <c r="CT25" i="4"/>
  <c r="J25" i="4" s="1"/>
  <c r="CT18" i="4"/>
  <c r="J18" i="4" s="1"/>
  <c r="CT14" i="4"/>
  <c r="J14" i="4" s="1"/>
  <c r="CT22" i="4"/>
  <c r="J22" i="4" s="1"/>
  <c r="CT19" i="4"/>
  <c r="J19" i="4" s="1"/>
  <c r="CT15" i="4"/>
  <c r="J15" i="4" s="1"/>
  <c r="CT11" i="4"/>
  <c r="J11" i="4" s="1"/>
  <c r="CT28" i="4"/>
  <c r="J28" i="4" s="1"/>
  <c r="CT24" i="4"/>
  <c r="J24" i="4" s="1"/>
  <c r="CT16" i="4"/>
  <c r="J16" i="4" s="1"/>
  <c r="CT12" i="4"/>
  <c r="J12" i="4" s="1"/>
  <c r="CT26" i="4"/>
  <c r="J26" i="4" s="1"/>
  <c r="CT23" i="4"/>
  <c r="J23" i="4" s="1"/>
  <c r="CT21" i="4"/>
  <c r="J21" i="4" s="1"/>
  <c r="CT20" i="4"/>
  <c r="J20" i="4" s="1"/>
  <c r="CT13" i="4"/>
  <c r="J13" i="4" s="1"/>
  <c r="CT27" i="3"/>
  <c r="J27" i="3" s="1"/>
  <c r="CT31" i="3"/>
  <c r="J31" i="3" s="1"/>
  <c r="CT41" i="3"/>
  <c r="J41" i="3" s="1"/>
  <c r="CM42" i="3"/>
  <c r="CN42" i="3" s="1"/>
  <c r="H42" i="3" s="1"/>
  <c r="I42" i="3" s="1"/>
  <c r="BR44" i="3"/>
  <c r="CM45" i="3"/>
  <c r="CN45" i="3" s="1"/>
  <c r="H45" i="3" s="1"/>
  <c r="I45" i="3" s="1"/>
  <c r="CT46" i="3"/>
  <c r="J46" i="3" s="1"/>
  <c r="CM11" i="4"/>
  <c r="CN11" i="4" s="1"/>
  <c r="H11" i="4" s="1"/>
  <c r="I11" i="4" s="1"/>
  <c r="CT22" i="3"/>
  <c r="J22" i="3" s="1"/>
  <c r="CT26" i="3"/>
  <c r="J26" i="3" s="1"/>
  <c r="CT30" i="3"/>
  <c r="J30" i="3" s="1"/>
  <c r="CT34" i="3"/>
  <c r="J34" i="3" s="1"/>
  <c r="CT36" i="3"/>
  <c r="J36" i="3" s="1"/>
  <c r="CT38" i="3"/>
  <c r="J38" i="3" s="1"/>
  <c r="BR39" i="3"/>
  <c r="CM39" i="3" s="1"/>
  <c r="CN39" i="3" s="1"/>
  <c r="H39" i="3" s="1"/>
  <c r="I39" i="3" s="1"/>
  <c r="CT39" i="3"/>
  <c r="J39" i="3" s="1"/>
  <c r="CT40" i="3"/>
  <c r="J40" i="3" s="1"/>
  <c r="BR41" i="3"/>
  <c r="CM44" i="3"/>
  <c r="CN44" i="3" s="1"/>
  <c r="H44" i="3" s="1"/>
  <c r="I44" i="3" s="1"/>
  <c r="BR46" i="3"/>
  <c r="CM46" i="3" s="1"/>
  <c r="CN46" i="3" s="1"/>
  <c r="H46" i="3" s="1"/>
  <c r="I46" i="3" s="1"/>
  <c r="BR23" i="4"/>
  <c r="CM23" i="4" s="1"/>
  <c r="CN23" i="4" s="1"/>
  <c r="H23" i="4" s="1"/>
  <c r="I23" i="4" s="1"/>
  <c r="CM12" i="4"/>
  <c r="CN12" i="4" s="1"/>
  <c r="H12" i="4" s="1"/>
  <c r="I12" i="4" s="1"/>
  <c r="BR13" i="4"/>
  <c r="CM13" i="4" s="1"/>
  <c r="CN13" i="4" s="1"/>
  <c r="H13" i="4" s="1"/>
  <c r="I13" i="4" s="1"/>
  <c r="CM16" i="4"/>
  <c r="CN16" i="4" s="1"/>
  <c r="H16" i="4" s="1"/>
  <c r="I16" i="4" s="1"/>
  <c r="BR17" i="4"/>
  <c r="CM17" i="4" s="1"/>
  <c r="CN17" i="4" s="1"/>
  <c r="H17" i="4" s="1"/>
  <c r="I17" i="4" s="1"/>
  <c r="BR18" i="4"/>
  <c r="CM18" i="4" s="1"/>
  <c r="CN18" i="4" s="1"/>
  <c r="H18" i="4" s="1"/>
  <c r="I18" i="4" s="1"/>
  <c r="CM26" i="4"/>
  <c r="CN26" i="4" s="1"/>
  <c r="H26" i="4" s="1"/>
  <c r="I26" i="4" s="1"/>
  <c r="CM30" i="4"/>
  <c r="CN30" i="4" s="1"/>
  <c r="H30" i="4" s="1"/>
  <c r="I30" i="4" s="1"/>
  <c r="CM19" i="4"/>
  <c r="CN19" i="4" s="1"/>
  <c r="H19" i="4" s="1"/>
  <c r="I19" i="4" s="1"/>
  <c r="CM20" i="4"/>
  <c r="CN20" i="4" s="1"/>
  <c r="H20" i="4" s="1"/>
  <c r="I20" i="4" s="1"/>
  <c r="BR21" i="4"/>
  <c r="CM21" i="4" s="1"/>
  <c r="CN21" i="4" s="1"/>
  <c r="H21" i="4" s="1"/>
  <c r="I21" i="4" s="1"/>
  <c r="CM22" i="4"/>
  <c r="CN22" i="4" s="1"/>
  <c r="H22" i="4" s="1"/>
  <c r="I22" i="4" s="1"/>
  <c r="CQ33" i="4"/>
  <c r="G33" i="4" s="1"/>
  <c r="CQ29" i="4"/>
  <c r="G29" i="4" s="1"/>
  <c r="CQ44" i="4"/>
  <c r="G44" i="4" s="1"/>
  <c r="CQ42" i="4"/>
  <c r="G42" i="4" s="1"/>
  <c r="CQ40" i="4"/>
  <c r="G40" i="4" s="1"/>
  <c r="CQ36" i="4"/>
  <c r="G36" i="4" s="1"/>
  <c r="CQ34" i="4"/>
  <c r="G34" i="4" s="1"/>
  <c r="CQ31" i="4"/>
  <c r="G31" i="4" s="1"/>
  <c r="CQ45" i="4"/>
  <c r="G45" i="4" s="1"/>
  <c r="CQ43" i="4"/>
  <c r="G43" i="4" s="1"/>
  <c r="CQ41" i="4"/>
  <c r="G41" i="4" s="1"/>
  <c r="CQ37" i="4"/>
  <c r="G37" i="4" s="1"/>
  <c r="CQ35" i="4"/>
  <c r="G35" i="4" s="1"/>
  <c r="CQ32" i="4"/>
  <c r="G32" i="4" s="1"/>
  <c r="CQ28" i="4"/>
  <c r="G28" i="4" s="1"/>
  <c r="CQ18" i="4"/>
  <c r="G18" i="4" s="1"/>
  <c r="CQ46" i="4"/>
  <c r="G46" i="4" s="1"/>
  <c r="CQ39" i="4"/>
  <c r="G39" i="4" s="1"/>
  <c r="CQ25" i="4"/>
  <c r="G25" i="4" s="1"/>
  <c r="CM27" i="4"/>
  <c r="CN27" i="4" s="1"/>
  <c r="H27" i="4" s="1"/>
  <c r="I27" i="4" s="1"/>
  <c r="BR28" i="4"/>
  <c r="CM28" i="4" s="1"/>
  <c r="CN28" i="4" s="1"/>
  <c r="H28" i="4" s="1"/>
  <c r="I28" i="4" s="1"/>
  <c r="CM29" i="4"/>
  <c r="CN29" i="4" s="1"/>
  <c r="H29" i="4" s="1"/>
  <c r="I29" i="4" s="1"/>
  <c r="CQ30" i="4"/>
  <c r="G30" i="4" s="1"/>
  <c r="CM31" i="4"/>
  <c r="CN31" i="4" s="1"/>
  <c r="H31" i="4" s="1"/>
  <c r="I31" i="4" s="1"/>
  <c r="CQ17" i="4"/>
  <c r="G17" i="4" s="1"/>
  <c r="CQ21" i="4"/>
  <c r="G21" i="4" s="1"/>
  <c r="CQ24" i="4"/>
  <c r="G24" i="4" s="1"/>
  <c r="CQ26" i="4"/>
  <c r="G26" i="4" s="1"/>
  <c r="CQ27" i="4"/>
  <c r="G27" i="4" s="1"/>
  <c r="CM46" i="4"/>
  <c r="CN46" i="4" s="1"/>
  <c r="H46" i="4" s="1"/>
  <c r="I46" i="4" s="1"/>
</calcChain>
</file>

<file path=xl/sharedStrings.xml><?xml version="1.0" encoding="utf-8"?>
<sst xmlns="http://schemas.openxmlformats.org/spreadsheetml/2006/main" count="681" uniqueCount="205">
  <si>
    <t>PERINGATAN :: KOLOM INI TIDAK BOLEH DIGESER POSISINYA</t>
  </si>
  <si>
    <t>DAFTAR NILAI PESERTA DIDIK SMA NEGERI 8 SEMARANG</t>
  </si>
  <si>
    <t>Guru :</t>
  </si>
  <si>
    <t>Dra. Eny Murtiningsih</t>
  </si>
  <si>
    <t>Kelas X MIPA 1</t>
  </si>
  <si>
    <t xml:space="preserve">KELAS </t>
  </si>
  <si>
    <t>:</t>
  </si>
  <si>
    <t>Mapel :</t>
  </si>
  <si>
    <t>Kimia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</si>
  <si>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</si>
  <si>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</si>
  <si>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</si>
  <si>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</si>
  <si>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</si>
  <si>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</si>
  <si>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</si>
  <si>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</si>
  <si>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</si>
  <si>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</si>
  <si>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</si>
  <si>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</si>
  <si>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</si>
  <si>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</si>
  <si>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</si>
  <si>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</si>
  <si>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</si>
  <si>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</si>
  <si>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</si>
  <si>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</si>
  <si>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</si>
  <si>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</si>
  <si>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</si>
  <si>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</si>
  <si>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</si>
  <si>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</si>
  <si>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</si>
  <si>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</si>
  <si>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</si>
  <si>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</si>
  <si>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</si>
  <si>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</si>
  <si>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</si>
  <si>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</si>
  <si>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</si>
  <si>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Larutan Elektrolit</t>
  </si>
  <si>
    <t>ALFIAN ARDIYANSAH</t>
  </si>
  <si>
    <t>71`</t>
  </si>
  <si>
    <t>Redoks</t>
  </si>
  <si>
    <t>Predikat Pengetahuan</t>
  </si>
  <si>
    <t>ALFINA SUSANTI</t>
  </si>
  <si>
    <t>Hukum Dasar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</si>
  <si>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</si>
  <si>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</si>
  <si>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</si>
  <si>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</si>
  <si>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</si>
  <si>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</si>
  <si>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</si>
  <si>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</si>
  <si>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</si>
  <si>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</si>
  <si>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</si>
  <si>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</si>
  <si>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</si>
  <si>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</si>
  <si>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</si>
  <si>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</si>
  <si>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</si>
  <si>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</si>
  <si>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</si>
  <si>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</si>
  <si>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</si>
  <si>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</si>
  <si>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</si>
  <si>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</si>
  <si>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</si>
  <si>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</si>
  <si>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</si>
  <si>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</si>
  <si>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</si>
  <si>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</si>
  <si>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</si>
  <si>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</si>
  <si>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</si>
  <si>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</si>
  <si>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</si>
  <si>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</si>
  <si>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</si>
  <si>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</si>
  <si>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</si>
  <si>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</si>
  <si>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</si>
  <si>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</si>
  <si>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Dra. Eni Murtiningsih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</si>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</sst>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7" xfId="0" applyFill="1" applyBorder="1"/>
    <xf numFmtId="0" fontId="19" fillId="0" borderId="18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topLeftCell="A16" workbookViewId="0">
      <selection activeCell="G11" sqref="G11:G13"/>
    </sheetView>
  </sheetViews>
  <sheetFormatPr defaultRowHeight="15"/>
  <cols>
    <col min="96" max="96" width="18.5703125" customWidth="1"/>
  </cols>
  <sheetData>
    <row r="1" spans="1:110" ht="20.25">
      <c r="A1" s="1">
        <v>429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1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spans="1:11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74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Redoks, Hukum Dasar, </v>
      </c>
    </row>
    <row r="10" spans="1:11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75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Redoks, Hukum Dasar, Masih perlu peningkatan pemahaman Larutan Elektrolit.</v>
      </c>
    </row>
    <row r="11" spans="1:110">
      <c r="A11" s="21">
        <v>1</v>
      </c>
      <c r="B11" s="21">
        <v>78297</v>
      </c>
      <c r="C11" s="21" t="s">
        <v>45</v>
      </c>
      <c r="E11" s="22">
        <f t="shared" ref="E11:E42" si="0">AV11</f>
        <v>79</v>
      </c>
      <c r="F11" s="21" t="str">
        <f t="shared" ref="F11:F42" si="1">IF(E11="","",IF(E11&lt;=69,"D",IF(E11&lt;=75,"C",IF(E11&lt;=90,"B",IF(E11&lt;=100,"A","E")))))</f>
        <v>B</v>
      </c>
      <c r="G11" s="21" t="str">
        <f t="shared" ref="G11:G13" si="2">CQ11</f>
        <v xml:space="preserve">Memiliki kemampuan pemahanan  Larutan Elektrolit, Redoks, Hukum Dasar, </v>
      </c>
      <c r="H11" s="22">
        <f t="shared" ref="H11:H42" si="3">CN11</f>
        <v>80</v>
      </c>
      <c r="I11" s="21" t="str">
        <f t="shared" ref="I11:I42" si="4">IF(H11="","",IF(H11&lt;=69,"D",IF(H11&lt;=75,"C",IF(H11&lt;=90,"B",IF(H11&lt;=100,"A","E")))))</f>
        <v>B</v>
      </c>
      <c r="J11" s="21" t="str">
        <f t="shared" ref="J11:J42" si="5">CT11</f>
        <v xml:space="preserve">Memiliki keterampilan  Larutan Elektrolit, Hukum Dasar, </v>
      </c>
      <c r="L11" s="36">
        <f t="shared" ref="L11:L42" si="6">AD11</f>
        <v>79</v>
      </c>
      <c r="M11" s="36">
        <f t="shared" ref="M11:M42" si="7">IF(COUNTBLANK(AT11:AT11),"",AT11)</f>
        <v>74</v>
      </c>
      <c r="O11" s="36">
        <v>74</v>
      </c>
      <c r="P11" s="36">
        <v>70</v>
      </c>
      <c r="Q11" s="38">
        <v>90</v>
      </c>
      <c r="R11" s="36" t="s">
        <v>46</v>
      </c>
      <c r="S11" s="36">
        <v>90</v>
      </c>
      <c r="T11" s="38">
        <v>90</v>
      </c>
      <c r="U11" s="36">
        <v>61</v>
      </c>
      <c r="V11" s="36">
        <v>80</v>
      </c>
      <c r="W11" s="38">
        <v>80</v>
      </c>
      <c r="X11" s="36"/>
      <c r="Y11" s="36"/>
      <c r="Z11" s="38"/>
      <c r="AA11" s="36"/>
      <c r="AB11" s="36"/>
      <c r="AC11" s="38"/>
      <c r="AD11" s="38">
        <f t="shared" ref="AD11:AD42" si="8">IF(AND(O11="",P11="",Q11=""),"",ROUND(AVERAGE(O11:AC11),0))</f>
        <v>79</v>
      </c>
      <c r="AE11" s="36">
        <v>78</v>
      </c>
      <c r="AF11" s="36"/>
      <c r="AG11" s="38">
        <v>82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74</v>
      </c>
      <c r="AU11" s="48">
        <f t="shared" ref="AU11:AU42" si="9">IF(AT11="","",AVERAGE(O11:AC11,AE11:AT11))</f>
        <v>79</v>
      </c>
      <c r="AV11" s="49">
        <f t="shared" ref="AV11:AV42" si="10">IF(AU11="","",ROUND(AU11,0))</f>
        <v>79</v>
      </c>
      <c r="AW11" s="56"/>
      <c r="AX11" s="36">
        <v>80</v>
      </c>
      <c r="AY11" s="36"/>
      <c r="AZ11" s="38">
        <v>80</v>
      </c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42" si="11">IF(AND(AZ11="",AY11="",AX11=""),"",MAX(AX11:AZ11))</f>
        <v>80</v>
      </c>
      <c r="BN11" s="38" t="str">
        <f t="shared" ref="BN11:BN42" si="12">IF(AND(BB11="",BC11="",BA11=""),"",MAX(BA11:BC11))</f>
        <v/>
      </c>
      <c r="BO11" s="38" t="str">
        <f t="shared" ref="BO11:BO42" si="13">IF(AND(BD11="",BE11="",BF11=""),"",MAX(BD11:BF11))</f>
        <v/>
      </c>
      <c r="BP11" s="38" t="str">
        <f t="shared" ref="BP11:BP42" si="14">IF(AND(BG11="",BH11="",BI11=""),"",MAX(BG11:BI11))</f>
        <v/>
      </c>
      <c r="BQ11" s="38" t="str">
        <f t="shared" ref="BQ11:BQ42" si="15">IF(AND(BJ11="",BK11="",BL11=""),"",MAX(BJ11:BL11))</f>
        <v/>
      </c>
      <c r="BR11" s="38">
        <f t="shared" ref="BR11:BR42" si="16">IF(AND(BM11=""),"",ROUND(AVERAGE(BM11:BQ11),0))</f>
        <v>80</v>
      </c>
      <c r="BS11" s="36">
        <v>80</v>
      </c>
      <c r="BT11" s="36"/>
      <c r="BU11" s="38">
        <v>80</v>
      </c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42" si="17">IF(AND(BU11="",BT11="",BS11=""),"",MAX(BS11:BU11))</f>
        <v>80</v>
      </c>
      <c r="CI11" s="38" t="str">
        <f t="shared" ref="CI11:CI42" si="18">IF(AND(BW11="",BX11="",BV11=""),"",MAX(BV11:BX11))</f>
        <v/>
      </c>
      <c r="CJ11" s="38" t="str">
        <f t="shared" ref="CJ11:CJ42" si="19">IF(AND(BY11="",BZ11="",CA11=""),"",MAX(BY11:CA11))</f>
        <v/>
      </c>
      <c r="CK11" s="38" t="str">
        <f t="shared" ref="CK11:CK42" si="20">IF(AND(CB11="",CC11="",CD11=""),"",MAX(CB11:CD11))</f>
        <v/>
      </c>
      <c r="CL11" s="38" t="str">
        <f t="shared" ref="CL11:CL42" si="21">IF(AND(CE11="",CF11="",CG11=""),"",MAX(CE11:CG11))</f>
        <v/>
      </c>
      <c r="CM11" s="48">
        <f t="shared" ref="CM11:CM42" si="22">IF(AND(CH11=""),"",AVERAGE(BR11,CH11:CL11))</f>
        <v>80</v>
      </c>
      <c r="CN11" s="49">
        <f t="shared" ref="CN11:CN42" si="23">IF(CM11="","",ROUND(CM11,0))</f>
        <v>80</v>
      </c>
      <c r="CO11" s="56"/>
      <c r="CP11" s="36">
        <v>11</v>
      </c>
      <c r="CQ11" s="61" t="str">
        <f t="shared" ref="CQ11" si="24">IF(CP11="","",VLOOKUP(CP11,$DE$9:$DF$20,2,0))</f>
        <v xml:space="preserve">Memiliki kemampuan pemahanan  Larutan Elektrolit, Redoks, Hukum Dasar, </v>
      </c>
      <c r="CR11" s="56"/>
      <c r="CS11" s="36">
        <v>11</v>
      </c>
      <c r="CT11" s="61" t="str">
        <f t="shared" ref="CT11:CT42" si="25">IF(CS11="","",VLOOKUP(CS11,$DE$22:$DF$33,2,0))</f>
        <v xml:space="preserve">Memiliki keterampilan  Larutan Elektrolit, Hukum Dasar, </v>
      </c>
      <c r="CV11" s="63">
        <v>2</v>
      </c>
      <c r="CW11" s="75" t="s">
        <v>47</v>
      </c>
      <c r="CY11" s="64" t="s">
        <v>48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Larutan Elektrolit, Hukum Dasar, Masih perlu peningkatan pemahaman Redoks.</v>
      </c>
    </row>
    <row r="12" spans="1:110">
      <c r="A12" s="21">
        <v>2</v>
      </c>
      <c r="B12" s="21">
        <v>78313</v>
      </c>
      <c r="C12" s="21" t="s">
        <v>49</v>
      </c>
      <c r="E12" s="22">
        <f t="shared" si="0"/>
        <v>77</v>
      </c>
      <c r="F12" s="21" t="str">
        <f t="shared" si="1"/>
        <v>B</v>
      </c>
      <c r="G12" s="21" t="str">
        <f t="shared" si="2"/>
        <v xml:space="preserve">Memiliki kemampuan pemahanan  Larutan Elektrolit, Redoks, Hukum Dasar, </v>
      </c>
      <c r="H12" s="22">
        <f t="shared" si="3"/>
        <v>82</v>
      </c>
      <c r="I12" s="21" t="str">
        <f t="shared" si="4"/>
        <v>B</v>
      </c>
      <c r="J12" s="21" t="str">
        <f t="shared" si="5"/>
        <v xml:space="preserve">Memiliki keterampilan  Larutan Elektrolit, Hukum Dasar, </v>
      </c>
      <c r="L12" s="36">
        <f t="shared" si="6"/>
        <v>77</v>
      </c>
      <c r="M12" s="36">
        <f t="shared" si="7"/>
        <v>75</v>
      </c>
      <c r="O12" s="36">
        <v>70</v>
      </c>
      <c r="P12" s="36">
        <v>75</v>
      </c>
      <c r="Q12" s="38">
        <v>80</v>
      </c>
      <c r="R12" s="36">
        <v>77</v>
      </c>
      <c r="S12" s="36">
        <v>80</v>
      </c>
      <c r="T12" s="38">
        <v>80</v>
      </c>
      <c r="U12" s="36">
        <v>76</v>
      </c>
      <c r="V12" s="36">
        <v>75</v>
      </c>
      <c r="W12" s="38">
        <v>80</v>
      </c>
      <c r="X12" s="36"/>
      <c r="Y12" s="36"/>
      <c r="Z12" s="38"/>
      <c r="AA12" s="36"/>
      <c r="AB12" s="36"/>
      <c r="AC12" s="38"/>
      <c r="AD12" s="38">
        <f t="shared" si="8"/>
        <v>77</v>
      </c>
      <c r="AE12" s="36">
        <v>75</v>
      </c>
      <c r="AF12" s="36"/>
      <c r="AG12" s="38">
        <v>80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75</v>
      </c>
      <c r="AU12" s="48">
        <f t="shared" si="9"/>
        <v>76.916666666666671</v>
      </c>
      <c r="AV12" s="49">
        <f t="shared" si="10"/>
        <v>77</v>
      </c>
      <c r="AW12" s="56"/>
      <c r="AX12" s="36">
        <v>82</v>
      </c>
      <c r="AY12" s="36"/>
      <c r="AZ12" s="38">
        <v>80</v>
      </c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82</v>
      </c>
      <c r="BN12" s="38" t="str">
        <f t="shared" si="12"/>
        <v/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82</v>
      </c>
      <c r="BS12" s="36">
        <v>82</v>
      </c>
      <c r="BT12" s="36"/>
      <c r="BU12" s="38">
        <v>80</v>
      </c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82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82</v>
      </c>
      <c r="CN12" s="49">
        <f t="shared" si="23"/>
        <v>82</v>
      </c>
      <c r="CO12" s="56"/>
      <c r="CP12" s="36">
        <v>11</v>
      </c>
      <c r="CQ12" s="61" t="str">
        <f t="shared" ref="CQ12:CQ16" si="26">IF(CP12="","",VLOOKUP(CP12,$DE$9:$DF$20,2,0))</f>
        <v xml:space="preserve">Memiliki kemampuan pemahanan  Larutan Elektrolit, Redoks, Hukum Dasar, </v>
      </c>
      <c r="CR12" s="56"/>
      <c r="CS12" s="36">
        <v>11</v>
      </c>
      <c r="CT12" s="61" t="str">
        <f t="shared" si="25"/>
        <v xml:space="preserve">Memiliki keterampilan  Larutan Elektrolit, Hukum Dasar, </v>
      </c>
      <c r="CV12" s="63">
        <v>3</v>
      </c>
      <c r="CW12" s="75" t="s">
        <v>50</v>
      </c>
      <c r="CY12" s="64" t="s">
        <v>51</v>
      </c>
      <c r="CZ12" s="65" t="s">
        <v>52</v>
      </c>
      <c r="DA12" s="65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Larutan Elektrolit, Redoks, Masih perlu peningkatan pemahaman Hukum Dasar.</v>
      </c>
    </row>
    <row r="13" spans="1:110">
      <c r="A13" s="21">
        <v>3</v>
      </c>
      <c r="B13" s="21">
        <v>78329</v>
      </c>
      <c r="C13" s="21" t="s">
        <v>54</v>
      </c>
      <c r="E13" s="22">
        <f t="shared" si="0"/>
        <v>84</v>
      </c>
      <c r="F13" s="21" t="str">
        <f t="shared" si="1"/>
        <v>B</v>
      </c>
      <c r="G13" s="21" t="str">
        <f t="shared" si="2"/>
        <v xml:space="preserve">Memiliki kemampuan pemahanan  Larutan Elektrolit, Redoks, Hukum Dasar, </v>
      </c>
      <c r="H13" s="22">
        <f t="shared" si="3"/>
        <v>85</v>
      </c>
      <c r="I13" s="21" t="str">
        <f t="shared" si="4"/>
        <v>B</v>
      </c>
      <c r="J13" s="21" t="str">
        <f t="shared" si="5"/>
        <v xml:space="preserve">Memiliki keterampilan  Larutan Elektrolit, Hukum Dasar, </v>
      </c>
      <c r="L13" s="36">
        <f t="shared" si="6"/>
        <v>84</v>
      </c>
      <c r="M13" s="36">
        <f t="shared" si="7"/>
        <v>86</v>
      </c>
      <c r="O13" s="36">
        <v>75</v>
      </c>
      <c r="P13" s="36">
        <v>85</v>
      </c>
      <c r="Q13" s="38">
        <v>90</v>
      </c>
      <c r="R13" s="36">
        <v>75</v>
      </c>
      <c r="S13" s="36">
        <v>90</v>
      </c>
      <c r="T13" s="38">
        <v>90</v>
      </c>
      <c r="U13" s="36">
        <v>73</v>
      </c>
      <c r="V13" s="36">
        <v>85</v>
      </c>
      <c r="W13" s="38">
        <v>90</v>
      </c>
      <c r="X13" s="36"/>
      <c r="Y13" s="36"/>
      <c r="Z13" s="38"/>
      <c r="AA13" s="36"/>
      <c r="AB13" s="36"/>
      <c r="AC13" s="38"/>
      <c r="AD13" s="38">
        <f t="shared" si="8"/>
        <v>84</v>
      </c>
      <c r="AE13" s="36">
        <v>80</v>
      </c>
      <c r="AF13" s="36"/>
      <c r="AG13" s="38">
        <v>85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86</v>
      </c>
      <c r="AU13" s="48">
        <f t="shared" si="9"/>
        <v>83.666666666666671</v>
      </c>
      <c r="AV13" s="49">
        <f t="shared" si="10"/>
        <v>84</v>
      </c>
      <c r="AW13" s="56"/>
      <c r="AX13" s="36">
        <v>85</v>
      </c>
      <c r="AY13" s="36"/>
      <c r="AZ13" s="38">
        <v>80</v>
      </c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85</v>
      </c>
      <c r="BN13" s="38" t="str">
        <f t="shared" si="12"/>
        <v/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85</v>
      </c>
      <c r="BS13" s="36">
        <v>85</v>
      </c>
      <c r="BT13" s="36"/>
      <c r="BU13" s="38">
        <v>80</v>
      </c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85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85</v>
      </c>
      <c r="CN13" s="49">
        <f t="shared" si="23"/>
        <v>85</v>
      </c>
      <c r="CO13" s="56"/>
      <c r="CP13" s="36">
        <v>11</v>
      </c>
      <c r="CQ13" s="61" t="str">
        <f t="shared" si="26"/>
        <v xml:space="preserve">Memiliki kemampuan pemahanan  Larutan Elektrolit, Redoks, Hukum Dasar, </v>
      </c>
      <c r="CR13" s="56"/>
      <c r="CS13" s="36">
        <v>11</v>
      </c>
      <c r="CT13" s="61" t="str">
        <f t="shared" si="25"/>
        <v xml:space="preserve">Memiliki keterampilan  Larutan Elektrolit, Hukum Dasar, </v>
      </c>
      <c r="CV13" s="63">
        <v>4</v>
      </c>
      <c r="CW13" s="36"/>
      <c r="CY13" s="66">
        <v>0</v>
      </c>
      <c r="CZ13" s="67">
        <v>69</v>
      </c>
      <c r="DA13" s="72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Larutan Elektrolit, Redoks, Hukum Dasar, </v>
      </c>
    </row>
    <row r="14" spans="1:110">
      <c r="A14" s="21">
        <v>4</v>
      </c>
      <c r="B14" s="21">
        <v>78345</v>
      </c>
      <c r="C14" s="21" t="s">
        <v>56</v>
      </c>
      <c r="E14" s="22">
        <f t="shared" si="0"/>
        <v>81</v>
      </c>
      <c r="F14" s="21" t="str">
        <f t="shared" si="1"/>
        <v>B</v>
      </c>
      <c r="G14" s="21" t="str">
        <f t="shared" ref="G14:G42" si="27">CQ14</f>
        <v xml:space="preserve">Memiliki kemampuan pemahanan  Larutan Elektrolit, Redoks, Hukum Dasar, </v>
      </c>
      <c r="H14" s="22">
        <f t="shared" si="3"/>
        <v>80</v>
      </c>
      <c r="I14" s="21" t="str">
        <f t="shared" si="4"/>
        <v>B</v>
      </c>
      <c r="J14" s="21" t="str">
        <f t="shared" si="5"/>
        <v xml:space="preserve">Memiliki keterampilan  Larutan Elektrolit, Hukum Dasar, </v>
      </c>
      <c r="L14" s="36">
        <f t="shared" si="6"/>
        <v>81</v>
      </c>
      <c r="M14" s="36">
        <f t="shared" si="7"/>
        <v>86</v>
      </c>
      <c r="O14" s="36">
        <v>70</v>
      </c>
      <c r="P14" s="36">
        <v>70</v>
      </c>
      <c r="Q14" s="38">
        <v>90</v>
      </c>
      <c r="R14" s="36">
        <v>71</v>
      </c>
      <c r="S14" s="36">
        <v>90</v>
      </c>
      <c r="T14" s="38">
        <v>90</v>
      </c>
      <c r="U14" s="36">
        <v>65</v>
      </c>
      <c r="V14" s="36">
        <v>90</v>
      </c>
      <c r="W14" s="38">
        <v>90</v>
      </c>
      <c r="X14" s="36"/>
      <c r="Y14" s="36"/>
      <c r="Z14" s="38"/>
      <c r="AA14" s="36"/>
      <c r="AB14" s="36"/>
      <c r="AC14" s="38"/>
      <c r="AD14" s="38">
        <f t="shared" si="8"/>
        <v>81</v>
      </c>
      <c r="AE14" s="36">
        <v>76</v>
      </c>
      <c r="AF14" s="36"/>
      <c r="AG14" s="38">
        <v>80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86</v>
      </c>
      <c r="AU14" s="48">
        <f t="shared" si="9"/>
        <v>80.666666666666671</v>
      </c>
      <c r="AV14" s="49">
        <f t="shared" si="10"/>
        <v>81</v>
      </c>
      <c r="AW14" s="56"/>
      <c r="AX14" s="36">
        <v>80</v>
      </c>
      <c r="AY14" s="36"/>
      <c r="AZ14" s="38">
        <v>80</v>
      </c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80</v>
      </c>
      <c r="BN14" s="38" t="str">
        <f t="shared" si="12"/>
        <v/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80</v>
      </c>
      <c r="BS14" s="36">
        <v>80</v>
      </c>
      <c r="BT14" s="36"/>
      <c r="BU14" s="38">
        <v>80</v>
      </c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80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80</v>
      </c>
      <c r="CN14" s="49">
        <f t="shared" si="23"/>
        <v>80</v>
      </c>
      <c r="CO14" s="56"/>
      <c r="CP14" s="36">
        <v>11</v>
      </c>
      <c r="CQ14" s="61" t="str">
        <f t="shared" si="26"/>
        <v xml:space="preserve">Memiliki kemampuan pemahanan  Larutan Elektrolit, Redoks, Hukum Dasar, </v>
      </c>
      <c r="CR14" s="56"/>
      <c r="CS14" s="36">
        <v>11</v>
      </c>
      <c r="CT14" s="61" t="str">
        <f t="shared" si="25"/>
        <v xml:space="preserve">Memiliki keterampilan  Larutan Elektrolit, Hukum Dasar, </v>
      </c>
      <c r="CV14" s="63">
        <v>5</v>
      </c>
      <c r="CW14" s="36"/>
      <c r="CY14" s="66">
        <v>70</v>
      </c>
      <c r="CZ14" s="68">
        <v>75</v>
      </c>
      <c r="DA14" s="73" t="s">
        <v>57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Larutan Elektrolit, Redoks, Hukum Dasar, </v>
      </c>
    </row>
    <row r="15" spans="1:110">
      <c r="A15" s="21">
        <v>5</v>
      </c>
      <c r="B15" s="21">
        <v>78361</v>
      </c>
      <c r="C15" s="21" t="s">
        <v>58</v>
      </c>
      <c r="E15" s="22">
        <f t="shared" si="0"/>
        <v>75</v>
      </c>
      <c r="F15" s="21" t="str">
        <f t="shared" si="1"/>
        <v>C</v>
      </c>
      <c r="G15" s="21" t="str">
        <f t="shared" si="27"/>
        <v xml:space="preserve">Memiliki kemampuan pemahanan  Larutan Elektrolit, Redoks, Hukum Dasar, </v>
      </c>
      <c r="H15" s="22">
        <f t="shared" si="3"/>
        <v>82</v>
      </c>
      <c r="I15" s="21" t="str">
        <f t="shared" si="4"/>
        <v>B</v>
      </c>
      <c r="J15" s="21" t="str">
        <f t="shared" si="5"/>
        <v xml:space="preserve">Memiliki keterampilan  Larutan Elektrolit, Hukum Dasar, </v>
      </c>
      <c r="L15" s="36">
        <f t="shared" si="6"/>
        <v>75</v>
      </c>
      <c r="M15" s="36">
        <f t="shared" si="7"/>
        <v>71</v>
      </c>
      <c r="O15" s="36">
        <v>70</v>
      </c>
      <c r="P15" s="36">
        <v>70</v>
      </c>
      <c r="Q15" s="38">
        <v>80</v>
      </c>
      <c r="R15" s="36">
        <v>70</v>
      </c>
      <c r="S15" s="36">
        <v>80</v>
      </c>
      <c r="T15" s="38">
        <v>80</v>
      </c>
      <c r="U15" s="36">
        <v>64</v>
      </c>
      <c r="V15" s="36">
        <v>80</v>
      </c>
      <c r="W15" s="38">
        <v>80</v>
      </c>
      <c r="X15" s="36"/>
      <c r="Y15" s="36"/>
      <c r="Z15" s="38"/>
      <c r="AA15" s="36"/>
      <c r="AB15" s="36"/>
      <c r="AC15" s="38"/>
      <c r="AD15" s="38">
        <f t="shared" si="8"/>
        <v>75</v>
      </c>
      <c r="AE15" s="36">
        <v>75</v>
      </c>
      <c r="AF15" s="36"/>
      <c r="AG15" s="38">
        <v>76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71</v>
      </c>
      <c r="AU15" s="48">
        <f t="shared" si="9"/>
        <v>74.666666666666671</v>
      </c>
      <c r="AV15" s="49">
        <f t="shared" si="10"/>
        <v>75</v>
      </c>
      <c r="AW15" s="56"/>
      <c r="AX15" s="36">
        <v>82</v>
      </c>
      <c r="AY15" s="36"/>
      <c r="AZ15" s="38">
        <v>80</v>
      </c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82</v>
      </c>
      <c r="BN15" s="38" t="str">
        <f t="shared" si="12"/>
        <v/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82</v>
      </c>
      <c r="BS15" s="36">
        <v>82</v>
      </c>
      <c r="BT15" s="36"/>
      <c r="BU15" s="38">
        <v>80</v>
      </c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82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82</v>
      </c>
      <c r="CN15" s="49">
        <f t="shared" si="23"/>
        <v>82</v>
      </c>
      <c r="CO15" s="56"/>
      <c r="CP15" s="36">
        <v>11</v>
      </c>
      <c r="CQ15" s="61" t="str">
        <f t="shared" si="26"/>
        <v xml:space="preserve">Memiliki kemampuan pemahanan  Larutan Elektrolit, Redoks, Hukum Dasar, </v>
      </c>
      <c r="CR15" s="56"/>
      <c r="CS15" s="36">
        <v>11</v>
      </c>
      <c r="CT15" s="61" t="str">
        <f t="shared" si="25"/>
        <v xml:space="preserve">Memiliki keterampilan  Larutan Elektrolit, Hukum Dasar, </v>
      </c>
      <c r="CV15" s="63">
        <v>6</v>
      </c>
      <c r="CW15" s="36"/>
      <c r="CY15" s="66">
        <v>76</v>
      </c>
      <c r="CZ15" s="68">
        <v>90</v>
      </c>
      <c r="DA15" s="73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Larutan Elektrolit, Redoks, Hukum Dasar, </v>
      </c>
    </row>
    <row r="16" spans="1:110">
      <c r="A16" s="21">
        <v>6</v>
      </c>
      <c r="B16" s="21">
        <v>78377</v>
      </c>
      <c r="C16" s="21" t="s">
        <v>60</v>
      </c>
      <c r="E16" s="22">
        <f t="shared" si="0"/>
        <v>70</v>
      </c>
      <c r="F16" s="21" t="str">
        <f t="shared" si="1"/>
        <v>C</v>
      </c>
      <c r="G16" s="21" t="str">
        <f t="shared" si="27"/>
        <v xml:space="preserve">Memiliki kemampuan pemahanan  Larutan Elektrolit, Redoks, Hukum Dasar, </v>
      </c>
      <c r="H16" s="22">
        <f t="shared" si="3"/>
        <v>80</v>
      </c>
      <c r="I16" s="21" t="str">
        <f t="shared" si="4"/>
        <v>B</v>
      </c>
      <c r="J16" s="21" t="str">
        <f t="shared" si="5"/>
        <v xml:space="preserve">Memiliki keterampilan  Larutan Elektrolit, Hukum Dasar, </v>
      </c>
      <c r="L16" s="36">
        <f t="shared" si="6"/>
        <v>72</v>
      </c>
      <c r="M16" s="36">
        <f t="shared" si="7"/>
        <v>50</v>
      </c>
      <c r="O16" s="36">
        <v>70</v>
      </c>
      <c r="P16" s="36">
        <v>70</v>
      </c>
      <c r="Q16" s="38">
        <v>80</v>
      </c>
      <c r="R16" s="36">
        <v>70</v>
      </c>
      <c r="S16" s="36">
        <v>75</v>
      </c>
      <c r="T16" s="38">
        <v>90</v>
      </c>
      <c r="U16" s="36">
        <v>37</v>
      </c>
      <c r="V16" s="36">
        <v>75</v>
      </c>
      <c r="W16" s="38">
        <v>80</v>
      </c>
      <c r="X16" s="36"/>
      <c r="Y16" s="36"/>
      <c r="Z16" s="38"/>
      <c r="AA16" s="36"/>
      <c r="AB16" s="36"/>
      <c r="AC16" s="38"/>
      <c r="AD16" s="38">
        <f t="shared" si="8"/>
        <v>72</v>
      </c>
      <c r="AE16" s="36">
        <v>70</v>
      </c>
      <c r="AF16" s="36"/>
      <c r="AG16" s="38">
        <v>75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50</v>
      </c>
      <c r="AU16" s="48">
        <f t="shared" si="9"/>
        <v>70.166666666666671</v>
      </c>
      <c r="AV16" s="49">
        <f t="shared" si="10"/>
        <v>70</v>
      </c>
      <c r="AW16" s="56"/>
      <c r="AX16" s="36">
        <v>80</v>
      </c>
      <c r="AY16" s="36"/>
      <c r="AZ16" s="38">
        <v>80</v>
      </c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80</v>
      </c>
      <c r="BN16" s="38" t="str">
        <f t="shared" si="12"/>
        <v/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80</v>
      </c>
      <c r="BS16" s="36">
        <v>80</v>
      </c>
      <c r="BT16" s="36"/>
      <c r="BU16" s="38">
        <v>80</v>
      </c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80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80</v>
      </c>
      <c r="CN16" s="49">
        <f t="shared" si="23"/>
        <v>80</v>
      </c>
      <c r="CO16" s="56"/>
      <c r="CP16" s="36">
        <v>11</v>
      </c>
      <c r="CQ16" s="61" t="str">
        <f t="shared" si="26"/>
        <v xml:space="preserve">Memiliki kemampuan pemahanan  Larutan Elektrolit, Redoks, Hukum Dasar, </v>
      </c>
      <c r="CR16" s="56"/>
      <c r="CS16" s="36">
        <v>11</v>
      </c>
      <c r="CT16" s="61" t="str">
        <f t="shared" si="25"/>
        <v xml:space="preserve">Memiliki keterampilan  Larutan Elektrolit, Hukum Dasar, </v>
      </c>
      <c r="CV16" s="63">
        <v>7</v>
      </c>
      <c r="CW16" s="36"/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Larutan Elektrolit, Redoks, Hukum Dasar, </v>
      </c>
    </row>
    <row r="17" spans="1:110">
      <c r="A17" s="21">
        <v>7</v>
      </c>
      <c r="B17" s="21">
        <v>78393</v>
      </c>
      <c r="C17" s="21" t="s">
        <v>61</v>
      </c>
      <c r="E17" s="22">
        <f t="shared" si="0"/>
        <v>83</v>
      </c>
      <c r="F17" s="21" t="str">
        <f t="shared" si="1"/>
        <v>B</v>
      </c>
      <c r="G17" s="21" t="str">
        <f t="shared" si="27"/>
        <v xml:space="preserve">Memiliki kemampuan pemahanan  Larutan Elektrolit, Redoks, Hukum Dasar, </v>
      </c>
      <c r="H17" s="22">
        <f t="shared" si="3"/>
        <v>80</v>
      </c>
      <c r="I17" s="21" t="str">
        <f t="shared" si="4"/>
        <v>B</v>
      </c>
      <c r="J17" s="21" t="str">
        <f t="shared" si="5"/>
        <v xml:space="preserve">Memiliki keterampilan  Larutan Elektrolit, Hukum Dasar, </v>
      </c>
      <c r="L17" s="36">
        <f t="shared" si="6"/>
        <v>83</v>
      </c>
      <c r="M17" s="36">
        <f t="shared" si="7"/>
        <v>79</v>
      </c>
      <c r="O17" s="36">
        <v>80</v>
      </c>
      <c r="P17" s="36">
        <v>90</v>
      </c>
      <c r="Q17" s="38">
        <v>90</v>
      </c>
      <c r="R17" s="36">
        <v>78</v>
      </c>
      <c r="S17" s="36">
        <v>90</v>
      </c>
      <c r="T17" s="38">
        <v>90</v>
      </c>
      <c r="U17" s="36">
        <v>48</v>
      </c>
      <c r="V17" s="36">
        <v>90</v>
      </c>
      <c r="W17" s="38">
        <v>90</v>
      </c>
      <c r="X17" s="36"/>
      <c r="Y17" s="36"/>
      <c r="Z17" s="38"/>
      <c r="AA17" s="36"/>
      <c r="AB17" s="36"/>
      <c r="AC17" s="38"/>
      <c r="AD17" s="38">
        <f t="shared" si="8"/>
        <v>83</v>
      </c>
      <c r="AE17" s="36">
        <v>80</v>
      </c>
      <c r="AF17" s="36"/>
      <c r="AG17" s="38">
        <v>85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79</v>
      </c>
      <c r="AU17" s="48">
        <f t="shared" si="9"/>
        <v>82.5</v>
      </c>
      <c r="AV17" s="49">
        <f t="shared" si="10"/>
        <v>83</v>
      </c>
      <c r="AW17" s="56"/>
      <c r="AX17" s="36">
        <v>80</v>
      </c>
      <c r="AY17" s="36"/>
      <c r="AZ17" s="38">
        <v>80</v>
      </c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 t="str">
        <f t="shared" si="12"/>
        <v/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80</v>
      </c>
      <c r="BS17" s="36">
        <v>80</v>
      </c>
      <c r="BT17" s="36"/>
      <c r="BU17" s="38">
        <v>80</v>
      </c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</v>
      </c>
      <c r="CN17" s="49">
        <f t="shared" si="23"/>
        <v>80</v>
      </c>
      <c r="CO17" s="56"/>
      <c r="CP17" s="36">
        <v>11</v>
      </c>
      <c r="CQ17" s="61" t="str">
        <f t="shared" ref="CQ17:CQ42" si="28">IF(CP17="","",VLOOKUP(CP17,$DE$9:$DF$20,2,0))</f>
        <v xml:space="preserve">Memiliki kemampuan pemahanan  Larutan Elektrolit, Redoks, Hukum Dasar, </v>
      </c>
      <c r="CR17" s="56"/>
      <c r="CS17" s="36">
        <v>11</v>
      </c>
      <c r="CT17" s="61" t="str">
        <f t="shared" si="25"/>
        <v xml:space="preserve">Memiliki keterampilan  Larutan Elektrolit, Hukum Dasar,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Larutan Elektrolit, Redoks, Hukum Dasar, </v>
      </c>
    </row>
    <row r="18" spans="1:110">
      <c r="A18" s="21">
        <v>8</v>
      </c>
      <c r="B18" s="21">
        <v>78409</v>
      </c>
      <c r="C18" s="21" t="s">
        <v>62</v>
      </c>
      <c r="E18" s="22">
        <f t="shared" si="0"/>
        <v>72</v>
      </c>
      <c r="F18" s="21" t="str">
        <f t="shared" si="1"/>
        <v>C</v>
      </c>
      <c r="G18" s="21" t="str">
        <f t="shared" si="27"/>
        <v xml:space="preserve">Memiliki kemampuan pemahanan  Larutan Elektrolit, Redoks, Hukum Dasar, </v>
      </c>
      <c r="H18" s="22">
        <f t="shared" si="3"/>
        <v>80</v>
      </c>
      <c r="I18" s="21" t="str">
        <f t="shared" si="4"/>
        <v>B</v>
      </c>
      <c r="J18" s="21" t="str">
        <f t="shared" si="5"/>
        <v xml:space="preserve">Memiliki keterampilan  Larutan Elektrolit, Hukum Dasar, </v>
      </c>
      <c r="L18" s="36">
        <f t="shared" si="6"/>
        <v>72</v>
      </c>
      <c r="M18" s="36">
        <f t="shared" si="7"/>
        <v>71</v>
      </c>
      <c r="O18" s="36">
        <v>71</v>
      </c>
      <c r="P18" s="36">
        <v>75</v>
      </c>
      <c r="Q18" s="38">
        <v>75</v>
      </c>
      <c r="R18" s="36">
        <v>71</v>
      </c>
      <c r="S18" s="36">
        <v>75</v>
      </c>
      <c r="T18" s="38">
        <v>80</v>
      </c>
      <c r="U18" s="36">
        <v>47</v>
      </c>
      <c r="V18" s="36">
        <v>75</v>
      </c>
      <c r="W18" s="38">
        <v>75</v>
      </c>
      <c r="X18" s="36"/>
      <c r="Y18" s="36"/>
      <c r="Z18" s="38"/>
      <c r="AA18" s="36"/>
      <c r="AB18" s="36"/>
      <c r="AC18" s="38"/>
      <c r="AD18" s="38">
        <f t="shared" si="8"/>
        <v>72</v>
      </c>
      <c r="AE18" s="36">
        <v>70</v>
      </c>
      <c r="AF18" s="36"/>
      <c r="AG18" s="38">
        <v>75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71</v>
      </c>
      <c r="AU18" s="48">
        <f t="shared" si="9"/>
        <v>71.666666666666671</v>
      </c>
      <c r="AV18" s="49">
        <f t="shared" si="10"/>
        <v>72</v>
      </c>
      <c r="AW18" s="56"/>
      <c r="AX18" s="36">
        <v>80</v>
      </c>
      <c r="AY18" s="36"/>
      <c r="AZ18" s="38">
        <v>80</v>
      </c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80</v>
      </c>
      <c r="BN18" s="38" t="str">
        <f t="shared" si="12"/>
        <v/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80</v>
      </c>
      <c r="BS18" s="36">
        <v>80</v>
      </c>
      <c r="BT18" s="36"/>
      <c r="BU18" s="38">
        <v>80</v>
      </c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80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80</v>
      </c>
      <c r="CN18" s="49">
        <f t="shared" si="23"/>
        <v>80</v>
      </c>
      <c r="CO18" s="56"/>
      <c r="CP18" s="36">
        <v>11</v>
      </c>
      <c r="CQ18" s="61" t="str">
        <f t="shared" si="28"/>
        <v xml:space="preserve">Memiliki kemampuan pemahanan  Larutan Elektrolit, Redoks, Hukum Dasar, </v>
      </c>
      <c r="CR18" s="56"/>
      <c r="CS18" s="36">
        <v>11</v>
      </c>
      <c r="CT18" s="61" t="str">
        <f t="shared" si="25"/>
        <v xml:space="preserve">Memiliki keterampilan  Larutan Elektrolit, Hukum Dasar,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Larutan Elektrolit, Redoks, Hukum Dasar, </v>
      </c>
    </row>
    <row r="19" spans="1:110">
      <c r="A19" s="21">
        <v>9</v>
      </c>
      <c r="B19" s="21">
        <v>78425</v>
      </c>
      <c r="C19" s="21" t="s">
        <v>63</v>
      </c>
      <c r="E19" s="22">
        <f t="shared" si="0"/>
        <v>71</v>
      </c>
      <c r="F19" s="21" t="str">
        <f t="shared" si="1"/>
        <v>C</v>
      </c>
      <c r="G19" s="21" t="str">
        <f t="shared" si="27"/>
        <v xml:space="preserve">Memiliki kemampuan pemahanan  Larutan Elektrolit, Redoks, Hukum Dasar, </v>
      </c>
      <c r="H19" s="22">
        <f t="shared" si="3"/>
        <v>85</v>
      </c>
      <c r="I19" s="21" t="str">
        <f t="shared" si="4"/>
        <v>B</v>
      </c>
      <c r="J19" s="21" t="str">
        <f t="shared" si="5"/>
        <v xml:space="preserve">Memiliki keterampilan  Larutan Elektrolit, Hukum Dasar, </v>
      </c>
      <c r="L19" s="36">
        <f t="shared" si="6"/>
        <v>73</v>
      </c>
      <c r="M19" s="36">
        <f t="shared" si="7"/>
        <v>53</v>
      </c>
      <c r="O19" s="36">
        <v>78</v>
      </c>
      <c r="P19" s="36">
        <v>72</v>
      </c>
      <c r="Q19" s="38">
        <v>70</v>
      </c>
      <c r="R19" s="36">
        <v>78</v>
      </c>
      <c r="S19" s="36">
        <v>70</v>
      </c>
      <c r="T19" s="38">
        <v>75</v>
      </c>
      <c r="U19" s="36">
        <v>55</v>
      </c>
      <c r="V19" s="36">
        <v>80</v>
      </c>
      <c r="W19" s="38">
        <v>75</v>
      </c>
      <c r="X19" s="36"/>
      <c r="Y19" s="36"/>
      <c r="Z19" s="38"/>
      <c r="AA19" s="36"/>
      <c r="AB19" s="36"/>
      <c r="AC19" s="38"/>
      <c r="AD19" s="38">
        <f t="shared" si="8"/>
        <v>73</v>
      </c>
      <c r="AE19" s="36">
        <v>70</v>
      </c>
      <c r="AF19" s="36"/>
      <c r="AG19" s="38">
        <v>75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53</v>
      </c>
      <c r="AU19" s="48">
        <f t="shared" si="9"/>
        <v>70.916666666666671</v>
      </c>
      <c r="AV19" s="49">
        <f t="shared" si="10"/>
        <v>71</v>
      </c>
      <c r="AW19" s="56"/>
      <c r="AX19" s="36">
        <v>85</v>
      </c>
      <c r="AY19" s="36"/>
      <c r="AZ19" s="38">
        <v>80</v>
      </c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85</v>
      </c>
      <c r="BN19" s="38" t="str">
        <f t="shared" si="12"/>
        <v/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85</v>
      </c>
      <c r="BS19" s="36">
        <v>85</v>
      </c>
      <c r="BT19" s="36"/>
      <c r="BU19" s="38">
        <v>80</v>
      </c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85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85</v>
      </c>
      <c r="CN19" s="49">
        <f t="shared" si="23"/>
        <v>85</v>
      </c>
      <c r="CO19" s="56"/>
      <c r="CP19" s="36">
        <v>11</v>
      </c>
      <c r="CQ19" s="61" t="str">
        <f t="shared" si="28"/>
        <v xml:space="preserve">Memiliki kemampuan pemahanan  Larutan Elektrolit, Redoks, Hukum Dasar, </v>
      </c>
      <c r="CR19" s="56"/>
      <c r="CS19" s="36">
        <v>11</v>
      </c>
      <c r="CT19" s="61" t="str">
        <f t="shared" si="25"/>
        <v xml:space="preserve">Memiliki keterampilan  Larutan Elektrolit, Hukum Dasar,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Larutan Elektrolit, Redoks, Hukum Dasar, </v>
      </c>
    </row>
    <row r="20" spans="1:110">
      <c r="A20" s="21">
        <v>10</v>
      </c>
      <c r="B20" s="21">
        <v>78441</v>
      </c>
      <c r="C20" s="21" t="s">
        <v>64</v>
      </c>
      <c r="E20" s="22">
        <f t="shared" si="0"/>
        <v>70</v>
      </c>
      <c r="F20" s="21" t="str">
        <f t="shared" si="1"/>
        <v>C</v>
      </c>
      <c r="G20" s="21" t="str">
        <f t="shared" si="27"/>
        <v xml:space="preserve">Memiliki kemampuan pemahanan  Larutan Elektrolit, Redoks, Hukum Dasar, </v>
      </c>
      <c r="H20" s="22">
        <f t="shared" si="3"/>
        <v>85</v>
      </c>
      <c r="I20" s="21" t="str">
        <f t="shared" si="4"/>
        <v>B</v>
      </c>
      <c r="J20" s="21" t="str">
        <f t="shared" si="5"/>
        <v xml:space="preserve">Memiliki keterampilan  Larutan Elektrolit, Hukum Dasar, </v>
      </c>
      <c r="L20" s="36">
        <f t="shared" si="6"/>
        <v>72</v>
      </c>
      <c r="M20" s="36">
        <f t="shared" si="7"/>
        <v>55</v>
      </c>
      <c r="O20" s="36">
        <v>71</v>
      </c>
      <c r="P20" s="36">
        <v>70</v>
      </c>
      <c r="Q20" s="38">
        <v>75</v>
      </c>
      <c r="R20" s="36">
        <v>70</v>
      </c>
      <c r="S20" s="36">
        <v>80</v>
      </c>
      <c r="T20" s="38">
        <v>85</v>
      </c>
      <c r="U20" s="36">
        <v>40</v>
      </c>
      <c r="V20" s="36">
        <v>75</v>
      </c>
      <c r="W20" s="38">
        <v>80</v>
      </c>
      <c r="X20" s="36"/>
      <c r="Y20" s="36"/>
      <c r="Z20" s="38"/>
      <c r="AA20" s="36"/>
      <c r="AB20" s="36"/>
      <c r="AC20" s="38"/>
      <c r="AD20" s="38">
        <f t="shared" si="8"/>
        <v>72</v>
      </c>
      <c r="AE20" s="36">
        <v>70</v>
      </c>
      <c r="AF20" s="36"/>
      <c r="AG20" s="38">
        <v>70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55</v>
      </c>
      <c r="AU20" s="48">
        <f t="shared" si="9"/>
        <v>70.083333333333329</v>
      </c>
      <c r="AV20" s="49">
        <f t="shared" si="10"/>
        <v>70</v>
      </c>
      <c r="AW20" s="56"/>
      <c r="AX20" s="36">
        <v>85</v>
      </c>
      <c r="AY20" s="36"/>
      <c r="AZ20" s="38">
        <v>80</v>
      </c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85</v>
      </c>
      <c r="BN20" s="38" t="str">
        <f t="shared" si="12"/>
        <v/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85</v>
      </c>
      <c r="BS20" s="36">
        <v>85</v>
      </c>
      <c r="BT20" s="36"/>
      <c r="BU20" s="38">
        <v>80</v>
      </c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85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85</v>
      </c>
      <c r="CN20" s="49">
        <f t="shared" si="23"/>
        <v>85</v>
      </c>
      <c r="CO20" s="56"/>
      <c r="CP20" s="36">
        <v>11</v>
      </c>
      <c r="CQ20" s="61" t="str">
        <f t="shared" si="28"/>
        <v xml:space="preserve">Memiliki kemampuan pemahanan  Larutan Elektrolit, Redoks, Hukum Dasar, </v>
      </c>
      <c r="CR20" s="56"/>
      <c r="CS20" s="36">
        <v>11</v>
      </c>
      <c r="CT20" s="61" t="str">
        <f t="shared" si="25"/>
        <v xml:space="preserve">Memiliki keterampilan  Larutan Elektrolit, Hukum Dasar,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Larutan Elektrolit, Redoks, Hukum Dasar, </v>
      </c>
    </row>
    <row r="21" spans="1:110" ht="18.75">
      <c r="A21" s="21">
        <v>11</v>
      </c>
      <c r="B21" s="21">
        <v>78457</v>
      </c>
      <c r="C21" s="21" t="s">
        <v>65</v>
      </c>
      <c r="E21" s="22">
        <f t="shared" si="0"/>
        <v>82</v>
      </c>
      <c r="F21" s="21" t="str">
        <f t="shared" si="1"/>
        <v>B</v>
      </c>
      <c r="G21" s="21" t="str">
        <f t="shared" si="27"/>
        <v xml:space="preserve">Memiliki kemampuan pemahanan  Larutan Elektrolit, Redoks, Hukum Dasar, </v>
      </c>
      <c r="H21" s="22">
        <f t="shared" si="3"/>
        <v>85</v>
      </c>
      <c r="I21" s="21" t="str">
        <f t="shared" si="4"/>
        <v>B</v>
      </c>
      <c r="J21" s="21" t="str">
        <f t="shared" si="5"/>
        <v xml:space="preserve">Memiliki keterampilan  Larutan Elektrolit, Hukum Dasar, </v>
      </c>
      <c r="L21" s="36">
        <f t="shared" si="6"/>
        <v>82</v>
      </c>
      <c r="M21" s="36">
        <f t="shared" si="7"/>
        <v>84</v>
      </c>
      <c r="O21" s="36">
        <v>71</v>
      </c>
      <c r="P21" s="36">
        <v>85</v>
      </c>
      <c r="Q21" s="38">
        <v>90</v>
      </c>
      <c r="R21" s="36">
        <v>71</v>
      </c>
      <c r="S21" s="36">
        <v>80</v>
      </c>
      <c r="T21" s="38">
        <v>90</v>
      </c>
      <c r="U21" s="36">
        <v>75</v>
      </c>
      <c r="V21" s="36">
        <v>85</v>
      </c>
      <c r="W21" s="38">
        <v>90</v>
      </c>
      <c r="X21" s="36"/>
      <c r="Y21" s="36"/>
      <c r="Z21" s="38"/>
      <c r="AA21" s="36"/>
      <c r="AB21" s="36"/>
      <c r="AC21" s="38"/>
      <c r="AD21" s="38">
        <f t="shared" si="8"/>
        <v>82</v>
      </c>
      <c r="AE21" s="36">
        <v>78</v>
      </c>
      <c r="AF21" s="36"/>
      <c r="AG21" s="38">
        <v>85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84</v>
      </c>
      <c r="AU21" s="48">
        <f t="shared" si="9"/>
        <v>82</v>
      </c>
      <c r="AV21" s="49">
        <f t="shared" si="10"/>
        <v>82</v>
      </c>
      <c r="AW21" s="56"/>
      <c r="AX21" s="36">
        <v>85</v>
      </c>
      <c r="AY21" s="36"/>
      <c r="AZ21" s="38">
        <v>80</v>
      </c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85</v>
      </c>
      <c r="BN21" s="38" t="str">
        <f t="shared" si="12"/>
        <v/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85</v>
      </c>
      <c r="BS21" s="36">
        <v>85</v>
      </c>
      <c r="BT21" s="36"/>
      <c r="BU21" s="38">
        <v>80</v>
      </c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85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85</v>
      </c>
      <c r="CN21" s="49">
        <f t="shared" si="23"/>
        <v>85</v>
      </c>
      <c r="CO21" s="56"/>
      <c r="CP21" s="36">
        <v>11</v>
      </c>
      <c r="CQ21" s="61" t="str">
        <f t="shared" si="28"/>
        <v xml:space="preserve">Memiliki kemampuan pemahanan  Larutan Elektrolit, Redoks, Hukum Dasar, </v>
      </c>
      <c r="CR21" s="56"/>
      <c r="CS21" s="36">
        <v>11</v>
      </c>
      <c r="CT21" s="61" t="str">
        <f t="shared" si="25"/>
        <v xml:space="preserve">Memiliki keterampilan  Larutan Elektrolit, Hukum Dasar,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78473</v>
      </c>
      <c r="C22" s="21" t="s">
        <v>67</v>
      </c>
      <c r="E22" s="22">
        <f t="shared" si="0"/>
        <v>71</v>
      </c>
      <c r="F22" s="21" t="str">
        <f t="shared" si="1"/>
        <v>C</v>
      </c>
      <c r="G22" s="21" t="str">
        <f t="shared" si="27"/>
        <v xml:space="preserve">Memiliki kemampuan pemahanan  Larutan Elektrolit, Redoks, Hukum Dasar, </v>
      </c>
      <c r="H22" s="22">
        <f t="shared" si="3"/>
        <v>85</v>
      </c>
      <c r="I22" s="21" t="str">
        <f t="shared" si="4"/>
        <v>B</v>
      </c>
      <c r="J22" s="21" t="str">
        <f t="shared" si="5"/>
        <v xml:space="preserve">Memiliki keterampilan  Larutan Elektrolit, Hukum Dasar, </v>
      </c>
      <c r="L22" s="36">
        <f t="shared" si="6"/>
        <v>73</v>
      </c>
      <c r="M22" s="36">
        <f t="shared" si="7"/>
        <v>49</v>
      </c>
      <c r="O22" s="36">
        <v>70</v>
      </c>
      <c r="P22" s="36">
        <v>72</v>
      </c>
      <c r="Q22" s="38">
        <v>85</v>
      </c>
      <c r="R22" s="36">
        <v>70</v>
      </c>
      <c r="S22" s="36">
        <v>80</v>
      </c>
      <c r="T22" s="38">
        <v>90</v>
      </c>
      <c r="U22" s="36">
        <v>43</v>
      </c>
      <c r="V22" s="36">
        <v>70</v>
      </c>
      <c r="W22" s="38">
        <v>80</v>
      </c>
      <c r="X22" s="36"/>
      <c r="Y22" s="36"/>
      <c r="Z22" s="38"/>
      <c r="AA22" s="36"/>
      <c r="AB22" s="36"/>
      <c r="AC22" s="38"/>
      <c r="AD22" s="38">
        <f t="shared" si="8"/>
        <v>73</v>
      </c>
      <c r="AE22" s="36">
        <v>70</v>
      </c>
      <c r="AF22" s="36"/>
      <c r="AG22" s="38">
        <v>72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49</v>
      </c>
      <c r="AU22" s="48">
        <f t="shared" si="9"/>
        <v>70.916666666666671</v>
      </c>
      <c r="AV22" s="49">
        <f t="shared" si="10"/>
        <v>71</v>
      </c>
      <c r="AW22" s="56"/>
      <c r="AX22" s="36">
        <v>85</v>
      </c>
      <c r="AY22" s="36"/>
      <c r="AZ22" s="38">
        <v>80</v>
      </c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85</v>
      </c>
      <c r="BN22" s="38" t="str">
        <f t="shared" si="12"/>
        <v/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85</v>
      </c>
      <c r="BS22" s="36">
        <v>85</v>
      </c>
      <c r="BT22" s="36"/>
      <c r="BU22" s="38">
        <v>80</v>
      </c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85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85</v>
      </c>
      <c r="CN22" s="49">
        <f t="shared" si="23"/>
        <v>85</v>
      </c>
      <c r="CO22" s="56"/>
      <c r="CP22" s="36">
        <v>11</v>
      </c>
      <c r="CQ22" s="61" t="str">
        <f t="shared" si="28"/>
        <v xml:space="preserve">Memiliki kemampuan pemahanan  Larutan Elektrolit, Redoks, Hukum Dasar, </v>
      </c>
      <c r="CR22" s="56"/>
      <c r="CS22" s="36">
        <v>11</v>
      </c>
      <c r="CT22" s="61" t="str">
        <f t="shared" si="25"/>
        <v xml:space="preserve">Memiliki keterampilan  Larutan Elektrolit, Hukum Dasar,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Hukum Dasar, </v>
      </c>
    </row>
    <row r="23" spans="1:110">
      <c r="A23" s="21">
        <v>13</v>
      </c>
      <c r="B23" s="21">
        <v>78489</v>
      </c>
      <c r="C23" s="21" t="s">
        <v>68</v>
      </c>
      <c r="E23" s="22">
        <f t="shared" si="0"/>
        <v>80</v>
      </c>
      <c r="F23" s="21" t="str">
        <f t="shared" si="1"/>
        <v>B</v>
      </c>
      <c r="G23" s="21" t="str">
        <f t="shared" si="27"/>
        <v xml:space="preserve">Memiliki kemampuan pemahanan  Larutan Elektrolit, Redoks, Hukum Dasar, </v>
      </c>
      <c r="H23" s="22">
        <f t="shared" si="3"/>
        <v>82</v>
      </c>
      <c r="I23" s="21" t="str">
        <f t="shared" si="4"/>
        <v>B</v>
      </c>
      <c r="J23" s="21" t="str">
        <f t="shared" si="5"/>
        <v xml:space="preserve">Memiliki keterampilan  Larutan Elektrolit, Hukum Dasar, </v>
      </c>
      <c r="L23" s="36">
        <f t="shared" si="6"/>
        <v>82</v>
      </c>
      <c r="M23" s="36">
        <f t="shared" si="7"/>
        <v>66</v>
      </c>
      <c r="O23" s="36">
        <v>70</v>
      </c>
      <c r="P23" s="36">
        <v>80</v>
      </c>
      <c r="Q23" s="38">
        <v>90</v>
      </c>
      <c r="R23" s="36">
        <v>75</v>
      </c>
      <c r="S23" s="36">
        <v>85</v>
      </c>
      <c r="T23" s="38">
        <v>90</v>
      </c>
      <c r="U23" s="36">
        <v>70</v>
      </c>
      <c r="V23" s="36">
        <v>85</v>
      </c>
      <c r="W23" s="38">
        <v>90</v>
      </c>
      <c r="X23" s="36"/>
      <c r="Y23" s="36"/>
      <c r="Z23" s="38"/>
      <c r="AA23" s="36"/>
      <c r="AB23" s="36"/>
      <c r="AC23" s="38"/>
      <c r="AD23" s="38">
        <f t="shared" si="8"/>
        <v>82</v>
      </c>
      <c r="AE23" s="36">
        <v>75</v>
      </c>
      <c r="AF23" s="36"/>
      <c r="AG23" s="38">
        <v>85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66</v>
      </c>
      <c r="AU23" s="48">
        <f t="shared" si="9"/>
        <v>80.083333333333329</v>
      </c>
      <c r="AV23" s="49">
        <f t="shared" si="10"/>
        <v>80</v>
      </c>
      <c r="AW23" s="56"/>
      <c r="AX23" s="36">
        <v>82</v>
      </c>
      <c r="AY23" s="36"/>
      <c r="AZ23" s="38">
        <v>80</v>
      </c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82</v>
      </c>
      <c r="BN23" s="38" t="str">
        <f t="shared" si="12"/>
        <v/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82</v>
      </c>
      <c r="BS23" s="36">
        <v>82</v>
      </c>
      <c r="BT23" s="36"/>
      <c r="BU23" s="38">
        <v>80</v>
      </c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82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82</v>
      </c>
      <c r="CN23" s="49">
        <f t="shared" si="23"/>
        <v>82</v>
      </c>
      <c r="CO23" s="56"/>
      <c r="CP23" s="36">
        <v>11</v>
      </c>
      <c r="CQ23" s="61" t="str">
        <f t="shared" si="28"/>
        <v xml:space="preserve">Memiliki kemampuan pemahanan  Larutan Elektrolit, Redoks, Hukum Dasar, </v>
      </c>
      <c r="CR23" s="56"/>
      <c r="CS23" s="36">
        <v>11</v>
      </c>
      <c r="CT23" s="61" t="str">
        <f t="shared" si="25"/>
        <v xml:space="preserve">Memiliki keterampilan  Larutan Elektrolit, Hukum Dasar, </v>
      </c>
      <c r="CV23" s="63">
        <v>1</v>
      </c>
      <c r="CW23" s="75" t="s">
        <v>44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Dasar, Masih perlu peningkatan keterampilan Larutan Elektrolit.</v>
      </c>
    </row>
    <row r="24" spans="1:110">
      <c r="A24" s="21">
        <v>14</v>
      </c>
      <c r="B24" s="21">
        <v>78505</v>
      </c>
      <c r="C24" s="21" t="s">
        <v>69</v>
      </c>
      <c r="E24" s="22">
        <f t="shared" si="0"/>
        <v>75</v>
      </c>
      <c r="F24" s="21" t="str">
        <f t="shared" si="1"/>
        <v>C</v>
      </c>
      <c r="G24" s="21" t="str">
        <f t="shared" si="27"/>
        <v xml:space="preserve">Memiliki kemampuan pemahanan  Larutan Elektrolit, Redoks, Hukum Dasar, </v>
      </c>
      <c r="H24" s="22">
        <f t="shared" si="3"/>
        <v>80</v>
      </c>
      <c r="I24" s="21" t="str">
        <f t="shared" si="4"/>
        <v>B</v>
      </c>
      <c r="J24" s="21" t="str">
        <f t="shared" si="5"/>
        <v xml:space="preserve">Memiliki keterampilan  Larutan Elektrolit, Hukum Dasar, </v>
      </c>
      <c r="L24" s="36">
        <f t="shared" si="6"/>
        <v>76</v>
      </c>
      <c r="M24" s="36">
        <f t="shared" si="7"/>
        <v>72</v>
      </c>
      <c r="O24" s="36">
        <v>70</v>
      </c>
      <c r="P24" s="36">
        <v>75</v>
      </c>
      <c r="Q24" s="38">
        <v>80</v>
      </c>
      <c r="R24" s="36">
        <v>74</v>
      </c>
      <c r="S24" s="36">
        <v>75</v>
      </c>
      <c r="T24" s="38">
        <v>80</v>
      </c>
      <c r="U24" s="36">
        <v>72</v>
      </c>
      <c r="V24" s="36">
        <v>75</v>
      </c>
      <c r="W24" s="38">
        <v>80</v>
      </c>
      <c r="X24" s="36"/>
      <c r="Y24" s="36"/>
      <c r="Z24" s="38"/>
      <c r="AA24" s="36"/>
      <c r="AB24" s="36"/>
      <c r="AC24" s="38"/>
      <c r="AD24" s="38">
        <f t="shared" si="8"/>
        <v>76</v>
      </c>
      <c r="AE24" s="36">
        <v>75</v>
      </c>
      <c r="AF24" s="36"/>
      <c r="AG24" s="38">
        <v>75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72</v>
      </c>
      <c r="AU24" s="48">
        <f t="shared" si="9"/>
        <v>75.25</v>
      </c>
      <c r="AV24" s="49">
        <f t="shared" si="10"/>
        <v>75</v>
      </c>
      <c r="AW24" s="56"/>
      <c r="AX24" s="36">
        <v>80</v>
      </c>
      <c r="AY24" s="36"/>
      <c r="AZ24" s="38">
        <v>80</v>
      </c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80</v>
      </c>
      <c r="BN24" s="38" t="str">
        <f t="shared" si="12"/>
        <v/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80</v>
      </c>
      <c r="BS24" s="36">
        <v>80</v>
      </c>
      <c r="BT24" s="36"/>
      <c r="BU24" s="38">
        <v>80</v>
      </c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80</v>
      </c>
      <c r="CN24" s="49">
        <f t="shared" si="23"/>
        <v>80</v>
      </c>
      <c r="CO24" s="56"/>
      <c r="CP24" s="36">
        <v>11</v>
      </c>
      <c r="CQ24" s="61" t="str">
        <f t="shared" si="28"/>
        <v xml:space="preserve">Memiliki kemampuan pemahanan  Larutan Elektrolit, Redoks, Hukum Dasar, </v>
      </c>
      <c r="CR24" s="56"/>
      <c r="CS24" s="36">
        <v>11</v>
      </c>
      <c r="CT24" s="61" t="str">
        <f t="shared" si="25"/>
        <v xml:space="preserve">Memiliki keterampilan  Larutan Elektrolit, Hukum Dasar, </v>
      </c>
      <c r="CV24" s="63">
        <v>2</v>
      </c>
      <c r="CW24" s="36" t="s">
        <v>50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Elektrolit, Masih perlu peningkatan keterampilan Hukum Dasar.</v>
      </c>
    </row>
    <row r="25" spans="1:110">
      <c r="A25" s="21">
        <v>15</v>
      </c>
      <c r="B25" s="21">
        <v>78521</v>
      </c>
      <c r="C25" s="21" t="s">
        <v>70</v>
      </c>
      <c r="E25" s="22">
        <f t="shared" si="0"/>
        <v>85</v>
      </c>
      <c r="F25" s="21" t="str">
        <f t="shared" si="1"/>
        <v>B</v>
      </c>
      <c r="G25" s="21" t="str">
        <f t="shared" si="27"/>
        <v xml:space="preserve">Memiliki kemampuan pemahanan  Larutan Elektrolit, Redoks, Hukum Dasar, </v>
      </c>
      <c r="H25" s="22">
        <f t="shared" si="3"/>
        <v>84</v>
      </c>
      <c r="I25" s="21" t="str">
        <f t="shared" si="4"/>
        <v>B</v>
      </c>
      <c r="J25" s="21" t="str">
        <f t="shared" si="5"/>
        <v xml:space="preserve">Memiliki keterampilan  Larutan Elektrolit, Hukum Dasar, </v>
      </c>
      <c r="L25" s="36">
        <f t="shared" si="6"/>
        <v>85</v>
      </c>
      <c r="M25" s="36">
        <f t="shared" si="7"/>
        <v>81</v>
      </c>
      <c r="O25" s="36">
        <v>75</v>
      </c>
      <c r="P25" s="36">
        <v>90</v>
      </c>
      <c r="Q25" s="38">
        <v>90</v>
      </c>
      <c r="R25" s="36">
        <v>79</v>
      </c>
      <c r="S25" s="36">
        <v>90</v>
      </c>
      <c r="T25" s="38">
        <v>90</v>
      </c>
      <c r="U25" s="36">
        <v>72</v>
      </c>
      <c r="V25" s="36">
        <v>90</v>
      </c>
      <c r="W25" s="38">
        <v>90</v>
      </c>
      <c r="X25" s="36"/>
      <c r="Y25" s="36"/>
      <c r="Z25" s="38"/>
      <c r="AA25" s="36"/>
      <c r="AB25" s="36"/>
      <c r="AC25" s="38"/>
      <c r="AD25" s="38">
        <f t="shared" si="8"/>
        <v>85</v>
      </c>
      <c r="AE25" s="36">
        <v>80</v>
      </c>
      <c r="AF25" s="36"/>
      <c r="AG25" s="38">
        <v>90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81</v>
      </c>
      <c r="AU25" s="48">
        <f t="shared" si="9"/>
        <v>84.75</v>
      </c>
      <c r="AV25" s="49">
        <f t="shared" si="10"/>
        <v>85</v>
      </c>
      <c r="AW25" s="56"/>
      <c r="AX25" s="36">
        <v>84</v>
      </c>
      <c r="AY25" s="36"/>
      <c r="AZ25" s="38">
        <v>80</v>
      </c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84</v>
      </c>
      <c r="BN25" s="38" t="str">
        <f t="shared" si="12"/>
        <v/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84</v>
      </c>
      <c r="BS25" s="36">
        <v>84</v>
      </c>
      <c r="BT25" s="36"/>
      <c r="BU25" s="38">
        <v>80</v>
      </c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84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84</v>
      </c>
      <c r="CN25" s="49">
        <f t="shared" si="23"/>
        <v>84</v>
      </c>
      <c r="CO25" s="56"/>
      <c r="CP25" s="36">
        <v>11</v>
      </c>
      <c r="CQ25" s="61" t="str">
        <f t="shared" si="28"/>
        <v xml:space="preserve">Memiliki kemampuan pemahanan  Larutan Elektrolit, Redoks, Hukum Dasar, </v>
      </c>
      <c r="CR25" s="56"/>
      <c r="CS25" s="36">
        <v>11</v>
      </c>
      <c r="CT25" s="61" t="str">
        <f t="shared" si="25"/>
        <v xml:space="preserve">Memiliki keterampilan  Larutan Elektrolit, Hukum Dasar, </v>
      </c>
      <c r="CV25" s="63">
        <v>3</v>
      </c>
      <c r="CW25" s="36"/>
      <c r="CY25" s="70" t="s">
        <v>71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Elektrolit, Hukum Dasar, </v>
      </c>
    </row>
    <row r="26" spans="1:110">
      <c r="A26" s="21">
        <v>16</v>
      </c>
      <c r="B26" s="21">
        <v>78537</v>
      </c>
      <c r="C26" s="21" t="s">
        <v>72</v>
      </c>
      <c r="E26" s="22">
        <f t="shared" si="0"/>
        <v>77</v>
      </c>
      <c r="F26" s="21" t="str">
        <f t="shared" si="1"/>
        <v>B</v>
      </c>
      <c r="G26" s="21" t="str">
        <f t="shared" si="27"/>
        <v xml:space="preserve">Memiliki kemampuan pemahanan  Larutan Elektrolit, Redoks, Hukum Dasar, </v>
      </c>
      <c r="H26" s="22">
        <f t="shared" si="3"/>
        <v>80</v>
      </c>
      <c r="I26" s="21" t="str">
        <f t="shared" si="4"/>
        <v>B</v>
      </c>
      <c r="J26" s="21" t="str">
        <f t="shared" si="5"/>
        <v xml:space="preserve">Memiliki keterampilan  Larutan Elektrolit, Hukum Dasar, </v>
      </c>
      <c r="L26" s="36">
        <f t="shared" si="6"/>
        <v>77</v>
      </c>
      <c r="M26" s="36">
        <f t="shared" si="7"/>
        <v>71</v>
      </c>
      <c r="O26" s="36">
        <v>70</v>
      </c>
      <c r="P26" s="36">
        <v>80</v>
      </c>
      <c r="Q26" s="38">
        <v>85</v>
      </c>
      <c r="R26" s="36">
        <v>72</v>
      </c>
      <c r="S26" s="36">
        <v>80</v>
      </c>
      <c r="T26" s="38">
        <v>90</v>
      </c>
      <c r="U26" s="36">
        <v>52</v>
      </c>
      <c r="V26" s="36">
        <v>80</v>
      </c>
      <c r="W26" s="38">
        <v>85</v>
      </c>
      <c r="X26" s="36"/>
      <c r="Y26" s="36"/>
      <c r="Z26" s="38"/>
      <c r="AA26" s="36"/>
      <c r="AB26" s="36"/>
      <c r="AC26" s="38"/>
      <c r="AD26" s="38">
        <f t="shared" si="8"/>
        <v>77</v>
      </c>
      <c r="AE26" s="36">
        <v>75</v>
      </c>
      <c r="AF26" s="36"/>
      <c r="AG26" s="38">
        <v>80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71</v>
      </c>
      <c r="AU26" s="48">
        <f t="shared" si="9"/>
        <v>76.666666666666671</v>
      </c>
      <c r="AV26" s="49">
        <f t="shared" si="10"/>
        <v>77</v>
      </c>
      <c r="AW26" s="56"/>
      <c r="AX26" s="36">
        <v>80</v>
      </c>
      <c r="AY26" s="36"/>
      <c r="AZ26" s="38">
        <v>80</v>
      </c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80</v>
      </c>
      <c r="BN26" s="38" t="str">
        <f t="shared" si="12"/>
        <v/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80</v>
      </c>
      <c r="BS26" s="36">
        <v>80</v>
      </c>
      <c r="BT26" s="36"/>
      <c r="BU26" s="38">
        <v>80</v>
      </c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80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</v>
      </c>
      <c r="CN26" s="49">
        <f t="shared" si="23"/>
        <v>80</v>
      </c>
      <c r="CO26" s="56"/>
      <c r="CP26" s="36">
        <v>11</v>
      </c>
      <c r="CQ26" s="61" t="str">
        <f t="shared" si="28"/>
        <v xml:space="preserve">Memiliki kemampuan pemahanan  Larutan Elektrolit, Redoks, Hukum Dasar, </v>
      </c>
      <c r="CR26" s="56"/>
      <c r="CS26" s="36">
        <v>11</v>
      </c>
      <c r="CT26" s="61" t="str">
        <f t="shared" si="25"/>
        <v xml:space="preserve">Memiliki keterampilan  Larutan Elektrolit, Hukum Dasar, </v>
      </c>
      <c r="CV26" s="63">
        <v>4</v>
      </c>
      <c r="CW26" s="36"/>
      <c r="CY26" s="70" t="s">
        <v>51</v>
      </c>
      <c r="CZ26" s="71" t="s">
        <v>52</v>
      </c>
      <c r="DA26" s="71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Elektrolit, Hukum Dasar, </v>
      </c>
    </row>
    <row r="27" spans="1:110">
      <c r="A27" s="21">
        <v>17</v>
      </c>
      <c r="B27" s="21">
        <v>78553</v>
      </c>
      <c r="C27" s="21" t="s">
        <v>73</v>
      </c>
      <c r="E27" s="22">
        <f t="shared" si="0"/>
        <v>75</v>
      </c>
      <c r="F27" s="21" t="str">
        <f t="shared" si="1"/>
        <v>C</v>
      </c>
      <c r="G27" s="21" t="str">
        <f t="shared" si="27"/>
        <v xml:space="preserve">Memiliki kemampuan pemahanan  Larutan Elektrolit, Redoks, Hukum Dasar, </v>
      </c>
      <c r="H27" s="22">
        <f t="shared" si="3"/>
        <v>80</v>
      </c>
      <c r="I27" s="21" t="str">
        <f t="shared" si="4"/>
        <v>B</v>
      </c>
      <c r="J27" s="21" t="str">
        <f t="shared" si="5"/>
        <v xml:space="preserve">Memiliki keterampilan  Larutan Elektrolit, Hukum Dasar, </v>
      </c>
      <c r="L27" s="36">
        <f t="shared" si="6"/>
        <v>74</v>
      </c>
      <c r="M27" s="36">
        <f t="shared" si="7"/>
        <v>79</v>
      </c>
      <c r="O27" s="36">
        <v>70</v>
      </c>
      <c r="P27" s="36">
        <v>75</v>
      </c>
      <c r="Q27" s="38">
        <v>80</v>
      </c>
      <c r="R27" s="36">
        <v>70</v>
      </c>
      <c r="S27" s="36">
        <v>80</v>
      </c>
      <c r="T27" s="38">
        <v>85</v>
      </c>
      <c r="U27" s="36">
        <v>57</v>
      </c>
      <c r="V27" s="36">
        <v>75</v>
      </c>
      <c r="W27" s="38">
        <v>75</v>
      </c>
      <c r="X27" s="36"/>
      <c r="Y27" s="36"/>
      <c r="Z27" s="38"/>
      <c r="AA27" s="36"/>
      <c r="AB27" s="36"/>
      <c r="AC27" s="38"/>
      <c r="AD27" s="38">
        <f t="shared" si="8"/>
        <v>74</v>
      </c>
      <c r="AE27" s="36">
        <v>70</v>
      </c>
      <c r="AF27" s="36"/>
      <c r="AG27" s="38">
        <v>80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79</v>
      </c>
      <c r="AU27" s="48">
        <f t="shared" si="9"/>
        <v>74.666666666666671</v>
      </c>
      <c r="AV27" s="49">
        <f t="shared" si="10"/>
        <v>75</v>
      </c>
      <c r="AW27" s="56"/>
      <c r="AX27" s="36">
        <v>80</v>
      </c>
      <c r="AY27" s="36"/>
      <c r="AZ27" s="38">
        <v>80</v>
      </c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80</v>
      </c>
      <c r="BN27" s="38" t="str">
        <f t="shared" si="12"/>
        <v/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80</v>
      </c>
      <c r="BS27" s="36">
        <v>80</v>
      </c>
      <c r="BT27" s="36"/>
      <c r="BU27" s="38">
        <v>80</v>
      </c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80</v>
      </c>
      <c r="CN27" s="49">
        <f t="shared" si="23"/>
        <v>80</v>
      </c>
      <c r="CO27" s="56"/>
      <c r="CP27" s="36">
        <v>11</v>
      </c>
      <c r="CQ27" s="61" t="str">
        <f t="shared" si="28"/>
        <v xml:space="preserve">Memiliki kemampuan pemahanan  Larutan Elektrolit, Redoks, Hukum Dasar, </v>
      </c>
      <c r="CR27" s="56"/>
      <c r="CS27" s="36">
        <v>11</v>
      </c>
      <c r="CT27" s="61" t="str">
        <f t="shared" si="25"/>
        <v xml:space="preserve">Memiliki keterampilan  Larutan Elektrolit, Hukum Dasar, </v>
      </c>
      <c r="CV27" s="63">
        <v>5</v>
      </c>
      <c r="CW27" s="36"/>
      <c r="CY27" s="66">
        <v>0</v>
      </c>
      <c r="CZ27" s="67">
        <v>69</v>
      </c>
      <c r="DA27" s="72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Elektrolit, Hukum Dasar, </v>
      </c>
    </row>
    <row r="28" spans="1:110">
      <c r="A28" s="21">
        <v>11</v>
      </c>
      <c r="B28" s="21">
        <v>78569</v>
      </c>
      <c r="C28" s="21" t="s">
        <v>74</v>
      </c>
      <c r="E28" s="22">
        <f t="shared" si="0"/>
        <v>80</v>
      </c>
      <c r="F28" s="21" t="str">
        <f t="shared" si="1"/>
        <v>B</v>
      </c>
      <c r="G28" s="21" t="str">
        <f t="shared" si="27"/>
        <v xml:space="preserve">Memiliki kemampuan pemahanan  Larutan Elektrolit, Redoks, Hukum Dasar,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Memiliki keterampilan  Larutan Elektrolit, Hukum Dasar, </v>
      </c>
      <c r="L28" s="36">
        <f t="shared" si="6"/>
        <v>82</v>
      </c>
      <c r="M28" s="36">
        <f t="shared" si="7"/>
        <v>59</v>
      </c>
      <c r="O28" s="36">
        <v>70</v>
      </c>
      <c r="P28" s="36">
        <v>85</v>
      </c>
      <c r="Q28" s="38">
        <v>90</v>
      </c>
      <c r="R28" s="36">
        <v>71</v>
      </c>
      <c r="S28" s="36">
        <v>85</v>
      </c>
      <c r="T28" s="38">
        <v>90</v>
      </c>
      <c r="U28" s="36">
        <v>70</v>
      </c>
      <c r="V28" s="36">
        <v>85</v>
      </c>
      <c r="W28" s="38">
        <v>90</v>
      </c>
      <c r="X28" s="36"/>
      <c r="Y28" s="36"/>
      <c r="Z28" s="38"/>
      <c r="AA28" s="36"/>
      <c r="AB28" s="36"/>
      <c r="AC28" s="38"/>
      <c r="AD28" s="38">
        <f t="shared" si="8"/>
        <v>82</v>
      </c>
      <c r="AE28" s="36">
        <v>75</v>
      </c>
      <c r="AF28" s="36"/>
      <c r="AG28" s="38">
        <v>85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59</v>
      </c>
      <c r="AU28" s="48">
        <f t="shared" si="9"/>
        <v>79.583333333333329</v>
      </c>
      <c r="AV28" s="49">
        <f t="shared" si="10"/>
        <v>80</v>
      </c>
      <c r="AW28" s="56"/>
      <c r="AX28" s="36">
        <v>80</v>
      </c>
      <c r="AY28" s="36"/>
      <c r="AZ28" s="38">
        <v>80</v>
      </c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80</v>
      </c>
      <c r="BN28" s="38" t="str">
        <f t="shared" si="12"/>
        <v/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80</v>
      </c>
      <c r="BS28" s="36">
        <v>80</v>
      </c>
      <c r="BT28" s="36"/>
      <c r="BU28" s="38">
        <v>80</v>
      </c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80</v>
      </c>
      <c r="CN28" s="49">
        <f t="shared" si="23"/>
        <v>80</v>
      </c>
      <c r="CO28" s="56"/>
      <c r="CP28" s="36">
        <v>11</v>
      </c>
      <c r="CQ28" s="61" t="str">
        <f t="shared" si="28"/>
        <v xml:space="preserve">Memiliki kemampuan pemahanan  Larutan Elektrolit, Redoks, Hukum Dasar, </v>
      </c>
      <c r="CR28" s="56"/>
      <c r="CS28" s="36">
        <v>11</v>
      </c>
      <c r="CT28" s="61" t="str">
        <f t="shared" si="25"/>
        <v xml:space="preserve">Memiliki keterampilan  Larutan Elektrolit, Hukum Dasar, </v>
      </c>
      <c r="CV28" s="63">
        <v>6</v>
      </c>
      <c r="CW28" s="36"/>
      <c r="CY28" s="66">
        <v>70</v>
      </c>
      <c r="CZ28" s="68">
        <v>75</v>
      </c>
      <c r="DA28" s="73" t="s">
        <v>57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Elektrolit, Hukum Dasar, </v>
      </c>
    </row>
    <row r="29" spans="1:110">
      <c r="A29" s="21">
        <v>19</v>
      </c>
      <c r="B29" s="21">
        <v>78585</v>
      </c>
      <c r="C29" s="21" t="s">
        <v>75</v>
      </c>
      <c r="E29" s="22">
        <f t="shared" si="0"/>
        <v>78</v>
      </c>
      <c r="F29" s="21" t="str">
        <f t="shared" si="1"/>
        <v>B</v>
      </c>
      <c r="G29" s="21" t="str">
        <f t="shared" si="27"/>
        <v xml:space="preserve">Memiliki kemampuan pemahanan  Larutan Elektrolit, Redoks, Hukum Dasar, </v>
      </c>
      <c r="H29" s="22">
        <f t="shared" si="3"/>
        <v>85</v>
      </c>
      <c r="I29" s="21" t="str">
        <f t="shared" si="4"/>
        <v>B</v>
      </c>
      <c r="J29" s="21" t="str">
        <f t="shared" si="5"/>
        <v xml:space="preserve">Memiliki keterampilan  Larutan Elektrolit, Hukum Dasar, </v>
      </c>
      <c r="L29" s="36">
        <f t="shared" si="6"/>
        <v>76</v>
      </c>
      <c r="M29" s="36">
        <f t="shared" si="7"/>
        <v>91</v>
      </c>
      <c r="O29" s="36">
        <v>70</v>
      </c>
      <c r="P29" s="36">
        <v>72</v>
      </c>
      <c r="Q29" s="38">
        <v>80</v>
      </c>
      <c r="R29" s="36">
        <v>76</v>
      </c>
      <c r="S29" s="36">
        <v>80</v>
      </c>
      <c r="T29" s="38">
        <v>80</v>
      </c>
      <c r="U29" s="36">
        <v>67</v>
      </c>
      <c r="V29" s="36">
        <v>80</v>
      </c>
      <c r="W29" s="38">
        <v>80</v>
      </c>
      <c r="X29" s="36"/>
      <c r="Y29" s="36"/>
      <c r="Z29" s="38"/>
      <c r="AA29" s="36"/>
      <c r="AB29" s="36"/>
      <c r="AC29" s="38"/>
      <c r="AD29" s="38">
        <f t="shared" si="8"/>
        <v>76</v>
      </c>
      <c r="AE29" s="36">
        <v>75</v>
      </c>
      <c r="AF29" s="36"/>
      <c r="AG29" s="38">
        <v>82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91</v>
      </c>
      <c r="AU29" s="48">
        <f t="shared" si="9"/>
        <v>77.75</v>
      </c>
      <c r="AV29" s="49">
        <f t="shared" si="10"/>
        <v>78</v>
      </c>
      <c r="AW29" s="56"/>
      <c r="AX29" s="36">
        <v>85</v>
      </c>
      <c r="AY29" s="36"/>
      <c r="AZ29" s="38">
        <v>80</v>
      </c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85</v>
      </c>
      <c r="BN29" s="38" t="str">
        <f t="shared" si="12"/>
        <v/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85</v>
      </c>
      <c r="BS29" s="36">
        <v>85</v>
      </c>
      <c r="BT29" s="36"/>
      <c r="BU29" s="38">
        <v>80</v>
      </c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85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85</v>
      </c>
      <c r="CN29" s="49">
        <f t="shared" si="23"/>
        <v>85</v>
      </c>
      <c r="CO29" s="56"/>
      <c r="CP29" s="36">
        <v>11</v>
      </c>
      <c r="CQ29" s="61" t="str">
        <f t="shared" si="28"/>
        <v xml:space="preserve">Memiliki kemampuan pemahanan  Larutan Elektrolit, Redoks, Hukum Dasar, </v>
      </c>
      <c r="CR29" s="56"/>
      <c r="CS29" s="36">
        <v>11</v>
      </c>
      <c r="CT29" s="61" t="str">
        <f t="shared" si="25"/>
        <v xml:space="preserve">Memiliki keterampilan  Larutan Elektrolit, Hukum Dasar, </v>
      </c>
      <c r="CV29" s="63">
        <v>7</v>
      </c>
      <c r="CW29" s="36"/>
      <c r="CY29" s="66">
        <v>76</v>
      </c>
      <c r="CZ29" s="68">
        <v>90</v>
      </c>
      <c r="DA29" s="73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Elektrolit, Hukum Dasar, </v>
      </c>
    </row>
    <row r="30" spans="1:110">
      <c r="A30" s="21">
        <v>20</v>
      </c>
      <c r="B30" s="21">
        <v>78601</v>
      </c>
      <c r="C30" s="21" t="s">
        <v>76</v>
      </c>
      <c r="E30" s="22">
        <f t="shared" si="0"/>
        <v>70</v>
      </c>
      <c r="F30" s="21" t="str">
        <f t="shared" si="1"/>
        <v>C</v>
      </c>
      <c r="G30" s="21" t="str">
        <f t="shared" si="27"/>
        <v xml:space="preserve">Memiliki kemampuan pemahanan  Larutan Elektrolit, Redoks, Hukum Dasar,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Memiliki keterampilan  Larutan Elektrolit, Hukum Dasar, </v>
      </c>
      <c r="L30" s="36">
        <f t="shared" si="6"/>
        <v>72</v>
      </c>
      <c r="M30" s="36">
        <f t="shared" si="7"/>
        <v>49</v>
      </c>
      <c r="O30" s="36">
        <v>70</v>
      </c>
      <c r="P30" s="36">
        <v>70</v>
      </c>
      <c r="Q30" s="38">
        <v>80</v>
      </c>
      <c r="R30" s="36">
        <v>70</v>
      </c>
      <c r="S30" s="36">
        <v>80</v>
      </c>
      <c r="T30" s="38">
        <v>90</v>
      </c>
      <c r="U30" s="36">
        <v>42</v>
      </c>
      <c r="V30" s="36">
        <v>70</v>
      </c>
      <c r="W30" s="38">
        <v>80</v>
      </c>
      <c r="X30" s="36"/>
      <c r="Y30" s="36"/>
      <c r="Z30" s="38"/>
      <c r="AA30" s="36"/>
      <c r="AB30" s="36"/>
      <c r="AC30" s="38"/>
      <c r="AD30" s="38">
        <f t="shared" si="8"/>
        <v>72</v>
      </c>
      <c r="AE30" s="36">
        <v>70</v>
      </c>
      <c r="AF30" s="36"/>
      <c r="AG30" s="38">
        <v>70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49</v>
      </c>
      <c r="AU30" s="48">
        <f t="shared" si="9"/>
        <v>70.083333333333329</v>
      </c>
      <c r="AV30" s="49">
        <f t="shared" si="10"/>
        <v>70</v>
      </c>
      <c r="AW30" s="56"/>
      <c r="AX30" s="36">
        <v>80</v>
      </c>
      <c r="AY30" s="36"/>
      <c r="AZ30" s="38">
        <v>80</v>
      </c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 t="str">
        <f t="shared" si="12"/>
        <v/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6">
        <v>80</v>
      </c>
      <c r="BT30" s="36"/>
      <c r="BU30" s="38">
        <v>80</v>
      </c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80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</v>
      </c>
      <c r="CN30" s="49">
        <f t="shared" si="23"/>
        <v>80</v>
      </c>
      <c r="CO30" s="56"/>
      <c r="CP30" s="36">
        <v>11</v>
      </c>
      <c r="CQ30" s="61" t="str">
        <f t="shared" si="28"/>
        <v xml:space="preserve">Memiliki kemampuan pemahanan  Larutan Elektrolit, Redoks, Hukum Dasar, </v>
      </c>
      <c r="CR30" s="56"/>
      <c r="CS30" s="36">
        <v>11</v>
      </c>
      <c r="CT30" s="61" t="str">
        <f t="shared" si="25"/>
        <v xml:space="preserve">Memiliki keterampilan  Larutan Elektrolit, Hukum Dasar,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Elektrolit, Hukum Dasar, </v>
      </c>
    </row>
    <row r="31" spans="1:110">
      <c r="A31" s="21">
        <v>21</v>
      </c>
      <c r="B31" s="21">
        <v>78617</v>
      </c>
      <c r="C31" s="21" t="s">
        <v>77</v>
      </c>
      <c r="E31" s="22">
        <f t="shared" si="0"/>
        <v>76</v>
      </c>
      <c r="F31" s="21" t="str">
        <f t="shared" si="1"/>
        <v>B</v>
      </c>
      <c r="G31" s="21" t="str">
        <f t="shared" si="27"/>
        <v xml:space="preserve">Memiliki kemampuan pemahanan  Larutan Elektrolit, Redoks, Hukum Dasar, </v>
      </c>
      <c r="H31" s="22">
        <f t="shared" si="3"/>
        <v>80</v>
      </c>
      <c r="I31" s="21" t="str">
        <f t="shared" si="4"/>
        <v>B</v>
      </c>
      <c r="J31" s="21" t="str">
        <f t="shared" si="5"/>
        <v xml:space="preserve">Memiliki keterampilan  Larutan Elektrolit, Hukum Dasar, </v>
      </c>
      <c r="L31" s="36">
        <f t="shared" si="6"/>
        <v>77</v>
      </c>
      <c r="M31" s="36">
        <f t="shared" si="7"/>
        <v>72</v>
      </c>
      <c r="O31" s="36">
        <v>70</v>
      </c>
      <c r="P31" s="36">
        <v>75</v>
      </c>
      <c r="Q31" s="38">
        <v>80</v>
      </c>
      <c r="R31" s="36">
        <v>71</v>
      </c>
      <c r="S31" s="36">
        <v>80</v>
      </c>
      <c r="T31" s="38">
        <v>85</v>
      </c>
      <c r="U31" s="36">
        <v>68</v>
      </c>
      <c r="V31" s="36">
        <v>80</v>
      </c>
      <c r="W31" s="38">
        <v>80</v>
      </c>
      <c r="X31" s="36"/>
      <c r="Y31" s="36"/>
      <c r="Z31" s="38"/>
      <c r="AA31" s="36"/>
      <c r="AB31" s="36"/>
      <c r="AC31" s="38"/>
      <c r="AD31" s="38">
        <f t="shared" si="8"/>
        <v>77</v>
      </c>
      <c r="AE31" s="36">
        <v>75</v>
      </c>
      <c r="AF31" s="36"/>
      <c r="AG31" s="38">
        <v>78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72</v>
      </c>
      <c r="AU31" s="48">
        <f t="shared" si="9"/>
        <v>76.166666666666671</v>
      </c>
      <c r="AV31" s="49">
        <f t="shared" si="10"/>
        <v>76</v>
      </c>
      <c r="AW31" s="56"/>
      <c r="AX31" s="36">
        <v>80</v>
      </c>
      <c r="AY31" s="36"/>
      <c r="AZ31" s="38">
        <v>80</v>
      </c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80</v>
      </c>
      <c r="BN31" s="38" t="str">
        <f t="shared" si="12"/>
        <v/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80</v>
      </c>
      <c r="BS31" s="36">
        <v>80</v>
      </c>
      <c r="BT31" s="36"/>
      <c r="BU31" s="38">
        <v>80</v>
      </c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80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80</v>
      </c>
      <c r="CN31" s="49">
        <f t="shared" si="23"/>
        <v>80</v>
      </c>
      <c r="CO31" s="56"/>
      <c r="CP31" s="36">
        <v>11</v>
      </c>
      <c r="CQ31" s="61" t="str">
        <f t="shared" si="28"/>
        <v xml:space="preserve">Memiliki kemampuan pemahanan  Larutan Elektrolit, Redoks, Hukum Dasar, </v>
      </c>
      <c r="CR31" s="56"/>
      <c r="CS31" s="36">
        <v>11</v>
      </c>
      <c r="CT31" s="61" t="str">
        <f t="shared" si="25"/>
        <v xml:space="preserve">Memiliki keterampilan  Larutan Elektrolit, Hukum Dasar,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Elektrolit, Hukum Dasar, </v>
      </c>
    </row>
    <row r="32" spans="1:110">
      <c r="A32" s="21">
        <v>22</v>
      </c>
      <c r="B32" s="21">
        <v>78633</v>
      </c>
      <c r="C32" s="21" t="s">
        <v>78</v>
      </c>
      <c r="E32" s="22">
        <f t="shared" si="0"/>
        <v>77</v>
      </c>
      <c r="F32" s="21" t="str">
        <f t="shared" si="1"/>
        <v>B</v>
      </c>
      <c r="G32" s="21" t="str">
        <f t="shared" si="27"/>
        <v xml:space="preserve">Memiliki kemampuan pemahanan  Larutan Elektrolit, Redoks, Hukum Dasar, </v>
      </c>
      <c r="H32" s="22">
        <f t="shared" si="3"/>
        <v>82</v>
      </c>
      <c r="I32" s="21" t="str">
        <f t="shared" si="4"/>
        <v>B</v>
      </c>
      <c r="J32" s="21" t="str">
        <f t="shared" si="5"/>
        <v xml:space="preserve">Memiliki keterampilan  Larutan Elektrolit, Hukum Dasar, </v>
      </c>
      <c r="L32" s="36">
        <f t="shared" si="6"/>
        <v>77</v>
      </c>
      <c r="M32" s="36">
        <f t="shared" si="7"/>
        <v>84</v>
      </c>
      <c r="O32" s="36">
        <v>70</v>
      </c>
      <c r="P32" s="36">
        <v>70</v>
      </c>
      <c r="Q32" s="38">
        <v>80</v>
      </c>
      <c r="R32" s="36">
        <v>75</v>
      </c>
      <c r="S32" s="36">
        <v>75</v>
      </c>
      <c r="T32" s="38">
        <v>80</v>
      </c>
      <c r="U32" s="36">
        <v>85</v>
      </c>
      <c r="V32" s="36">
        <v>75</v>
      </c>
      <c r="W32" s="38">
        <v>80</v>
      </c>
      <c r="X32" s="36"/>
      <c r="Y32" s="36"/>
      <c r="Z32" s="38"/>
      <c r="AA32" s="36"/>
      <c r="AB32" s="36"/>
      <c r="AC32" s="38"/>
      <c r="AD32" s="38">
        <f t="shared" si="8"/>
        <v>77</v>
      </c>
      <c r="AE32" s="36">
        <v>76</v>
      </c>
      <c r="AF32" s="36"/>
      <c r="AG32" s="38">
        <v>77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84</v>
      </c>
      <c r="AU32" s="48">
        <f t="shared" si="9"/>
        <v>77.25</v>
      </c>
      <c r="AV32" s="49">
        <f t="shared" si="10"/>
        <v>77</v>
      </c>
      <c r="AW32" s="56"/>
      <c r="AX32" s="36">
        <v>82</v>
      </c>
      <c r="AY32" s="36"/>
      <c r="AZ32" s="38">
        <v>80</v>
      </c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82</v>
      </c>
      <c r="BN32" s="38" t="str">
        <f t="shared" si="12"/>
        <v/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82</v>
      </c>
      <c r="BS32" s="36">
        <v>82</v>
      </c>
      <c r="BT32" s="36"/>
      <c r="BU32" s="38">
        <v>80</v>
      </c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82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82</v>
      </c>
      <c r="CN32" s="49">
        <f t="shared" si="23"/>
        <v>82</v>
      </c>
      <c r="CO32" s="56"/>
      <c r="CP32" s="36">
        <v>11</v>
      </c>
      <c r="CQ32" s="61" t="str">
        <f t="shared" si="28"/>
        <v xml:space="preserve">Memiliki kemampuan pemahanan  Larutan Elektrolit, Redoks, Hukum Dasar, </v>
      </c>
      <c r="CR32" s="56"/>
      <c r="CS32" s="36">
        <v>11</v>
      </c>
      <c r="CT32" s="61" t="str">
        <f t="shared" si="25"/>
        <v xml:space="preserve">Memiliki keterampilan  Larutan Elektrolit, Hukum Dasar,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Elektrolit, Hukum Dasar, </v>
      </c>
    </row>
    <row r="33" spans="1:110">
      <c r="A33" s="21">
        <v>23</v>
      </c>
      <c r="B33" s="21">
        <v>78649</v>
      </c>
      <c r="C33" s="21" t="s">
        <v>79</v>
      </c>
      <c r="E33" s="22">
        <f t="shared" si="0"/>
        <v>80</v>
      </c>
      <c r="F33" s="21" t="str">
        <f t="shared" si="1"/>
        <v>B</v>
      </c>
      <c r="G33" s="21" t="str">
        <f t="shared" si="27"/>
        <v xml:space="preserve">Memiliki kemampuan pemahanan  Larutan Elektrolit, Redoks, Hukum Dasar, </v>
      </c>
      <c r="H33" s="22">
        <f t="shared" si="3"/>
        <v>80</v>
      </c>
      <c r="I33" s="21" t="str">
        <f t="shared" si="4"/>
        <v>B</v>
      </c>
      <c r="J33" s="21" t="str">
        <f t="shared" si="5"/>
        <v xml:space="preserve">Memiliki keterampilan  Larutan Elektrolit, Hukum Dasar, </v>
      </c>
      <c r="L33" s="36">
        <f t="shared" si="6"/>
        <v>79</v>
      </c>
      <c r="M33" s="36">
        <f t="shared" si="7"/>
        <v>84</v>
      </c>
      <c r="O33" s="36">
        <v>70</v>
      </c>
      <c r="P33" s="36">
        <v>80</v>
      </c>
      <c r="Q33" s="38">
        <v>85</v>
      </c>
      <c r="R33" s="36">
        <v>70</v>
      </c>
      <c r="S33" s="36">
        <v>85</v>
      </c>
      <c r="T33" s="38">
        <v>90</v>
      </c>
      <c r="U33" s="36">
        <v>57</v>
      </c>
      <c r="V33" s="36">
        <v>85</v>
      </c>
      <c r="W33" s="38">
        <v>90</v>
      </c>
      <c r="X33" s="36"/>
      <c r="Y33" s="36"/>
      <c r="Z33" s="38"/>
      <c r="AA33" s="36"/>
      <c r="AB33" s="36"/>
      <c r="AC33" s="38"/>
      <c r="AD33" s="38">
        <f t="shared" si="8"/>
        <v>79</v>
      </c>
      <c r="AE33" s="36">
        <v>75</v>
      </c>
      <c r="AF33" s="36"/>
      <c r="AG33" s="38">
        <v>85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84</v>
      </c>
      <c r="AU33" s="48">
        <f t="shared" si="9"/>
        <v>79.666666666666671</v>
      </c>
      <c r="AV33" s="49">
        <f t="shared" si="10"/>
        <v>80</v>
      </c>
      <c r="AW33" s="56"/>
      <c r="AX33" s="36">
        <v>80</v>
      </c>
      <c r="AY33" s="36"/>
      <c r="AZ33" s="38">
        <v>80</v>
      </c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80</v>
      </c>
      <c r="BN33" s="38" t="str">
        <f t="shared" si="12"/>
        <v/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80</v>
      </c>
      <c r="BS33" s="36">
        <v>80</v>
      </c>
      <c r="BT33" s="36"/>
      <c r="BU33" s="38">
        <v>80</v>
      </c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80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80</v>
      </c>
      <c r="CN33" s="49">
        <f t="shared" si="23"/>
        <v>80</v>
      </c>
      <c r="CO33" s="56"/>
      <c r="CP33" s="36">
        <v>11</v>
      </c>
      <c r="CQ33" s="61" t="str">
        <f t="shared" si="28"/>
        <v xml:space="preserve">Memiliki kemampuan pemahanan  Larutan Elektrolit, Redoks, Hukum Dasar, </v>
      </c>
      <c r="CR33" s="56"/>
      <c r="CS33" s="36">
        <v>11</v>
      </c>
      <c r="CT33" s="61" t="str">
        <f t="shared" si="25"/>
        <v xml:space="preserve">Memiliki keterampilan  Larutan Elektrolit, Hukum Dasar,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Hukum Dasar, </v>
      </c>
    </row>
    <row r="34" spans="1:110">
      <c r="A34" s="21">
        <v>24</v>
      </c>
      <c r="B34" s="21">
        <v>78665</v>
      </c>
      <c r="C34" s="21" t="s">
        <v>80</v>
      </c>
      <c r="E34" s="22">
        <f t="shared" si="0"/>
        <v>81</v>
      </c>
      <c r="F34" s="21" t="str">
        <f t="shared" si="1"/>
        <v>B</v>
      </c>
      <c r="G34" s="21" t="str">
        <f t="shared" si="27"/>
        <v xml:space="preserve">Memiliki kemampuan pemahanan  Larutan Elektrolit, Redoks, Hukum Dasar, </v>
      </c>
      <c r="H34" s="22">
        <f t="shared" si="3"/>
        <v>80</v>
      </c>
      <c r="I34" s="21" t="str">
        <f t="shared" si="4"/>
        <v>B</v>
      </c>
      <c r="J34" s="21" t="str">
        <f t="shared" si="5"/>
        <v xml:space="preserve">Memiliki keterampilan  Larutan Elektrolit, Hukum Dasar, </v>
      </c>
      <c r="L34" s="36">
        <f t="shared" si="6"/>
        <v>81</v>
      </c>
      <c r="M34" s="36">
        <f t="shared" si="7"/>
        <v>75</v>
      </c>
      <c r="O34" s="36">
        <v>70</v>
      </c>
      <c r="P34" s="36">
        <v>85</v>
      </c>
      <c r="Q34" s="38">
        <v>90</v>
      </c>
      <c r="R34" s="36">
        <v>78</v>
      </c>
      <c r="S34" s="36">
        <v>85</v>
      </c>
      <c r="T34" s="38">
        <v>90</v>
      </c>
      <c r="U34" s="36">
        <v>60</v>
      </c>
      <c r="V34" s="36">
        <v>85</v>
      </c>
      <c r="W34" s="38">
        <v>90</v>
      </c>
      <c r="X34" s="36"/>
      <c r="Y34" s="36"/>
      <c r="Z34" s="38"/>
      <c r="AA34" s="36"/>
      <c r="AB34" s="36"/>
      <c r="AC34" s="38"/>
      <c r="AD34" s="38">
        <f t="shared" si="8"/>
        <v>81</v>
      </c>
      <c r="AE34" s="36">
        <v>76</v>
      </c>
      <c r="AF34" s="36"/>
      <c r="AG34" s="38">
        <v>85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75</v>
      </c>
      <c r="AU34" s="48">
        <f t="shared" si="9"/>
        <v>80.75</v>
      </c>
      <c r="AV34" s="49">
        <f t="shared" si="10"/>
        <v>81</v>
      </c>
      <c r="AW34" s="56"/>
      <c r="AX34" s="36">
        <v>80</v>
      </c>
      <c r="AY34" s="36"/>
      <c r="AZ34" s="38">
        <v>80</v>
      </c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80</v>
      </c>
      <c r="BN34" s="38" t="str">
        <f t="shared" si="12"/>
        <v/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80</v>
      </c>
      <c r="BS34" s="36">
        <v>80</v>
      </c>
      <c r="BT34" s="36"/>
      <c r="BU34" s="38">
        <v>80</v>
      </c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80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80</v>
      </c>
      <c r="CN34" s="49">
        <f t="shared" si="23"/>
        <v>80</v>
      </c>
      <c r="CO34" s="56"/>
      <c r="CP34" s="36">
        <v>11</v>
      </c>
      <c r="CQ34" s="61" t="str">
        <f t="shared" si="28"/>
        <v xml:space="preserve">Memiliki kemampuan pemahanan  Larutan Elektrolit, Redoks, Hukum Dasar, </v>
      </c>
      <c r="CR34" s="56"/>
      <c r="CS34" s="36">
        <v>11</v>
      </c>
      <c r="CT34" s="61" t="str">
        <f t="shared" si="25"/>
        <v xml:space="preserve">Memiliki keterampilan  Larutan Elektrolit, Hukum Dasar, </v>
      </c>
    </row>
    <row r="35" spans="1:110">
      <c r="A35" s="21">
        <v>25</v>
      </c>
      <c r="B35" s="21">
        <v>78681</v>
      </c>
      <c r="C35" s="21" t="s">
        <v>81</v>
      </c>
      <c r="E35" s="22">
        <f t="shared" si="0"/>
        <v>75</v>
      </c>
      <c r="F35" s="21" t="str">
        <f t="shared" si="1"/>
        <v>C</v>
      </c>
      <c r="G35" s="21" t="str">
        <f t="shared" si="27"/>
        <v xml:space="preserve">Memiliki kemampuan pemahanan  Larutan Elektrolit, Redoks, Hukum Dasar, </v>
      </c>
      <c r="H35" s="22">
        <f t="shared" si="3"/>
        <v>80</v>
      </c>
      <c r="I35" s="21" t="str">
        <f t="shared" si="4"/>
        <v>B</v>
      </c>
      <c r="J35" s="21" t="str">
        <f t="shared" si="5"/>
        <v xml:space="preserve">Memiliki keterampilan  Larutan Elektrolit, Hukum Dasar, </v>
      </c>
      <c r="L35" s="36">
        <f t="shared" si="6"/>
        <v>75</v>
      </c>
      <c r="M35" s="36">
        <f t="shared" si="7"/>
        <v>76</v>
      </c>
      <c r="O35" s="36">
        <v>70</v>
      </c>
      <c r="P35" s="36">
        <v>70</v>
      </c>
      <c r="Q35" s="38">
        <v>80</v>
      </c>
      <c r="R35" s="36">
        <v>71</v>
      </c>
      <c r="S35" s="36">
        <v>80</v>
      </c>
      <c r="T35" s="38">
        <v>85</v>
      </c>
      <c r="U35" s="36">
        <v>55</v>
      </c>
      <c r="V35" s="36">
        <v>80</v>
      </c>
      <c r="W35" s="38">
        <v>85</v>
      </c>
      <c r="X35" s="36"/>
      <c r="Y35" s="36"/>
      <c r="Z35" s="38"/>
      <c r="AA35" s="36"/>
      <c r="AB35" s="36"/>
      <c r="AC35" s="38"/>
      <c r="AD35" s="38">
        <f t="shared" si="8"/>
        <v>75</v>
      </c>
      <c r="AE35" s="36">
        <v>70</v>
      </c>
      <c r="AF35" s="36"/>
      <c r="AG35" s="38">
        <v>80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76</v>
      </c>
      <c r="AU35" s="48">
        <f t="shared" si="9"/>
        <v>75.166666666666671</v>
      </c>
      <c r="AV35" s="49">
        <f t="shared" si="10"/>
        <v>75</v>
      </c>
      <c r="AW35" s="56"/>
      <c r="AX35" s="36">
        <v>80</v>
      </c>
      <c r="AY35" s="36"/>
      <c r="AZ35" s="38">
        <v>80</v>
      </c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80</v>
      </c>
      <c r="BN35" s="38" t="str">
        <f t="shared" si="12"/>
        <v/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80</v>
      </c>
      <c r="BS35" s="36">
        <v>80</v>
      </c>
      <c r="BT35" s="36"/>
      <c r="BU35" s="38">
        <v>80</v>
      </c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80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80</v>
      </c>
      <c r="CN35" s="49">
        <f t="shared" si="23"/>
        <v>80</v>
      </c>
      <c r="CO35" s="56"/>
      <c r="CP35" s="36">
        <v>11</v>
      </c>
      <c r="CQ35" s="61" t="str">
        <f t="shared" si="28"/>
        <v xml:space="preserve">Memiliki kemampuan pemahanan  Larutan Elektrolit, Redoks, Hukum Dasar, </v>
      </c>
      <c r="CR35" s="56"/>
      <c r="CS35" s="36">
        <v>11</v>
      </c>
      <c r="CT35" s="61" t="str">
        <f t="shared" si="25"/>
        <v xml:space="preserve">Memiliki keterampilan  Larutan Elektrolit, Hukum Dasar, </v>
      </c>
    </row>
    <row r="36" spans="1:110">
      <c r="A36" s="21">
        <v>26</v>
      </c>
      <c r="B36" s="21">
        <v>78697</v>
      </c>
      <c r="C36" s="21" t="s">
        <v>82</v>
      </c>
      <c r="E36" s="22">
        <f t="shared" si="0"/>
        <v>81</v>
      </c>
      <c r="F36" s="21" t="str">
        <f t="shared" si="1"/>
        <v>B</v>
      </c>
      <c r="G36" s="21" t="str">
        <f t="shared" si="27"/>
        <v xml:space="preserve">Memiliki kemampuan pemahanan  Larutan Elektrolit, Redoks, Hukum Dasar,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Memiliki keterampilan  Larutan Elektrolit, Hukum Dasar, </v>
      </c>
      <c r="L36" s="36">
        <f t="shared" si="6"/>
        <v>81</v>
      </c>
      <c r="M36" s="36">
        <f t="shared" si="7"/>
        <v>81</v>
      </c>
      <c r="O36" s="36">
        <v>70</v>
      </c>
      <c r="P36" s="36">
        <v>90</v>
      </c>
      <c r="Q36" s="38">
        <v>90</v>
      </c>
      <c r="R36" s="36">
        <v>70</v>
      </c>
      <c r="S36" s="36">
        <v>90</v>
      </c>
      <c r="T36" s="38">
        <v>90</v>
      </c>
      <c r="U36" s="36">
        <v>51</v>
      </c>
      <c r="V36" s="36">
        <v>85</v>
      </c>
      <c r="W36" s="38">
        <v>90</v>
      </c>
      <c r="X36" s="36"/>
      <c r="Y36" s="36"/>
      <c r="Z36" s="38"/>
      <c r="AA36" s="36"/>
      <c r="AB36" s="36"/>
      <c r="AC36" s="38"/>
      <c r="AD36" s="38">
        <f t="shared" si="8"/>
        <v>81</v>
      </c>
      <c r="AE36" s="36">
        <v>77</v>
      </c>
      <c r="AF36" s="36"/>
      <c r="AG36" s="38">
        <v>84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81</v>
      </c>
      <c r="AU36" s="48">
        <f t="shared" si="9"/>
        <v>80.666666666666671</v>
      </c>
      <c r="AV36" s="49">
        <f t="shared" si="10"/>
        <v>81</v>
      </c>
      <c r="AW36" s="56"/>
      <c r="AX36" s="36">
        <v>80</v>
      </c>
      <c r="AY36" s="36"/>
      <c r="AZ36" s="38">
        <v>80</v>
      </c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 t="str">
        <f t="shared" si="12"/>
        <v/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80</v>
      </c>
      <c r="BS36" s="36">
        <v>80</v>
      </c>
      <c r="BT36" s="36"/>
      <c r="BU36" s="38">
        <v>80</v>
      </c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80</v>
      </c>
      <c r="CN36" s="49">
        <f t="shared" si="23"/>
        <v>80</v>
      </c>
      <c r="CO36" s="56"/>
      <c r="CP36" s="36">
        <v>11</v>
      </c>
      <c r="CQ36" s="61" t="str">
        <f t="shared" si="28"/>
        <v xml:space="preserve">Memiliki kemampuan pemahanan  Larutan Elektrolit, Redoks, Hukum Dasar, </v>
      </c>
      <c r="CR36" s="56"/>
      <c r="CS36" s="36">
        <v>11</v>
      </c>
      <c r="CT36" s="61" t="str">
        <f t="shared" si="25"/>
        <v xml:space="preserve">Memiliki keterampilan  Larutan Elektrolit, Hukum Dasar, </v>
      </c>
    </row>
    <row r="37" spans="1:110">
      <c r="A37" s="21">
        <v>27</v>
      </c>
      <c r="B37" s="21">
        <v>78713</v>
      </c>
      <c r="C37" s="21" t="s">
        <v>83</v>
      </c>
      <c r="E37" s="22">
        <f t="shared" si="0"/>
        <v>75</v>
      </c>
      <c r="F37" s="21" t="str">
        <f t="shared" si="1"/>
        <v>C</v>
      </c>
      <c r="G37" s="21" t="str">
        <f t="shared" si="27"/>
        <v xml:space="preserve">Memiliki kemampuan pemahanan  Larutan Elektrolit, Redoks, Hukum Dasar,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Memiliki keterampilan  Larutan Elektrolit, Hukum Dasar, </v>
      </c>
      <c r="L37" s="36">
        <f t="shared" si="6"/>
        <v>75</v>
      </c>
      <c r="M37" s="36">
        <f t="shared" si="7"/>
        <v>73</v>
      </c>
      <c r="O37" s="36">
        <v>78</v>
      </c>
      <c r="P37" s="36">
        <v>72</v>
      </c>
      <c r="Q37" s="38">
        <v>80</v>
      </c>
      <c r="R37" s="36">
        <v>78</v>
      </c>
      <c r="S37" s="36">
        <v>75</v>
      </c>
      <c r="T37" s="38">
        <v>80</v>
      </c>
      <c r="U37" s="36">
        <v>61</v>
      </c>
      <c r="V37" s="36">
        <v>75</v>
      </c>
      <c r="W37" s="38">
        <v>80</v>
      </c>
      <c r="X37" s="36"/>
      <c r="Y37" s="36"/>
      <c r="Z37" s="38"/>
      <c r="AA37" s="36"/>
      <c r="AB37" s="36"/>
      <c r="AC37" s="38"/>
      <c r="AD37" s="38">
        <f t="shared" si="8"/>
        <v>75</v>
      </c>
      <c r="AE37" s="36">
        <v>70</v>
      </c>
      <c r="AF37" s="36"/>
      <c r="AG37" s="38">
        <v>80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73</v>
      </c>
      <c r="AU37" s="48">
        <f t="shared" si="9"/>
        <v>75.166666666666671</v>
      </c>
      <c r="AV37" s="49">
        <f t="shared" si="10"/>
        <v>75</v>
      </c>
      <c r="AW37" s="56"/>
      <c r="AX37" s="36">
        <v>80</v>
      </c>
      <c r="AY37" s="36"/>
      <c r="AZ37" s="38">
        <v>80</v>
      </c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80</v>
      </c>
      <c r="BN37" s="38" t="str">
        <f t="shared" si="12"/>
        <v/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80</v>
      </c>
      <c r="BS37" s="36">
        <v>80</v>
      </c>
      <c r="BT37" s="36"/>
      <c r="BU37" s="38">
        <v>80</v>
      </c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80</v>
      </c>
      <c r="CN37" s="49">
        <f t="shared" si="23"/>
        <v>80</v>
      </c>
      <c r="CO37" s="56"/>
      <c r="CP37" s="36">
        <v>11</v>
      </c>
      <c r="CQ37" s="61" t="str">
        <f t="shared" si="28"/>
        <v xml:space="preserve">Memiliki kemampuan pemahanan  Larutan Elektrolit, Redoks, Hukum Dasar, </v>
      </c>
      <c r="CR37" s="56"/>
      <c r="CS37" s="36">
        <v>11</v>
      </c>
      <c r="CT37" s="61" t="str">
        <f t="shared" si="25"/>
        <v xml:space="preserve">Memiliki keterampilan  Larutan Elektrolit, Hukum Dasar, </v>
      </c>
    </row>
    <row r="38" spans="1:110">
      <c r="A38" s="21">
        <v>28</v>
      </c>
      <c r="B38" s="21">
        <v>78729</v>
      </c>
      <c r="C38" s="21" t="s">
        <v>84</v>
      </c>
      <c r="E38" s="22">
        <f t="shared" si="0"/>
        <v>70</v>
      </c>
      <c r="F38" s="21" t="str">
        <f t="shared" si="1"/>
        <v>C</v>
      </c>
      <c r="G38" s="21" t="str">
        <f t="shared" si="27"/>
        <v xml:space="preserve">Memiliki kemampuan pemahanan  Larutan Elektrolit, Redoks, Hukum Dasar, </v>
      </c>
      <c r="H38" s="22">
        <f t="shared" si="3"/>
        <v>82</v>
      </c>
      <c r="I38" s="21" t="str">
        <f t="shared" si="4"/>
        <v>B</v>
      </c>
      <c r="J38" s="21" t="str">
        <f t="shared" si="5"/>
        <v xml:space="preserve">Memiliki keterampilan  Larutan Elektrolit, Hukum Dasar, </v>
      </c>
      <c r="L38" s="36">
        <f t="shared" si="6"/>
        <v>72</v>
      </c>
      <c r="M38" s="36">
        <f t="shared" si="7"/>
        <v>50</v>
      </c>
      <c r="O38" s="36">
        <v>78</v>
      </c>
      <c r="P38" s="36">
        <v>70</v>
      </c>
      <c r="Q38" s="38">
        <v>70</v>
      </c>
      <c r="R38" s="36">
        <v>74</v>
      </c>
      <c r="S38" s="36">
        <v>70</v>
      </c>
      <c r="T38" s="38">
        <v>70</v>
      </c>
      <c r="U38" s="36">
        <v>62</v>
      </c>
      <c r="V38" s="36">
        <v>75</v>
      </c>
      <c r="W38" s="38">
        <v>80</v>
      </c>
      <c r="X38" s="36"/>
      <c r="Y38" s="36"/>
      <c r="Z38" s="38"/>
      <c r="AA38" s="36"/>
      <c r="AB38" s="36"/>
      <c r="AC38" s="38"/>
      <c r="AD38" s="38">
        <f t="shared" si="8"/>
        <v>72</v>
      </c>
      <c r="AE38" s="36">
        <v>68</v>
      </c>
      <c r="AF38" s="36"/>
      <c r="AG38" s="38">
        <v>75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50</v>
      </c>
      <c r="AU38" s="48">
        <f t="shared" si="9"/>
        <v>70.166666666666671</v>
      </c>
      <c r="AV38" s="49">
        <f t="shared" si="10"/>
        <v>70</v>
      </c>
      <c r="AW38" s="56"/>
      <c r="AX38" s="36">
        <v>82</v>
      </c>
      <c r="AY38" s="36"/>
      <c r="AZ38" s="38">
        <v>80</v>
      </c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82</v>
      </c>
      <c r="BN38" s="38" t="str">
        <f t="shared" si="12"/>
        <v/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82</v>
      </c>
      <c r="BS38" s="36">
        <v>82</v>
      </c>
      <c r="BT38" s="36"/>
      <c r="BU38" s="38">
        <v>80</v>
      </c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82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82</v>
      </c>
      <c r="CN38" s="49">
        <f t="shared" si="23"/>
        <v>82</v>
      </c>
      <c r="CO38" s="56"/>
      <c r="CP38" s="36">
        <v>11</v>
      </c>
      <c r="CQ38" s="61" t="str">
        <f t="shared" si="28"/>
        <v xml:space="preserve">Memiliki kemampuan pemahanan  Larutan Elektrolit, Redoks, Hukum Dasar, </v>
      </c>
      <c r="CR38" s="56"/>
      <c r="CS38" s="36">
        <v>11</v>
      </c>
      <c r="CT38" s="61" t="str">
        <f t="shared" si="25"/>
        <v xml:space="preserve">Memiliki keterampilan  Larutan Elektrolit, Hukum Dasar, </v>
      </c>
    </row>
    <row r="39" spans="1:110">
      <c r="A39" s="21">
        <v>29</v>
      </c>
      <c r="B39" s="21">
        <v>78745</v>
      </c>
      <c r="C39" s="21" t="s">
        <v>85</v>
      </c>
      <c r="E39" s="22">
        <f t="shared" si="0"/>
        <v>82</v>
      </c>
      <c r="F39" s="21" t="str">
        <f t="shared" si="1"/>
        <v>B</v>
      </c>
      <c r="G39" s="21" t="str">
        <f t="shared" si="27"/>
        <v xml:space="preserve">Memiliki kemampuan pemahanan  Larutan Elektrolit, Redoks, Hukum Dasar, </v>
      </c>
      <c r="H39" s="22">
        <f t="shared" si="3"/>
        <v>80</v>
      </c>
      <c r="I39" s="21" t="str">
        <f t="shared" si="4"/>
        <v>B</v>
      </c>
      <c r="J39" s="21" t="str">
        <f t="shared" si="5"/>
        <v xml:space="preserve">Memiliki keterampilan  Larutan Elektrolit, Hukum Dasar, </v>
      </c>
      <c r="L39" s="36">
        <f t="shared" si="6"/>
        <v>82</v>
      </c>
      <c r="M39" s="36">
        <f t="shared" si="7"/>
        <v>86</v>
      </c>
      <c r="O39" s="36">
        <v>71</v>
      </c>
      <c r="P39" s="36">
        <v>90</v>
      </c>
      <c r="Q39" s="38">
        <v>90</v>
      </c>
      <c r="R39" s="36">
        <v>75</v>
      </c>
      <c r="S39" s="36">
        <v>90</v>
      </c>
      <c r="T39" s="38">
        <v>90</v>
      </c>
      <c r="U39" s="36">
        <v>55</v>
      </c>
      <c r="V39" s="36">
        <v>85</v>
      </c>
      <c r="W39" s="38">
        <v>90</v>
      </c>
      <c r="X39" s="36"/>
      <c r="Y39" s="36"/>
      <c r="Z39" s="38"/>
      <c r="AA39" s="36"/>
      <c r="AB39" s="36"/>
      <c r="AC39" s="38"/>
      <c r="AD39" s="38">
        <f t="shared" si="8"/>
        <v>82</v>
      </c>
      <c r="AE39" s="36">
        <v>80</v>
      </c>
      <c r="AF39" s="36"/>
      <c r="AG39" s="38">
        <v>85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86</v>
      </c>
      <c r="AU39" s="48">
        <f t="shared" si="9"/>
        <v>82.25</v>
      </c>
      <c r="AV39" s="49">
        <f t="shared" si="10"/>
        <v>82</v>
      </c>
      <c r="AW39" s="56"/>
      <c r="AX39" s="36">
        <v>80</v>
      </c>
      <c r="AY39" s="36"/>
      <c r="AZ39" s="38">
        <v>80</v>
      </c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80</v>
      </c>
      <c r="BN39" s="38" t="str">
        <f t="shared" si="12"/>
        <v/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80</v>
      </c>
      <c r="BS39" s="36">
        <v>80</v>
      </c>
      <c r="BT39" s="36"/>
      <c r="BU39" s="38">
        <v>80</v>
      </c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80</v>
      </c>
      <c r="CN39" s="49">
        <f t="shared" si="23"/>
        <v>80</v>
      </c>
      <c r="CO39" s="56"/>
      <c r="CP39" s="36">
        <v>11</v>
      </c>
      <c r="CQ39" s="61" t="str">
        <f t="shared" si="28"/>
        <v xml:space="preserve">Memiliki kemampuan pemahanan  Larutan Elektrolit, Redoks, Hukum Dasar, </v>
      </c>
      <c r="CR39" s="56"/>
      <c r="CS39" s="36">
        <v>11</v>
      </c>
      <c r="CT39" s="61" t="str">
        <f t="shared" si="25"/>
        <v xml:space="preserve">Memiliki keterampilan  Larutan Elektrolit, Hukum Dasar, </v>
      </c>
    </row>
    <row r="40" spans="1:110">
      <c r="A40" s="21">
        <v>30</v>
      </c>
      <c r="B40" s="21">
        <v>78761</v>
      </c>
      <c r="C40" s="21" t="s">
        <v>86</v>
      </c>
      <c r="E40" s="22">
        <f t="shared" si="0"/>
        <v>71</v>
      </c>
      <c r="F40" s="21" t="str">
        <f t="shared" si="1"/>
        <v>C</v>
      </c>
      <c r="G40" s="21" t="str">
        <f t="shared" si="27"/>
        <v xml:space="preserve">Memiliki kemampuan pemahanan  Larutan Elektrolit, Redoks, Hukum Dasar, </v>
      </c>
      <c r="H40" s="22">
        <f t="shared" si="3"/>
        <v>82</v>
      </c>
      <c r="I40" s="21" t="str">
        <f t="shared" si="4"/>
        <v>B</v>
      </c>
      <c r="J40" s="21" t="str">
        <f t="shared" si="5"/>
        <v xml:space="preserve">Memiliki keterampilan  Larutan Elektrolit, Hukum Dasar, </v>
      </c>
      <c r="L40" s="36">
        <f t="shared" si="6"/>
        <v>72</v>
      </c>
      <c r="M40" s="36">
        <f t="shared" si="7"/>
        <v>58</v>
      </c>
      <c r="O40" s="36">
        <v>70</v>
      </c>
      <c r="P40" s="36">
        <v>70</v>
      </c>
      <c r="Q40" s="38">
        <v>80</v>
      </c>
      <c r="R40" s="36">
        <v>70</v>
      </c>
      <c r="S40" s="36">
        <v>80</v>
      </c>
      <c r="T40" s="38">
        <v>80</v>
      </c>
      <c r="U40" s="36">
        <v>47</v>
      </c>
      <c r="V40" s="36">
        <v>70</v>
      </c>
      <c r="W40" s="38">
        <v>85</v>
      </c>
      <c r="X40" s="36"/>
      <c r="Y40" s="36"/>
      <c r="Z40" s="38"/>
      <c r="AA40" s="36"/>
      <c r="AB40" s="36"/>
      <c r="AC40" s="38"/>
      <c r="AD40" s="38">
        <f t="shared" si="8"/>
        <v>72</v>
      </c>
      <c r="AE40" s="36">
        <v>70</v>
      </c>
      <c r="AF40" s="36"/>
      <c r="AG40" s="38">
        <v>73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58</v>
      </c>
      <c r="AU40" s="48">
        <f t="shared" si="9"/>
        <v>71.083333333333329</v>
      </c>
      <c r="AV40" s="49">
        <f t="shared" si="10"/>
        <v>71</v>
      </c>
      <c r="AW40" s="56"/>
      <c r="AX40" s="36">
        <v>82</v>
      </c>
      <c r="AY40" s="36"/>
      <c r="AZ40" s="38">
        <v>80</v>
      </c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82</v>
      </c>
      <c r="BN40" s="38" t="str">
        <f t="shared" si="12"/>
        <v/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82</v>
      </c>
      <c r="BS40" s="36">
        <v>82</v>
      </c>
      <c r="BT40" s="36"/>
      <c r="BU40" s="38">
        <v>80</v>
      </c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82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82</v>
      </c>
      <c r="CN40" s="49">
        <f t="shared" si="23"/>
        <v>82</v>
      </c>
      <c r="CO40" s="56"/>
      <c r="CP40" s="36">
        <v>11</v>
      </c>
      <c r="CQ40" s="61" t="str">
        <f t="shared" si="28"/>
        <v xml:space="preserve">Memiliki kemampuan pemahanan  Larutan Elektrolit, Redoks, Hukum Dasar, </v>
      </c>
      <c r="CR40" s="56"/>
      <c r="CS40" s="36">
        <v>11</v>
      </c>
      <c r="CT40" s="61" t="str">
        <f t="shared" si="25"/>
        <v xml:space="preserve">Memiliki keterampilan  Larutan Elektrolit, Hukum Dasar, </v>
      </c>
    </row>
    <row r="41" spans="1:110">
      <c r="A41" s="21">
        <v>31</v>
      </c>
      <c r="B41" s="21">
        <v>78777</v>
      </c>
      <c r="C41" s="21" t="s">
        <v>87</v>
      </c>
      <c r="E41" s="22">
        <f t="shared" si="0"/>
        <v>80</v>
      </c>
      <c r="F41" s="21" t="str">
        <f t="shared" si="1"/>
        <v>B</v>
      </c>
      <c r="G41" s="21" t="str">
        <f t="shared" si="27"/>
        <v xml:space="preserve">Memiliki kemampuan pemahanan  Larutan Elektrolit, Redoks, Hukum Dasar, </v>
      </c>
      <c r="H41" s="22">
        <f t="shared" si="3"/>
        <v>80</v>
      </c>
      <c r="I41" s="21" t="str">
        <f t="shared" si="4"/>
        <v>B</v>
      </c>
      <c r="J41" s="21" t="str">
        <f t="shared" si="5"/>
        <v xml:space="preserve">Memiliki keterampilan  Larutan Elektrolit, Hukum Dasar, </v>
      </c>
      <c r="L41" s="36">
        <f t="shared" si="6"/>
        <v>79</v>
      </c>
      <c r="M41" s="36">
        <f t="shared" si="7"/>
        <v>84</v>
      </c>
      <c r="O41" s="36">
        <v>70</v>
      </c>
      <c r="P41" s="36">
        <v>80</v>
      </c>
      <c r="Q41" s="38">
        <v>90</v>
      </c>
      <c r="R41" s="36">
        <v>73</v>
      </c>
      <c r="S41" s="36">
        <v>85</v>
      </c>
      <c r="T41" s="38">
        <v>90</v>
      </c>
      <c r="U41" s="36">
        <v>55</v>
      </c>
      <c r="V41" s="36">
        <v>80</v>
      </c>
      <c r="W41" s="38">
        <v>90</v>
      </c>
      <c r="X41" s="36"/>
      <c r="Y41" s="36"/>
      <c r="Z41" s="38"/>
      <c r="AA41" s="36"/>
      <c r="AB41" s="36"/>
      <c r="AC41" s="38"/>
      <c r="AD41" s="38">
        <f t="shared" si="8"/>
        <v>79</v>
      </c>
      <c r="AE41" s="36">
        <v>75</v>
      </c>
      <c r="AF41" s="36"/>
      <c r="AG41" s="38">
        <v>85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84</v>
      </c>
      <c r="AU41" s="48">
        <f t="shared" si="9"/>
        <v>79.75</v>
      </c>
      <c r="AV41" s="49">
        <f t="shared" si="10"/>
        <v>80</v>
      </c>
      <c r="AW41" s="56"/>
      <c r="AX41" s="36">
        <v>80</v>
      </c>
      <c r="AY41" s="36"/>
      <c r="AZ41" s="38">
        <v>80</v>
      </c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80</v>
      </c>
      <c r="BN41" s="38" t="str">
        <f t="shared" si="12"/>
        <v/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80</v>
      </c>
      <c r="BS41" s="36">
        <v>80</v>
      </c>
      <c r="BT41" s="36"/>
      <c r="BU41" s="38">
        <v>80</v>
      </c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80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80</v>
      </c>
      <c r="CN41" s="49">
        <f t="shared" si="23"/>
        <v>80</v>
      </c>
      <c r="CO41" s="56"/>
      <c r="CP41" s="36">
        <v>11</v>
      </c>
      <c r="CQ41" s="61" t="str">
        <f t="shared" si="28"/>
        <v xml:space="preserve">Memiliki kemampuan pemahanan  Larutan Elektrolit, Redoks, Hukum Dasar, </v>
      </c>
      <c r="CR41" s="56"/>
      <c r="CS41" s="36">
        <v>11</v>
      </c>
      <c r="CT41" s="61" t="str">
        <f t="shared" si="25"/>
        <v xml:space="preserve">Memiliki keterampilan  Larutan Elektrolit, Hukum Dasar, </v>
      </c>
    </row>
    <row r="42" spans="1:110">
      <c r="A42" s="21">
        <v>32</v>
      </c>
      <c r="B42" s="21">
        <v>78793</v>
      </c>
      <c r="C42" s="21" t="s">
        <v>88</v>
      </c>
      <c r="E42" s="22">
        <f t="shared" si="0"/>
        <v>80</v>
      </c>
      <c r="F42" s="21" t="str">
        <f t="shared" si="1"/>
        <v>B</v>
      </c>
      <c r="G42" s="21" t="str">
        <f t="shared" si="27"/>
        <v xml:space="preserve">Memiliki kemampuan pemahanan  Larutan Elektrolit, Redoks, Hukum Dasar, </v>
      </c>
      <c r="H42" s="22">
        <f t="shared" si="3"/>
        <v>80</v>
      </c>
      <c r="I42" s="21" t="str">
        <f t="shared" si="4"/>
        <v>B</v>
      </c>
      <c r="J42" s="21" t="str">
        <f t="shared" si="5"/>
        <v xml:space="preserve">Memiliki keterampilan  Larutan Elektrolit, Hukum Dasar, </v>
      </c>
      <c r="L42" s="36">
        <f t="shared" si="6"/>
        <v>80</v>
      </c>
      <c r="M42" s="36">
        <f t="shared" si="7"/>
        <v>75</v>
      </c>
      <c r="O42" s="36">
        <v>70</v>
      </c>
      <c r="P42" s="36">
        <v>80</v>
      </c>
      <c r="Q42" s="38">
        <v>90</v>
      </c>
      <c r="R42" s="36">
        <v>73</v>
      </c>
      <c r="S42" s="36">
        <v>80</v>
      </c>
      <c r="T42" s="38">
        <v>90</v>
      </c>
      <c r="U42" s="36">
        <v>67</v>
      </c>
      <c r="V42" s="36">
        <v>80</v>
      </c>
      <c r="W42" s="38">
        <v>90</v>
      </c>
      <c r="X42" s="36"/>
      <c r="Y42" s="36"/>
      <c r="Z42" s="38"/>
      <c r="AA42" s="36"/>
      <c r="AB42" s="36"/>
      <c r="AC42" s="38"/>
      <c r="AD42" s="38">
        <f t="shared" si="8"/>
        <v>80</v>
      </c>
      <c r="AE42" s="36">
        <v>76</v>
      </c>
      <c r="AF42" s="36"/>
      <c r="AG42" s="38">
        <v>85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75</v>
      </c>
      <c r="AU42" s="48">
        <f t="shared" si="9"/>
        <v>79.666666666666671</v>
      </c>
      <c r="AV42" s="49">
        <f t="shared" si="10"/>
        <v>80</v>
      </c>
      <c r="AW42" s="56"/>
      <c r="AX42" s="36">
        <v>80</v>
      </c>
      <c r="AY42" s="36"/>
      <c r="AZ42" s="38">
        <v>80</v>
      </c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80</v>
      </c>
      <c r="BN42" s="38" t="str">
        <f t="shared" si="12"/>
        <v/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80</v>
      </c>
      <c r="BS42" s="36">
        <v>80</v>
      </c>
      <c r="BT42" s="36"/>
      <c r="BU42" s="38">
        <v>80</v>
      </c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80</v>
      </c>
      <c r="CN42" s="49">
        <f t="shared" si="23"/>
        <v>80</v>
      </c>
      <c r="CO42" s="56"/>
      <c r="CP42" s="36">
        <v>11</v>
      </c>
      <c r="CQ42" s="61" t="str">
        <f t="shared" si="28"/>
        <v xml:space="preserve">Memiliki kemampuan pemahanan  Larutan Elektrolit, Redoks, Hukum Dasar, </v>
      </c>
      <c r="CR42" s="56"/>
      <c r="CS42" s="36">
        <v>11</v>
      </c>
      <c r="CT42" s="61" t="str">
        <f t="shared" si="25"/>
        <v xml:space="preserve">Memiliki keterampilan  Larutan Elektrolit, Hukum Dasar, </v>
      </c>
    </row>
    <row r="43" spans="1:110">
      <c r="A43" s="21">
        <v>33</v>
      </c>
      <c r="B43" s="21">
        <v>78809</v>
      </c>
      <c r="C43" s="21" t="s">
        <v>89</v>
      </c>
      <c r="E43" s="22">
        <f t="shared" ref="E43:E60" si="29">AV43</f>
        <v>70</v>
      </c>
      <c r="F43" s="21" t="str">
        <f t="shared" ref="F43:F60" si="30">IF(E43="","",IF(E43&lt;=69,"D",IF(E43&lt;=75,"C",IF(E43&lt;=90,"B",IF(E43&lt;=100,"A","E")))))</f>
        <v>C</v>
      </c>
      <c r="G43" s="21" t="str">
        <f t="shared" ref="G43:G60" si="31">CQ43</f>
        <v xml:space="preserve">Memiliki kemampuan pemahanan  Larutan Elektrolit, Redoks, Hukum Dasar, </v>
      </c>
      <c r="H43" s="22">
        <f t="shared" ref="H43:H60" si="32">CN43</f>
        <v>80</v>
      </c>
      <c r="I43" s="21" t="str">
        <f t="shared" ref="I43:I60" si="33">IF(H43="","",IF(H43&lt;=69,"D",IF(H43&lt;=75,"C",IF(H43&lt;=90,"B",IF(H43&lt;=100,"A","E")))))</f>
        <v>B</v>
      </c>
      <c r="J43" s="21" t="str">
        <f t="shared" ref="J43:J60" si="34">CT43</f>
        <v xml:space="preserve">Memiliki keterampilan  Larutan Elektrolit, Hukum Dasar, </v>
      </c>
      <c r="L43" s="36">
        <f t="shared" ref="L43:L60" si="35">AD43</f>
        <v>72</v>
      </c>
      <c r="M43" s="36">
        <f t="shared" ref="M43:M60" si="36">IF(COUNTBLANK(AT43:AT43),"",AT43)</f>
        <v>51</v>
      </c>
      <c r="O43" s="36">
        <v>70</v>
      </c>
      <c r="P43" s="36">
        <v>75</v>
      </c>
      <c r="Q43" s="38">
        <v>85</v>
      </c>
      <c r="R43" s="36">
        <v>70</v>
      </c>
      <c r="S43" s="36">
        <v>80</v>
      </c>
      <c r="T43" s="38">
        <v>90</v>
      </c>
      <c r="U43" s="36">
        <v>25</v>
      </c>
      <c r="V43" s="36">
        <v>75</v>
      </c>
      <c r="W43" s="38">
        <v>75</v>
      </c>
      <c r="X43" s="36"/>
      <c r="Y43" s="36"/>
      <c r="Z43" s="38"/>
      <c r="AA43" s="36"/>
      <c r="AB43" s="36"/>
      <c r="AC43" s="38"/>
      <c r="AD43" s="38">
        <f t="shared" ref="AD43:AD60" si="37">IF(AND(O43="",P43="",Q43=""),"",ROUND(AVERAGE(O43:AC43),0))</f>
        <v>72</v>
      </c>
      <c r="AE43" s="36">
        <v>69</v>
      </c>
      <c r="AF43" s="36"/>
      <c r="AG43" s="38">
        <v>72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51</v>
      </c>
      <c r="AU43" s="48">
        <f t="shared" ref="AU43:AU60" si="38">IF(AT43="","",AVERAGE(O43:AC43,AE43:AT43))</f>
        <v>69.75</v>
      </c>
      <c r="AV43" s="49">
        <f t="shared" ref="AV43:AV60" si="39">IF(AU43="","",ROUND(AU43,0))</f>
        <v>70</v>
      </c>
      <c r="AW43" s="56"/>
      <c r="AX43" s="36">
        <v>80</v>
      </c>
      <c r="AY43" s="36"/>
      <c r="AZ43" s="38">
        <v>80</v>
      </c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ref="BM43:BM60" si="40">IF(AND(AZ43="",AY43="",AX43=""),"",MAX(AX43:AZ43))</f>
        <v>80</v>
      </c>
      <c r="BN43" s="38" t="str">
        <f t="shared" ref="BN43:BN60" si="41">IF(AND(BB43="",BC43="",BA43=""),"",MAX(BA43:BC43))</f>
        <v/>
      </c>
      <c r="BO43" s="38" t="str">
        <f t="shared" ref="BO43:BO60" si="42">IF(AND(BD43="",BE43="",BF43=""),"",MAX(BD43:BF43))</f>
        <v/>
      </c>
      <c r="BP43" s="38" t="str">
        <f t="shared" ref="BP43:BP60" si="43">IF(AND(BG43="",BH43="",BI43=""),"",MAX(BG43:BI43))</f>
        <v/>
      </c>
      <c r="BQ43" s="38" t="str">
        <f t="shared" ref="BQ43:BQ60" si="44">IF(AND(BJ43="",BK43="",BL43=""),"",MAX(BJ43:BL43))</f>
        <v/>
      </c>
      <c r="BR43" s="38">
        <f t="shared" ref="BR43:BR60" si="45">IF(AND(BM43=""),"",ROUND(AVERAGE(BM43:BQ43),0))</f>
        <v>80</v>
      </c>
      <c r="BS43" s="36">
        <v>80</v>
      </c>
      <c r="BT43" s="36"/>
      <c r="BU43" s="38">
        <v>80</v>
      </c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ref="CH43:CH60" si="46">IF(AND(BU43="",BT43="",BS43=""),"",MAX(BS43:BU43))</f>
        <v>80</v>
      </c>
      <c r="CI43" s="38" t="str">
        <f t="shared" ref="CI43:CI60" si="47">IF(AND(BW43="",BX43="",BV43=""),"",MAX(BV43:BX43))</f>
        <v/>
      </c>
      <c r="CJ43" s="38" t="str">
        <f t="shared" ref="CJ43:CJ60" si="48">IF(AND(BY43="",BZ43="",CA43=""),"",MAX(BY43:CA43))</f>
        <v/>
      </c>
      <c r="CK43" s="38" t="str">
        <f t="shared" ref="CK43:CK60" si="49">IF(AND(CB43="",CC43="",CD43=""),"",MAX(CB43:CD43))</f>
        <v/>
      </c>
      <c r="CL43" s="38" t="str">
        <f t="shared" ref="CL43:CL60" si="50">IF(AND(CE43="",CF43="",CG43=""),"",MAX(CE43:CG43))</f>
        <v/>
      </c>
      <c r="CM43" s="48">
        <f t="shared" ref="CM43:CM60" si="51">IF(AND(CH43=""),"",AVERAGE(BR43,CH43:CL43))</f>
        <v>80</v>
      </c>
      <c r="CN43" s="49">
        <f t="shared" ref="CN43:CN60" si="52">IF(CM43="","",ROUND(CM43,0))</f>
        <v>80</v>
      </c>
      <c r="CO43" s="56"/>
      <c r="CP43" s="36">
        <v>11</v>
      </c>
      <c r="CQ43" s="61" t="str">
        <f t="shared" ref="CQ43:CQ60" si="53">IF(CP43="","",VLOOKUP(CP43,$DE$9:$DF$20,2,0))</f>
        <v xml:space="preserve">Memiliki kemampuan pemahanan  Larutan Elektrolit, Redoks, Hukum Dasar, </v>
      </c>
      <c r="CR43" s="56"/>
      <c r="CS43" s="36">
        <v>11</v>
      </c>
      <c r="CT43" s="61" t="str">
        <f t="shared" ref="CT43:CT60" si="54">IF(CS43="","",VLOOKUP(CS43,$DE$22:$DF$33,2,0))</f>
        <v xml:space="preserve">Memiliki keterampilan  Larutan Elektrolit, Hukum Dasar, </v>
      </c>
    </row>
    <row r="44" spans="1:110">
      <c r="A44" s="21">
        <v>34</v>
      </c>
      <c r="B44" s="21">
        <v>78825</v>
      </c>
      <c r="C44" s="21" t="s">
        <v>90</v>
      </c>
      <c r="E44" s="22">
        <f t="shared" si="29"/>
        <v>74</v>
      </c>
      <c r="F44" s="21" t="str">
        <f t="shared" si="30"/>
        <v>C</v>
      </c>
      <c r="G44" s="21" t="str">
        <f t="shared" si="31"/>
        <v xml:space="preserve">Memiliki kemampuan pemahanan  Larutan Elektrolit, Redoks, Hukum Dasar, </v>
      </c>
      <c r="H44" s="22">
        <f t="shared" si="32"/>
        <v>80</v>
      </c>
      <c r="I44" s="21" t="str">
        <f t="shared" si="33"/>
        <v>B</v>
      </c>
      <c r="J44" s="21" t="str">
        <f t="shared" si="34"/>
        <v xml:space="preserve">Memiliki keterampilan  Larutan Elektrolit, Hukum Dasar, </v>
      </c>
      <c r="L44" s="36">
        <f t="shared" si="35"/>
        <v>74</v>
      </c>
      <c r="M44" s="36">
        <f t="shared" si="36"/>
        <v>67</v>
      </c>
      <c r="O44" s="36">
        <v>70</v>
      </c>
      <c r="P44" s="36">
        <v>75</v>
      </c>
      <c r="Q44" s="38">
        <v>90</v>
      </c>
      <c r="R44" s="36">
        <v>70</v>
      </c>
      <c r="S44" s="36">
        <v>80</v>
      </c>
      <c r="T44" s="38">
        <v>90</v>
      </c>
      <c r="U44" s="36">
        <v>40</v>
      </c>
      <c r="V44" s="36">
        <v>75</v>
      </c>
      <c r="W44" s="38">
        <v>80</v>
      </c>
      <c r="X44" s="36"/>
      <c r="Y44" s="36"/>
      <c r="Z44" s="38"/>
      <c r="AA44" s="36"/>
      <c r="AB44" s="36"/>
      <c r="AC44" s="38"/>
      <c r="AD44" s="38">
        <f t="shared" si="37"/>
        <v>74</v>
      </c>
      <c r="AE44" s="36">
        <v>75</v>
      </c>
      <c r="AF44" s="36"/>
      <c r="AG44" s="38">
        <v>75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67</v>
      </c>
      <c r="AU44" s="48">
        <f t="shared" si="38"/>
        <v>73.916666666666671</v>
      </c>
      <c r="AV44" s="49">
        <f t="shared" si="39"/>
        <v>74</v>
      </c>
      <c r="AW44" s="56"/>
      <c r="AX44" s="36">
        <v>80</v>
      </c>
      <c r="AY44" s="36"/>
      <c r="AZ44" s="38">
        <v>80</v>
      </c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40"/>
        <v>80</v>
      </c>
      <c r="BN44" s="38" t="str">
        <f t="shared" si="41"/>
        <v/>
      </c>
      <c r="BO44" s="38" t="str">
        <f t="shared" si="42"/>
        <v/>
      </c>
      <c r="BP44" s="38" t="str">
        <f t="shared" si="43"/>
        <v/>
      </c>
      <c r="BQ44" s="38" t="str">
        <f t="shared" si="44"/>
        <v/>
      </c>
      <c r="BR44" s="38">
        <f t="shared" si="45"/>
        <v>80</v>
      </c>
      <c r="BS44" s="36">
        <v>80</v>
      </c>
      <c r="BT44" s="36"/>
      <c r="BU44" s="38">
        <v>80</v>
      </c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46"/>
        <v>80</v>
      </c>
      <c r="CI44" s="38" t="str">
        <f t="shared" si="47"/>
        <v/>
      </c>
      <c r="CJ44" s="38" t="str">
        <f t="shared" si="48"/>
        <v/>
      </c>
      <c r="CK44" s="38" t="str">
        <f t="shared" si="49"/>
        <v/>
      </c>
      <c r="CL44" s="38" t="str">
        <f t="shared" si="50"/>
        <v/>
      </c>
      <c r="CM44" s="48">
        <f t="shared" si="51"/>
        <v>80</v>
      </c>
      <c r="CN44" s="49">
        <f t="shared" si="52"/>
        <v>80</v>
      </c>
      <c r="CO44" s="56"/>
      <c r="CP44" s="36">
        <v>11</v>
      </c>
      <c r="CQ44" s="61" t="str">
        <f t="shared" si="53"/>
        <v xml:space="preserve">Memiliki kemampuan pemahanan  Larutan Elektrolit, Redoks, Hukum Dasar, </v>
      </c>
      <c r="CR44" s="56"/>
      <c r="CS44" s="36">
        <v>11</v>
      </c>
      <c r="CT44" s="61" t="str">
        <f t="shared" si="54"/>
        <v xml:space="preserve">Memiliki keterampilan  Larutan Elektrolit, Hukum Dasar, </v>
      </c>
    </row>
    <row r="45" spans="1:110">
      <c r="A45" s="21">
        <v>35</v>
      </c>
      <c r="B45" s="21">
        <v>78841</v>
      </c>
      <c r="C45" s="21" t="s">
        <v>91</v>
      </c>
      <c r="E45" s="22">
        <f t="shared" si="29"/>
        <v>77</v>
      </c>
      <c r="F45" s="21" t="str">
        <f t="shared" si="30"/>
        <v>B</v>
      </c>
      <c r="G45" s="21" t="str">
        <f t="shared" si="31"/>
        <v xml:space="preserve">Memiliki kemampuan pemahanan  Larutan Elektrolit, Redoks, Hukum Dasar, </v>
      </c>
      <c r="H45" s="22">
        <f t="shared" si="32"/>
        <v>80</v>
      </c>
      <c r="I45" s="21" t="str">
        <f t="shared" si="33"/>
        <v>B</v>
      </c>
      <c r="J45" s="21" t="str">
        <f t="shared" si="34"/>
        <v xml:space="preserve">Memiliki keterampilan  Larutan Elektrolit, Hukum Dasar, </v>
      </c>
      <c r="L45" s="36">
        <f t="shared" si="35"/>
        <v>78</v>
      </c>
      <c r="M45" s="36">
        <f t="shared" si="36"/>
        <v>64</v>
      </c>
      <c r="O45" s="36">
        <v>70</v>
      </c>
      <c r="P45" s="36">
        <v>70</v>
      </c>
      <c r="Q45" s="38">
        <v>85</v>
      </c>
      <c r="R45" s="36">
        <v>71</v>
      </c>
      <c r="S45" s="36">
        <v>80</v>
      </c>
      <c r="T45" s="38">
        <v>85</v>
      </c>
      <c r="U45" s="36">
        <v>76</v>
      </c>
      <c r="V45" s="36">
        <v>80</v>
      </c>
      <c r="W45" s="38">
        <v>85</v>
      </c>
      <c r="X45" s="36"/>
      <c r="Y45" s="36"/>
      <c r="Z45" s="38"/>
      <c r="AA45" s="36"/>
      <c r="AB45" s="36"/>
      <c r="AC45" s="38"/>
      <c r="AD45" s="38">
        <f t="shared" si="37"/>
        <v>78</v>
      </c>
      <c r="AE45" s="36">
        <v>75</v>
      </c>
      <c r="AF45" s="36"/>
      <c r="AG45" s="38">
        <v>80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64</v>
      </c>
      <c r="AU45" s="48">
        <f t="shared" si="38"/>
        <v>76.75</v>
      </c>
      <c r="AV45" s="49">
        <f t="shared" si="39"/>
        <v>77</v>
      </c>
      <c r="AW45" s="56"/>
      <c r="AX45" s="36">
        <v>80</v>
      </c>
      <c r="AY45" s="36"/>
      <c r="AZ45" s="38">
        <v>80</v>
      </c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40"/>
        <v>80</v>
      </c>
      <c r="BN45" s="38" t="str">
        <f t="shared" si="41"/>
        <v/>
      </c>
      <c r="BO45" s="38" t="str">
        <f t="shared" si="42"/>
        <v/>
      </c>
      <c r="BP45" s="38" t="str">
        <f t="shared" si="43"/>
        <v/>
      </c>
      <c r="BQ45" s="38" t="str">
        <f t="shared" si="44"/>
        <v/>
      </c>
      <c r="BR45" s="38">
        <f t="shared" si="45"/>
        <v>80</v>
      </c>
      <c r="BS45" s="36">
        <v>80</v>
      </c>
      <c r="BT45" s="36"/>
      <c r="BU45" s="38">
        <v>80</v>
      </c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46"/>
        <v>80</v>
      </c>
      <c r="CI45" s="38" t="str">
        <f t="shared" si="47"/>
        <v/>
      </c>
      <c r="CJ45" s="38" t="str">
        <f t="shared" si="48"/>
        <v/>
      </c>
      <c r="CK45" s="38" t="str">
        <f t="shared" si="49"/>
        <v/>
      </c>
      <c r="CL45" s="38" t="str">
        <f t="shared" si="50"/>
        <v/>
      </c>
      <c r="CM45" s="48">
        <f t="shared" si="51"/>
        <v>80</v>
      </c>
      <c r="CN45" s="49">
        <f t="shared" si="52"/>
        <v>80</v>
      </c>
      <c r="CO45" s="56"/>
      <c r="CP45" s="36">
        <v>11</v>
      </c>
      <c r="CQ45" s="61" t="str">
        <f t="shared" si="53"/>
        <v xml:space="preserve">Memiliki kemampuan pemahanan  Larutan Elektrolit, Redoks, Hukum Dasar, </v>
      </c>
      <c r="CR45" s="56"/>
      <c r="CS45" s="36">
        <v>11</v>
      </c>
      <c r="CT45" s="61" t="str">
        <f t="shared" si="54"/>
        <v xml:space="preserve">Memiliki keterampilan  Larutan Elektrolit, Hukum Dasar, </v>
      </c>
    </row>
    <row r="46" spans="1:110">
      <c r="A46" s="21">
        <v>36</v>
      </c>
      <c r="B46" s="21">
        <v>78857</v>
      </c>
      <c r="C46" s="21" t="s">
        <v>92</v>
      </c>
      <c r="E46" s="22">
        <f t="shared" si="29"/>
        <v>81</v>
      </c>
      <c r="F46" s="21" t="str">
        <f t="shared" si="30"/>
        <v>B</v>
      </c>
      <c r="G46" s="21" t="str">
        <f t="shared" si="31"/>
        <v xml:space="preserve">Memiliki kemampuan pemahanan  Larutan Elektrolit, Redoks, Hukum Dasar, </v>
      </c>
      <c r="H46" s="22">
        <f t="shared" si="32"/>
        <v>80</v>
      </c>
      <c r="I46" s="21" t="str">
        <f t="shared" si="33"/>
        <v>B</v>
      </c>
      <c r="J46" s="21" t="str">
        <f t="shared" si="34"/>
        <v xml:space="preserve">Memiliki keterampilan  Larutan Elektrolit, Hukum Dasar, </v>
      </c>
      <c r="L46" s="36">
        <f t="shared" si="35"/>
        <v>80</v>
      </c>
      <c r="M46" s="36">
        <f t="shared" si="36"/>
        <v>84</v>
      </c>
      <c r="O46" s="36">
        <v>70</v>
      </c>
      <c r="P46" s="36">
        <v>85</v>
      </c>
      <c r="Q46" s="38">
        <v>90</v>
      </c>
      <c r="R46" s="36">
        <v>70</v>
      </c>
      <c r="S46" s="36">
        <v>85</v>
      </c>
      <c r="T46" s="38">
        <v>90</v>
      </c>
      <c r="U46" s="36">
        <v>58</v>
      </c>
      <c r="V46" s="36">
        <v>85</v>
      </c>
      <c r="W46" s="38">
        <v>90</v>
      </c>
      <c r="X46" s="36"/>
      <c r="Y46" s="36"/>
      <c r="Z46" s="38"/>
      <c r="AA46" s="36"/>
      <c r="AB46" s="36"/>
      <c r="AC46" s="38"/>
      <c r="AD46" s="38">
        <f t="shared" si="37"/>
        <v>80</v>
      </c>
      <c r="AE46" s="36">
        <v>76</v>
      </c>
      <c r="AF46" s="36"/>
      <c r="AG46" s="38">
        <v>87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84</v>
      </c>
      <c r="AU46" s="48">
        <f t="shared" si="38"/>
        <v>80.833333333333329</v>
      </c>
      <c r="AV46" s="49">
        <f t="shared" si="39"/>
        <v>81</v>
      </c>
      <c r="AW46" s="56"/>
      <c r="AX46">
        <v>80</v>
      </c>
      <c r="AY46" s="36"/>
      <c r="AZ46" s="38">
        <v>80</v>
      </c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>IF(AND(AZ46="",AY46="",AX41=""),"",MAX(AX46:AZ46))</f>
        <v>80</v>
      </c>
      <c r="BN46" s="38" t="str">
        <f t="shared" si="41"/>
        <v/>
      </c>
      <c r="BO46" s="38" t="str">
        <f t="shared" si="42"/>
        <v/>
      </c>
      <c r="BP46" s="38" t="str">
        <f t="shared" si="43"/>
        <v/>
      </c>
      <c r="BQ46" s="38" t="str">
        <f t="shared" si="44"/>
        <v/>
      </c>
      <c r="BR46" s="38">
        <f t="shared" si="45"/>
        <v>80</v>
      </c>
      <c r="BS46">
        <v>80</v>
      </c>
      <c r="BT46" s="36"/>
      <c r="BU46" s="38">
        <v>80</v>
      </c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46"/>
        <v>80</v>
      </c>
      <c r="CI46" s="38" t="str">
        <f t="shared" si="47"/>
        <v/>
      </c>
      <c r="CJ46" s="38" t="str">
        <f t="shared" si="48"/>
        <v/>
      </c>
      <c r="CK46" s="38" t="str">
        <f t="shared" si="49"/>
        <v/>
      </c>
      <c r="CL46" s="38" t="str">
        <f t="shared" si="50"/>
        <v/>
      </c>
      <c r="CM46" s="48">
        <f t="shared" si="51"/>
        <v>80</v>
      </c>
      <c r="CN46" s="49">
        <f t="shared" si="52"/>
        <v>80</v>
      </c>
      <c r="CO46" s="56"/>
      <c r="CP46" s="36">
        <v>11</v>
      </c>
      <c r="CQ46" s="61" t="str">
        <f t="shared" si="53"/>
        <v xml:space="preserve">Memiliki kemampuan pemahanan  Larutan Elektrolit, Redoks, Hukum Dasar, </v>
      </c>
      <c r="CR46" s="56"/>
      <c r="CS46" s="36">
        <v>11</v>
      </c>
      <c r="CT46" s="61" t="str">
        <f t="shared" si="54"/>
        <v xml:space="preserve">Memiliki keterampilan  Larutan Elektrolit, Hukum Dasar, </v>
      </c>
    </row>
    <row r="47" spans="1:110">
      <c r="A47" s="21"/>
      <c r="B47" s="21"/>
      <c r="C47" s="21"/>
      <c r="E47" s="22" t="str">
        <f t="shared" si="29"/>
        <v/>
      </c>
      <c r="F47" s="21" t="str">
        <f t="shared" si="30"/>
        <v/>
      </c>
      <c r="G47" s="21" t="str">
        <f t="shared" si="31"/>
        <v/>
      </c>
      <c r="H47" s="22" t="str">
        <f t="shared" si="32"/>
        <v/>
      </c>
      <c r="I47" s="21" t="str">
        <f t="shared" si="33"/>
        <v/>
      </c>
      <c r="J47" s="21" t="str">
        <f t="shared" si="34"/>
        <v/>
      </c>
      <c r="L47" s="36" t="str">
        <f t="shared" si="35"/>
        <v/>
      </c>
      <c r="M47" s="36" t="str">
        <f t="shared" si="36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37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38"/>
        <v/>
      </c>
      <c r="AV47" s="49" t="str">
        <f t="shared" si="39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40"/>
        <v/>
      </c>
      <c r="BN47" s="38" t="str">
        <f t="shared" si="41"/>
        <v/>
      </c>
      <c r="BO47" s="38" t="str">
        <f t="shared" si="42"/>
        <v/>
      </c>
      <c r="BP47" s="38" t="str">
        <f t="shared" si="43"/>
        <v/>
      </c>
      <c r="BQ47" s="38" t="str">
        <f t="shared" si="44"/>
        <v/>
      </c>
      <c r="BR47" s="38" t="str">
        <f t="shared" si="45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46"/>
        <v/>
      </c>
      <c r="CI47" s="38" t="str">
        <f t="shared" si="47"/>
        <v/>
      </c>
      <c r="CJ47" s="38" t="str">
        <f t="shared" si="48"/>
        <v/>
      </c>
      <c r="CK47" s="38" t="str">
        <f t="shared" si="49"/>
        <v/>
      </c>
      <c r="CL47" s="38" t="str">
        <f t="shared" si="50"/>
        <v/>
      </c>
      <c r="CM47" s="48" t="str">
        <f t="shared" si="51"/>
        <v/>
      </c>
      <c r="CN47" s="49" t="str">
        <f t="shared" si="52"/>
        <v/>
      </c>
      <c r="CO47" s="56"/>
      <c r="CP47" s="36"/>
      <c r="CQ47" s="61" t="str">
        <f t="shared" si="53"/>
        <v/>
      </c>
      <c r="CR47" s="56"/>
      <c r="CS47" s="36"/>
      <c r="CT47" s="61" t="str">
        <f t="shared" si="54"/>
        <v/>
      </c>
    </row>
    <row r="48" spans="1:110">
      <c r="A48" s="21"/>
      <c r="B48" s="21"/>
      <c r="C48" s="21"/>
      <c r="E48" s="22" t="str">
        <f t="shared" si="29"/>
        <v/>
      </c>
      <c r="F48" s="21" t="str">
        <f t="shared" si="30"/>
        <v/>
      </c>
      <c r="G48" s="21" t="str">
        <f t="shared" si="31"/>
        <v/>
      </c>
      <c r="H48" s="22" t="str">
        <f t="shared" si="32"/>
        <v/>
      </c>
      <c r="I48" s="21" t="str">
        <f t="shared" si="33"/>
        <v/>
      </c>
      <c r="J48" s="21" t="str">
        <f t="shared" si="34"/>
        <v/>
      </c>
      <c r="L48" s="36" t="str">
        <f t="shared" si="35"/>
        <v/>
      </c>
      <c r="M48" s="36" t="str">
        <f t="shared" si="36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37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38"/>
        <v/>
      </c>
      <c r="AV48" s="49" t="str">
        <f t="shared" si="39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40"/>
        <v/>
      </c>
      <c r="BN48" s="38" t="str">
        <f t="shared" si="41"/>
        <v/>
      </c>
      <c r="BO48" s="38" t="str">
        <f t="shared" si="42"/>
        <v/>
      </c>
      <c r="BP48" s="38" t="str">
        <f t="shared" si="43"/>
        <v/>
      </c>
      <c r="BQ48" s="38" t="str">
        <f t="shared" si="44"/>
        <v/>
      </c>
      <c r="BR48" s="38" t="str">
        <f t="shared" si="45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46"/>
        <v/>
      </c>
      <c r="CI48" s="38" t="str">
        <f t="shared" si="47"/>
        <v/>
      </c>
      <c r="CJ48" s="38" t="str">
        <f t="shared" si="48"/>
        <v/>
      </c>
      <c r="CK48" s="38" t="str">
        <f t="shared" si="49"/>
        <v/>
      </c>
      <c r="CL48" s="38" t="str">
        <f t="shared" si="50"/>
        <v/>
      </c>
      <c r="CM48" s="48" t="str">
        <f t="shared" si="51"/>
        <v/>
      </c>
      <c r="CN48" s="49" t="str">
        <f t="shared" si="52"/>
        <v/>
      </c>
      <c r="CO48" s="56"/>
      <c r="CP48" s="36"/>
      <c r="CQ48" s="61" t="str">
        <f t="shared" si="53"/>
        <v/>
      </c>
      <c r="CR48" s="56"/>
      <c r="CS48" s="36"/>
      <c r="CT48" s="61" t="str">
        <f t="shared" si="54"/>
        <v/>
      </c>
    </row>
    <row r="49" spans="1:98">
      <c r="A49" s="21"/>
      <c r="B49" s="21"/>
      <c r="C49" s="21"/>
      <c r="E49" s="22" t="str">
        <f t="shared" si="29"/>
        <v/>
      </c>
      <c r="F49" s="21" t="str">
        <f t="shared" si="30"/>
        <v/>
      </c>
      <c r="G49" s="21" t="str">
        <f t="shared" si="31"/>
        <v/>
      </c>
      <c r="H49" s="22" t="str">
        <f t="shared" si="32"/>
        <v/>
      </c>
      <c r="I49" s="21" t="str">
        <f t="shared" si="33"/>
        <v/>
      </c>
      <c r="J49" s="21" t="str">
        <f t="shared" si="34"/>
        <v/>
      </c>
      <c r="L49" s="36" t="str">
        <f t="shared" si="35"/>
        <v/>
      </c>
      <c r="M49" s="36" t="str">
        <f t="shared" si="36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37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38"/>
        <v/>
      </c>
      <c r="AV49" s="49" t="str">
        <f t="shared" si="39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40"/>
        <v/>
      </c>
      <c r="BN49" s="38" t="str">
        <f t="shared" si="41"/>
        <v/>
      </c>
      <c r="BO49" s="38" t="str">
        <f t="shared" si="42"/>
        <v/>
      </c>
      <c r="BP49" s="38" t="str">
        <f t="shared" si="43"/>
        <v/>
      </c>
      <c r="BQ49" s="38" t="str">
        <f t="shared" si="44"/>
        <v/>
      </c>
      <c r="BR49" s="38" t="str">
        <f t="shared" si="45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46"/>
        <v/>
      </c>
      <c r="CI49" s="38" t="str">
        <f t="shared" si="47"/>
        <v/>
      </c>
      <c r="CJ49" s="38" t="str">
        <f t="shared" si="48"/>
        <v/>
      </c>
      <c r="CK49" s="38" t="str">
        <f t="shared" si="49"/>
        <v/>
      </c>
      <c r="CL49" s="38" t="str">
        <f t="shared" si="50"/>
        <v/>
      </c>
      <c r="CM49" s="48" t="str">
        <f t="shared" si="51"/>
        <v/>
      </c>
      <c r="CN49" s="49" t="str">
        <f t="shared" si="52"/>
        <v/>
      </c>
      <c r="CO49" s="56"/>
      <c r="CP49" s="36"/>
      <c r="CQ49" s="61" t="str">
        <f t="shared" si="53"/>
        <v/>
      </c>
      <c r="CR49" s="56"/>
      <c r="CS49" s="36"/>
      <c r="CT49" s="61" t="str">
        <f t="shared" si="54"/>
        <v/>
      </c>
    </row>
    <row r="50" spans="1:98">
      <c r="A50" s="21"/>
      <c r="B50" s="21"/>
      <c r="C50" s="21"/>
      <c r="E50" s="22" t="str">
        <f t="shared" si="29"/>
        <v/>
      </c>
      <c r="F50" s="21" t="str">
        <f t="shared" si="30"/>
        <v/>
      </c>
      <c r="G50" s="21" t="str">
        <f t="shared" si="31"/>
        <v/>
      </c>
      <c r="H50" s="22" t="str">
        <f t="shared" si="32"/>
        <v/>
      </c>
      <c r="I50" s="21" t="str">
        <f t="shared" si="33"/>
        <v/>
      </c>
      <c r="J50" s="21" t="str">
        <f t="shared" si="34"/>
        <v/>
      </c>
      <c r="L50" s="36" t="str">
        <f t="shared" si="35"/>
        <v/>
      </c>
      <c r="M50" s="36" t="str">
        <f t="shared" si="36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37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38"/>
        <v/>
      </c>
      <c r="AV50" s="49" t="str">
        <f t="shared" si="39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40"/>
        <v/>
      </c>
      <c r="BN50" s="38" t="str">
        <f t="shared" si="41"/>
        <v/>
      </c>
      <c r="BO50" s="38" t="str">
        <f t="shared" si="42"/>
        <v/>
      </c>
      <c r="BP50" s="38" t="str">
        <f t="shared" si="43"/>
        <v/>
      </c>
      <c r="BQ50" s="38" t="str">
        <f t="shared" si="44"/>
        <v/>
      </c>
      <c r="BR50" s="38" t="str">
        <f t="shared" si="45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46"/>
        <v/>
      </c>
      <c r="CI50" s="38" t="str">
        <f t="shared" si="47"/>
        <v/>
      </c>
      <c r="CJ50" s="38" t="str">
        <f t="shared" si="48"/>
        <v/>
      </c>
      <c r="CK50" s="38" t="str">
        <f t="shared" si="49"/>
        <v/>
      </c>
      <c r="CL50" s="38" t="str">
        <f t="shared" si="50"/>
        <v/>
      </c>
      <c r="CM50" s="48" t="str">
        <f t="shared" si="51"/>
        <v/>
      </c>
      <c r="CN50" s="49" t="str">
        <f t="shared" si="52"/>
        <v/>
      </c>
      <c r="CO50" s="56"/>
      <c r="CP50" s="36"/>
      <c r="CQ50" s="61" t="str">
        <f t="shared" si="53"/>
        <v/>
      </c>
      <c r="CR50" s="56"/>
      <c r="CS50" s="36"/>
      <c r="CT50" s="61" t="str">
        <f t="shared" si="54"/>
        <v/>
      </c>
    </row>
    <row r="51" spans="1:98">
      <c r="A51" s="21"/>
      <c r="B51" s="21"/>
      <c r="C51" s="21"/>
      <c r="E51" s="22" t="str">
        <f t="shared" si="29"/>
        <v/>
      </c>
      <c r="F51" s="21" t="str">
        <f t="shared" si="30"/>
        <v/>
      </c>
      <c r="G51" s="21" t="str">
        <f t="shared" si="31"/>
        <v/>
      </c>
      <c r="H51" s="22" t="str">
        <f t="shared" si="32"/>
        <v/>
      </c>
      <c r="I51" s="21" t="str">
        <f t="shared" si="33"/>
        <v/>
      </c>
      <c r="J51" s="21" t="str">
        <f t="shared" si="34"/>
        <v/>
      </c>
      <c r="L51" s="36" t="str">
        <f t="shared" si="35"/>
        <v/>
      </c>
      <c r="M51" s="36" t="str">
        <f t="shared" si="36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37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38"/>
        <v/>
      </c>
      <c r="AV51" s="49" t="str">
        <f t="shared" si="39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40"/>
        <v/>
      </c>
      <c r="BN51" s="38" t="str">
        <f t="shared" si="41"/>
        <v/>
      </c>
      <c r="BO51" s="38" t="str">
        <f t="shared" si="42"/>
        <v/>
      </c>
      <c r="BP51" s="38" t="str">
        <f t="shared" si="43"/>
        <v/>
      </c>
      <c r="BQ51" s="38" t="str">
        <f t="shared" si="44"/>
        <v/>
      </c>
      <c r="BR51" s="38" t="str">
        <f t="shared" si="45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46"/>
        <v/>
      </c>
      <c r="CI51" s="38" t="str">
        <f t="shared" si="47"/>
        <v/>
      </c>
      <c r="CJ51" s="38" t="str">
        <f t="shared" si="48"/>
        <v/>
      </c>
      <c r="CK51" s="38" t="str">
        <f t="shared" si="49"/>
        <v/>
      </c>
      <c r="CL51" s="38" t="str">
        <f t="shared" si="50"/>
        <v/>
      </c>
      <c r="CM51" s="48" t="str">
        <f t="shared" si="51"/>
        <v/>
      </c>
      <c r="CN51" s="49" t="str">
        <f t="shared" si="52"/>
        <v/>
      </c>
      <c r="CO51" s="56"/>
      <c r="CP51" s="36"/>
      <c r="CQ51" s="61" t="str">
        <f t="shared" si="53"/>
        <v/>
      </c>
      <c r="CR51" s="56"/>
      <c r="CS51" s="36"/>
      <c r="CT51" s="61" t="str">
        <f t="shared" si="54"/>
        <v/>
      </c>
    </row>
    <row r="52" spans="1:98">
      <c r="A52" s="21"/>
      <c r="B52" s="21"/>
      <c r="C52" s="21"/>
      <c r="E52" s="22" t="str">
        <f t="shared" si="29"/>
        <v/>
      </c>
      <c r="F52" s="21" t="str">
        <f t="shared" si="30"/>
        <v/>
      </c>
      <c r="G52" s="21" t="str">
        <f t="shared" si="31"/>
        <v/>
      </c>
      <c r="H52" s="22" t="str">
        <f t="shared" si="32"/>
        <v/>
      </c>
      <c r="I52" s="21" t="str">
        <f t="shared" si="33"/>
        <v/>
      </c>
      <c r="J52" s="21" t="str">
        <f t="shared" si="34"/>
        <v/>
      </c>
      <c r="L52" s="36" t="str">
        <f t="shared" si="35"/>
        <v/>
      </c>
      <c r="M52" s="36" t="str">
        <f t="shared" si="36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37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38"/>
        <v/>
      </c>
      <c r="AV52" s="49" t="str">
        <f t="shared" si="39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40"/>
        <v/>
      </c>
      <c r="BN52" s="38" t="str">
        <f t="shared" si="41"/>
        <v/>
      </c>
      <c r="BO52" s="38" t="str">
        <f t="shared" si="42"/>
        <v/>
      </c>
      <c r="BP52" s="38" t="str">
        <f t="shared" si="43"/>
        <v/>
      </c>
      <c r="BQ52" s="38" t="str">
        <f t="shared" si="44"/>
        <v/>
      </c>
      <c r="BR52" s="38" t="str">
        <f t="shared" si="45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46"/>
        <v/>
      </c>
      <c r="CI52" s="38" t="str">
        <f t="shared" si="47"/>
        <v/>
      </c>
      <c r="CJ52" s="38" t="str">
        <f t="shared" si="48"/>
        <v/>
      </c>
      <c r="CK52" s="38" t="str">
        <f t="shared" si="49"/>
        <v/>
      </c>
      <c r="CL52" s="38" t="str">
        <f t="shared" si="50"/>
        <v/>
      </c>
      <c r="CM52" s="48" t="str">
        <f t="shared" si="51"/>
        <v/>
      </c>
      <c r="CN52" s="49" t="str">
        <f t="shared" si="52"/>
        <v/>
      </c>
      <c r="CO52" s="56"/>
      <c r="CP52" s="36"/>
      <c r="CQ52" s="61" t="str">
        <f t="shared" si="53"/>
        <v/>
      </c>
      <c r="CR52" s="56"/>
      <c r="CS52" s="36"/>
      <c r="CT52" s="61" t="str">
        <f t="shared" si="54"/>
        <v/>
      </c>
    </row>
    <row r="53" spans="1:98">
      <c r="A53" s="21"/>
      <c r="B53" s="21"/>
      <c r="C53" s="21"/>
      <c r="E53" s="22" t="str">
        <f t="shared" si="29"/>
        <v/>
      </c>
      <c r="F53" s="21" t="str">
        <f t="shared" si="30"/>
        <v/>
      </c>
      <c r="G53" s="21" t="str">
        <f t="shared" si="31"/>
        <v/>
      </c>
      <c r="H53" s="22" t="str">
        <f t="shared" si="32"/>
        <v/>
      </c>
      <c r="I53" s="21" t="str">
        <f t="shared" si="33"/>
        <v/>
      </c>
      <c r="J53" s="21" t="str">
        <f t="shared" si="34"/>
        <v/>
      </c>
      <c r="L53" s="36" t="str">
        <f t="shared" si="35"/>
        <v/>
      </c>
      <c r="M53" s="36" t="str">
        <f t="shared" si="36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37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38"/>
        <v/>
      </c>
      <c r="AV53" s="49" t="str">
        <f t="shared" si="39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40"/>
        <v/>
      </c>
      <c r="BN53" s="38" t="str">
        <f t="shared" si="41"/>
        <v/>
      </c>
      <c r="BO53" s="38" t="str">
        <f t="shared" si="42"/>
        <v/>
      </c>
      <c r="BP53" s="38" t="str">
        <f t="shared" si="43"/>
        <v/>
      </c>
      <c r="BQ53" s="38" t="str">
        <f t="shared" si="44"/>
        <v/>
      </c>
      <c r="BR53" s="38" t="str">
        <f t="shared" si="45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46"/>
        <v/>
      </c>
      <c r="CI53" s="38" t="str">
        <f t="shared" si="47"/>
        <v/>
      </c>
      <c r="CJ53" s="38" t="str">
        <f t="shared" si="48"/>
        <v/>
      </c>
      <c r="CK53" s="38" t="str">
        <f t="shared" si="49"/>
        <v/>
      </c>
      <c r="CL53" s="38" t="str">
        <f t="shared" si="50"/>
        <v/>
      </c>
      <c r="CM53" s="48" t="str">
        <f t="shared" si="51"/>
        <v/>
      </c>
      <c r="CN53" s="49" t="str">
        <f t="shared" si="52"/>
        <v/>
      </c>
      <c r="CO53" s="56"/>
      <c r="CP53" s="36"/>
      <c r="CQ53" s="61" t="str">
        <f t="shared" si="53"/>
        <v/>
      </c>
      <c r="CR53" s="56"/>
      <c r="CS53" s="36"/>
      <c r="CT53" s="61" t="str">
        <f t="shared" si="54"/>
        <v/>
      </c>
    </row>
    <row r="54" spans="1:98">
      <c r="A54" s="21"/>
      <c r="B54" s="21"/>
      <c r="C54" s="21"/>
      <c r="E54" s="22" t="str">
        <f t="shared" si="29"/>
        <v/>
      </c>
      <c r="F54" s="21" t="str">
        <f t="shared" si="30"/>
        <v/>
      </c>
      <c r="G54" s="21" t="str">
        <f t="shared" si="31"/>
        <v/>
      </c>
      <c r="H54" s="22" t="str">
        <f t="shared" si="32"/>
        <v/>
      </c>
      <c r="I54" s="21" t="str">
        <f t="shared" si="33"/>
        <v/>
      </c>
      <c r="J54" s="21" t="str">
        <f t="shared" si="34"/>
        <v/>
      </c>
      <c r="L54" s="36" t="str">
        <f t="shared" si="35"/>
        <v/>
      </c>
      <c r="M54" s="36" t="str">
        <f t="shared" si="36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37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38"/>
        <v/>
      </c>
      <c r="AV54" s="49" t="str">
        <f t="shared" si="39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40"/>
        <v/>
      </c>
      <c r="BN54" s="38" t="str">
        <f t="shared" si="41"/>
        <v/>
      </c>
      <c r="BO54" s="38" t="str">
        <f t="shared" si="42"/>
        <v/>
      </c>
      <c r="BP54" s="38" t="str">
        <f t="shared" si="43"/>
        <v/>
      </c>
      <c r="BQ54" s="38" t="str">
        <f t="shared" si="44"/>
        <v/>
      </c>
      <c r="BR54" s="38" t="str">
        <f t="shared" si="45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46"/>
        <v/>
      </c>
      <c r="CI54" s="38" t="str">
        <f t="shared" si="47"/>
        <v/>
      </c>
      <c r="CJ54" s="38" t="str">
        <f t="shared" si="48"/>
        <v/>
      </c>
      <c r="CK54" s="38" t="str">
        <f t="shared" si="49"/>
        <v/>
      </c>
      <c r="CL54" s="38" t="str">
        <f t="shared" si="50"/>
        <v/>
      </c>
      <c r="CM54" s="48" t="str">
        <f t="shared" si="51"/>
        <v/>
      </c>
      <c r="CN54" s="49" t="str">
        <f t="shared" si="52"/>
        <v/>
      </c>
      <c r="CO54" s="56"/>
      <c r="CP54" s="36"/>
      <c r="CQ54" s="61" t="str">
        <f t="shared" si="53"/>
        <v/>
      </c>
      <c r="CR54" s="56"/>
      <c r="CS54" s="36"/>
      <c r="CT54" s="61" t="str">
        <f t="shared" si="54"/>
        <v/>
      </c>
    </row>
    <row r="55" spans="1:98">
      <c r="A55" s="21"/>
      <c r="B55" s="21"/>
      <c r="C55" s="21"/>
      <c r="E55" s="22" t="str">
        <f t="shared" si="29"/>
        <v/>
      </c>
      <c r="F55" s="21" t="str">
        <f t="shared" si="30"/>
        <v/>
      </c>
      <c r="G55" s="21" t="str">
        <f t="shared" si="31"/>
        <v/>
      </c>
      <c r="H55" s="22" t="str">
        <f t="shared" si="32"/>
        <v/>
      </c>
      <c r="I55" s="21" t="str">
        <f t="shared" si="33"/>
        <v/>
      </c>
      <c r="J55" s="21" t="str">
        <f t="shared" si="34"/>
        <v/>
      </c>
      <c r="L55" s="36" t="str">
        <f t="shared" si="35"/>
        <v/>
      </c>
      <c r="M55" s="36" t="str">
        <f t="shared" si="36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37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38"/>
        <v/>
      </c>
      <c r="AV55" s="49" t="str">
        <f t="shared" si="39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40"/>
        <v/>
      </c>
      <c r="BN55" s="38" t="str">
        <f t="shared" si="41"/>
        <v/>
      </c>
      <c r="BO55" s="38" t="str">
        <f t="shared" si="42"/>
        <v/>
      </c>
      <c r="BP55" s="38" t="str">
        <f t="shared" si="43"/>
        <v/>
      </c>
      <c r="BQ55" s="38" t="str">
        <f t="shared" si="44"/>
        <v/>
      </c>
      <c r="BR55" s="38" t="str">
        <f t="shared" si="45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46"/>
        <v/>
      </c>
      <c r="CI55" s="38" t="str">
        <f t="shared" si="47"/>
        <v/>
      </c>
      <c r="CJ55" s="38" t="str">
        <f t="shared" si="48"/>
        <v/>
      </c>
      <c r="CK55" s="38" t="str">
        <f t="shared" si="49"/>
        <v/>
      </c>
      <c r="CL55" s="38" t="str">
        <f t="shared" si="50"/>
        <v/>
      </c>
      <c r="CM55" s="48" t="str">
        <f t="shared" si="51"/>
        <v/>
      </c>
      <c r="CN55" s="49" t="str">
        <f t="shared" si="52"/>
        <v/>
      </c>
      <c r="CO55" s="56"/>
      <c r="CP55" s="36"/>
      <c r="CQ55" s="61" t="str">
        <f t="shared" si="53"/>
        <v/>
      </c>
      <c r="CR55" s="56"/>
      <c r="CS55" s="36"/>
      <c r="CT55" s="61" t="str">
        <f t="shared" si="54"/>
        <v/>
      </c>
    </row>
    <row r="56" spans="1:98">
      <c r="A56" s="21"/>
      <c r="B56" s="21"/>
      <c r="C56" s="21"/>
      <c r="E56" s="22" t="str">
        <f t="shared" si="29"/>
        <v/>
      </c>
      <c r="F56" s="21" t="str">
        <f t="shared" si="30"/>
        <v/>
      </c>
      <c r="G56" s="21" t="str">
        <f t="shared" si="31"/>
        <v/>
      </c>
      <c r="H56" s="22" t="str">
        <f t="shared" si="32"/>
        <v/>
      </c>
      <c r="I56" s="21" t="str">
        <f t="shared" si="33"/>
        <v/>
      </c>
      <c r="J56" s="21" t="str">
        <f t="shared" si="34"/>
        <v/>
      </c>
      <c r="L56" s="36" t="str">
        <f t="shared" si="35"/>
        <v/>
      </c>
      <c r="M56" s="36" t="str">
        <f t="shared" si="36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37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38"/>
        <v/>
      </c>
      <c r="AV56" s="49" t="str">
        <f t="shared" si="39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40"/>
        <v/>
      </c>
      <c r="BN56" s="38" t="str">
        <f t="shared" si="41"/>
        <v/>
      </c>
      <c r="BO56" s="38" t="str">
        <f t="shared" si="42"/>
        <v/>
      </c>
      <c r="BP56" s="38" t="str">
        <f t="shared" si="43"/>
        <v/>
      </c>
      <c r="BQ56" s="38" t="str">
        <f t="shared" si="44"/>
        <v/>
      </c>
      <c r="BR56" s="38" t="str">
        <f t="shared" si="45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46"/>
        <v/>
      </c>
      <c r="CI56" s="38" t="str">
        <f t="shared" si="47"/>
        <v/>
      </c>
      <c r="CJ56" s="38" t="str">
        <f t="shared" si="48"/>
        <v/>
      </c>
      <c r="CK56" s="38" t="str">
        <f t="shared" si="49"/>
        <v/>
      </c>
      <c r="CL56" s="38" t="str">
        <f t="shared" si="50"/>
        <v/>
      </c>
      <c r="CM56" s="48" t="str">
        <f t="shared" si="51"/>
        <v/>
      </c>
      <c r="CN56" s="49" t="str">
        <f t="shared" si="52"/>
        <v/>
      </c>
      <c r="CO56" s="56"/>
      <c r="CP56" s="36"/>
      <c r="CQ56" s="61" t="str">
        <f t="shared" si="53"/>
        <v/>
      </c>
      <c r="CR56" s="56"/>
      <c r="CS56" s="36"/>
      <c r="CT56" s="61" t="str">
        <f t="shared" si="54"/>
        <v/>
      </c>
    </row>
    <row r="57" spans="1:98">
      <c r="A57" s="21"/>
      <c r="B57" s="21"/>
      <c r="C57" s="21"/>
      <c r="E57" s="22" t="str">
        <f t="shared" si="29"/>
        <v/>
      </c>
      <c r="F57" s="21" t="str">
        <f t="shared" si="30"/>
        <v/>
      </c>
      <c r="G57" s="21" t="str">
        <f t="shared" si="31"/>
        <v/>
      </c>
      <c r="H57" s="22" t="str">
        <f t="shared" si="32"/>
        <v/>
      </c>
      <c r="I57" s="21" t="str">
        <f t="shared" si="33"/>
        <v/>
      </c>
      <c r="J57" s="21" t="str">
        <f t="shared" si="34"/>
        <v/>
      </c>
      <c r="L57" s="36" t="str">
        <f t="shared" si="35"/>
        <v/>
      </c>
      <c r="M57" s="36" t="str">
        <f t="shared" si="36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37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38"/>
        <v/>
      </c>
      <c r="AV57" s="49" t="str">
        <f t="shared" si="39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40"/>
        <v/>
      </c>
      <c r="BN57" s="38" t="str">
        <f t="shared" si="41"/>
        <v/>
      </c>
      <c r="BO57" s="38" t="str">
        <f t="shared" si="42"/>
        <v/>
      </c>
      <c r="BP57" s="38" t="str">
        <f t="shared" si="43"/>
        <v/>
      </c>
      <c r="BQ57" s="38" t="str">
        <f t="shared" si="44"/>
        <v/>
      </c>
      <c r="BR57" s="38" t="str">
        <f t="shared" si="45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46"/>
        <v/>
      </c>
      <c r="CI57" s="38" t="str">
        <f t="shared" si="47"/>
        <v/>
      </c>
      <c r="CJ57" s="38" t="str">
        <f t="shared" si="48"/>
        <v/>
      </c>
      <c r="CK57" s="38" t="str">
        <f t="shared" si="49"/>
        <v/>
      </c>
      <c r="CL57" s="38" t="str">
        <f t="shared" si="50"/>
        <v/>
      </c>
      <c r="CM57" s="48" t="str">
        <f t="shared" si="51"/>
        <v/>
      </c>
      <c r="CN57" s="49" t="str">
        <f t="shared" si="52"/>
        <v/>
      </c>
      <c r="CO57" s="56"/>
      <c r="CP57" s="36"/>
      <c r="CQ57" s="61" t="str">
        <f t="shared" si="53"/>
        <v/>
      </c>
      <c r="CR57" s="56"/>
      <c r="CS57" s="36"/>
      <c r="CT57" s="61" t="str">
        <f t="shared" si="54"/>
        <v/>
      </c>
    </row>
    <row r="58" spans="1:98">
      <c r="A58" s="21"/>
      <c r="B58" s="21"/>
      <c r="C58" s="21"/>
      <c r="E58" s="22" t="str">
        <f t="shared" si="29"/>
        <v/>
      </c>
      <c r="F58" s="21" t="str">
        <f t="shared" si="30"/>
        <v/>
      </c>
      <c r="G58" s="21" t="str">
        <f t="shared" si="31"/>
        <v/>
      </c>
      <c r="H58" s="22" t="str">
        <f t="shared" si="32"/>
        <v/>
      </c>
      <c r="I58" s="21" t="str">
        <f t="shared" si="33"/>
        <v/>
      </c>
      <c r="J58" s="21" t="str">
        <f t="shared" si="34"/>
        <v/>
      </c>
      <c r="L58" s="36" t="str">
        <f t="shared" si="35"/>
        <v/>
      </c>
      <c r="M58" s="36" t="str">
        <f t="shared" si="36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37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38"/>
        <v/>
      </c>
      <c r="AV58" s="49" t="str">
        <f t="shared" si="39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40"/>
        <v/>
      </c>
      <c r="BN58" s="38" t="str">
        <f t="shared" si="41"/>
        <v/>
      </c>
      <c r="BO58" s="38" t="str">
        <f t="shared" si="42"/>
        <v/>
      </c>
      <c r="BP58" s="38" t="str">
        <f t="shared" si="43"/>
        <v/>
      </c>
      <c r="BQ58" s="38" t="str">
        <f t="shared" si="44"/>
        <v/>
      </c>
      <c r="BR58" s="38" t="str">
        <f t="shared" si="45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46"/>
        <v/>
      </c>
      <c r="CI58" s="38" t="str">
        <f t="shared" si="47"/>
        <v/>
      </c>
      <c r="CJ58" s="38" t="str">
        <f t="shared" si="48"/>
        <v/>
      </c>
      <c r="CK58" s="38" t="str">
        <f t="shared" si="49"/>
        <v/>
      </c>
      <c r="CL58" s="38" t="str">
        <f t="shared" si="50"/>
        <v/>
      </c>
      <c r="CM58" s="48" t="str">
        <f t="shared" si="51"/>
        <v/>
      </c>
      <c r="CN58" s="49" t="str">
        <f t="shared" si="52"/>
        <v/>
      </c>
      <c r="CO58" s="56"/>
      <c r="CP58" s="36"/>
      <c r="CQ58" s="61" t="str">
        <f t="shared" si="53"/>
        <v/>
      </c>
      <c r="CR58" s="56"/>
      <c r="CS58" s="36"/>
      <c r="CT58" s="61" t="str">
        <f t="shared" si="54"/>
        <v/>
      </c>
    </row>
    <row r="59" spans="1:98">
      <c r="A59" s="21"/>
      <c r="B59" s="21"/>
      <c r="C59" s="21"/>
      <c r="E59" s="22" t="str">
        <f t="shared" si="29"/>
        <v/>
      </c>
      <c r="F59" s="21" t="str">
        <f t="shared" si="30"/>
        <v/>
      </c>
      <c r="G59" s="21" t="str">
        <f t="shared" si="31"/>
        <v/>
      </c>
      <c r="H59" s="22" t="str">
        <f t="shared" si="32"/>
        <v/>
      </c>
      <c r="I59" s="21" t="str">
        <f t="shared" si="33"/>
        <v/>
      </c>
      <c r="J59" s="21" t="str">
        <f t="shared" si="34"/>
        <v/>
      </c>
      <c r="L59" s="36" t="str">
        <f t="shared" si="35"/>
        <v/>
      </c>
      <c r="M59" s="36" t="str">
        <f t="shared" si="36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37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38"/>
        <v/>
      </c>
      <c r="AV59" s="49" t="str">
        <f t="shared" si="39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40"/>
        <v/>
      </c>
      <c r="BN59" s="38" t="str">
        <f t="shared" si="41"/>
        <v/>
      </c>
      <c r="BO59" s="38" t="str">
        <f t="shared" si="42"/>
        <v/>
      </c>
      <c r="BP59" s="38" t="str">
        <f t="shared" si="43"/>
        <v/>
      </c>
      <c r="BQ59" s="38" t="str">
        <f t="shared" si="44"/>
        <v/>
      </c>
      <c r="BR59" s="38" t="str">
        <f t="shared" si="45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46"/>
        <v/>
      </c>
      <c r="CI59" s="38" t="str">
        <f t="shared" si="47"/>
        <v/>
      </c>
      <c r="CJ59" s="38" t="str">
        <f t="shared" si="48"/>
        <v/>
      </c>
      <c r="CK59" s="38" t="str">
        <f t="shared" si="49"/>
        <v/>
      </c>
      <c r="CL59" s="38" t="str">
        <f t="shared" si="50"/>
        <v/>
      </c>
      <c r="CM59" s="48" t="str">
        <f t="shared" si="51"/>
        <v/>
      </c>
      <c r="CN59" s="49" t="str">
        <f t="shared" si="52"/>
        <v/>
      </c>
      <c r="CO59" s="56"/>
      <c r="CP59" s="36"/>
      <c r="CQ59" s="61" t="str">
        <f t="shared" si="53"/>
        <v/>
      </c>
      <c r="CR59" s="56"/>
      <c r="CS59" s="36"/>
      <c r="CT59" s="61" t="str">
        <f t="shared" si="54"/>
        <v/>
      </c>
    </row>
    <row r="60" spans="1:98">
      <c r="A60" s="21"/>
      <c r="B60" s="21"/>
      <c r="C60" s="21"/>
      <c r="E60" s="22" t="str">
        <f t="shared" si="29"/>
        <v/>
      </c>
      <c r="F60" s="21" t="str">
        <f t="shared" si="30"/>
        <v/>
      </c>
      <c r="G60" s="21" t="str">
        <f t="shared" si="31"/>
        <v/>
      </c>
      <c r="H60" s="22" t="str">
        <f t="shared" si="32"/>
        <v/>
      </c>
      <c r="I60" s="21" t="str">
        <f t="shared" si="33"/>
        <v/>
      </c>
      <c r="J60" s="21" t="str">
        <f t="shared" si="34"/>
        <v/>
      </c>
      <c r="L60" s="36" t="str">
        <f t="shared" si="35"/>
        <v/>
      </c>
      <c r="M60" s="36" t="str">
        <f t="shared" si="36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37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38"/>
        <v/>
      </c>
      <c r="AV60" s="49" t="str">
        <f t="shared" si="39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40"/>
        <v/>
      </c>
      <c r="BN60" s="38" t="str">
        <f t="shared" si="41"/>
        <v/>
      </c>
      <c r="BO60" s="38" t="str">
        <f t="shared" si="42"/>
        <v/>
      </c>
      <c r="BP60" s="38" t="str">
        <f t="shared" si="43"/>
        <v/>
      </c>
      <c r="BQ60" s="38" t="str">
        <f t="shared" si="44"/>
        <v/>
      </c>
      <c r="BR60" s="38" t="str">
        <f t="shared" si="45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46"/>
        <v/>
      </c>
      <c r="CI60" s="38" t="str">
        <f t="shared" si="47"/>
        <v/>
      </c>
      <c r="CJ60" s="38" t="str">
        <f t="shared" si="48"/>
        <v/>
      </c>
      <c r="CK60" s="38" t="str">
        <f t="shared" si="49"/>
        <v/>
      </c>
      <c r="CL60" s="38" t="str">
        <f t="shared" si="50"/>
        <v/>
      </c>
      <c r="CM60" s="48" t="str">
        <f t="shared" si="51"/>
        <v/>
      </c>
      <c r="CN60" s="49" t="str">
        <f t="shared" si="52"/>
        <v/>
      </c>
      <c r="CO60" s="56"/>
      <c r="CP60" s="36"/>
      <c r="CQ60" s="61" t="str">
        <f t="shared" si="53"/>
        <v/>
      </c>
      <c r="CR60" s="56"/>
      <c r="CS60" s="36"/>
      <c r="CT60" s="61" t="str">
        <f t="shared" si="5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5"/>
  <sheetViews>
    <sheetView topLeftCell="CD18" workbookViewId="0">
      <selection activeCell="CS11" sqref="CS11:CS46"/>
    </sheetView>
  </sheetViews>
  <sheetFormatPr defaultRowHeight="15"/>
  <sheetData>
    <row r="1" spans="1:110" ht="20.25">
      <c r="A1" s="1">
        <v>429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93</v>
      </c>
      <c r="E2" s="7" t="s">
        <v>94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2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spans="1:11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Redoks, Hukum Dasar, </v>
      </c>
    </row>
    <row r="10" spans="1:11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61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Redoks, Hukum Dasar, Masih perlu peningkatan pemahaman Larutan Elektrolit.</v>
      </c>
    </row>
    <row r="11" spans="1:110">
      <c r="A11" s="21">
        <v>1</v>
      </c>
      <c r="B11" s="21">
        <v>78873</v>
      </c>
      <c r="C11" s="21" t="s">
        <v>95</v>
      </c>
      <c r="E11" s="22">
        <f t="shared" ref="E11:E42" si="0">AV11</f>
        <v>79</v>
      </c>
      <c r="F11" s="21" t="str">
        <f t="shared" ref="F11:F42" si="1">IF(E11="","",IF(E11&lt;=69,"D",IF(E11&lt;=75,"C",IF(E11&lt;=90,"B",IF(E11&lt;=100,"A","E")))))</f>
        <v>B</v>
      </c>
      <c r="G11" s="21" t="str">
        <f t="shared" ref="G11:G42" si="2">CQ11</f>
        <v xml:space="preserve">Memiliki kemampuan pemahanan  Larutan Elektrolit, Redoks, Hukum Dasar, </v>
      </c>
      <c r="H11" s="22">
        <f t="shared" ref="H11:H42" si="3">CN11</f>
        <v>80</v>
      </c>
      <c r="I11" s="21" t="str">
        <f t="shared" ref="I11:I42" si="4">IF(H11="","",IF(H11&lt;=69,"D",IF(H11&lt;=75,"C",IF(H11&lt;=90,"B",IF(H11&lt;=100,"A","E")))))</f>
        <v>B</v>
      </c>
      <c r="J11" s="21" t="str">
        <f t="shared" ref="J11:J42" si="5">CT11</f>
        <v xml:space="preserve">Memiliki keterampilan  Larutan Elektrolit, Hukum Dasar, </v>
      </c>
      <c r="L11" s="36">
        <f t="shared" ref="L11:L42" si="6">AD11</f>
        <v>80</v>
      </c>
      <c r="M11" s="36">
        <f t="shared" ref="M11:M42" si="7">IF(COUNTBLANK(AT11:AT11),"",AT11)</f>
        <v>61</v>
      </c>
      <c r="O11" s="36">
        <v>75</v>
      </c>
      <c r="P11" s="36">
        <v>70</v>
      </c>
      <c r="Q11" s="38">
        <v>87</v>
      </c>
      <c r="R11" s="36">
        <v>78</v>
      </c>
      <c r="S11" s="36">
        <v>80</v>
      </c>
      <c r="T11" s="38">
        <v>90</v>
      </c>
      <c r="U11" s="36">
        <v>65</v>
      </c>
      <c r="V11" s="36">
        <v>85</v>
      </c>
      <c r="W11" s="38">
        <v>90</v>
      </c>
      <c r="X11" s="36"/>
      <c r="Y11" s="36"/>
      <c r="Z11" s="38"/>
      <c r="AA11" s="36"/>
      <c r="AB11" s="36"/>
      <c r="AC11" s="38"/>
      <c r="AD11" s="38">
        <f t="shared" ref="AD11:AD42" si="8">IF(AND(O11="",P11="",Q11=""),"",ROUND(AVERAGE(O11:AC11),0))</f>
        <v>80</v>
      </c>
      <c r="AE11" s="36">
        <v>75</v>
      </c>
      <c r="AF11" s="36"/>
      <c r="AG11" s="38">
        <v>90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61</v>
      </c>
      <c r="AU11" s="48">
        <f t="shared" ref="AU11:AU42" si="9">IF(AT11="","",AVERAGE(O11:AC11,AE11:AT11))</f>
        <v>78.833333333333329</v>
      </c>
      <c r="AV11" s="49">
        <f t="shared" ref="AV11:AV42" si="10">IF(AU11="","",ROUND(AU11,0))</f>
        <v>79</v>
      </c>
      <c r="AW11" s="56"/>
      <c r="AX11" s="36">
        <v>80</v>
      </c>
      <c r="AY11" s="36"/>
      <c r="AZ11" s="38">
        <v>80</v>
      </c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42" si="11">IF(AND(AZ11="",AY11="",AX11=""),"",MAX(AX11:AZ11))</f>
        <v>80</v>
      </c>
      <c r="BN11" s="38" t="str">
        <f t="shared" ref="BN11:BN42" si="12">IF(AND(BB11="",BC11="",BA11=""),"",MAX(BA11:BC11))</f>
        <v/>
      </c>
      <c r="BO11" s="38" t="str">
        <f t="shared" ref="BO11:BO42" si="13">IF(AND(BD11="",BE11="",BF11=""),"",MAX(BD11:BF11))</f>
        <v/>
      </c>
      <c r="BP11" s="38" t="str">
        <f t="shared" ref="BP11:BP42" si="14">IF(AND(BG11="",BH11="",BI11=""),"",MAX(BG11:BI11))</f>
        <v/>
      </c>
      <c r="BQ11" s="38" t="str">
        <f t="shared" ref="BQ11:BQ42" si="15">IF(AND(BJ11="",BK11="",BL11=""),"",MAX(BJ11:BL11))</f>
        <v/>
      </c>
      <c r="BR11" s="38">
        <f t="shared" ref="BR11:BR42" si="16">IF(AND(BM11=""),"",ROUND(AVERAGE(BM11:BQ11),0))</f>
        <v>80</v>
      </c>
      <c r="BS11" s="36">
        <v>80</v>
      </c>
      <c r="BT11" s="36"/>
      <c r="BU11" s="38">
        <v>80</v>
      </c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42" si="17">IF(AND(BU11="",BT11="",BS11=""),"",MAX(BS11:BU11))</f>
        <v>80</v>
      </c>
      <c r="CI11" s="38" t="str">
        <f t="shared" ref="CI11:CI42" si="18">IF(AND(BW11="",BX11="",BV11=""),"",MAX(BV11:BX11))</f>
        <v/>
      </c>
      <c r="CJ11" s="38" t="str">
        <f t="shared" ref="CJ11:CJ42" si="19">IF(AND(BY11="",BZ11="",CA11=""),"",MAX(BY11:CA11))</f>
        <v/>
      </c>
      <c r="CK11" s="38" t="str">
        <f t="shared" ref="CK11:CK42" si="20">IF(AND(CB11="",CC11="",CD11=""),"",MAX(CB11:CD11))</f>
        <v/>
      </c>
      <c r="CL11" s="38" t="str">
        <f t="shared" ref="CL11:CL42" si="21">IF(AND(CE11="",CF11="",CG11=""),"",MAX(CE11:CG11))</f>
        <v/>
      </c>
      <c r="CM11" s="48">
        <f t="shared" ref="CM11:CM42" si="22">IF(AND(CH11=""),"",AVERAGE(BR11,CH11:CL11))</f>
        <v>80</v>
      </c>
      <c r="CN11" s="49">
        <f t="shared" ref="CN11:CN42" si="23">IF(CM11="","",ROUND(CM11,0))</f>
        <v>80</v>
      </c>
      <c r="CO11" s="56"/>
      <c r="CP11" s="36">
        <v>11</v>
      </c>
      <c r="CQ11" s="61" t="str">
        <f t="shared" ref="CQ11:CQ16" si="24">IF(CP11="","",VLOOKUP(CP11,$DE$9:$DF$20,2,0))</f>
        <v xml:space="preserve">Memiliki kemampuan pemahanan  Larutan Elektrolit, Redoks, Hukum Dasar, </v>
      </c>
      <c r="CR11" s="56"/>
      <c r="CS11" s="36">
        <v>11</v>
      </c>
      <c r="CT11" s="61" t="str">
        <f t="shared" ref="CT11:CT42" si="25">IF(CS11="","",VLOOKUP(CS11,$DE$22:$DF$33,2,0))</f>
        <v xml:space="preserve">Memiliki keterampilan  Larutan Elektrolit, Hukum Dasar, </v>
      </c>
      <c r="CV11" s="63">
        <v>2</v>
      </c>
      <c r="CW11" s="61" t="s">
        <v>47</v>
      </c>
      <c r="CY11" s="64" t="s">
        <v>48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Larutan Elektrolit, Hukum Dasar, Masih perlu peningkatan pemahaman Redoks.</v>
      </c>
    </row>
    <row r="12" spans="1:110">
      <c r="A12" s="21">
        <v>2</v>
      </c>
      <c r="B12" s="21">
        <v>78889</v>
      </c>
      <c r="C12" s="21" t="s">
        <v>96</v>
      </c>
      <c r="E12" s="22">
        <f t="shared" si="0"/>
        <v>70</v>
      </c>
      <c r="F12" s="21" t="str">
        <f t="shared" si="1"/>
        <v>C</v>
      </c>
      <c r="G12" s="21" t="str">
        <f t="shared" si="2"/>
        <v xml:space="preserve">Memiliki kemampuan pemahanan  Larutan Elektrolit, Redoks, Hukum Dasar, </v>
      </c>
      <c r="H12" s="22">
        <f t="shared" si="3"/>
        <v>80</v>
      </c>
      <c r="I12" s="21" t="str">
        <f t="shared" si="4"/>
        <v>B</v>
      </c>
      <c r="J12" s="21" t="str">
        <f t="shared" si="5"/>
        <v xml:space="preserve">Memiliki keterampilan  Larutan Elektrolit, Hukum Dasar, </v>
      </c>
      <c r="L12" s="36">
        <f t="shared" si="6"/>
        <v>72</v>
      </c>
      <c r="M12" s="36">
        <f t="shared" si="7"/>
        <v>56</v>
      </c>
      <c r="O12" s="36">
        <v>70</v>
      </c>
      <c r="P12" s="36">
        <v>70</v>
      </c>
      <c r="Q12" s="38">
        <v>70</v>
      </c>
      <c r="R12" s="36">
        <v>70</v>
      </c>
      <c r="S12" s="36">
        <v>70</v>
      </c>
      <c r="T12" s="38">
        <v>75</v>
      </c>
      <c r="U12" s="36">
        <v>65</v>
      </c>
      <c r="V12" s="36">
        <v>75</v>
      </c>
      <c r="W12" s="38">
        <v>80</v>
      </c>
      <c r="X12" s="36"/>
      <c r="Y12" s="36"/>
      <c r="Z12" s="38"/>
      <c r="AA12" s="36"/>
      <c r="AB12" s="36"/>
      <c r="AC12" s="38"/>
      <c r="AD12" s="38">
        <f t="shared" si="8"/>
        <v>72</v>
      </c>
      <c r="AE12" s="36">
        <v>70</v>
      </c>
      <c r="AF12" s="36"/>
      <c r="AG12" s="38">
        <v>70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56</v>
      </c>
      <c r="AU12" s="48">
        <f t="shared" si="9"/>
        <v>70.083333333333329</v>
      </c>
      <c r="AV12" s="49">
        <f t="shared" si="10"/>
        <v>70</v>
      </c>
      <c r="AW12" s="56"/>
      <c r="AX12" s="36">
        <v>80</v>
      </c>
      <c r="AY12" s="36"/>
      <c r="AZ12" s="38">
        <v>80</v>
      </c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80</v>
      </c>
      <c r="BN12" s="38" t="str">
        <f t="shared" si="12"/>
        <v/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80</v>
      </c>
      <c r="BS12" s="36">
        <v>80</v>
      </c>
      <c r="BT12" s="36"/>
      <c r="BU12" s="38">
        <v>80</v>
      </c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80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80</v>
      </c>
      <c r="CN12" s="49">
        <f t="shared" si="23"/>
        <v>80</v>
      </c>
      <c r="CO12" s="56"/>
      <c r="CP12" s="36">
        <v>11</v>
      </c>
      <c r="CQ12" s="61" t="str">
        <f t="shared" si="24"/>
        <v xml:space="preserve">Memiliki kemampuan pemahanan  Larutan Elektrolit, Redoks, Hukum Dasar, </v>
      </c>
      <c r="CR12" s="56"/>
      <c r="CS12" s="36">
        <v>11</v>
      </c>
      <c r="CT12" s="61" t="str">
        <f t="shared" si="25"/>
        <v xml:space="preserve">Memiliki keterampilan  Larutan Elektrolit, Hukum Dasar, </v>
      </c>
      <c r="CV12" s="63">
        <v>3</v>
      </c>
      <c r="CW12" s="61" t="s">
        <v>50</v>
      </c>
      <c r="CY12" s="64" t="s">
        <v>51</v>
      </c>
      <c r="CZ12" s="65" t="s">
        <v>52</v>
      </c>
      <c r="DA12" s="65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Larutan Elektrolit, Redoks, Masih perlu peningkatan pemahaman Hukum Dasar.</v>
      </c>
    </row>
    <row r="13" spans="1:110">
      <c r="A13" s="21">
        <v>3</v>
      </c>
      <c r="B13" s="21">
        <v>78905</v>
      </c>
      <c r="C13" s="21" t="s">
        <v>97</v>
      </c>
      <c r="E13" s="22">
        <f t="shared" si="0"/>
        <v>70</v>
      </c>
      <c r="F13" s="21" t="str">
        <f t="shared" si="1"/>
        <v>C</v>
      </c>
      <c r="G13" s="21" t="str">
        <f t="shared" si="2"/>
        <v xml:space="preserve">Memiliki kemampuan pemahanan  Larutan Elektrolit, Redoks, Hukum Dasar, </v>
      </c>
      <c r="H13" s="22">
        <f t="shared" si="3"/>
        <v>80</v>
      </c>
      <c r="I13" s="21" t="str">
        <f t="shared" si="4"/>
        <v>B</v>
      </c>
      <c r="J13" s="21" t="str">
        <f t="shared" si="5"/>
        <v xml:space="preserve">Memiliki keterampilan  Larutan Elektrolit, Hukum Dasar, </v>
      </c>
      <c r="L13" s="36">
        <f t="shared" si="6"/>
        <v>72</v>
      </c>
      <c r="M13" s="36">
        <f t="shared" si="7"/>
        <v>50</v>
      </c>
      <c r="O13" s="36">
        <v>70</v>
      </c>
      <c r="P13" s="36">
        <v>75</v>
      </c>
      <c r="Q13" s="38">
        <v>70</v>
      </c>
      <c r="R13" s="36">
        <v>82</v>
      </c>
      <c r="S13" s="36">
        <v>70</v>
      </c>
      <c r="T13" s="38">
        <v>75</v>
      </c>
      <c r="U13" s="36">
        <v>65</v>
      </c>
      <c r="V13" s="36">
        <v>75</v>
      </c>
      <c r="W13" s="38">
        <v>70</v>
      </c>
      <c r="X13" s="36"/>
      <c r="Y13" s="36"/>
      <c r="Z13" s="38"/>
      <c r="AA13" s="36"/>
      <c r="AB13" s="36"/>
      <c r="AC13" s="38"/>
      <c r="AD13" s="38">
        <f t="shared" si="8"/>
        <v>72</v>
      </c>
      <c r="AE13" s="36">
        <v>70</v>
      </c>
      <c r="AF13" s="36"/>
      <c r="AG13" s="38">
        <v>70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50</v>
      </c>
      <c r="AU13" s="48">
        <f t="shared" si="9"/>
        <v>70.166666666666671</v>
      </c>
      <c r="AV13" s="49">
        <f t="shared" si="10"/>
        <v>70</v>
      </c>
      <c r="AW13" s="56"/>
      <c r="AX13" s="36">
        <v>80</v>
      </c>
      <c r="AY13" s="36"/>
      <c r="AZ13" s="38">
        <v>80</v>
      </c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80</v>
      </c>
      <c r="BN13" s="38" t="str">
        <f t="shared" si="12"/>
        <v/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80</v>
      </c>
      <c r="BS13" s="36">
        <v>80</v>
      </c>
      <c r="BT13" s="36"/>
      <c r="BU13" s="38">
        <v>80</v>
      </c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80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80</v>
      </c>
      <c r="CN13" s="49">
        <f t="shared" si="23"/>
        <v>80</v>
      </c>
      <c r="CO13" s="56"/>
      <c r="CP13" s="36">
        <v>11</v>
      </c>
      <c r="CQ13" s="61" t="str">
        <f t="shared" si="24"/>
        <v xml:space="preserve">Memiliki kemampuan pemahanan  Larutan Elektrolit, Redoks, Hukum Dasar, </v>
      </c>
      <c r="CR13" s="56"/>
      <c r="CS13" s="36">
        <v>11</v>
      </c>
      <c r="CT13" s="61" t="str">
        <f t="shared" si="25"/>
        <v xml:space="preserve">Memiliki keterampilan  Larutan Elektrolit, Hukum Dasar, </v>
      </c>
      <c r="CV13" s="63">
        <v>4</v>
      </c>
      <c r="CW13" s="36"/>
      <c r="CY13" s="66">
        <v>0</v>
      </c>
      <c r="CZ13" s="67">
        <v>69</v>
      </c>
      <c r="DA13" s="72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Larutan Elektrolit, Redoks, Hukum Dasar, </v>
      </c>
    </row>
    <row r="14" spans="1:110">
      <c r="A14" s="21">
        <v>4</v>
      </c>
      <c r="B14" s="21">
        <v>78921</v>
      </c>
      <c r="C14" s="21" t="s">
        <v>98</v>
      </c>
      <c r="E14" s="22">
        <f t="shared" si="0"/>
        <v>78</v>
      </c>
      <c r="F14" s="21" t="str">
        <f t="shared" si="1"/>
        <v>B</v>
      </c>
      <c r="G14" s="21" t="str">
        <f t="shared" si="2"/>
        <v xml:space="preserve">Memiliki kemampuan pemahanan  Larutan Elektrolit, Redoks, Hukum Dasar, </v>
      </c>
      <c r="H14" s="22">
        <f t="shared" si="3"/>
        <v>82</v>
      </c>
      <c r="I14" s="21" t="str">
        <f t="shared" si="4"/>
        <v>B</v>
      </c>
      <c r="J14" s="21" t="str">
        <f t="shared" si="5"/>
        <v xml:space="preserve">Memiliki keterampilan  Larutan Elektrolit, Hukum Dasar, </v>
      </c>
      <c r="L14" s="36">
        <f t="shared" si="6"/>
        <v>78</v>
      </c>
      <c r="M14" s="36">
        <f t="shared" si="7"/>
        <v>71</v>
      </c>
      <c r="O14" s="36">
        <v>70</v>
      </c>
      <c r="P14" s="36">
        <v>80</v>
      </c>
      <c r="Q14" s="38">
        <v>86</v>
      </c>
      <c r="R14" s="36">
        <v>78</v>
      </c>
      <c r="S14" s="36">
        <v>75</v>
      </c>
      <c r="T14" s="38">
        <v>75</v>
      </c>
      <c r="U14" s="36">
        <v>75</v>
      </c>
      <c r="V14" s="36">
        <v>75</v>
      </c>
      <c r="W14" s="38">
        <v>90</v>
      </c>
      <c r="X14" s="36"/>
      <c r="Y14" s="36"/>
      <c r="Z14" s="38"/>
      <c r="AA14" s="36"/>
      <c r="AB14" s="36"/>
      <c r="AC14" s="38"/>
      <c r="AD14" s="38">
        <f t="shared" si="8"/>
        <v>78</v>
      </c>
      <c r="AE14" s="36">
        <v>75</v>
      </c>
      <c r="AF14" s="36"/>
      <c r="AG14" s="38">
        <v>80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71</v>
      </c>
      <c r="AU14" s="48">
        <f t="shared" si="9"/>
        <v>77.5</v>
      </c>
      <c r="AV14" s="49">
        <f t="shared" si="10"/>
        <v>78</v>
      </c>
      <c r="AW14" s="56"/>
      <c r="AX14" s="36">
        <v>82</v>
      </c>
      <c r="AY14" s="36"/>
      <c r="AZ14" s="38">
        <v>80</v>
      </c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82</v>
      </c>
      <c r="BN14" s="38" t="str">
        <f t="shared" si="12"/>
        <v/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82</v>
      </c>
      <c r="BS14" s="36">
        <v>82</v>
      </c>
      <c r="BT14" s="36"/>
      <c r="BU14" s="38">
        <v>80</v>
      </c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82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82</v>
      </c>
      <c r="CN14" s="49">
        <f t="shared" si="23"/>
        <v>82</v>
      </c>
      <c r="CO14" s="56"/>
      <c r="CP14" s="36">
        <v>11</v>
      </c>
      <c r="CQ14" s="61" t="str">
        <f t="shared" si="24"/>
        <v xml:space="preserve">Memiliki kemampuan pemahanan  Larutan Elektrolit, Redoks, Hukum Dasar, </v>
      </c>
      <c r="CR14" s="56"/>
      <c r="CS14" s="36">
        <v>11</v>
      </c>
      <c r="CT14" s="61" t="str">
        <f t="shared" si="25"/>
        <v xml:space="preserve">Memiliki keterampilan  Larutan Elektrolit, Hukum Dasar, </v>
      </c>
      <c r="CV14" s="63">
        <v>5</v>
      </c>
      <c r="CW14" s="36"/>
      <c r="CY14" s="66">
        <v>70</v>
      </c>
      <c r="CZ14" s="68">
        <v>75</v>
      </c>
      <c r="DA14" s="73" t="s">
        <v>57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Larutan Elektrolit, Redoks, Hukum Dasar, </v>
      </c>
    </row>
    <row r="15" spans="1:110">
      <c r="A15" s="21">
        <v>5</v>
      </c>
      <c r="B15" s="21">
        <v>78937</v>
      </c>
      <c r="C15" s="21" t="s">
        <v>99</v>
      </c>
      <c r="E15" s="22">
        <f t="shared" si="0"/>
        <v>77</v>
      </c>
      <c r="F15" s="21" t="str">
        <f t="shared" si="1"/>
        <v>B</v>
      </c>
      <c r="G15" s="21" t="str">
        <f t="shared" si="2"/>
        <v xml:space="preserve">Memiliki kemampuan pemahanan  Larutan Elektrolit, Redoks, Hukum Dasar, </v>
      </c>
      <c r="H15" s="22">
        <f t="shared" si="3"/>
        <v>80</v>
      </c>
      <c r="I15" s="21" t="str">
        <f t="shared" si="4"/>
        <v>B</v>
      </c>
      <c r="J15" s="21" t="str">
        <f t="shared" si="5"/>
        <v xml:space="preserve">Memiliki keterampilan  Larutan Elektrolit, Hukum Dasar, </v>
      </c>
      <c r="L15" s="36">
        <f t="shared" si="6"/>
        <v>78</v>
      </c>
      <c r="M15" s="36">
        <f t="shared" si="7"/>
        <v>66</v>
      </c>
      <c r="O15" s="36">
        <v>73</v>
      </c>
      <c r="P15" s="36">
        <v>80</v>
      </c>
      <c r="Q15" s="38">
        <v>82</v>
      </c>
      <c r="R15" s="36">
        <v>70</v>
      </c>
      <c r="S15" s="36">
        <v>75</v>
      </c>
      <c r="T15" s="38">
        <v>85</v>
      </c>
      <c r="U15" s="36">
        <v>70</v>
      </c>
      <c r="V15" s="36">
        <v>80</v>
      </c>
      <c r="W15" s="38">
        <v>85</v>
      </c>
      <c r="X15" s="36"/>
      <c r="Y15" s="36"/>
      <c r="Z15" s="38"/>
      <c r="AA15" s="36"/>
      <c r="AB15" s="36"/>
      <c r="AC15" s="38"/>
      <c r="AD15" s="38">
        <f t="shared" si="8"/>
        <v>78</v>
      </c>
      <c r="AE15" s="36">
        <v>75</v>
      </c>
      <c r="AF15" s="36"/>
      <c r="AG15" s="38">
        <v>80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66</v>
      </c>
      <c r="AU15" s="48">
        <f t="shared" si="9"/>
        <v>76.75</v>
      </c>
      <c r="AV15" s="49">
        <f t="shared" si="10"/>
        <v>77</v>
      </c>
      <c r="AW15" s="56"/>
      <c r="AX15" s="36">
        <v>80</v>
      </c>
      <c r="AY15" s="36"/>
      <c r="AZ15" s="38">
        <v>80</v>
      </c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80</v>
      </c>
      <c r="BN15" s="38" t="str">
        <f t="shared" si="12"/>
        <v/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80</v>
      </c>
      <c r="BS15" s="36">
        <v>80</v>
      </c>
      <c r="BT15" s="36"/>
      <c r="BU15" s="38">
        <v>80</v>
      </c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80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80</v>
      </c>
      <c r="CN15" s="49">
        <f t="shared" si="23"/>
        <v>80</v>
      </c>
      <c r="CO15" s="56"/>
      <c r="CP15" s="36">
        <v>11</v>
      </c>
      <c r="CQ15" s="61" t="str">
        <f t="shared" si="24"/>
        <v xml:space="preserve">Memiliki kemampuan pemahanan  Larutan Elektrolit, Redoks, Hukum Dasar, </v>
      </c>
      <c r="CR15" s="56"/>
      <c r="CS15" s="36">
        <v>11</v>
      </c>
      <c r="CT15" s="61" t="str">
        <f t="shared" si="25"/>
        <v xml:space="preserve">Memiliki keterampilan  Larutan Elektrolit, Hukum Dasar, </v>
      </c>
      <c r="CV15" s="63">
        <v>6</v>
      </c>
      <c r="CW15" s="36"/>
      <c r="CY15" s="66">
        <v>76</v>
      </c>
      <c r="CZ15" s="68">
        <v>90</v>
      </c>
      <c r="DA15" s="73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Larutan Elektrolit, Redoks, Hukum Dasar, </v>
      </c>
    </row>
    <row r="16" spans="1:110">
      <c r="A16" s="21">
        <v>6</v>
      </c>
      <c r="B16" s="21">
        <v>78953</v>
      </c>
      <c r="C16" s="21" t="s">
        <v>100</v>
      </c>
      <c r="E16" s="22">
        <f t="shared" si="0"/>
        <v>75</v>
      </c>
      <c r="F16" s="21" t="str">
        <f t="shared" si="1"/>
        <v>C</v>
      </c>
      <c r="G16" s="21" t="str">
        <f t="shared" si="2"/>
        <v xml:space="preserve">Memiliki kemampuan pemahanan  Larutan Elektrolit, Redoks, Hukum Dasar, </v>
      </c>
      <c r="H16" s="22">
        <f t="shared" si="3"/>
        <v>80</v>
      </c>
      <c r="I16" s="21" t="str">
        <f t="shared" si="4"/>
        <v>B</v>
      </c>
      <c r="J16" s="21" t="str">
        <f t="shared" si="5"/>
        <v xml:space="preserve">Memiliki keterampilan  Larutan Elektrolit, Hukum Dasar, </v>
      </c>
      <c r="L16" s="36">
        <f t="shared" si="6"/>
        <v>76</v>
      </c>
      <c r="M16" s="36">
        <f t="shared" si="7"/>
        <v>70</v>
      </c>
      <c r="O16" s="36">
        <v>70</v>
      </c>
      <c r="P16" s="36">
        <v>70</v>
      </c>
      <c r="Q16" s="38">
        <v>92</v>
      </c>
      <c r="R16" s="36">
        <v>78</v>
      </c>
      <c r="S16" s="36">
        <v>70</v>
      </c>
      <c r="T16" s="38">
        <v>75</v>
      </c>
      <c r="U16" s="36">
        <v>70</v>
      </c>
      <c r="V16" s="36">
        <v>80</v>
      </c>
      <c r="W16" s="38">
        <v>75</v>
      </c>
      <c r="X16" s="36"/>
      <c r="Y16" s="36"/>
      <c r="Z16" s="38"/>
      <c r="AA16" s="36"/>
      <c r="AB16" s="36"/>
      <c r="AC16" s="38"/>
      <c r="AD16" s="38">
        <f t="shared" si="8"/>
        <v>76</v>
      </c>
      <c r="AE16" s="36">
        <v>70</v>
      </c>
      <c r="AF16" s="36"/>
      <c r="AG16" s="38">
        <v>80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70</v>
      </c>
      <c r="AU16" s="48">
        <f t="shared" si="9"/>
        <v>75</v>
      </c>
      <c r="AV16" s="49">
        <f t="shared" si="10"/>
        <v>75</v>
      </c>
      <c r="AW16" s="56"/>
      <c r="AX16" s="36">
        <v>80</v>
      </c>
      <c r="AY16" s="36"/>
      <c r="AZ16" s="38">
        <v>80</v>
      </c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80</v>
      </c>
      <c r="BN16" s="38" t="str">
        <f t="shared" si="12"/>
        <v/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80</v>
      </c>
      <c r="BS16" s="36">
        <v>80</v>
      </c>
      <c r="BT16" s="36"/>
      <c r="BU16" s="38">
        <v>80</v>
      </c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80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80</v>
      </c>
      <c r="CN16" s="49">
        <f t="shared" si="23"/>
        <v>80</v>
      </c>
      <c r="CO16" s="56"/>
      <c r="CP16" s="36">
        <v>11</v>
      </c>
      <c r="CQ16" s="61" t="str">
        <f t="shared" si="24"/>
        <v xml:space="preserve">Memiliki kemampuan pemahanan  Larutan Elektrolit, Redoks, Hukum Dasar, </v>
      </c>
      <c r="CR16" s="56"/>
      <c r="CS16" s="36">
        <v>11</v>
      </c>
      <c r="CT16" s="61" t="str">
        <f t="shared" si="25"/>
        <v xml:space="preserve">Memiliki keterampilan  Larutan Elektrolit, Hukum Dasar, </v>
      </c>
      <c r="CV16" s="63">
        <v>7</v>
      </c>
      <c r="CW16" s="36"/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Larutan Elektrolit, Redoks, Hukum Dasar, </v>
      </c>
    </row>
    <row r="17" spans="1:110">
      <c r="A17" s="21">
        <v>7</v>
      </c>
      <c r="B17" s="21">
        <v>78969</v>
      </c>
      <c r="C17" s="21" t="s">
        <v>101</v>
      </c>
      <c r="E17" s="22">
        <f t="shared" si="0"/>
        <v>81</v>
      </c>
      <c r="F17" s="21" t="str">
        <f t="shared" si="1"/>
        <v>B</v>
      </c>
      <c r="G17" s="21" t="str">
        <f t="shared" si="2"/>
        <v xml:space="preserve">Memiliki kemampuan pemahanan  Larutan Elektrolit, Redoks, Hukum Dasar, </v>
      </c>
      <c r="H17" s="22">
        <f t="shared" si="3"/>
        <v>80</v>
      </c>
      <c r="I17" s="21" t="str">
        <f t="shared" si="4"/>
        <v>B</v>
      </c>
      <c r="J17" s="21" t="str">
        <f t="shared" si="5"/>
        <v xml:space="preserve">Memiliki keterampilan  Larutan Elektrolit, Hukum Dasar, </v>
      </c>
      <c r="L17" s="36">
        <f t="shared" si="6"/>
        <v>82</v>
      </c>
      <c r="M17" s="36">
        <f t="shared" si="7"/>
        <v>69</v>
      </c>
      <c r="O17" s="36">
        <v>73</v>
      </c>
      <c r="P17" s="36">
        <v>85</v>
      </c>
      <c r="Q17" s="38">
        <v>90</v>
      </c>
      <c r="R17" s="36">
        <v>74</v>
      </c>
      <c r="S17" s="36">
        <v>85</v>
      </c>
      <c r="T17" s="38">
        <v>90</v>
      </c>
      <c r="U17" s="36">
        <v>70</v>
      </c>
      <c r="V17" s="36">
        <v>85</v>
      </c>
      <c r="W17" s="38">
        <v>90</v>
      </c>
      <c r="X17" s="36"/>
      <c r="Y17" s="36"/>
      <c r="Z17" s="38"/>
      <c r="AA17" s="36"/>
      <c r="AB17" s="36"/>
      <c r="AC17" s="38"/>
      <c r="AD17" s="38">
        <f t="shared" si="8"/>
        <v>82</v>
      </c>
      <c r="AE17" s="36">
        <v>78</v>
      </c>
      <c r="AF17" s="36"/>
      <c r="AG17" s="38">
        <v>80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69</v>
      </c>
      <c r="AU17" s="48">
        <f t="shared" si="9"/>
        <v>80.75</v>
      </c>
      <c r="AV17" s="49">
        <f t="shared" si="10"/>
        <v>81</v>
      </c>
      <c r="AW17" s="56"/>
      <c r="AX17" s="36">
        <v>80</v>
      </c>
      <c r="AY17" s="36"/>
      <c r="AZ17" s="38">
        <v>80</v>
      </c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 t="str">
        <f t="shared" si="12"/>
        <v/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80</v>
      </c>
      <c r="BS17" s="36">
        <v>80</v>
      </c>
      <c r="BT17" s="36"/>
      <c r="BU17" s="38">
        <v>80</v>
      </c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</v>
      </c>
      <c r="CN17" s="49">
        <f t="shared" si="23"/>
        <v>80</v>
      </c>
      <c r="CO17" s="56"/>
      <c r="CP17" s="36">
        <v>11</v>
      </c>
      <c r="CQ17" s="61" t="str">
        <f t="shared" ref="CQ17:CQ42" si="26">IF(CP17="","",VLOOKUP(CP17,$DE$9:$DF$20,2,0))</f>
        <v xml:space="preserve">Memiliki kemampuan pemahanan  Larutan Elektrolit, Redoks, Hukum Dasar, </v>
      </c>
      <c r="CR17" s="56"/>
      <c r="CS17" s="36">
        <v>11</v>
      </c>
      <c r="CT17" s="61" t="str">
        <f t="shared" si="25"/>
        <v xml:space="preserve">Memiliki keterampilan  Larutan Elektrolit, Hukum Dasar,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Larutan Elektrolit, Redoks, Hukum Dasar, </v>
      </c>
    </row>
    <row r="18" spans="1:110">
      <c r="A18" s="21">
        <v>8</v>
      </c>
      <c r="B18" s="21">
        <v>78985</v>
      </c>
      <c r="C18" s="21" t="s">
        <v>102</v>
      </c>
      <c r="E18" s="22">
        <f t="shared" si="0"/>
        <v>70</v>
      </c>
      <c r="F18" s="21" t="str">
        <f t="shared" si="1"/>
        <v>C</v>
      </c>
      <c r="G18" s="21" t="str">
        <f t="shared" si="2"/>
        <v xml:space="preserve">Memiliki kemampuan pemahanan  Larutan Elektrolit, Redoks, Hukum Dasar, </v>
      </c>
      <c r="H18" s="22">
        <f t="shared" si="3"/>
        <v>80</v>
      </c>
      <c r="I18" s="21" t="str">
        <f t="shared" si="4"/>
        <v>B</v>
      </c>
      <c r="J18" s="21" t="str">
        <f t="shared" si="5"/>
        <v xml:space="preserve">Memiliki keterampilan  Larutan Elektrolit, Hukum Dasar, </v>
      </c>
      <c r="L18" s="36">
        <f t="shared" si="6"/>
        <v>71</v>
      </c>
      <c r="M18" s="36">
        <f t="shared" si="7"/>
        <v>69</v>
      </c>
      <c r="O18" s="36">
        <v>70</v>
      </c>
      <c r="P18" s="36">
        <v>75</v>
      </c>
      <c r="Q18" s="38">
        <v>70</v>
      </c>
      <c r="R18" s="36">
        <v>70</v>
      </c>
      <c r="S18" s="36">
        <v>70</v>
      </c>
      <c r="T18" s="38">
        <v>70</v>
      </c>
      <c r="U18" s="36">
        <v>60</v>
      </c>
      <c r="V18" s="36">
        <v>70</v>
      </c>
      <c r="W18" s="38">
        <v>80</v>
      </c>
      <c r="X18" s="36"/>
      <c r="Y18" s="36"/>
      <c r="Z18" s="38"/>
      <c r="AA18" s="36"/>
      <c r="AB18" s="36"/>
      <c r="AC18" s="38"/>
      <c r="AD18" s="38">
        <f t="shared" si="8"/>
        <v>71</v>
      </c>
      <c r="AE18" s="36">
        <v>70</v>
      </c>
      <c r="AF18" s="36"/>
      <c r="AG18" s="38">
        <v>70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69</v>
      </c>
      <c r="AU18" s="48">
        <f t="shared" si="9"/>
        <v>70.333333333333329</v>
      </c>
      <c r="AV18" s="49">
        <f t="shared" si="10"/>
        <v>70</v>
      </c>
      <c r="AW18" s="56"/>
      <c r="AX18" s="36">
        <v>80</v>
      </c>
      <c r="AY18" s="36"/>
      <c r="AZ18" s="38">
        <v>80</v>
      </c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80</v>
      </c>
      <c r="BN18" s="38" t="str">
        <f t="shared" si="12"/>
        <v/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80</v>
      </c>
      <c r="BS18" s="36">
        <v>80</v>
      </c>
      <c r="BT18" s="36"/>
      <c r="BU18" s="38">
        <v>80</v>
      </c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80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80</v>
      </c>
      <c r="CN18" s="49">
        <f t="shared" si="23"/>
        <v>80</v>
      </c>
      <c r="CO18" s="56"/>
      <c r="CP18" s="36">
        <v>11</v>
      </c>
      <c r="CQ18" s="61" t="str">
        <f t="shared" si="26"/>
        <v xml:space="preserve">Memiliki kemampuan pemahanan  Larutan Elektrolit, Redoks, Hukum Dasar, </v>
      </c>
      <c r="CR18" s="56"/>
      <c r="CS18" s="36">
        <v>11</v>
      </c>
      <c r="CT18" s="61" t="str">
        <f t="shared" si="25"/>
        <v xml:space="preserve">Memiliki keterampilan  Larutan Elektrolit, Hukum Dasar,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Larutan Elektrolit, Redoks, Hukum Dasar, </v>
      </c>
    </row>
    <row r="19" spans="1:110">
      <c r="A19" s="21">
        <v>9</v>
      </c>
      <c r="B19" s="21">
        <v>79001</v>
      </c>
      <c r="C19" s="21" t="s">
        <v>103</v>
      </c>
      <c r="E19" s="22">
        <f t="shared" si="0"/>
        <v>74</v>
      </c>
      <c r="F19" s="21" t="str">
        <f t="shared" si="1"/>
        <v>C</v>
      </c>
      <c r="G19" s="21" t="str">
        <f t="shared" si="2"/>
        <v xml:space="preserve">Memiliki kemampuan pemahanan  Larutan Elektrolit, Redoks, Hukum Dasar, </v>
      </c>
      <c r="H19" s="22">
        <f t="shared" si="3"/>
        <v>80</v>
      </c>
      <c r="I19" s="21" t="str">
        <f t="shared" si="4"/>
        <v>B</v>
      </c>
      <c r="J19" s="21" t="str">
        <f t="shared" si="5"/>
        <v xml:space="preserve">Memiliki keterampilan  Larutan Elektrolit, Hukum Dasar, </v>
      </c>
      <c r="L19" s="36">
        <f t="shared" si="6"/>
        <v>75</v>
      </c>
      <c r="M19" s="36">
        <f t="shared" si="7"/>
        <v>66</v>
      </c>
      <c r="O19" s="36">
        <v>74</v>
      </c>
      <c r="P19" s="36">
        <v>70</v>
      </c>
      <c r="Q19" s="38">
        <v>70</v>
      </c>
      <c r="R19" s="36">
        <v>74</v>
      </c>
      <c r="S19" s="36">
        <v>80</v>
      </c>
      <c r="T19" s="38">
        <v>80</v>
      </c>
      <c r="U19" s="36">
        <v>65</v>
      </c>
      <c r="V19" s="36">
        <v>75</v>
      </c>
      <c r="W19" s="38">
        <v>85</v>
      </c>
      <c r="X19" s="36"/>
      <c r="Y19" s="36"/>
      <c r="Z19" s="38"/>
      <c r="AA19" s="36"/>
      <c r="AB19" s="36"/>
      <c r="AC19" s="38"/>
      <c r="AD19" s="38">
        <f t="shared" si="8"/>
        <v>75</v>
      </c>
      <c r="AE19" s="36">
        <v>70</v>
      </c>
      <c r="AF19" s="36"/>
      <c r="AG19" s="38">
        <v>75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66</v>
      </c>
      <c r="AU19" s="48">
        <f t="shared" si="9"/>
        <v>73.666666666666671</v>
      </c>
      <c r="AV19" s="49">
        <f t="shared" si="10"/>
        <v>74</v>
      </c>
      <c r="AW19" s="56"/>
      <c r="AX19" s="36">
        <v>80</v>
      </c>
      <c r="AY19" s="36"/>
      <c r="AZ19" s="38">
        <v>80</v>
      </c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80</v>
      </c>
      <c r="BN19" s="38" t="str">
        <f t="shared" si="12"/>
        <v/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80</v>
      </c>
      <c r="BS19" s="36">
        <v>80</v>
      </c>
      <c r="BT19" s="36"/>
      <c r="BU19" s="38">
        <v>80</v>
      </c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80</v>
      </c>
      <c r="CN19" s="49">
        <f t="shared" si="23"/>
        <v>80</v>
      </c>
      <c r="CO19" s="56"/>
      <c r="CP19" s="36">
        <v>11</v>
      </c>
      <c r="CQ19" s="61" t="str">
        <f t="shared" si="26"/>
        <v xml:space="preserve">Memiliki kemampuan pemahanan  Larutan Elektrolit, Redoks, Hukum Dasar, </v>
      </c>
      <c r="CR19" s="56"/>
      <c r="CS19" s="36">
        <v>11</v>
      </c>
      <c r="CT19" s="61" t="str">
        <f t="shared" si="25"/>
        <v xml:space="preserve">Memiliki keterampilan  Larutan Elektrolit, Hukum Dasar,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Larutan Elektrolit, Redoks, Hukum Dasar, </v>
      </c>
    </row>
    <row r="20" spans="1:110">
      <c r="A20" s="21">
        <v>10</v>
      </c>
      <c r="B20" s="21">
        <v>79017</v>
      </c>
      <c r="C20" s="21" t="s">
        <v>104</v>
      </c>
      <c r="E20" s="22">
        <f t="shared" si="0"/>
        <v>85</v>
      </c>
      <c r="F20" s="21" t="str">
        <f t="shared" si="1"/>
        <v>B</v>
      </c>
      <c r="G20" s="21" t="str">
        <f t="shared" si="2"/>
        <v xml:space="preserve">Memiliki kemampuan pemahanan  Larutan Elektrolit, Redoks, Hukum Dasar, </v>
      </c>
      <c r="H20" s="22">
        <f t="shared" si="3"/>
        <v>82</v>
      </c>
      <c r="I20" s="21" t="str">
        <f t="shared" si="4"/>
        <v>B</v>
      </c>
      <c r="J20" s="21" t="str">
        <f t="shared" si="5"/>
        <v xml:space="preserve">Memiliki keterampilan  Larutan Elektrolit, Hukum Dasar, </v>
      </c>
      <c r="L20" s="36">
        <f t="shared" si="6"/>
        <v>86</v>
      </c>
      <c r="M20" s="36">
        <f t="shared" si="7"/>
        <v>74</v>
      </c>
      <c r="O20" s="36">
        <v>75</v>
      </c>
      <c r="P20" s="36">
        <v>85</v>
      </c>
      <c r="Q20" s="38">
        <v>90</v>
      </c>
      <c r="R20" s="36">
        <v>78</v>
      </c>
      <c r="S20" s="36">
        <v>90</v>
      </c>
      <c r="T20" s="38">
        <v>90</v>
      </c>
      <c r="U20" s="36">
        <v>86</v>
      </c>
      <c r="V20" s="36">
        <v>90</v>
      </c>
      <c r="W20" s="38">
        <v>90</v>
      </c>
      <c r="X20" s="36"/>
      <c r="Y20" s="36"/>
      <c r="Z20" s="38"/>
      <c r="AA20" s="36"/>
      <c r="AB20" s="36"/>
      <c r="AC20" s="38"/>
      <c r="AD20" s="38">
        <f t="shared" si="8"/>
        <v>86</v>
      </c>
      <c r="AE20" s="36">
        <v>80</v>
      </c>
      <c r="AF20" s="36"/>
      <c r="AG20" s="38">
        <v>87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74</v>
      </c>
      <c r="AU20" s="48">
        <f t="shared" si="9"/>
        <v>84.583333333333329</v>
      </c>
      <c r="AV20" s="49">
        <f t="shared" si="10"/>
        <v>85</v>
      </c>
      <c r="AW20" s="56"/>
      <c r="AX20" s="36">
        <v>82</v>
      </c>
      <c r="AY20" s="36"/>
      <c r="AZ20" s="38">
        <v>80</v>
      </c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82</v>
      </c>
      <c r="BN20" s="38" t="str">
        <f t="shared" si="12"/>
        <v/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82</v>
      </c>
      <c r="BS20" s="36">
        <v>82</v>
      </c>
      <c r="BT20" s="36"/>
      <c r="BU20" s="38">
        <v>80</v>
      </c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82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82</v>
      </c>
      <c r="CN20" s="49">
        <f t="shared" si="23"/>
        <v>82</v>
      </c>
      <c r="CO20" s="56"/>
      <c r="CP20" s="36">
        <v>11</v>
      </c>
      <c r="CQ20" s="61" t="str">
        <f t="shared" si="26"/>
        <v xml:space="preserve">Memiliki kemampuan pemahanan  Larutan Elektrolit, Redoks, Hukum Dasar, </v>
      </c>
      <c r="CR20" s="56"/>
      <c r="CS20" s="36">
        <v>11</v>
      </c>
      <c r="CT20" s="61" t="str">
        <f t="shared" si="25"/>
        <v xml:space="preserve">Memiliki keterampilan  Larutan Elektrolit, Hukum Dasar,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Larutan Elektrolit, Redoks, Hukum Dasar, </v>
      </c>
    </row>
    <row r="21" spans="1:110" ht="18.75">
      <c r="A21" s="21">
        <v>11</v>
      </c>
      <c r="B21" s="21">
        <v>79033</v>
      </c>
      <c r="C21" s="21" t="s">
        <v>105</v>
      </c>
      <c r="E21" s="22">
        <f t="shared" si="0"/>
        <v>76</v>
      </c>
      <c r="F21" s="21" t="str">
        <f t="shared" si="1"/>
        <v>B</v>
      </c>
      <c r="G21" s="21" t="str">
        <f t="shared" si="2"/>
        <v xml:space="preserve">Memiliki kemampuan pemahanan  Larutan Elektrolit, Redoks, Hukum Dasar, </v>
      </c>
      <c r="H21" s="22">
        <f t="shared" si="3"/>
        <v>82</v>
      </c>
      <c r="I21" s="21" t="str">
        <f t="shared" si="4"/>
        <v>B</v>
      </c>
      <c r="J21" s="21" t="str">
        <f t="shared" si="5"/>
        <v xml:space="preserve">Memiliki keterampilan  Larutan Elektrolit, Hukum Dasar, </v>
      </c>
      <c r="L21" s="36">
        <f t="shared" si="6"/>
        <v>77</v>
      </c>
      <c r="M21" s="36">
        <f t="shared" si="7"/>
        <v>68</v>
      </c>
      <c r="O21" s="36">
        <v>86</v>
      </c>
      <c r="P21" s="36">
        <v>70</v>
      </c>
      <c r="Q21" s="38">
        <v>77</v>
      </c>
      <c r="R21" s="36">
        <v>78</v>
      </c>
      <c r="S21" s="36">
        <v>75</v>
      </c>
      <c r="T21" s="38">
        <v>80</v>
      </c>
      <c r="U21" s="36">
        <v>83</v>
      </c>
      <c r="V21" s="36">
        <v>70</v>
      </c>
      <c r="W21" s="38">
        <v>75</v>
      </c>
      <c r="X21" s="36"/>
      <c r="Y21" s="36"/>
      <c r="Z21" s="38"/>
      <c r="AA21" s="36"/>
      <c r="AB21" s="36"/>
      <c r="AC21" s="38"/>
      <c r="AD21" s="38">
        <f t="shared" si="8"/>
        <v>77</v>
      </c>
      <c r="AE21" s="36">
        <v>70</v>
      </c>
      <c r="AF21" s="36"/>
      <c r="AG21" s="38">
        <v>80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68</v>
      </c>
      <c r="AU21" s="48">
        <f t="shared" si="9"/>
        <v>76</v>
      </c>
      <c r="AV21" s="49">
        <f t="shared" si="10"/>
        <v>76</v>
      </c>
      <c r="AW21" s="56"/>
      <c r="AX21" s="36">
        <v>82</v>
      </c>
      <c r="AY21" s="36"/>
      <c r="AZ21" s="38">
        <v>80</v>
      </c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82</v>
      </c>
      <c r="BN21" s="38" t="str">
        <f t="shared" si="12"/>
        <v/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82</v>
      </c>
      <c r="BS21" s="36">
        <v>82</v>
      </c>
      <c r="BT21" s="36"/>
      <c r="BU21" s="38">
        <v>80</v>
      </c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82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82</v>
      </c>
      <c r="CN21" s="49">
        <f t="shared" si="23"/>
        <v>82</v>
      </c>
      <c r="CO21" s="56"/>
      <c r="CP21" s="36">
        <v>11</v>
      </c>
      <c r="CQ21" s="61" t="str">
        <f t="shared" si="26"/>
        <v xml:space="preserve">Memiliki kemampuan pemahanan  Larutan Elektrolit, Redoks, Hukum Dasar, </v>
      </c>
      <c r="CR21" s="56"/>
      <c r="CS21" s="36">
        <v>11</v>
      </c>
      <c r="CT21" s="61" t="str">
        <f t="shared" si="25"/>
        <v xml:space="preserve">Memiliki keterampilan  Larutan Elektrolit, Hukum Dasar,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79049</v>
      </c>
      <c r="C22" s="21" t="s">
        <v>106</v>
      </c>
      <c r="E22" s="22">
        <f t="shared" si="0"/>
        <v>84</v>
      </c>
      <c r="F22" s="21" t="str">
        <f t="shared" si="1"/>
        <v>B</v>
      </c>
      <c r="G22" s="21" t="str">
        <f t="shared" si="2"/>
        <v xml:space="preserve">Memiliki kemampuan pemahanan  Larutan Elektrolit, Redoks, Hukum Dasar, </v>
      </c>
      <c r="H22" s="22">
        <f t="shared" si="3"/>
        <v>80</v>
      </c>
      <c r="I22" s="21" t="str">
        <f t="shared" si="4"/>
        <v>B</v>
      </c>
      <c r="J22" s="21" t="str">
        <f t="shared" si="5"/>
        <v xml:space="preserve">Memiliki keterampilan  Larutan Elektrolit, Hukum Dasar, </v>
      </c>
      <c r="L22" s="36">
        <f t="shared" si="6"/>
        <v>85</v>
      </c>
      <c r="M22" s="36">
        <f t="shared" si="7"/>
        <v>74</v>
      </c>
      <c r="O22" s="36">
        <v>75</v>
      </c>
      <c r="P22" s="36">
        <v>90</v>
      </c>
      <c r="Q22" s="38">
        <v>90</v>
      </c>
      <c r="R22" s="36">
        <v>76</v>
      </c>
      <c r="S22" s="36">
        <v>90</v>
      </c>
      <c r="T22" s="38">
        <v>90</v>
      </c>
      <c r="U22" s="36">
        <v>73</v>
      </c>
      <c r="V22" s="36">
        <v>90</v>
      </c>
      <c r="W22" s="38">
        <v>90</v>
      </c>
      <c r="X22" s="36"/>
      <c r="Y22" s="36"/>
      <c r="Z22" s="38"/>
      <c r="AA22" s="36"/>
      <c r="AB22" s="36"/>
      <c r="AC22" s="38"/>
      <c r="AD22" s="38">
        <f t="shared" si="8"/>
        <v>85</v>
      </c>
      <c r="AE22" s="36">
        <v>80</v>
      </c>
      <c r="AF22" s="36"/>
      <c r="AG22" s="38">
        <v>85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74</v>
      </c>
      <c r="AU22" s="48">
        <f t="shared" si="9"/>
        <v>83.583333333333329</v>
      </c>
      <c r="AV22" s="49">
        <f t="shared" si="10"/>
        <v>84</v>
      </c>
      <c r="AW22" s="56"/>
      <c r="AX22" s="36">
        <v>80</v>
      </c>
      <c r="AY22" s="36"/>
      <c r="AZ22" s="38">
        <v>80</v>
      </c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80</v>
      </c>
      <c r="BN22" s="38" t="str">
        <f t="shared" si="12"/>
        <v/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80</v>
      </c>
      <c r="BS22" s="36">
        <v>80</v>
      </c>
      <c r="BT22" s="36"/>
      <c r="BU22" s="38">
        <v>80</v>
      </c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80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80</v>
      </c>
      <c r="CN22" s="49">
        <f t="shared" si="23"/>
        <v>80</v>
      </c>
      <c r="CO22" s="56"/>
      <c r="CP22" s="36">
        <v>11</v>
      </c>
      <c r="CQ22" s="61" t="str">
        <f t="shared" si="26"/>
        <v xml:space="preserve">Memiliki kemampuan pemahanan  Larutan Elektrolit, Redoks, Hukum Dasar, </v>
      </c>
      <c r="CR22" s="56"/>
      <c r="CS22" s="36">
        <v>11</v>
      </c>
      <c r="CT22" s="61" t="str">
        <f t="shared" si="25"/>
        <v xml:space="preserve">Memiliki keterampilan  Larutan Elektrolit, Hukum Dasar,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Hukum Dasar, </v>
      </c>
    </row>
    <row r="23" spans="1:110">
      <c r="A23" s="21">
        <v>13</v>
      </c>
      <c r="B23" s="21">
        <v>79065</v>
      </c>
      <c r="C23" s="21" t="s">
        <v>107</v>
      </c>
      <c r="E23" s="22">
        <f t="shared" si="0"/>
        <v>80</v>
      </c>
      <c r="F23" s="21" t="str">
        <f t="shared" si="1"/>
        <v>B</v>
      </c>
      <c r="G23" s="21" t="str">
        <f t="shared" si="2"/>
        <v xml:space="preserve">Memiliki kemampuan pemahanan  Larutan Elektrolit, Redoks, Hukum Dasar, </v>
      </c>
      <c r="H23" s="22">
        <f t="shared" si="3"/>
        <v>80</v>
      </c>
      <c r="I23" s="21" t="str">
        <f t="shared" si="4"/>
        <v>B</v>
      </c>
      <c r="J23" s="21" t="str">
        <f t="shared" si="5"/>
        <v xml:space="preserve">Memiliki keterampilan  Larutan Elektrolit, Hukum Dasar, </v>
      </c>
      <c r="L23" s="36">
        <f t="shared" si="6"/>
        <v>81</v>
      </c>
      <c r="M23" s="36">
        <f t="shared" si="7"/>
        <v>72</v>
      </c>
      <c r="O23" s="36">
        <v>76</v>
      </c>
      <c r="P23" s="36">
        <v>75</v>
      </c>
      <c r="Q23" s="38">
        <v>83</v>
      </c>
      <c r="R23" s="36">
        <v>74</v>
      </c>
      <c r="S23" s="36">
        <v>85</v>
      </c>
      <c r="T23" s="38">
        <v>90</v>
      </c>
      <c r="U23" s="36">
        <v>70</v>
      </c>
      <c r="V23" s="36">
        <v>85</v>
      </c>
      <c r="W23" s="38">
        <v>90</v>
      </c>
      <c r="X23" s="36"/>
      <c r="Y23" s="36"/>
      <c r="Z23" s="38"/>
      <c r="AA23" s="36"/>
      <c r="AB23" s="36"/>
      <c r="AC23" s="38"/>
      <c r="AD23" s="38">
        <f t="shared" si="8"/>
        <v>81</v>
      </c>
      <c r="AE23" s="36">
        <v>80</v>
      </c>
      <c r="AF23" s="36"/>
      <c r="AG23" s="38">
        <v>80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72</v>
      </c>
      <c r="AU23" s="48">
        <f t="shared" si="9"/>
        <v>80</v>
      </c>
      <c r="AV23" s="49">
        <f t="shared" si="10"/>
        <v>80</v>
      </c>
      <c r="AW23" s="56"/>
      <c r="AX23" s="36">
        <v>80</v>
      </c>
      <c r="AY23" s="36"/>
      <c r="AZ23" s="38">
        <v>80</v>
      </c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80</v>
      </c>
      <c r="BN23" s="38" t="str">
        <f t="shared" si="12"/>
        <v/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80</v>
      </c>
      <c r="BS23" s="36">
        <v>80</v>
      </c>
      <c r="BT23" s="36"/>
      <c r="BU23" s="38">
        <v>80</v>
      </c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80</v>
      </c>
      <c r="CN23" s="49">
        <f t="shared" si="23"/>
        <v>80</v>
      </c>
      <c r="CO23" s="56"/>
      <c r="CP23" s="36">
        <v>11</v>
      </c>
      <c r="CQ23" s="61" t="str">
        <f t="shared" si="26"/>
        <v xml:space="preserve">Memiliki kemampuan pemahanan  Larutan Elektrolit, Redoks, Hukum Dasar, </v>
      </c>
      <c r="CR23" s="56"/>
      <c r="CS23" s="36">
        <v>11</v>
      </c>
      <c r="CT23" s="61" t="str">
        <f t="shared" si="25"/>
        <v xml:space="preserve">Memiliki keterampilan  Larutan Elektrolit, Hukum Dasar, </v>
      </c>
      <c r="CV23" s="63">
        <v>1</v>
      </c>
      <c r="CW23" s="61" t="s">
        <v>44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Dasar, Masih perlu peningkatan keterampilan Larutan Elektrolit.</v>
      </c>
    </row>
    <row r="24" spans="1:110">
      <c r="A24" s="21">
        <v>14</v>
      </c>
      <c r="B24" s="21">
        <v>79081</v>
      </c>
      <c r="C24" s="21" t="s">
        <v>108</v>
      </c>
      <c r="E24" s="22">
        <f t="shared" si="0"/>
        <v>86</v>
      </c>
      <c r="F24" s="21" t="str">
        <f t="shared" si="1"/>
        <v>B</v>
      </c>
      <c r="G24" s="21" t="str">
        <f t="shared" si="2"/>
        <v xml:space="preserve">Memiliki kemampuan pemahanan  Larutan Elektrolit, Redoks, Hukum Dasar, </v>
      </c>
      <c r="H24" s="22">
        <f t="shared" si="3"/>
        <v>85</v>
      </c>
      <c r="I24" s="21" t="str">
        <f t="shared" si="4"/>
        <v>B</v>
      </c>
      <c r="J24" s="21" t="str">
        <f t="shared" si="5"/>
        <v xml:space="preserve">Memiliki keterampilan  Larutan Elektrolit, Hukum Dasar, </v>
      </c>
      <c r="L24" s="36">
        <f t="shared" si="6"/>
        <v>85</v>
      </c>
      <c r="M24" s="36">
        <f t="shared" si="7"/>
        <v>93</v>
      </c>
      <c r="O24" s="36">
        <v>72</v>
      </c>
      <c r="P24" s="36">
        <v>90</v>
      </c>
      <c r="Q24" s="38">
        <v>90</v>
      </c>
      <c r="R24" s="36">
        <v>74</v>
      </c>
      <c r="S24" s="36">
        <v>90</v>
      </c>
      <c r="T24" s="38">
        <v>90</v>
      </c>
      <c r="U24" s="36">
        <v>78</v>
      </c>
      <c r="V24" s="36">
        <v>90</v>
      </c>
      <c r="W24" s="38">
        <v>90</v>
      </c>
      <c r="X24" s="36"/>
      <c r="Y24" s="36"/>
      <c r="Z24" s="38"/>
      <c r="AA24" s="36"/>
      <c r="AB24" s="36"/>
      <c r="AC24" s="38"/>
      <c r="AD24" s="38">
        <f t="shared" si="8"/>
        <v>85</v>
      </c>
      <c r="AE24" s="36">
        <v>85</v>
      </c>
      <c r="AF24" s="36"/>
      <c r="AG24" s="38">
        <v>90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93</v>
      </c>
      <c r="AU24" s="48">
        <f t="shared" si="9"/>
        <v>86</v>
      </c>
      <c r="AV24" s="49">
        <f t="shared" si="10"/>
        <v>86</v>
      </c>
      <c r="AW24" s="56"/>
      <c r="AX24" s="36">
        <v>85</v>
      </c>
      <c r="AY24" s="36"/>
      <c r="AZ24" s="38">
        <v>80</v>
      </c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85</v>
      </c>
      <c r="BN24" s="38" t="str">
        <f t="shared" si="12"/>
        <v/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85</v>
      </c>
      <c r="BS24" s="36">
        <v>85</v>
      </c>
      <c r="BT24" s="36"/>
      <c r="BU24" s="38">
        <v>80</v>
      </c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85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85</v>
      </c>
      <c r="CN24" s="49">
        <f t="shared" si="23"/>
        <v>85</v>
      </c>
      <c r="CO24" s="56"/>
      <c r="CP24" s="36">
        <v>11</v>
      </c>
      <c r="CQ24" s="61" t="str">
        <f t="shared" si="26"/>
        <v xml:space="preserve">Memiliki kemampuan pemahanan  Larutan Elektrolit, Redoks, Hukum Dasar, </v>
      </c>
      <c r="CR24" s="56"/>
      <c r="CS24" s="36">
        <v>11</v>
      </c>
      <c r="CT24" s="61" t="str">
        <f t="shared" si="25"/>
        <v xml:space="preserve">Memiliki keterampilan  Larutan Elektrolit, Hukum Dasar, </v>
      </c>
      <c r="CV24" s="63">
        <v>2</v>
      </c>
      <c r="CW24" s="36" t="s">
        <v>50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Elektrolit, Masih perlu peningkatan keterampilan Hukum Dasar.</v>
      </c>
    </row>
    <row r="25" spans="1:110">
      <c r="A25" s="21">
        <v>15</v>
      </c>
      <c r="B25" s="21">
        <v>79097</v>
      </c>
      <c r="C25" s="21" t="s">
        <v>109</v>
      </c>
      <c r="E25" s="22">
        <f t="shared" si="0"/>
        <v>75</v>
      </c>
      <c r="F25" s="21" t="str">
        <f t="shared" si="1"/>
        <v>C</v>
      </c>
      <c r="G25" s="21" t="str">
        <f t="shared" si="2"/>
        <v xml:space="preserve">Memiliki kemampuan pemahanan  Larutan Elektrolit, Redoks, Hukum Dasar, </v>
      </c>
      <c r="H25" s="22">
        <f t="shared" si="3"/>
        <v>80</v>
      </c>
      <c r="I25" s="21" t="str">
        <f t="shared" si="4"/>
        <v>B</v>
      </c>
      <c r="J25" s="21" t="str">
        <f t="shared" si="5"/>
        <v xml:space="preserve">Memiliki keterampilan  Larutan Elektrolit, Hukum Dasar, </v>
      </c>
      <c r="L25" s="36">
        <f t="shared" si="6"/>
        <v>75</v>
      </c>
      <c r="M25" s="36">
        <f t="shared" si="7"/>
        <v>77</v>
      </c>
      <c r="O25" s="36">
        <v>70</v>
      </c>
      <c r="P25" s="36">
        <v>75</v>
      </c>
      <c r="Q25" s="38">
        <v>80</v>
      </c>
      <c r="R25" s="36">
        <v>86</v>
      </c>
      <c r="S25" s="36">
        <v>70</v>
      </c>
      <c r="T25" s="38">
        <v>75</v>
      </c>
      <c r="U25" s="36">
        <v>70</v>
      </c>
      <c r="V25" s="36">
        <v>70</v>
      </c>
      <c r="W25" s="38">
        <v>75</v>
      </c>
      <c r="X25" s="36"/>
      <c r="Y25" s="36"/>
      <c r="Z25" s="38"/>
      <c r="AA25" s="36"/>
      <c r="AB25" s="36"/>
      <c r="AC25" s="38"/>
      <c r="AD25" s="38">
        <f t="shared" si="8"/>
        <v>75</v>
      </c>
      <c r="AE25" s="36">
        <v>70</v>
      </c>
      <c r="AF25" s="36"/>
      <c r="AG25" s="38">
        <v>80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77</v>
      </c>
      <c r="AU25" s="48">
        <f t="shared" si="9"/>
        <v>74.833333333333329</v>
      </c>
      <c r="AV25" s="49">
        <f t="shared" si="10"/>
        <v>75</v>
      </c>
      <c r="AW25" s="56"/>
      <c r="AX25" s="36">
        <v>80</v>
      </c>
      <c r="AY25" s="36"/>
      <c r="AZ25" s="38">
        <v>80</v>
      </c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80</v>
      </c>
      <c r="BN25" s="38" t="str">
        <f t="shared" si="12"/>
        <v/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80</v>
      </c>
      <c r="BS25" s="36">
        <v>80</v>
      </c>
      <c r="BT25" s="36"/>
      <c r="BU25" s="38">
        <v>80</v>
      </c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80</v>
      </c>
      <c r="CN25" s="49">
        <f t="shared" si="23"/>
        <v>80</v>
      </c>
      <c r="CO25" s="56"/>
      <c r="CP25" s="36">
        <v>11</v>
      </c>
      <c r="CQ25" s="61" t="str">
        <f t="shared" si="26"/>
        <v xml:space="preserve">Memiliki kemampuan pemahanan  Larutan Elektrolit, Redoks, Hukum Dasar, </v>
      </c>
      <c r="CR25" s="56"/>
      <c r="CS25" s="36">
        <v>11</v>
      </c>
      <c r="CT25" s="61" t="str">
        <f t="shared" si="25"/>
        <v xml:space="preserve">Memiliki keterampilan  Larutan Elektrolit, Hukum Dasar, </v>
      </c>
      <c r="CV25" s="63">
        <v>3</v>
      </c>
      <c r="CW25" s="36"/>
      <c r="CY25" s="70" t="s">
        <v>71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Elektrolit, Hukum Dasar, </v>
      </c>
    </row>
    <row r="26" spans="1:110">
      <c r="A26" s="21">
        <v>16</v>
      </c>
      <c r="B26" s="21">
        <v>79113</v>
      </c>
      <c r="C26" s="21" t="s">
        <v>110</v>
      </c>
      <c r="E26" s="22">
        <f t="shared" si="0"/>
        <v>87</v>
      </c>
      <c r="F26" s="21" t="str">
        <f t="shared" si="1"/>
        <v>B</v>
      </c>
      <c r="G26" s="21" t="str">
        <f t="shared" si="2"/>
        <v xml:space="preserve">Memiliki kemampuan pemahanan  Larutan Elektrolit, Redoks, Hukum Dasar, </v>
      </c>
      <c r="H26" s="22">
        <f t="shared" si="3"/>
        <v>82</v>
      </c>
      <c r="I26" s="21" t="str">
        <f t="shared" si="4"/>
        <v>B</v>
      </c>
      <c r="J26" s="21" t="str">
        <f t="shared" si="5"/>
        <v xml:space="preserve">Memiliki keterampilan  Larutan Elektrolit, Hukum Dasar, </v>
      </c>
      <c r="L26" s="36">
        <f t="shared" si="6"/>
        <v>87</v>
      </c>
      <c r="M26" s="36">
        <f t="shared" si="7"/>
        <v>84</v>
      </c>
      <c r="O26" s="36">
        <v>70</v>
      </c>
      <c r="P26" s="36">
        <v>90</v>
      </c>
      <c r="Q26" s="38">
        <v>95</v>
      </c>
      <c r="R26" s="36">
        <v>85</v>
      </c>
      <c r="S26" s="36">
        <v>90</v>
      </c>
      <c r="T26" s="38">
        <v>92</v>
      </c>
      <c r="U26" s="36">
        <v>80</v>
      </c>
      <c r="V26" s="36">
        <v>90</v>
      </c>
      <c r="W26" s="38">
        <v>90</v>
      </c>
      <c r="X26" s="36"/>
      <c r="Y26" s="36"/>
      <c r="Z26" s="38"/>
      <c r="AA26" s="36"/>
      <c r="AB26" s="36"/>
      <c r="AC26" s="38"/>
      <c r="AD26" s="38">
        <f t="shared" si="8"/>
        <v>87</v>
      </c>
      <c r="AE26" s="36">
        <v>85</v>
      </c>
      <c r="AF26" s="36"/>
      <c r="AG26" s="38">
        <v>90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84</v>
      </c>
      <c r="AU26" s="48">
        <f t="shared" si="9"/>
        <v>86.75</v>
      </c>
      <c r="AV26" s="49">
        <f t="shared" si="10"/>
        <v>87</v>
      </c>
      <c r="AW26" s="56"/>
      <c r="AX26" s="36">
        <v>82</v>
      </c>
      <c r="AY26" s="36"/>
      <c r="AZ26" s="38">
        <v>80</v>
      </c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82</v>
      </c>
      <c r="BN26" s="38" t="str">
        <f t="shared" si="12"/>
        <v/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82</v>
      </c>
      <c r="BS26" s="36">
        <v>82</v>
      </c>
      <c r="BT26" s="36"/>
      <c r="BU26" s="38">
        <v>80</v>
      </c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82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82</v>
      </c>
      <c r="CN26" s="49">
        <f t="shared" si="23"/>
        <v>82</v>
      </c>
      <c r="CO26" s="56"/>
      <c r="CP26" s="36">
        <v>11</v>
      </c>
      <c r="CQ26" s="61" t="str">
        <f t="shared" si="26"/>
        <v xml:space="preserve">Memiliki kemampuan pemahanan  Larutan Elektrolit, Redoks, Hukum Dasar, </v>
      </c>
      <c r="CR26" s="56"/>
      <c r="CS26" s="36">
        <v>11</v>
      </c>
      <c r="CT26" s="61" t="str">
        <f t="shared" si="25"/>
        <v xml:space="preserve">Memiliki keterampilan  Larutan Elektrolit, Hukum Dasar, </v>
      </c>
      <c r="CV26" s="63">
        <v>4</v>
      </c>
      <c r="CW26" s="36"/>
      <c r="CY26" s="70" t="s">
        <v>51</v>
      </c>
      <c r="CZ26" s="71" t="s">
        <v>52</v>
      </c>
      <c r="DA26" s="71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Elektrolit, Hukum Dasar, </v>
      </c>
    </row>
    <row r="27" spans="1:110">
      <c r="A27" s="21">
        <v>17</v>
      </c>
      <c r="B27" s="21">
        <v>79129</v>
      </c>
      <c r="C27" s="21" t="s">
        <v>111</v>
      </c>
      <c r="E27" s="22">
        <f t="shared" si="0"/>
        <v>81</v>
      </c>
      <c r="F27" s="21" t="str">
        <f t="shared" si="1"/>
        <v>B</v>
      </c>
      <c r="G27" s="21" t="str">
        <f t="shared" si="2"/>
        <v xml:space="preserve">Memiliki kemampuan pemahanan  Larutan Elektrolit, Redoks, Hukum Dasar, </v>
      </c>
      <c r="H27" s="22">
        <f t="shared" si="3"/>
        <v>80</v>
      </c>
      <c r="I27" s="21" t="str">
        <f t="shared" si="4"/>
        <v>B</v>
      </c>
      <c r="J27" s="21" t="str">
        <f t="shared" si="5"/>
        <v xml:space="preserve">Memiliki keterampilan  Larutan Elektrolit, Hukum Dasar, </v>
      </c>
      <c r="L27" s="36">
        <f t="shared" si="6"/>
        <v>81</v>
      </c>
      <c r="M27" s="36">
        <f t="shared" si="7"/>
        <v>78</v>
      </c>
      <c r="O27" s="36">
        <v>82</v>
      </c>
      <c r="P27" s="36">
        <v>70</v>
      </c>
      <c r="Q27" s="38">
        <v>83</v>
      </c>
      <c r="R27" s="36">
        <v>74</v>
      </c>
      <c r="S27" s="36">
        <v>85</v>
      </c>
      <c r="T27" s="38">
        <v>90</v>
      </c>
      <c r="U27" s="36">
        <v>70</v>
      </c>
      <c r="V27" s="36">
        <v>85</v>
      </c>
      <c r="W27" s="38">
        <v>90</v>
      </c>
      <c r="X27" s="36"/>
      <c r="Y27" s="36"/>
      <c r="Z27" s="38"/>
      <c r="AA27" s="36"/>
      <c r="AB27" s="36"/>
      <c r="AC27" s="38"/>
      <c r="AD27" s="38">
        <f t="shared" si="8"/>
        <v>81</v>
      </c>
      <c r="AE27" s="36">
        <v>80</v>
      </c>
      <c r="AF27" s="36"/>
      <c r="AG27" s="38">
        <v>82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78</v>
      </c>
      <c r="AU27" s="48">
        <f t="shared" si="9"/>
        <v>80.75</v>
      </c>
      <c r="AV27" s="49">
        <f t="shared" si="10"/>
        <v>81</v>
      </c>
      <c r="AW27" s="56"/>
      <c r="AX27" s="36">
        <v>80</v>
      </c>
      <c r="AY27" s="36"/>
      <c r="AZ27" s="38">
        <v>80</v>
      </c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80</v>
      </c>
      <c r="BN27" s="38" t="str">
        <f t="shared" si="12"/>
        <v/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80</v>
      </c>
      <c r="BS27" s="36">
        <v>80</v>
      </c>
      <c r="BT27" s="36"/>
      <c r="BU27" s="38">
        <v>80</v>
      </c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80</v>
      </c>
      <c r="CN27" s="49">
        <f t="shared" si="23"/>
        <v>80</v>
      </c>
      <c r="CO27" s="56"/>
      <c r="CP27" s="36">
        <v>11</v>
      </c>
      <c r="CQ27" s="61" t="str">
        <f t="shared" si="26"/>
        <v xml:space="preserve">Memiliki kemampuan pemahanan  Larutan Elektrolit, Redoks, Hukum Dasar, </v>
      </c>
      <c r="CR27" s="56"/>
      <c r="CS27" s="36">
        <v>11</v>
      </c>
      <c r="CT27" s="61" t="str">
        <f t="shared" si="25"/>
        <v xml:space="preserve">Memiliki keterampilan  Larutan Elektrolit, Hukum Dasar, </v>
      </c>
      <c r="CV27" s="63">
        <v>5</v>
      </c>
      <c r="CW27" s="36"/>
      <c r="CY27" s="66">
        <v>0</v>
      </c>
      <c r="CZ27" s="67">
        <v>69</v>
      </c>
      <c r="DA27" s="72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Elektrolit, Hukum Dasar, </v>
      </c>
    </row>
    <row r="28" spans="1:110">
      <c r="A28" s="21">
        <v>18</v>
      </c>
      <c r="B28" s="21">
        <v>79145</v>
      </c>
      <c r="C28" s="21" t="s">
        <v>112</v>
      </c>
      <c r="E28" s="22">
        <f t="shared" si="0"/>
        <v>75</v>
      </c>
      <c r="F28" s="21" t="str">
        <f t="shared" si="1"/>
        <v>C</v>
      </c>
      <c r="G28" s="21" t="str">
        <f t="shared" si="2"/>
        <v xml:space="preserve">Memiliki kemampuan pemahanan  Larutan Elektrolit, Redoks, Hukum Dasar,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Memiliki keterampilan  Larutan Elektrolit, Hukum Dasar, </v>
      </c>
      <c r="L28" s="36">
        <f t="shared" si="6"/>
        <v>76</v>
      </c>
      <c r="M28" s="36">
        <f t="shared" si="7"/>
        <v>70</v>
      </c>
      <c r="O28" s="36">
        <v>75</v>
      </c>
      <c r="P28" s="36">
        <v>70</v>
      </c>
      <c r="Q28" s="38">
        <v>78</v>
      </c>
      <c r="R28" s="36">
        <v>70</v>
      </c>
      <c r="S28" s="36">
        <v>75</v>
      </c>
      <c r="T28" s="38">
        <v>85</v>
      </c>
      <c r="U28" s="36">
        <v>70</v>
      </c>
      <c r="V28" s="36">
        <v>75</v>
      </c>
      <c r="W28" s="38">
        <v>85</v>
      </c>
      <c r="X28" s="36"/>
      <c r="Y28" s="36"/>
      <c r="Z28" s="38"/>
      <c r="AA28" s="36"/>
      <c r="AB28" s="36"/>
      <c r="AC28" s="38"/>
      <c r="AD28" s="38">
        <f t="shared" si="8"/>
        <v>76</v>
      </c>
      <c r="AE28" s="36">
        <v>70</v>
      </c>
      <c r="AF28" s="36"/>
      <c r="AG28" s="38">
        <v>80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70</v>
      </c>
      <c r="AU28" s="48">
        <f t="shared" si="9"/>
        <v>75.25</v>
      </c>
      <c r="AV28" s="49">
        <f t="shared" si="10"/>
        <v>75</v>
      </c>
      <c r="AW28" s="56"/>
      <c r="AX28" s="36">
        <v>80</v>
      </c>
      <c r="AY28" s="36"/>
      <c r="AZ28" s="38">
        <v>80</v>
      </c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80</v>
      </c>
      <c r="BN28" s="38" t="str">
        <f t="shared" si="12"/>
        <v/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80</v>
      </c>
      <c r="BS28" s="36">
        <v>80</v>
      </c>
      <c r="BT28" s="36"/>
      <c r="BU28" s="38">
        <v>80</v>
      </c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80</v>
      </c>
      <c r="CN28" s="49">
        <f t="shared" si="23"/>
        <v>80</v>
      </c>
      <c r="CO28" s="56"/>
      <c r="CP28" s="36">
        <v>11</v>
      </c>
      <c r="CQ28" s="61" t="str">
        <f t="shared" si="26"/>
        <v xml:space="preserve">Memiliki kemampuan pemahanan  Larutan Elektrolit, Redoks, Hukum Dasar, </v>
      </c>
      <c r="CR28" s="56"/>
      <c r="CS28" s="36">
        <v>11</v>
      </c>
      <c r="CT28" s="61" t="str">
        <f t="shared" si="25"/>
        <v xml:space="preserve">Memiliki keterampilan  Larutan Elektrolit, Hukum Dasar, </v>
      </c>
      <c r="CV28" s="63">
        <v>6</v>
      </c>
      <c r="CW28" s="36"/>
      <c r="CY28" s="66">
        <v>70</v>
      </c>
      <c r="CZ28" s="68">
        <v>75</v>
      </c>
      <c r="DA28" s="73" t="s">
        <v>57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Elektrolit, Hukum Dasar, </v>
      </c>
    </row>
    <row r="29" spans="1:110">
      <c r="A29" s="21">
        <v>19</v>
      </c>
      <c r="B29" s="21">
        <v>79161</v>
      </c>
      <c r="C29" s="21" t="s">
        <v>113</v>
      </c>
      <c r="E29" s="22">
        <f t="shared" si="0"/>
        <v>71</v>
      </c>
      <c r="F29" s="21" t="str">
        <f t="shared" si="1"/>
        <v>C</v>
      </c>
      <c r="G29" s="21" t="str">
        <f t="shared" si="2"/>
        <v xml:space="preserve">Memiliki kemampuan pemahanan  Larutan Elektrolit, Redoks, Hukum Dasar, </v>
      </c>
      <c r="H29" s="22">
        <f t="shared" si="3"/>
        <v>80</v>
      </c>
      <c r="I29" s="21" t="str">
        <f t="shared" si="4"/>
        <v>B</v>
      </c>
      <c r="J29" s="21" t="str">
        <f t="shared" si="5"/>
        <v xml:space="preserve">Memiliki keterampilan  Larutan Elektrolit, Hukum Dasar, </v>
      </c>
      <c r="L29" s="36">
        <f t="shared" si="6"/>
        <v>72</v>
      </c>
      <c r="M29" s="36">
        <f t="shared" si="7"/>
        <v>58</v>
      </c>
      <c r="O29" s="36">
        <v>70</v>
      </c>
      <c r="P29" s="36">
        <v>70</v>
      </c>
      <c r="Q29" s="38">
        <v>81</v>
      </c>
      <c r="R29" s="36">
        <v>70</v>
      </c>
      <c r="S29" s="36">
        <v>70</v>
      </c>
      <c r="T29" s="38">
        <v>75</v>
      </c>
      <c r="U29" s="36">
        <v>70</v>
      </c>
      <c r="V29" s="36">
        <v>70</v>
      </c>
      <c r="W29" s="38">
        <v>75</v>
      </c>
      <c r="X29" s="36"/>
      <c r="Y29" s="36"/>
      <c r="Z29" s="38"/>
      <c r="AA29" s="36"/>
      <c r="AB29" s="36"/>
      <c r="AC29" s="38"/>
      <c r="AD29" s="38">
        <f t="shared" si="8"/>
        <v>72</v>
      </c>
      <c r="AE29" s="36">
        <v>70</v>
      </c>
      <c r="AF29" s="36"/>
      <c r="AG29" s="38">
        <v>75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58</v>
      </c>
      <c r="AU29" s="48">
        <f t="shared" si="9"/>
        <v>71.166666666666671</v>
      </c>
      <c r="AV29" s="49">
        <f t="shared" si="10"/>
        <v>71</v>
      </c>
      <c r="AW29" s="56"/>
      <c r="AX29" s="36">
        <v>80</v>
      </c>
      <c r="AY29" s="36"/>
      <c r="AZ29" s="38">
        <v>80</v>
      </c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80</v>
      </c>
      <c r="BN29" s="38" t="str">
        <f t="shared" si="12"/>
        <v/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80</v>
      </c>
      <c r="BS29" s="36">
        <v>80</v>
      </c>
      <c r="BT29" s="36"/>
      <c r="BU29" s="38">
        <v>80</v>
      </c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80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80</v>
      </c>
      <c r="CN29" s="49">
        <f t="shared" si="23"/>
        <v>80</v>
      </c>
      <c r="CO29" s="56"/>
      <c r="CP29" s="36">
        <v>11</v>
      </c>
      <c r="CQ29" s="61" t="str">
        <f t="shared" si="26"/>
        <v xml:space="preserve">Memiliki kemampuan pemahanan  Larutan Elektrolit, Redoks, Hukum Dasar, </v>
      </c>
      <c r="CR29" s="56"/>
      <c r="CS29" s="36">
        <v>11</v>
      </c>
      <c r="CT29" s="61" t="str">
        <f t="shared" si="25"/>
        <v xml:space="preserve">Memiliki keterampilan  Larutan Elektrolit, Hukum Dasar, </v>
      </c>
      <c r="CV29" s="63">
        <v>7</v>
      </c>
      <c r="CW29" s="36"/>
      <c r="CY29" s="66">
        <v>76</v>
      </c>
      <c r="CZ29" s="68">
        <v>90</v>
      </c>
      <c r="DA29" s="73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Elektrolit, Hukum Dasar, </v>
      </c>
    </row>
    <row r="30" spans="1:110">
      <c r="A30" s="21">
        <v>20</v>
      </c>
      <c r="B30" s="21">
        <v>79177</v>
      </c>
      <c r="C30" s="21" t="s">
        <v>114</v>
      </c>
      <c r="E30" s="22">
        <f t="shared" si="0"/>
        <v>76</v>
      </c>
      <c r="F30" s="21" t="str">
        <f t="shared" si="1"/>
        <v>B</v>
      </c>
      <c r="G30" s="21" t="str">
        <f t="shared" si="2"/>
        <v xml:space="preserve">Memiliki kemampuan pemahanan  Larutan Elektrolit, Redoks, Hukum Dasar,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Memiliki keterampilan  Larutan Elektrolit, Hukum Dasar, </v>
      </c>
      <c r="L30" s="36">
        <f t="shared" si="6"/>
        <v>79</v>
      </c>
      <c r="M30" s="36">
        <f t="shared" si="7"/>
        <v>51</v>
      </c>
      <c r="O30" s="36">
        <v>75</v>
      </c>
      <c r="P30" s="36">
        <v>70</v>
      </c>
      <c r="Q30" s="38">
        <v>83</v>
      </c>
      <c r="R30" s="36">
        <v>74</v>
      </c>
      <c r="S30" s="36">
        <v>85</v>
      </c>
      <c r="T30" s="38">
        <v>90</v>
      </c>
      <c r="U30" s="36">
        <v>60</v>
      </c>
      <c r="V30" s="36">
        <v>85</v>
      </c>
      <c r="W30" s="38">
        <v>90</v>
      </c>
      <c r="X30" s="36"/>
      <c r="Y30" s="36"/>
      <c r="Z30" s="38"/>
      <c r="AA30" s="36"/>
      <c r="AB30" s="36"/>
      <c r="AC30" s="38"/>
      <c r="AD30" s="38">
        <f t="shared" si="8"/>
        <v>79</v>
      </c>
      <c r="AE30" s="36">
        <v>75</v>
      </c>
      <c r="AF30" s="36"/>
      <c r="AG30" s="38">
        <v>77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51</v>
      </c>
      <c r="AU30" s="48">
        <f t="shared" si="9"/>
        <v>76.25</v>
      </c>
      <c r="AV30" s="49">
        <f t="shared" si="10"/>
        <v>76</v>
      </c>
      <c r="AW30" s="56"/>
      <c r="AX30" s="36">
        <v>80</v>
      </c>
      <c r="AY30" s="36"/>
      <c r="AZ30" s="38">
        <v>80</v>
      </c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 t="str">
        <f t="shared" si="12"/>
        <v/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6">
        <v>80</v>
      </c>
      <c r="BT30" s="36"/>
      <c r="BU30" s="38">
        <v>80</v>
      </c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80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</v>
      </c>
      <c r="CN30" s="49">
        <f t="shared" si="23"/>
        <v>80</v>
      </c>
      <c r="CO30" s="56"/>
      <c r="CP30" s="36">
        <v>11</v>
      </c>
      <c r="CQ30" s="61" t="str">
        <f t="shared" si="26"/>
        <v xml:space="preserve">Memiliki kemampuan pemahanan  Larutan Elektrolit, Redoks, Hukum Dasar, </v>
      </c>
      <c r="CR30" s="56"/>
      <c r="CS30" s="36">
        <v>11</v>
      </c>
      <c r="CT30" s="61" t="str">
        <f t="shared" si="25"/>
        <v xml:space="preserve">Memiliki keterampilan  Larutan Elektrolit, Hukum Dasar,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Elektrolit, Hukum Dasar, </v>
      </c>
    </row>
    <row r="31" spans="1:110">
      <c r="A31" s="21">
        <v>21</v>
      </c>
      <c r="B31" s="21">
        <v>79193</v>
      </c>
      <c r="C31" s="21" t="s">
        <v>115</v>
      </c>
      <c r="E31" s="22">
        <f t="shared" si="0"/>
        <v>80</v>
      </c>
      <c r="F31" s="21" t="str">
        <f t="shared" si="1"/>
        <v>B</v>
      </c>
      <c r="G31" s="21" t="str">
        <f t="shared" si="2"/>
        <v xml:space="preserve">Memiliki kemampuan pemahanan  Larutan Elektrolit, Redoks, Hukum Dasar, </v>
      </c>
      <c r="H31" s="22">
        <f t="shared" si="3"/>
        <v>85</v>
      </c>
      <c r="I31" s="21" t="str">
        <f t="shared" si="4"/>
        <v>B</v>
      </c>
      <c r="J31" s="21" t="str">
        <f t="shared" si="5"/>
        <v xml:space="preserve">Memiliki keterampilan  Larutan Elektrolit, Hukum Dasar, </v>
      </c>
      <c r="L31" s="36">
        <f t="shared" si="6"/>
        <v>82</v>
      </c>
      <c r="M31" s="36">
        <f t="shared" si="7"/>
        <v>60</v>
      </c>
      <c r="O31" s="36">
        <v>70</v>
      </c>
      <c r="P31" s="36">
        <v>80</v>
      </c>
      <c r="Q31" s="38">
        <v>83</v>
      </c>
      <c r="R31" s="36">
        <v>75</v>
      </c>
      <c r="S31" s="36">
        <v>90</v>
      </c>
      <c r="T31" s="38">
        <v>90</v>
      </c>
      <c r="U31" s="36">
        <v>70</v>
      </c>
      <c r="V31" s="36">
        <v>90</v>
      </c>
      <c r="W31" s="38">
        <v>90</v>
      </c>
      <c r="X31" s="36"/>
      <c r="Y31" s="36"/>
      <c r="Z31" s="38"/>
      <c r="AA31" s="36"/>
      <c r="AB31" s="36"/>
      <c r="AC31" s="38"/>
      <c r="AD31" s="38">
        <f t="shared" si="8"/>
        <v>82</v>
      </c>
      <c r="AE31" s="36">
        <v>80</v>
      </c>
      <c r="AF31" s="36"/>
      <c r="AG31" s="38">
        <v>80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60</v>
      </c>
      <c r="AU31" s="48">
        <f t="shared" si="9"/>
        <v>79.833333333333329</v>
      </c>
      <c r="AV31" s="49">
        <f t="shared" si="10"/>
        <v>80</v>
      </c>
      <c r="AW31" s="56"/>
      <c r="AX31" s="36">
        <v>85</v>
      </c>
      <c r="AY31" s="36"/>
      <c r="AZ31" s="38">
        <v>80</v>
      </c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85</v>
      </c>
      <c r="BN31" s="38" t="str">
        <f t="shared" si="12"/>
        <v/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85</v>
      </c>
      <c r="BS31" s="36">
        <v>85</v>
      </c>
      <c r="BT31" s="36"/>
      <c r="BU31" s="38">
        <v>80</v>
      </c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85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85</v>
      </c>
      <c r="CN31" s="49">
        <f t="shared" si="23"/>
        <v>85</v>
      </c>
      <c r="CO31" s="56"/>
      <c r="CP31" s="36">
        <v>11</v>
      </c>
      <c r="CQ31" s="61" t="str">
        <f t="shared" si="26"/>
        <v xml:space="preserve">Memiliki kemampuan pemahanan  Larutan Elektrolit, Redoks, Hukum Dasar, </v>
      </c>
      <c r="CR31" s="56"/>
      <c r="CS31" s="36">
        <v>11</v>
      </c>
      <c r="CT31" s="61" t="str">
        <f t="shared" si="25"/>
        <v xml:space="preserve">Memiliki keterampilan  Larutan Elektrolit, Hukum Dasar,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Elektrolit, Hukum Dasar, </v>
      </c>
    </row>
    <row r="32" spans="1:110">
      <c r="A32" s="21">
        <v>22</v>
      </c>
      <c r="B32" s="21">
        <v>79209</v>
      </c>
      <c r="C32" s="21" t="s">
        <v>116</v>
      </c>
      <c r="E32" s="22">
        <f t="shared" si="0"/>
        <v>80</v>
      </c>
      <c r="F32" s="21" t="str">
        <f t="shared" si="1"/>
        <v>B</v>
      </c>
      <c r="G32" s="21" t="str">
        <f t="shared" si="2"/>
        <v xml:space="preserve">Memiliki kemampuan pemahanan  Larutan Elektrolit, Redoks, Hukum Dasar, </v>
      </c>
      <c r="H32" s="22">
        <f t="shared" si="3"/>
        <v>85</v>
      </c>
      <c r="I32" s="21" t="str">
        <f t="shared" si="4"/>
        <v>B</v>
      </c>
      <c r="J32" s="21" t="str">
        <f t="shared" si="5"/>
        <v xml:space="preserve">Memiliki keterampilan  Larutan Elektrolit, Hukum Dasar, </v>
      </c>
      <c r="L32" s="36">
        <f t="shared" si="6"/>
        <v>82</v>
      </c>
      <c r="M32" s="36">
        <f t="shared" si="7"/>
        <v>64</v>
      </c>
      <c r="O32" s="36">
        <v>74</v>
      </c>
      <c r="P32" s="36">
        <v>75</v>
      </c>
      <c r="Q32" s="38">
        <v>86</v>
      </c>
      <c r="R32" s="36">
        <v>82</v>
      </c>
      <c r="S32" s="36">
        <v>85</v>
      </c>
      <c r="T32" s="38">
        <v>90</v>
      </c>
      <c r="U32" s="36">
        <v>75</v>
      </c>
      <c r="V32" s="36">
        <v>80</v>
      </c>
      <c r="W32" s="38">
        <v>90</v>
      </c>
      <c r="X32" s="36"/>
      <c r="Y32" s="36"/>
      <c r="Z32" s="38"/>
      <c r="AA32" s="36"/>
      <c r="AB32" s="36"/>
      <c r="AC32" s="38"/>
      <c r="AD32" s="38">
        <f t="shared" si="8"/>
        <v>82</v>
      </c>
      <c r="AE32" s="36">
        <v>75</v>
      </c>
      <c r="AF32" s="36"/>
      <c r="AG32" s="38">
        <v>85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64</v>
      </c>
      <c r="AU32" s="48">
        <f t="shared" si="9"/>
        <v>80.083333333333329</v>
      </c>
      <c r="AV32" s="49">
        <f t="shared" si="10"/>
        <v>80</v>
      </c>
      <c r="AW32" s="56"/>
      <c r="AX32" s="36">
        <v>85</v>
      </c>
      <c r="AY32" s="36"/>
      <c r="AZ32" s="38">
        <v>80</v>
      </c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85</v>
      </c>
      <c r="BN32" s="38" t="str">
        <f t="shared" si="12"/>
        <v/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85</v>
      </c>
      <c r="BS32" s="36">
        <v>85</v>
      </c>
      <c r="BT32" s="36"/>
      <c r="BU32" s="38">
        <v>80</v>
      </c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85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85</v>
      </c>
      <c r="CN32" s="49">
        <f t="shared" si="23"/>
        <v>85</v>
      </c>
      <c r="CO32" s="56"/>
      <c r="CP32" s="36">
        <v>11</v>
      </c>
      <c r="CQ32" s="61" t="str">
        <f t="shared" si="26"/>
        <v xml:space="preserve">Memiliki kemampuan pemahanan  Larutan Elektrolit, Redoks, Hukum Dasar, </v>
      </c>
      <c r="CR32" s="56"/>
      <c r="CS32" s="36">
        <v>11</v>
      </c>
      <c r="CT32" s="61" t="str">
        <f t="shared" si="25"/>
        <v xml:space="preserve">Memiliki keterampilan  Larutan Elektrolit, Hukum Dasar,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Elektrolit, Hukum Dasar, </v>
      </c>
    </row>
    <row r="33" spans="1:110">
      <c r="A33" s="21">
        <v>23</v>
      </c>
      <c r="B33" s="21">
        <v>79225</v>
      </c>
      <c r="C33" s="21" t="s">
        <v>117</v>
      </c>
      <c r="E33" s="22">
        <f t="shared" si="0"/>
        <v>84</v>
      </c>
      <c r="F33" s="21" t="str">
        <f t="shared" si="1"/>
        <v>B</v>
      </c>
      <c r="G33" s="21" t="str">
        <f t="shared" si="2"/>
        <v xml:space="preserve">Memiliki kemampuan pemahanan  Larutan Elektrolit, Redoks, Hukum Dasar, </v>
      </c>
      <c r="H33" s="22">
        <f t="shared" si="3"/>
        <v>85</v>
      </c>
      <c r="I33" s="21" t="str">
        <f t="shared" si="4"/>
        <v>B</v>
      </c>
      <c r="J33" s="21" t="str">
        <f t="shared" si="5"/>
        <v xml:space="preserve">Memiliki keterampilan  Larutan Elektrolit, Hukum Dasar, </v>
      </c>
      <c r="L33" s="36">
        <f t="shared" si="6"/>
        <v>85</v>
      </c>
      <c r="M33" s="36">
        <f t="shared" si="7"/>
        <v>67</v>
      </c>
      <c r="O33" s="36">
        <v>70</v>
      </c>
      <c r="P33" s="36">
        <v>90</v>
      </c>
      <c r="Q33" s="38">
        <v>90</v>
      </c>
      <c r="R33" s="36">
        <v>80</v>
      </c>
      <c r="S33" s="36">
        <v>90</v>
      </c>
      <c r="T33" s="38">
        <v>90</v>
      </c>
      <c r="U33" s="36">
        <v>78</v>
      </c>
      <c r="V33" s="36">
        <v>90</v>
      </c>
      <c r="W33" s="38">
        <v>90</v>
      </c>
      <c r="X33" s="36"/>
      <c r="Y33" s="36"/>
      <c r="Z33" s="38"/>
      <c r="AA33" s="36"/>
      <c r="AB33" s="36"/>
      <c r="AC33" s="38"/>
      <c r="AD33" s="38">
        <f t="shared" si="8"/>
        <v>85</v>
      </c>
      <c r="AE33" s="36">
        <v>80</v>
      </c>
      <c r="AF33" s="36"/>
      <c r="AG33" s="38">
        <v>87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67</v>
      </c>
      <c r="AU33" s="48">
        <f t="shared" si="9"/>
        <v>83.5</v>
      </c>
      <c r="AV33" s="49">
        <f t="shared" si="10"/>
        <v>84</v>
      </c>
      <c r="AW33" s="56"/>
      <c r="AX33" s="36">
        <v>85</v>
      </c>
      <c r="AY33" s="36"/>
      <c r="AZ33" s="38">
        <v>80</v>
      </c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85</v>
      </c>
      <c r="BN33" s="38" t="str">
        <f t="shared" si="12"/>
        <v/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85</v>
      </c>
      <c r="BS33" s="36">
        <v>85</v>
      </c>
      <c r="BT33" s="36"/>
      <c r="BU33" s="38">
        <v>80</v>
      </c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85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85</v>
      </c>
      <c r="CN33" s="49">
        <f t="shared" si="23"/>
        <v>85</v>
      </c>
      <c r="CO33" s="56"/>
      <c r="CP33" s="36">
        <v>11</v>
      </c>
      <c r="CQ33" s="61" t="str">
        <f t="shared" si="26"/>
        <v xml:space="preserve">Memiliki kemampuan pemahanan  Larutan Elektrolit, Redoks, Hukum Dasar, </v>
      </c>
      <c r="CR33" s="56"/>
      <c r="CS33" s="36">
        <v>11</v>
      </c>
      <c r="CT33" s="61" t="str">
        <f t="shared" si="25"/>
        <v xml:space="preserve">Memiliki keterampilan  Larutan Elektrolit, Hukum Dasar,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Hukum Dasar, </v>
      </c>
    </row>
    <row r="34" spans="1:110">
      <c r="A34" s="21">
        <v>24</v>
      </c>
      <c r="B34" s="21">
        <v>79241</v>
      </c>
      <c r="C34" s="21" t="s">
        <v>118</v>
      </c>
      <c r="E34" s="22">
        <f t="shared" si="0"/>
        <v>81</v>
      </c>
      <c r="F34" s="21" t="str">
        <f t="shared" si="1"/>
        <v>B</v>
      </c>
      <c r="G34" s="21" t="str">
        <f t="shared" si="2"/>
        <v xml:space="preserve">Memiliki kemampuan pemahanan  Larutan Elektrolit, Redoks, Hukum Dasar, </v>
      </c>
      <c r="H34" s="22">
        <f t="shared" si="3"/>
        <v>85</v>
      </c>
      <c r="I34" s="21" t="str">
        <f t="shared" si="4"/>
        <v>B</v>
      </c>
      <c r="J34" s="21" t="str">
        <f t="shared" si="5"/>
        <v xml:space="preserve">Memiliki keterampilan  Larutan Elektrolit, Hukum Dasar, </v>
      </c>
      <c r="L34" s="36">
        <f t="shared" si="6"/>
        <v>82</v>
      </c>
      <c r="M34" s="36">
        <f t="shared" si="7"/>
        <v>72</v>
      </c>
      <c r="O34" s="36">
        <v>71</v>
      </c>
      <c r="P34" s="36">
        <v>80</v>
      </c>
      <c r="Q34" s="38">
        <v>90</v>
      </c>
      <c r="R34" s="36">
        <v>74</v>
      </c>
      <c r="S34" s="36">
        <v>85</v>
      </c>
      <c r="T34" s="38">
        <v>90</v>
      </c>
      <c r="U34" s="36">
        <v>72</v>
      </c>
      <c r="V34" s="36">
        <v>85</v>
      </c>
      <c r="W34" s="38">
        <v>90</v>
      </c>
      <c r="X34" s="36"/>
      <c r="Y34" s="36"/>
      <c r="Z34" s="38"/>
      <c r="AA34" s="36"/>
      <c r="AB34" s="36"/>
      <c r="AC34" s="38"/>
      <c r="AD34" s="38">
        <f t="shared" si="8"/>
        <v>82</v>
      </c>
      <c r="AE34" s="36">
        <v>80</v>
      </c>
      <c r="AF34" s="36"/>
      <c r="AG34" s="38">
        <v>80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72</v>
      </c>
      <c r="AU34" s="48">
        <f t="shared" si="9"/>
        <v>80.75</v>
      </c>
      <c r="AV34" s="49">
        <f t="shared" si="10"/>
        <v>81</v>
      </c>
      <c r="AW34" s="56"/>
      <c r="AX34" s="36">
        <v>85</v>
      </c>
      <c r="AY34" s="36"/>
      <c r="AZ34" s="38">
        <v>80</v>
      </c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85</v>
      </c>
      <c r="BN34" s="38" t="str">
        <f t="shared" si="12"/>
        <v/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85</v>
      </c>
      <c r="BS34" s="36">
        <v>85</v>
      </c>
      <c r="BT34" s="36"/>
      <c r="BU34" s="38">
        <v>80</v>
      </c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85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85</v>
      </c>
      <c r="CN34" s="49">
        <f t="shared" si="23"/>
        <v>85</v>
      </c>
      <c r="CO34" s="56"/>
      <c r="CP34" s="36">
        <v>11</v>
      </c>
      <c r="CQ34" s="61" t="str">
        <f t="shared" si="26"/>
        <v xml:space="preserve">Memiliki kemampuan pemahanan  Larutan Elektrolit, Redoks, Hukum Dasar, </v>
      </c>
      <c r="CR34" s="56"/>
      <c r="CS34" s="36">
        <v>11</v>
      </c>
      <c r="CT34" s="61" t="str">
        <f t="shared" si="25"/>
        <v xml:space="preserve">Memiliki keterampilan  Larutan Elektrolit, Hukum Dasar, </v>
      </c>
    </row>
    <row r="35" spans="1:110">
      <c r="A35" s="21">
        <v>25</v>
      </c>
      <c r="B35" s="21">
        <v>79257</v>
      </c>
      <c r="C35" s="21" t="s">
        <v>119</v>
      </c>
      <c r="E35" s="22">
        <f t="shared" si="0"/>
        <v>74</v>
      </c>
      <c r="F35" s="21" t="str">
        <f t="shared" si="1"/>
        <v>C</v>
      </c>
      <c r="G35" s="21" t="str">
        <f t="shared" si="2"/>
        <v xml:space="preserve">Memiliki kemampuan pemahanan  Larutan Elektrolit, Redoks, Hukum Dasar, </v>
      </c>
      <c r="H35" s="22">
        <f t="shared" si="3"/>
        <v>82</v>
      </c>
      <c r="I35" s="21" t="str">
        <f t="shared" si="4"/>
        <v>B</v>
      </c>
      <c r="J35" s="21" t="str">
        <f t="shared" si="5"/>
        <v xml:space="preserve">Memiliki keterampilan  Larutan Elektrolit, Hukum Dasar, </v>
      </c>
      <c r="L35" s="36">
        <f t="shared" si="6"/>
        <v>75</v>
      </c>
      <c r="M35" s="36">
        <f t="shared" si="7"/>
        <v>66</v>
      </c>
      <c r="O35" s="36">
        <v>70</v>
      </c>
      <c r="P35" s="36">
        <v>75</v>
      </c>
      <c r="Q35" s="38">
        <v>72</v>
      </c>
      <c r="R35" s="36">
        <v>74</v>
      </c>
      <c r="S35" s="36">
        <v>75</v>
      </c>
      <c r="T35" s="38">
        <v>80</v>
      </c>
      <c r="U35" s="36">
        <v>70</v>
      </c>
      <c r="V35" s="36">
        <v>75</v>
      </c>
      <c r="W35" s="38">
        <v>80</v>
      </c>
      <c r="X35" s="36"/>
      <c r="Y35" s="36"/>
      <c r="Z35" s="38"/>
      <c r="AA35" s="36"/>
      <c r="AB35" s="36"/>
      <c r="AC35" s="38"/>
      <c r="AD35" s="38">
        <f t="shared" si="8"/>
        <v>75</v>
      </c>
      <c r="AE35" s="36">
        <v>75</v>
      </c>
      <c r="AF35" s="36"/>
      <c r="AG35" s="38">
        <v>75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66</v>
      </c>
      <c r="AU35" s="48">
        <f t="shared" si="9"/>
        <v>73.916666666666671</v>
      </c>
      <c r="AV35" s="49">
        <f t="shared" si="10"/>
        <v>74</v>
      </c>
      <c r="AW35" s="56"/>
      <c r="AX35" s="36">
        <v>82</v>
      </c>
      <c r="AY35" s="36"/>
      <c r="AZ35" s="38">
        <v>80</v>
      </c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82</v>
      </c>
      <c r="BN35" s="38" t="str">
        <f t="shared" si="12"/>
        <v/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82</v>
      </c>
      <c r="BS35" s="36">
        <v>82</v>
      </c>
      <c r="BT35" s="36"/>
      <c r="BU35" s="38">
        <v>80</v>
      </c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82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82</v>
      </c>
      <c r="CN35" s="49">
        <f t="shared" si="23"/>
        <v>82</v>
      </c>
      <c r="CO35" s="56"/>
      <c r="CP35" s="36">
        <v>11</v>
      </c>
      <c r="CQ35" s="61" t="str">
        <f t="shared" si="26"/>
        <v xml:space="preserve">Memiliki kemampuan pemahanan  Larutan Elektrolit, Redoks, Hukum Dasar, </v>
      </c>
      <c r="CR35" s="56"/>
      <c r="CS35" s="36">
        <v>11</v>
      </c>
      <c r="CT35" s="61" t="str">
        <f t="shared" si="25"/>
        <v xml:space="preserve">Memiliki keterampilan  Larutan Elektrolit, Hukum Dasar, </v>
      </c>
    </row>
    <row r="36" spans="1:110">
      <c r="A36" s="21">
        <v>26</v>
      </c>
      <c r="B36" s="21">
        <v>79273</v>
      </c>
      <c r="C36" s="21" t="s">
        <v>120</v>
      </c>
      <c r="E36" s="22">
        <f t="shared" si="0"/>
        <v>72</v>
      </c>
      <c r="F36" s="21" t="str">
        <f t="shared" si="1"/>
        <v>C</v>
      </c>
      <c r="G36" s="21" t="str">
        <f t="shared" si="2"/>
        <v xml:space="preserve">Memiliki kemampuan pemahanan  Larutan Elektrolit, Redoks, Hukum Dasar,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Memiliki keterampilan  Larutan Elektrolit, Hukum Dasar, </v>
      </c>
      <c r="L36" s="36">
        <f t="shared" si="6"/>
        <v>74</v>
      </c>
      <c r="M36" s="36">
        <f t="shared" si="7"/>
        <v>60</v>
      </c>
      <c r="O36" s="36">
        <v>70</v>
      </c>
      <c r="P36" s="36">
        <v>75</v>
      </c>
      <c r="Q36" s="38">
        <v>86</v>
      </c>
      <c r="R36" s="36">
        <v>82</v>
      </c>
      <c r="S36" s="36">
        <v>70</v>
      </c>
      <c r="T36" s="38">
        <v>70</v>
      </c>
      <c r="U36" s="36">
        <v>70</v>
      </c>
      <c r="V36" s="36">
        <v>70</v>
      </c>
      <c r="W36" s="38">
        <v>70</v>
      </c>
      <c r="X36" s="36"/>
      <c r="Y36" s="36"/>
      <c r="Z36" s="38"/>
      <c r="AA36" s="36"/>
      <c r="AB36" s="36"/>
      <c r="AC36" s="38"/>
      <c r="AD36" s="38">
        <f t="shared" si="8"/>
        <v>74</v>
      </c>
      <c r="AE36" s="36">
        <v>70</v>
      </c>
      <c r="AF36" s="36"/>
      <c r="AG36" s="38">
        <v>75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60</v>
      </c>
      <c r="AU36" s="48">
        <f t="shared" si="9"/>
        <v>72.333333333333329</v>
      </c>
      <c r="AV36" s="49">
        <f t="shared" si="10"/>
        <v>72</v>
      </c>
      <c r="AW36" s="56"/>
      <c r="AX36" s="36">
        <v>80</v>
      </c>
      <c r="AY36" s="36"/>
      <c r="AZ36" s="38">
        <v>80</v>
      </c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 t="str">
        <f t="shared" si="12"/>
        <v/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80</v>
      </c>
      <c r="BS36" s="36">
        <v>80</v>
      </c>
      <c r="BT36" s="36"/>
      <c r="BU36" s="38">
        <v>80</v>
      </c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80</v>
      </c>
      <c r="CN36" s="49">
        <f t="shared" si="23"/>
        <v>80</v>
      </c>
      <c r="CO36" s="56"/>
      <c r="CP36" s="36">
        <v>11</v>
      </c>
      <c r="CQ36" s="61" t="str">
        <f t="shared" si="26"/>
        <v xml:space="preserve">Memiliki kemampuan pemahanan  Larutan Elektrolit, Redoks, Hukum Dasar, </v>
      </c>
      <c r="CR36" s="56"/>
      <c r="CS36" s="36">
        <v>11</v>
      </c>
      <c r="CT36" s="61" t="str">
        <f t="shared" si="25"/>
        <v xml:space="preserve">Memiliki keterampilan  Larutan Elektrolit, Hukum Dasar, </v>
      </c>
    </row>
    <row r="37" spans="1:110">
      <c r="A37" s="21">
        <v>27</v>
      </c>
      <c r="B37" s="21">
        <v>79289</v>
      </c>
      <c r="C37" s="21" t="s">
        <v>121</v>
      </c>
      <c r="E37" s="22">
        <f t="shared" si="0"/>
        <v>75</v>
      </c>
      <c r="F37" s="21" t="str">
        <f t="shared" si="1"/>
        <v>C</v>
      </c>
      <c r="G37" s="21" t="str">
        <f t="shared" si="2"/>
        <v xml:space="preserve">Memiliki kemampuan pemahanan  Larutan Elektrolit, Redoks, Hukum Dasar,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Memiliki keterampilan  Larutan Elektrolit, Hukum Dasar, </v>
      </c>
      <c r="L37" s="36">
        <f t="shared" si="6"/>
        <v>77</v>
      </c>
      <c r="M37" s="36">
        <f t="shared" si="7"/>
        <v>53</v>
      </c>
      <c r="O37" s="36">
        <v>79</v>
      </c>
      <c r="P37" s="36">
        <v>70</v>
      </c>
      <c r="Q37" s="38">
        <v>77</v>
      </c>
      <c r="R37" s="36">
        <v>78</v>
      </c>
      <c r="S37" s="36">
        <v>80</v>
      </c>
      <c r="T37" s="38">
        <v>85</v>
      </c>
      <c r="U37" s="36">
        <v>60</v>
      </c>
      <c r="V37" s="36">
        <v>80</v>
      </c>
      <c r="W37" s="38">
        <v>85</v>
      </c>
      <c r="X37" s="36"/>
      <c r="Y37" s="36"/>
      <c r="Z37" s="38"/>
      <c r="AA37" s="36"/>
      <c r="AB37" s="36"/>
      <c r="AC37" s="38"/>
      <c r="AD37" s="38">
        <f t="shared" si="8"/>
        <v>77</v>
      </c>
      <c r="AE37" s="36">
        <v>70</v>
      </c>
      <c r="AF37" s="36"/>
      <c r="AG37" s="38">
        <v>80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53</v>
      </c>
      <c r="AU37" s="48">
        <f t="shared" si="9"/>
        <v>74.75</v>
      </c>
      <c r="AV37" s="49">
        <f t="shared" si="10"/>
        <v>75</v>
      </c>
      <c r="AW37" s="56"/>
      <c r="AX37" s="36">
        <v>80</v>
      </c>
      <c r="AY37" s="36"/>
      <c r="AZ37" s="38">
        <v>80</v>
      </c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80</v>
      </c>
      <c r="BN37" s="38" t="str">
        <f t="shared" si="12"/>
        <v/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80</v>
      </c>
      <c r="BS37" s="36">
        <v>80</v>
      </c>
      <c r="BT37" s="36"/>
      <c r="BU37" s="38">
        <v>80</v>
      </c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80</v>
      </c>
      <c r="CN37" s="49">
        <f t="shared" si="23"/>
        <v>80</v>
      </c>
      <c r="CO37" s="56"/>
      <c r="CP37" s="36">
        <v>11</v>
      </c>
      <c r="CQ37" s="61" t="str">
        <f t="shared" si="26"/>
        <v xml:space="preserve">Memiliki kemampuan pemahanan  Larutan Elektrolit, Redoks, Hukum Dasar, </v>
      </c>
      <c r="CR37" s="56"/>
      <c r="CS37" s="36">
        <v>11</v>
      </c>
      <c r="CT37" s="61" t="str">
        <f t="shared" si="25"/>
        <v xml:space="preserve">Memiliki keterampilan  Larutan Elektrolit, Hukum Dasar, </v>
      </c>
    </row>
    <row r="38" spans="1:110">
      <c r="A38" s="21">
        <v>28</v>
      </c>
      <c r="B38" s="21">
        <v>79305</v>
      </c>
      <c r="C38" s="21" t="s">
        <v>122</v>
      </c>
      <c r="E38" s="22">
        <f t="shared" si="0"/>
        <v>76</v>
      </c>
      <c r="F38" s="21" t="str">
        <f t="shared" si="1"/>
        <v>B</v>
      </c>
      <c r="G38" s="21" t="str">
        <f t="shared" si="2"/>
        <v xml:space="preserve">Memiliki kemampuan pemahanan  Larutan Elektrolit, Redoks, Hukum Dasar, </v>
      </c>
      <c r="H38" s="22">
        <f t="shared" si="3"/>
        <v>82</v>
      </c>
      <c r="I38" s="21" t="str">
        <f t="shared" si="4"/>
        <v>B</v>
      </c>
      <c r="J38" s="21" t="str">
        <f t="shared" si="5"/>
        <v xml:space="preserve">Memiliki keterampilan  Larutan Elektrolit, Hukum Dasar, </v>
      </c>
      <c r="L38" s="36">
        <f t="shared" si="6"/>
        <v>78</v>
      </c>
      <c r="M38" s="36">
        <f t="shared" si="7"/>
        <v>53</v>
      </c>
      <c r="O38" s="36">
        <v>70</v>
      </c>
      <c r="P38" s="36">
        <v>70</v>
      </c>
      <c r="Q38" s="38">
        <v>90</v>
      </c>
      <c r="R38" s="38">
        <v>74</v>
      </c>
      <c r="S38" s="36">
        <v>80</v>
      </c>
      <c r="T38" s="38">
        <v>85</v>
      </c>
      <c r="U38" s="36">
        <v>60</v>
      </c>
      <c r="V38" s="36">
        <v>85</v>
      </c>
      <c r="W38" s="38">
        <v>90</v>
      </c>
      <c r="X38" s="36"/>
      <c r="Y38" s="36"/>
      <c r="Z38" s="38"/>
      <c r="AA38" s="36"/>
      <c r="AB38" s="36"/>
      <c r="AC38" s="38"/>
      <c r="AD38" s="38">
        <f t="shared" si="8"/>
        <v>78</v>
      </c>
      <c r="AE38" s="36">
        <v>72</v>
      </c>
      <c r="AF38" s="36"/>
      <c r="AG38" s="38">
        <v>82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53</v>
      </c>
      <c r="AU38" s="48">
        <f t="shared" si="9"/>
        <v>75.916666666666671</v>
      </c>
      <c r="AV38" s="49">
        <f t="shared" si="10"/>
        <v>76</v>
      </c>
      <c r="AW38" s="56"/>
      <c r="AX38" s="36">
        <v>82</v>
      </c>
      <c r="AY38" s="36"/>
      <c r="AZ38" s="38">
        <v>80</v>
      </c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82</v>
      </c>
      <c r="BN38" s="38" t="str">
        <f t="shared" si="12"/>
        <v/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82</v>
      </c>
      <c r="BS38" s="36">
        <v>82</v>
      </c>
      <c r="BT38" s="36"/>
      <c r="BU38" s="38">
        <v>80</v>
      </c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82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82</v>
      </c>
      <c r="CN38" s="49">
        <f t="shared" si="23"/>
        <v>82</v>
      </c>
      <c r="CO38" s="56"/>
      <c r="CP38" s="36">
        <v>11</v>
      </c>
      <c r="CQ38" s="61" t="str">
        <f t="shared" si="26"/>
        <v xml:space="preserve">Memiliki kemampuan pemahanan  Larutan Elektrolit, Redoks, Hukum Dasar, </v>
      </c>
      <c r="CR38" s="56"/>
      <c r="CS38" s="36">
        <v>11</v>
      </c>
      <c r="CT38" s="61" t="str">
        <f t="shared" si="25"/>
        <v xml:space="preserve">Memiliki keterampilan  Larutan Elektrolit, Hukum Dasar, </v>
      </c>
    </row>
    <row r="39" spans="1:110">
      <c r="A39" s="21">
        <v>29</v>
      </c>
      <c r="B39" s="21">
        <v>79321</v>
      </c>
      <c r="C39" s="21" t="s">
        <v>123</v>
      </c>
      <c r="E39" s="22">
        <f t="shared" si="0"/>
        <v>81</v>
      </c>
      <c r="F39" s="21" t="str">
        <f t="shared" si="1"/>
        <v>B</v>
      </c>
      <c r="G39" s="21" t="str">
        <f t="shared" si="2"/>
        <v xml:space="preserve">Memiliki kemampuan pemahanan  Larutan Elektrolit, Redoks, Hukum Dasar, </v>
      </c>
      <c r="H39" s="22">
        <f t="shared" si="3"/>
        <v>85</v>
      </c>
      <c r="I39" s="21" t="str">
        <f t="shared" si="4"/>
        <v>B</v>
      </c>
      <c r="J39" s="21" t="str">
        <f t="shared" si="5"/>
        <v xml:space="preserve">Memiliki keterampilan  Larutan Elektrolit, Hukum Dasar, </v>
      </c>
      <c r="L39" s="36">
        <f t="shared" si="6"/>
        <v>82</v>
      </c>
      <c r="M39" s="36">
        <f t="shared" si="7"/>
        <v>67</v>
      </c>
      <c r="O39" s="36">
        <v>70</v>
      </c>
      <c r="P39" s="36">
        <v>70</v>
      </c>
      <c r="Q39" s="38">
        <v>90</v>
      </c>
      <c r="R39" s="38">
        <v>79</v>
      </c>
      <c r="S39" s="36">
        <v>90</v>
      </c>
      <c r="T39" s="38">
        <v>90</v>
      </c>
      <c r="U39" s="36">
        <v>75</v>
      </c>
      <c r="V39" s="36">
        <v>85</v>
      </c>
      <c r="W39" s="38">
        <v>90</v>
      </c>
      <c r="X39" s="36"/>
      <c r="Y39" s="36"/>
      <c r="Z39" s="38"/>
      <c r="AA39" s="36"/>
      <c r="AB39" s="36"/>
      <c r="AC39" s="38"/>
      <c r="AD39" s="38">
        <f t="shared" si="8"/>
        <v>82</v>
      </c>
      <c r="AE39" s="36">
        <v>80</v>
      </c>
      <c r="AF39" s="36"/>
      <c r="AG39" s="38">
        <v>82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67</v>
      </c>
      <c r="AU39" s="48">
        <f t="shared" si="9"/>
        <v>80.666666666666671</v>
      </c>
      <c r="AV39" s="49">
        <f t="shared" si="10"/>
        <v>81</v>
      </c>
      <c r="AW39" s="56"/>
      <c r="AX39" s="36">
        <v>85</v>
      </c>
      <c r="AY39" s="36"/>
      <c r="AZ39" s="38">
        <v>80</v>
      </c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85</v>
      </c>
      <c r="BN39" s="38" t="str">
        <f t="shared" si="12"/>
        <v/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85</v>
      </c>
      <c r="BS39" s="36">
        <v>85</v>
      </c>
      <c r="BT39" s="36"/>
      <c r="BU39" s="38">
        <v>80</v>
      </c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85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85</v>
      </c>
      <c r="CN39" s="49">
        <f t="shared" si="23"/>
        <v>85</v>
      </c>
      <c r="CO39" s="56"/>
      <c r="CP39" s="36">
        <v>11</v>
      </c>
      <c r="CQ39" s="61" t="str">
        <f t="shared" si="26"/>
        <v xml:space="preserve">Memiliki kemampuan pemahanan  Larutan Elektrolit, Redoks, Hukum Dasar, </v>
      </c>
      <c r="CR39" s="56"/>
      <c r="CS39" s="36">
        <v>11</v>
      </c>
      <c r="CT39" s="61" t="str">
        <f t="shared" si="25"/>
        <v xml:space="preserve">Memiliki keterampilan  Larutan Elektrolit, Hukum Dasar, </v>
      </c>
    </row>
    <row r="40" spans="1:110">
      <c r="A40" s="21">
        <v>30</v>
      </c>
      <c r="B40" s="21">
        <v>79337</v>
      </c>
      <c r="C40" s="21" t="s">
        <v>124</v>
      </c>
      <c r="E40" s="22">
        <f t="shared" si="0"/>
        <v>78</v>
      </c>
      <c r="F40" s="21" t="str">
        <f t="shared" si="1"/>
        <v>B</v>
      </c>
      <c r="G40" s="21" t="str">
        <f t="shared" si="2"/>
        <v xml:space="preserve">Memiliki kemampuan pemahanan  Larutan Elektrolit, Redoks, Hukum Dasar, </v>
      </c>
      <c r="H40" s="22">
        <f t="shared" si="3"/>
        <v>80</v>
      </c>
      <c r="I40" s="21" t="str">
        <f t="shared" si="4"/>
        <v>B</v>
      </c>
      <c r="J40" s="21" t="str">
        <f t="shared" si="5"/>
        <v xml:space="preserve">Memiliki keterampilan  Larutan Elektrolit, Hukum Dasar, </v>
      </c>
      <c r="L40" s="36">
        <f t="shared" si="6"/>
        <v>78</v>
      </c>
      <c r="M40" s="36">
        <f t="shared" si="7"/>
        <v>78</v>
      </c>
      <c r="O40" s="36">
        <v>79</v>
      </c>
      <c r="P40" s="36">
        <v>70</v>
      </c>
      <c r="Q40" s="38">
        <v>93</v>
      </c>
      <c r="R40" s="38">
        <v>74</v>
      </c>
      <c r="S40" s="36">
        <v>75</v>
      </c>
      <c r="T40" s="38">
        <v>85</v>
      </c>
      <c r="U40" s="36">
        <v>70</v>
      </c>
      <c r="V40" s="36">
        <v>75</v>
      </c>
      <c r="W40" s="38">
        <v>85</v>
      </c>
      <c r="X40" s="36"/>
      <c r="Y40" s="36"/>
      <c r="Z40" s="38"/>
      <c r="AA40" s="36"/>
      <c r="AB40" s="36"/>
      <c r="AC40" s="38"/>
      <c r="AD40" s="38">
        <f t="shared" si="8"/>
        <v>78</v>
      </c>
      <c r="AE40" s="36">
        <v>75</v>
      </c>
      <c r="AF40" s="36"/>
      <c r="AG40" s="38">
        <v>80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78</v>
      </c>
      <c r="AU40" s="48">
        <f t="shared" si="9"/>
        <v>78.25</v>
      </c>
      <c r="AV40" s="49">
        <f t="shared" si="10"/>
        <v>78</v>
      </c>
      <c r="AW40" s="56"/>
      <c r="AX40" s="36">
        <v>80</v>
      </c>
      <c r="AY40" s="36"/>
      <c r="AZ40" s="38">
        <v>80</v>
      </c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 t="str">
        <f t="shared" si="12"/>
        <v/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80</v>
      </c>
      <c r="BS40" s="36">
        <v>80</v>
      </c>
      <c r="BT40" s="36"/>
      <c r="BU40" s="38">
        <v>80</v>
      </c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80</v>
      </c>
      <c r="CN40" s="49">
        <f t="shared" si="23"/>
        <v>80</v>
      </c>
      <c r="CO40" s="56"/>
      <c r="CP40" s="36">
        <v>11</v>
      </c>
      <c r="CQ40" s="61" t="str">
        <f t="shared" si="26"/>
        <v xml:space="preserve">Memiliki kemampuan pemahanan  Larutan Elektrolit, Redoks, Hukum Dasar, </v>
      </c>
      <c r="CR40" s="56"/>
      <c r="CS40" s="36">
        <v>11</v>
      </c>
      <c r="CT40" s="61" t="str">
        <f t="shared" si="25"/>
        <v xml:space="preserve">Memiliki keterampilan  Larutan Elektrolit, Hukum Dasar, </v>
      </c>
    </row>
    <row r="41" spans="1:110">
      <c r="A41" s="21">
        <v>31</v>
      </c>
      <c r="B41" s="21">
        <v>79353</v>
      </c>
      <c r="C41" s="21" t="s">
        <v>125</v>
      </c>
      <c r="E41" s="22">
        <f t="shared" si="0"/>
        <v>82</v>
      </c>
      <c r="F41" s="21" t="str">
        <f t="shared" si="1"/>
        <v>B</v>
      </c>
      <c r="G41" s="21" t="str">
        <f t="shared" si="2"/>
        <v xml:space="preserve">Memiliki kemampuan pemahanan  Larutan Elektrolit, Redoks, Hukum Dasar, </v>
      </c>
      <c r="H41" s="22">
        <f t="shared" si="3"/>
        <v>80</v>
      </c>
      <c r="I41" s="21" t="str">
        <f t="shared" si="4"/>
        <v>B</v>
      </c>
      <c r="J41" s="21" t="str">
        <f t="shared" si="5"/>
        <v xml:space="preserve">Memiliki keterampilan  Larutan Elektrolit, Hukum Dasar, </v>
      </c>
      <c r="L41" s="36">
        <f t="shared" si="6"/>
        <v>82</v>
      </c>
      <c r="M41" s="36">
        <f t="shared" si="7"/>
        <v>78</v>
      </c>
      <c r="O41" s="36">
        <v>76</v>
      </c>
      <c r="P41" s="36">
        <v>80</v>
      </c>
      <c r="Q41" s="38">
        <v>90</v>
      </c>
      <c r="R41" s="38">
        <v>74</v>
      </c>
      <c r="S41" s="36">
        <v>85</v>
      </c>
      <c r="T41" s="38">
        <v>90</v>
      </c>
      <c r="U41" s="36">
        <v>76</v>
      </c>
      <c r="V41" s="36">
        <v>80</v>
      </c>
      <c r="W41" s="38">
        <v>90</v>
      </c>
      <c r="X41" s="36"/>
      <c r="Y41" s="36"/>
      <c r="Z41" s="38"/>
      <c r="AA41" s="36"/>
      <c r="AB41" s="36"/>
      <c r="AC41" s="38"/>
      <c r="AD41" s="38">
        <f t="shared" si="8"/>
        <v>82</v>
      </c>
      <c r="AE41" s="36">
        <v>80</v>
      </c>
      <c r="AF41" s="36"/>
      <c r="AG41" s="38">
        <v>85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78</v>
      </c>
      <c r="AU41" s="48">
        <f t="shared" si="9"/>
        <v>82</v>
      </c>
      <c r="AV41" s="49">
        <f t="shared" si="10"/>
        <v>82</v>
      </c>
      <c r="AW41" s="56"/>
      <c r="AX41" s="36">
        <v>80</v>
      </c>
      <c r="AY41" s="36"/>
      <c r="AZ41" s="38">
        <v>80</v>
      </c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80</v>
      </c>
      <c r="BN41" s="38" t="str">
        <f t="shared" si="12"/>
        <v/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80</v>
      </c>
      <c r="BS41" s="36">
        <v>80</v>
      </c>
      <c r="BT41" s="36"/>
      <c r="BU41" s="38">
        <v>80</v>
      </c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80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80</v>
      </c>
      <c r="CN41" s="49">
        <f t="shared" si="23"/>
        <v>80</v>
      </c>
      <c r="CO41" s="56"/>
      <c r="CP41" s="36">
        <v>11</v>
      </c>
      <c r="CQ41" s="61" t="str">
        <f t="shared" si="26"/>
        <v xml:space="preserve">Memiliki kemampuan pemahanan  Larutan Elektrolit, Redoks, Hukum Dasar, </v>
      </c>
      <c r="CR41" s="56"/>
      <c r="CS41" s="36">
        <v>11</v>
      </c>
      <c r="CT41" s="61" t="str">
        <f t="shared" si="25"/>
        <v xml:space="preserve">Memiliki keterampilan  Larutan Elektrolit, Hukum Dasar, </v>
      </c>
    </row>
    <row r="42" spans="1:110">
      <c r="A42" s="21">
        <v>32</v>
      </c>
      <c r="B42" s="21">
        <v>79369</v>
      </c>
      <c r="C42" s="21" t="s">
        <v>126</v>
      </c>
      <c r="E42" s="22">
        <f t="shared" si="0"/>
        <v>79</v>
      </c>
      <c r="F42" s="21" t="str">
        <f t="shared" si="1"/>
        <v>B</v>
      </c>
      <c r="G42" s="21" t="str">
        <f t="shared" si="2"/>
        <v xml:space="preserve">Memiliki kemampuan pemahanan  Larutan Elektrolit, Redoks, Hukum Dasar, </v>
      </c>
      <c r="H42" s="22">
        <f t="shared" si="3"/>
        <v>80</v>
      </c>
      <c r="I42" s="21" t="str">
        <f t="shared" si="4"/>
        <v>B</v>
      </c>
      <c r="J42" s="21" t="str">
        <f t="shared" si="5"/>
        <v xml:space="preserve">Memiliki keterampilan  Larutan Elektrolit, Hukum Dasar, </v>
      </c>
      <c r="L42" s="36">
        <f t="shared" si="6"/>
        <v>80</v>
      </c>
      <c r="M42" s="36">
        <f t="shared" si="7"/>
        <v>66</v>
      </c>
      <c r="O42" s="36">
        <v>70</v>
      </c>
      <c r="P42" s="36">
        <v>80</v>
      </c>
      <c r="Q42" s="38">
        <v>82</v>
      </c>
      <c r="R42" s="38">
        <v>70</v>
      </c>
      <c r="S42" s="36">
        <v>85</v>
      </c>
      <c r="T42" s="38">
        <v>90</v>
      </c>
      <c r="U42" s="36">
        <v>75</v>
      </c>
      <c r="V42" s="36">
        <v>80</v>
      </c>
      <c r="W42" s="38">
        <v>90</v>
      </c>
      <c r="X42" s="36"/>
      <c r="Y42" s="36"/>
      <c r="Z42" s="38"/>
      <c r="AA42" s="36"/>
      <c r="AB42" s="36"/>
      <c r="AC42" s="38"/>
      <c r="AD42" s="38">
        <f t="shared" si="8"/>
        <v>80</v>
      </c>
      <c r="AE42" s="36">
        <v>78</v>
      </c>
      <c r="AF42" s="36"/>
      <c r="AG42" s="38">
        <v>80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66</v>
      </c>
      <c r="AU42" s="48">
        <f t="shared" si="9"/>
        <v>78.833333333333329</v>
      </c>
      <c r="AV42" s="49">
        <f t="shared" si="10"/>
        <v>79</v>
      </c>
      <c r="AW42" s="56"/>
      <c r="AX42" s="36">
        <v>80</v>
      </c>
      <c r="AY42" s="36"/>
      <c r="AZ42" s="38">
        <v>80</v>
      </c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80</v>
      </c>
      <c r="BN42" s="38" t="str">
        <f t="shared" si="12"/>
        <v/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80</v>
      </c>
      <c r="BS42" s="36">
        <v>80</v>
      </c>
      <c r="BT42" s="36"/>
      <c r="BU42" s="38">
        <v>80</v>
      </c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80</v>
      </c>
      <c r="CN42" s="49">
        <f t="shared" si="23"/>
        <v>80</v>
      </c>
      <c r="CO42" s="56"/>
      <c r="CP42" s="36">
        <v>11</v>
      </c>
      <c r="CQ42" s="61" t="str">
        <f t="shared" si="26"/>
        <v xml:space="preserve">Memiliki kemampuan pemahanan  Larutan Elektrolit, Redoks, Hukum Dasar, </v>
      </c>
      <c r="CR42" s="56"/>
      <c r="CS42" s="36">
        <v>11</v>
      </c>
      <c r="CT42" s="61" t="str">
        <f t="shared" si="25"/>
        <v xml:space="preserve">Memiliki keterampilan  Larutan Elektrolit, Hukum Dasar, </v>
      </c>
    </row>
    <row r="43" spans="1:110">
      <c r="A43" s="21">
        <v>33</v>
      </c>
      <c r="B43" s="21">
        <v>79385</v>
      </c>
      <c r="C43" s="21" t="s">
        <v>127</v>
      </c>
      <c r="E43" s="22">
        <f t="shared" ref="E43:E60" si="27">AV43</f>
        <v>77</v>
      </c>
      <c r="F43" s="21" t="str">
        <f t="shared" ref="F43:F60" si="28">IF(E43="","",IF(E43&lt;=69,"D",IF(E43&lt;=75,"C",IF(E43&lt;=90,"B",IF(E43&lt;=100,"A","E")))))</f>
        <v>B</v>
      </c>
      <c r="G43" s="21" t="str">
        <f t="shared" ref="G43:G60" si="29">CQ43</f>
        <v xml:space="preserve">Memiliki kemampuan pemahanan  Larutan Elektrolit, Redoks, Hukum Dasar, </v>
      </c>
      <c r="H43" s="22">
        <f t="shared" ref="H43:H60" si="30">CN43</f>
        <v>80</v>
      </c>
      <c r="I43" s="21" t="str">
        <f t="shared" ref="I43:I60" si="31">IF(H43="","",IF(H43&lt;=69,"D",IF(H43&lt;=75,"C",IF(H43&lt;=90,"B",IF(H43&lt;=100,"A","E")))))</f>
        <v>B</v>
      </c>
      <c r="J43" s="21" t="str">
        <f t="shared" ref="J43:J60" si="32">CT43</f>
        <v xml:space="preserve">Memiliki keterampilan  Larutan Elektrolit, Hukum Dasar, </v>
      </c>
      <c r="L43" s="36">
        <f t="shared" ref="L43:L60" si="33">AD43</f>
        <v>79</v>
      </c>
      <c r="M43" s="36">
        <f t="shared" ref="M43:M60" si="34">IF(COUNTBLANK(AT43:AT43),"",AT43)</f>
        <v>58</v>
      </c>
      <c r="O43" s="36">
        <v>74</v>
      </c>
      <c r="P43" s="36">
        <v>70</v>
      </c>
      <c r="Q43" s="38">
        <v>83</v>
      </c>
      <c r="R43" s="38">
        <v>88</v>
      </c>
      <c r="S43" s="36">
        <v>80</v>
      </c>
      <c r="T43" s="38">
        <v>85</v>
      </c>
      <c r="U43" s="36">
        <v>70</v>
      </c>
      <c r="V43" s="36">
        <v>80</v>
      </c>
      <c r="W43" s="38">
        <v>85</v>
      </c>
      <c r="X43" s="36"/>
      <c r="Y43" s="36"/>
      <c r="Z43" s="38"/>
      <c r="AA43" s="36"/>
      <c r="AB43" s="36"/>
      <c r="AC43" s="38"/>
      <c r="AD43" s="38">
        <f t="shared" ref="AD43:AD60" si="35">IF(AND(O43="",P43="",Q43=""),"",ROUND(AVERAGE(O43:AC43),0))</f>
        <v>79</v>
      </c>
      <c r="AE43" s="36">
        <v>75</v>
      </c>
      <c r="AF43" s="36"/>
      <c r="AG43" s="38">
        <v>76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58</v>
      </c>
      <c r="AU43" s="48">
        <f t="shared" ref="AU43:AU60" si="36">IF(AT43="","",AVERAGE(O43:AC43,AE43:AT43))</f>
        <v>77</v>
      </c>
      <c r="AV43" s="49">
        <f t="shared" ref="AV43:AV60" si="37">IF(AU43="","",ROUND(AU43,0))</f>
        <v>77</v>
      </c>
      <c r="AW43" s="56"/>
      <c r="AX43" s="36">
        <v>80</v>
      </c>
      <c r="AY43" s="36"/>
      <c r="AZ43" s="38">
        <v>80</v>
      </c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ref="BM43:BM60" si="38">IF(AND(AZ43="",AY43="",AX43=""),"",MAX(AX43:AZ43))</f>
        <v>80</v>
      </c>
      <c r="BN43" s="38" t="str">
        <f t="shared" ref="BN43:BN60" si="39">IF(AND(BB43="",BC43="",BA43=""),"",MAX(BA43:BC43))</f>
        <v/>
      </c>
      <c r="BO43" s="38" t="str">
        <f t="shared" ref="BO43:BO60" si="40">IF(AND(BD43="",BE43="",BF43=""),"",MAX(BD43:BF43))</f>
        <v/>
      </c>
      <c r="BP43" s="38" t="str">
        <f t="shared" ref="BP43:BP60" si="41">IF(AND(BG43="",BH43="",BI43=""),"",MAX(BG43:BI43))</f>
        <v/>
      </c>
      <c r="BQ43" s="38" t="str">
        <f t="shared" ref="BQ43:BQ60" si="42">IF(AND(BJ43="",BK43="",BL43=""),"",MAX(BJ43:BL43))</f>
        <v/>
      </c>
      <c r="BR43" s="38">
        <f t="shared" ref="BR43:BR60" si="43">IF(AND(BM43=""),"",ROUND(AVERAGE(BM43:BQ43),0))</f>
        <v>80</v>
      </c>
      <c r="BS43" s="36">
        <v>80</v>
      </c>
      <c r="BT43" s="36"/>
      <c r="BU43" s="38">
        <v>80</v>
      </c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ref="CH43:CH60" si="44">IF(AND(BU43="",BT43="",BS43=""),"",MAX(BS43:BU43))</f>
        <v>80</v>
      </c>
      <c r="CI43" s="38" t="str">
        <f t="shared" ref="CI43:CI60" si="45">IF(AND(BW43="",BX43="",BV43=""),"",MAX(BV43:BX43))</f>
        <v/>
      </c>
      <c r="CJ43" s="38" t="str">
        <f t="shared" ref="CJ43:CJ60" si="46">IF(AND(BY43="",BZ43="",CA43=""),"",MAX(BY43:CA43))</f>
        <v/>
      </c>
      <c r="CK43" s="38" t="str">
        <f t="shared" ref="CK43:CK60" si="47">IF(AND(CB43="",CC43="",CD43=""),"",MAX(CB43:CD43))</f>
        <v/>
      </c>
      <c r="CL43" s="38" t="str">
        <f t="shared" ref="CL43:CL60" si="48">IF(AND(CE43="",CF43="",CG43=""),"",MAX(CE43:CG43))</f>
        <v/>
      </c>
      <c r="CM43" s="48">
        <f t="shared" ref="CM43:CM60" si="49">IF(AND(CH43=""),"",AVERAGE(BR43,CH43:CL43))</f>
        <v>80</v>
      </c>
      <c r="CN43" s="49">
        <f t="shared" ref="CN43:CN60" si="50">IF(CM43="","",ROUND(CM43,0))</f>
        <v>80</v>
      </c>
      <c r="CO43" s="56"/>
      <c r="CP43" s="36">
        <v>11</v>
      </c>
      <c r="CQ43" s="61" t="str">
        <f t="shared" ref="CQ43:CQ60" si="51">IF(CP43="","",VLOOKUP(CP43,$DE$9:$DF$20,2,0))</f>
        <v xml:space="preserve">Memiliki kemampuan pemahanan  Larutan Elektrolit, Redoks, Hukum Dasar, </v>
      </c>
      <c r="CR43" s="56"/>
      <c r="CS43" s="36">
        <v>11</v>
      </c>
      <c r="CT43" s="61" t="str">
        <f t="shared" ref="CT43:CT60" si="52">IF(CS43="","",VLOOKUP(CS43,$DE$22:$DF$33,2,0))</f>
        <v xml:space="preserve">Memiliki keterampilan  Larutan Elektrolit, Hukum Dasar, </v>
      </c>
    </row>
    <row r="44" spans="1:110">
      <c r="A44" s="21">
        <v>34</v>
      </c>
      <c r="B44" s="21">
        <v>79401</v>
      </c>
      <c r="C44" s="21" t="s">
        <v>128</v>
      </c>
      <c r="E44" s="22">
        <f t="shared" si="27"/>
        <v>81</v>
      </c>
      <c r="F44" s="21" t="str">
        <f t="shared" si="28"/>
        <v>B</v>
      </c>
      <c r="G44" s="21" t="str">
        <f t="shared" si="29"/>
        <v xml:space="preserve">Memiliki kemampuan pemahanan  Larutan Elektrolit, Redoks, Hukum Dasar, </v>
      </c>
      <c r="H44" s="22">
        <f t="shared" si="30"/>
        <v>85</v>
      </c>
      <c r="I44" s="21" t="str">
        <f t="shared" si="31"/>
        <v>B</v>
      </c>
      <c r="J44" s="21" t="str">
        <f t="shared" si="32"/>
        <v xml:space="preserve">Memiliki keterampilan  Larutan Elektrolit, Hukum Dasar, </v>
      </c>
      <c r="L44" s="36">
        <f t="shared" si="33"/>
        <v>82</v>
      </c>
      <c r="M44" s="36">
        <f t="shared" si="34"/>
        <v>71</v>
      </c>
      <c r="O44" s="36">
        <v>70</v>
      </c>
      <c r="P44" s="36">
        <v>85</v>
      </c>
      <c r="Q44" s="38">
        <v>90</v>
      </c>
      <c r="R44" s="38">
        <v>70</v>
      </c>
      <c r="S44" s="36">
        <v>85</v>
      </c>
      <c r="T44" s="38">
        <v>90</v>
      </c>
      <c r="U44" s="36">
        <v>70</v>
      </c>
      <c r="V44" s="36">
        <v>85</v>
      </c>
      <c r="W44" s="38">
        <v>90</v>
      </c>
      <c r="X44" s="36"/>
      <c r="Y44" s="36"/>
      <c r="Z44" s="38"/>
      <c r="AA44" s="36"/>
      <c r="AB44" s="36"/>
      <c r="AC44" s="38"/>
      <c r="AD44" s="38">
        <f t="shared" si="35"/>
        <v>82</v>
      </c>
      <c r="AE44" s="36">
        <v>80</v>
      </c>
      <c r="AF44" s="36"/>
      <c r="AG44" s="38">
        <v>83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71</v>
      </c>
      <c r="AU44" s="48">
        <f t="shared" si="36"/>
        <v>80.75</v>
      </c>
      <c r="AV44" s="49">
        <f t="shared" si="37"/>
        <v>81</v>
      </c>
      <c r="AW44" s="56"/>
      <c r="AX44" s="36">
        <v>85</v>
      </c>
      <c r="AY44" s="36"/>
      <c r="AZ44" s="38">
        <v>80</v>
      </c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38"/>
        <v>85</v>
      </c>
      <c r="BN44" s="38" t="str">
        <f t="shared" si="39"/>
        <v/>
      </c>
      <c r="BO44" s="38" t="str">
        <f t="shared" si="40"/>
        <v/>
      </c>
      <c r="BP44" s="38" t="str">
        <f t="shared" si="41"/>
        <v/>
      </c>
      <c r="BQ44" s="38" t="str">
        <f t="shared" si="42"/>
        <v/>
      </c>
      <c r="BR44" s="38">
        <f t="shared" si="43"/>
        <v>85</v>
      </c>
      <c r="BS44" s="36">
        <v>85</v>
      </c>
      <c r="BT44" s="36"/>
      <c r="BU44" s="38">
        <v>80</v>
      </c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44"/>
        <v>85</v>
      </c>
      <c r="CI44" s="38" t="str">
        <f t="shared" si="45"/>
        <v/>
      </c>
      <c r="CJ44" s="38" t="str">
        <f t="shared" si="46"/>
        <v/>
      </c>
      <c r="CK44" s="38" t="str">
        <f t="shared" si="47"/>
        <v/>
      </c>
      <c r="CL44" s="38" t="str">
        <f t="shared" si="48"/>
        <v/>
      </c>
      <c r="CM44" s="48">
        <f t="shared" si="49"/>
        <v>85</v>
      </c>
      <c r="CN44" s="49">
        <f t="shared" si="50"/>
        <v>85</v>
      </c>
      <c r="CO44" s="56"/>
      <c r="CP44" s="36">
        <v>11</v>
      </c>
      <c r="CQ44" s="61" t="str">
        <f t="shared" si="51"/>
        <v xml:space="preserve">Memiliki kemampuan pemahanan  Larutan Elektrolit, Redoks, Hukum Dasar, </v>
      </c>
      <c r="CR44" s="56"/>
      <c r="CS44" s="36">
        <v>11</v>
      </c>
      <c r="CT44" s="61" t="str">
        <f t="shared" si="52"/>
        <v xml:space="preserve">Memiliki keterampilan  Larutan Elektrolit, Hukum Dasar, </v>
      </c>
    </row>
    <row r="45" spans="1:110">
      <c r="A45" s="21">
        <v>35</v>
      </c>
      <c r="B45" s="21">
        <v>79417</v>
      </c>
      <c r="C45" s="21" t="s">
        <v>129</v>
      </c>
      <c r="E45" s="22">
        <f t="shared" si="27"/>
        <v>76</v>
      </c>
      <c r="F45" s="21" t="str">
        <f t="shared" si="28"/>
        <v>B</v>
      </c>
      <c r="G45" s="21" t="str">
        <f t="shared" si="29"/>
        <v xml:space="preserve">Memiliki kemampuan pemahanan  Larutan Elektrolit, Redoks, Hukum Dasar, </v>
      </c>
      <c r="H45" s="22">
        <f t="shared" si="30"/>
        <v>80</v>
      </c>
      <c r="I45" s="21" t="str">
        <f t="shared" si="31"/>
        <v>B</v>
      </c>
      <c r="J45" s="21" t="str">
        <f t="shared" si="32"/>
        <v xml:space="preserve">Memiliki keterampilan  Larutan Elektrolit, Hukum Dasar, </v>
      </c>
      <c r="L45" s="36">
        <f t="shared" si="33"/>
        <v>77</v>
      </c>
      <c r="M45" s="36">
        <f t="shared" si="34"/>
        <v>65</v>
      </c>
      <c r="O45" s="36">
        <v>70</v>
      </c>
      <c r="P45" s="36">
        <v>75</v>
      </c>
      <c r="Q45" s="38">
        <v>84</v>
      </c>
      <c r="R45" s="38">
        <v>78</v>
      </c>
      <c r="S45" s="36">
        <v>75</v>
      </c>
      <c r="T45" s="38">
        <v>80</v>
      </c>
      <c r="U45" s="36">
        <v>70</v>
      </c>
      <c r="V45" s="36">
        <v>75</v>
      </c>
      <c r="W45" s="38">
        <v>85</v>
      </c>
      <c r="X45" s="36"/>
      <c r="Y45" s="36"/>
      <c r="Z45" s="38"/>
      <c r="AA45" s="36"/>
      <c r="AB45" s="36"/>
      <c r="AC45" s="38"/>
      <c r="AD45" s="38">
        <f t="shared" si="35"/>
        <v>77</v>
      </c>
      <c r="AE45" s="36">
        <v>75</v>
      </c>
      <c r="AF45" s="36"/>
      <c r="AG45" s="38">
        <v>78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65</v>
      </c>
      <c r="AU45" s="48">
        <f t="shared" si="36"/>
        <v>75.833333333333329</v>
      </c>
      <c r="AV45" s="49">
        <f t="shared" si="37"/>
        <v>76</v>
      </c>
      <c r="AW45" s="56"/>
      <c r="AX45" s="36">
        <v>80</v>
      </c>
      <c r="AY45" s="36"/>
      <c r="AZ45" s="38">
        <v>80</v>
      </c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38"/>
        <v>80</v>
      </c>
      <c r="BN45" s="38" t="str">
        <f t="shared" si="39"/>
        <v/>
      </c>
      <c r="BO45" s="38" t="str">
        <f t="shared" si="40"/>
        <v/>
      </c>
      <c r="BP45" s="38" t="str">
        <f t="shared" si="41"/>
        <v/>
      </c>
      <c r="BQ45" s="38" t="str">
        <f t="shared" si="42"/>
        <v/>
      </c>
      <c r="BR45" s="38">
        <f t="shared" si="43"/>
        <v>80</v>
      </c>
      <c r="BS45" s="36">
        <v>80</v>
      </c>
      <c r="BT45" s="36"/>
      <c r="BU45" s="38">
        <v>80</v>
      </c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44"/>
        <v>80</v>
      </c>
      <c r="CI45" s="38" t="str">
        <f t="shared" si="45"/>
        <v/>
      </c>
      <c r="CJ45" s="38" t="str">
        <f t="shared" si="46"/>
        <v/>
      </c>
      <c r="CK45" s="38" t="str">
        <f t="shared" si="47"/>
        <v/>
      </c>
      <c r="CL45" s="38" t="str">
        <f t="shared" si="48"/>
        <v/>
      </c>
      <c r="CM45" s="48">
        <f t="shared" si="49"/>
        <v>80</v>
      </c>
      <c r="CN45" s="49">
        <f t="shared" si="50"/>
        <v>80</v>
      </c>
      <c r="CO45" s="56"/>
      <c r="CP45" s="36">
        <v>11</v>
      </c>
      <c r="CQ45" s="61" t="str">
        <f t="shared" si="51"/>
        <v xml:space="preserve">Memiliki kemampuan pemahanan  Larutan Elektrolit, Redoks, Hukum Dasar, </v>
      </c>
      <c r="CR45" s="56"/>
      <c r="CS45" s="36">
        <v>11</v>
      </c>
      <c r="CT45" s="61" t="str">
        <f t="shared" si="52"/>
        <v xml:space="preserve">Memiliki keterampilan  Larutan Elektrolit, Hukum Dasar, </v>
      </c>
    </row>
    <row r="46" spans="1:110">
      <c r="A46" s="21">
        <v>36</v>
      </c>
      <c r="B46" s="21">
        <v>79433</v>
      </c>
      <c r="C46" s="21" t="s">
        <v>130</v>
      </c>
      <c r="E46" s="22">
        <f t="shared" si="27"/>
        <v>80</v>
      </c>
      <c r="F46" s="21" t="str">
        <f t="shared" si="28"/>
        <v>B</v>
      </c>
      <c r="G46" s="21" t="str">
        <f t="shared" si="29"/>
        <v xml:space="preserve">Memiliki kemampuan pemahanan  Larutan Elektrolit, Redoks, Hukum Dasar, </v>
      </c>
      <c r="H46" s="22">
        <f t="shared" si="30"/>
        <v>80</v>
      </c>
      <c r="I46" s="21" t="str">
        <f t="shared" si="31"/>
        <v>B</v>
      </c>
      <c r="J46" s="21" t="str">
        <f t="shared" si="32"/>
        <v xml:space="preserve">Memiliki keterampilan  Larutan Elektrolit, Hukum Dasar, </v>
      </c>
      <c r="L46" s="36">
        <f t="shared" si="33"/>
        <v>81</v>
      </c>
      <c r="M46" s="36">
        <f t="shared" si="34"/>
        <v>70</v>
      </c>
      <c r="O46" s="36">
        <v>74</v>
      </c>
      <c r="P46" s="36">
        <v>70</v>
      </c>
      <c r="Q46" s="38">
        <v>90</v>
      </c>
      <c r="R46" s="38">
        <v>82</v>
      </c>
      <c r="S46" s="36">
        <v>80</v>
      </c>
      <c r="T46" s="38">
        <v>85</v>
      </c>
      <c r="U46" s="36">
        <v>70</v>
      </c>
      <c r="V46" s="36">
        <v>85</v>
      </c>
      <c r="W46" s="38">
        <v>90</v>
      </c>
      <c r="X46" s="36"/>
      <c r="Y46" s="36"/>
      <c r="Z46" s="38"/>
      <c r="AA46" s="36"/>
      <c r="AB46" s="36"/>
      <c r="AC46" s="38"/>
      <c r="AD46" s="38">
        <f t="shared" si="35"/>
        <v>81</v>
      </c>
      <c r="AE46" s="36">
        <v>75</v>
      </c>
      <c r="AF46" s="36"/>
      <c r="AG46" s="38">
        <v>85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70</v>
      </c>
      <c r="AU46" s="48">
        <f t="shared" si="36"/>
        <v>79.666666666666671</v>
      </c>
      <c r="AV46" s="49">
        <f t="shared" si="37"/>
        <v>80</v>
      </c>
      <c r="AW46" s="56"/>
      <c r="AX46" s="36">
        <v>80</v>
      </c>
      <c r="AY46" s="36"/>
      <c r="AZ46" s="38">
        <v>80</v>
      </c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38"/>
        <v>80</v>
      </c>
      <c r="BN46" s="38" t="str">
        <f t="shared" si="39"/>
        <v/>
      </c>
      <c r="BO46" s="38" t="str">
        <f t="shared" si="40"/>
        <v/>
      </c>
      <c r="BP46" s="38" t="str">
        <f t="shared" si="41"/>
        <v/>
      </c>
      <c r="BQ46" s="38" t="str">
        <f t="shared" si="42"/>
        <v/>
      </c>
      <c r="BR46" s="38">
        <f t="shared" si="43"/>
        <v>80</v>
      </c>
      <c r="BS46" s="36">
        <v>80</v>
      </c>
      <c r="BT46" s="36"/>
      <c r="BU46" s="38">
        <v>80</v>
      </c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44"/>
        <v>80</v>
      </c>
      <c r="CI46" s="38" t="str">
        <f t="shared" si="45"/>
        <v/>
      </c>
      <c r="CJ46" s="38" t="str">
        <f t="shared" si="46"/>
        <v/>
      </c>
      <c r="CK46" s="38" t="str">
        <f t="shared" si="47"/>
        <v/>
      </c>
      <c r="CL46" s="38" t="str">
        <f t="shared" si="48"/>
        <v/>
      </c>
      <c r="CM46" s="48">
        <f t="shared" si="49"/>
        <v>80</v>
      </c>
      <c r="CN46" s="49">
        <f t="shared" si="50"/>
        <v>80</v>
      </c>
      <c r="CO46" s="56"/>
      <c r="CP46" s="36">
        <v>11</v>
      </c>
      <c r="CQ46" s="61" t="str">
        <f t="shared" si="51"/>
        <v xml:space="preserve">Memiliki kemampuan pemahanan  Larutan Elektrolit, Redoks, Hukum Dasar, </v>
      </c>
      <c r="CR46" s="56"/>
      <c r="CS46" s="36">
        <v>11</v>
      </c>
      <c r="CT46" s="61" t="str">
        <f t="shared" si="52"/>
        <v xml:space="preserve">Memiliki keterampilan  Larutan Elektrolit, Hukum Dasar, </v>
      </c>
    </row>
    <row r="47" spans="1:110">
      <c r="A47" s="21"/>
      <c r="B47" s="21"/>
      <c r="C47" s="21"/>
      <c r="E47" s="22" t="str">
        <f t="shared" si="27"/>
        <v/>
      </c>
      <c r="F47" s="21" t="str">
        <f t="shared" si="28"/>
        <v/>
      </c>
      <c r="G47" s="21" t="str">
        <f t="shared" si="29"/>
        <v/>
      </c>
      <c r="H47" s="22" t="str">
        <f t="shared" si="30"/>
        <v/>
      </c>
      <c r="I47" s="21" t="str">
        <f t="shared" si="31"/>
        <v/>
      </c>
      <c r="J47" s="21" t="str">
        <f t="shared" si="32"/>
        <v/>
      </c>
      <c r="L47" s="36" t="str">
        <f t="shared" si="33"/>
        <v/>
      </c>
      <c r="M47" s="36" t="str">
        <f t="shared" si="34"/>
        <v/>
      </c>
      <c r="O47" s="36"/>
      <c r="P47" s="36"/>
      <c r="Q47" s="38"/>
      <c r="R47" s="38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35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36"/>
        <v/>
      </c>
      <c r="AV47" s="49" t="str">
        <f t="shared" si="37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38"/>
        <v/>
      </c>
      <c r="BN47" s="38" t="str">
        <f t="shared" si="39"/>
        <v/>
      </c>
      <c r="BO47" s="38" t="str">
        <f t="shared" si="40"/>
        <v/>
      </c>
      <c r="BP47" s="38" t="str">
        <f t="shared" si="41"/>
        <v/>
      </c>
      <c r="BQ47" s="38" t="str">
        <f t="shared" si="42"/>
        <v/>
      </c>
      <c r="BR47" s="38" t="str">
        <f t="shared" si="43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44"/>
        <v/>
      </c>
      <c r="CI47" s="38" t="str">
        <f t="shared" si="45"/>
        <v/>
      </c>
      <c r="CJ47" s="38" t="str">
        <f t="shared" si="46"/>
        <v/>
      </c>
      <c r="CK47" s="38" t="str">
        <f t="shared" si="47"/>
        <v/>
      </c>
      <c r="CL47" s="38" t="str">
        <f t="shared" si="48"/>
        <v/>
      </c>
      <c r="CM47" s="48" t="str">
        <f t="shared" si="49"/>
        <v/>
      </c>
      <c r="CN47" s="49" t="str">
        <f t="shared" si="50"/>
        <v/>
      </c>
      <c r="CO47" s="56"/>
      <c r="CP47" s="36"/>
      <c r="CQ47" s="61" t="str">
        <f t="shared" si="51"/>
        <v/>
      </c>
      <c r="CR47" s="56"/>
      <c r="CS47" s="36"/>
      <c r="CT47" s="61" t="str">
        <f t="shared" si="52"/>
        <v/>
      </c>
    </row>
    <row r="48" spans="1:110">
      <c r="A48" s="21"/>
      <c r="B48" s="21"/>
      <c r="C48" s="21"/>
      <c r="E48" s="22" t="str">
        <f t="shared" si="27"/>
        <v/>
      </c>
      <c r="F48" s="21" t="str">
        <f t="shared" si="28"/>
        <v/>
      </c>
      <c r="G48" s="21" t="str">
        <f t="shared" si="29"/>
        <v/>
      </c>
      <c r="H48" s="22" t="str">
        <f t="shared" si="30"/>
        <v/>
      </c>
      <c r="I48" s="21" t="str">
        <f t="shared" si="31"/>
        <v/>
      </c>
      <c r="J48" s="21" t="str">
        <f t="shared" si="32"/>
        <v/>
      </c>
      <c r="L48" s="36" t="str">
        <f t="shared" si="33"/>
        <v/>
      </c>
      <c r="M48" s="36" t="str">
        <f t="shared" si="34"/>
        <v/>
      </c>
      <c r="O48" s="36"/>
      <c r="P48" s="36"/>
      <c r="Q48" s="38"/>
      <c r="R48" s="38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35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36"/>
        <v/>
      </c>
      <c r="AV48" s="49" t="str">
        <f t="shared" si="37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38"/>
        <v/>
      </c>
      <c r="BN48" s="38" t="str">
        <f t="shared" si="39"/>
        <v/>
      </c>
      <c r="BO48" s="38" t="str">
        <f t="shared" si="40"/>
        <v/>
      </c>
      <c r="BP48" s="38" t="str">
        <f t="shared" si="41"/>
        <v/>
      </c>
      <c r="BQ48" s="38" t="str">
        <f t="shared" si="42"/>
        <v/>
      </c>
      <c r="BR48" s="38" t="str">
        <f t="shared" si="43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44"/>
        <v/>
      </c>
      <c r="CI48" s="38" t="str">
        <f t="shared" si="45"/>
        <v/>
      </c>
      <c r="CJ48" s="38" t="str">
        <f t="shared" si="46"/>
        <v/>
      </c>
      <c r="CK48" s="38" t="str">
        <f t="shared" si="47"/>
        <v/>
      </c>
      <c r="CL48" s="38" t="str">
        <f t="shared" si="48"/>
        <v/>
      </c>
      <c r="CM48" s="48" t="str">
        <f t="shared" si="49"/>
        <v/>
      </c>
      <c r="CN48" s="49" t="str">
        <f t="shared" si="50"/>
        <v/>
      </c>
      <c r="CO48" s="56"/>
      <c r="CP48" s="36"/>
      <c r="CQ48" s="61" t="str">
        <f t="shared" si="51"/>
        <v/>
      </c>
      <c r="CR48" s="56"/>
      <c r="CS48" s="36"/>
      <c r="CT48" s="61" t="str">
        <f t="shared" si="52"/>
        <v/>
      </c>
    </row>
    <row r="49" spans="1:98">
      <c r="A49" s="21"/>
      <c r="B49" s="21"/>
      <c r="C49" s="21"/>
      <c r="E49" s="22" t="str">
        <f t="shared" si="27"/>
        <v/>
      </c>
      <c r="F49" s="21" t="str">
        <f t="shared" si="28"/>
        <v/>
      </c>
      <c r="G49" s="21" t="str">
        <f t="shared" si="29"/>
        <v/>
      </c>
      <c r="H49" s="22" t="str">
        <f t="shared" si="30"/>
        <v/>
      </c>
      <c r="I49" s="21" t="str">
        <f t="shared" si="31"/>
        <v/>
      </c>
      <c r="J49" s="21" t="str">
        <f t="shared" si="32"/>
        <v/>
      </c>
      <c r="L49" s="36" t="str">
        <f t="shared" si="33"/>
        <v/>
      </c>
      <c r="M49" s="36" t="str">
        <f t="shared" si="34"/>
        <v/>
      </c>
      <c r="O49" s="36"/>
      <c r="P49" s="36"/>
      <c r="Q49" s="38"/>
      <c r="R49" s="38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35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36"/>
        <v/>
      </c>
      <c r="AV49" s="49" t="str">
        <f t="shared" si="37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38"/>
        <v/>
      </c>
      <c r="BN49" s="38" t="str">
        <f t="shared" si="39"/>
        <v/>
      </c>
      <c r="BO49" s="38" t="str">
        <f t="shared" si="40"/>
        <v/>
      </c>
      <c r="BP49" s="38" t="str">
        <f t="shared" si="41"/>
        <v/>
      </c>
      <c r="BQ49" s="38" t="str">
        <f t="shared" si="42"/>
        <v/>
      </c>
      <c r="BR49" s="38" t="str">
        <f t="shared" si="43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44"/>
        <v/>
      </c>
      <c r="CI49" s="38" t="str">
        <f t="shared" si="45"/>
        <v/>
      </c>
      <c r="CJ49" s="38" t="str">
        <f t="shared" si="46"/>
        <v/>
      </c>
      <c r="CK49" s="38" t="str">
        <f t="shared" si="47"/>
        <v/>
      </c>
      <c r="CL49" s="38" t="str">
        <f t="shared" si="48"/>
        <v/>
      </c>
      <c r="CM49" s="48" t="str">
        <f t="shared" si="49"/>
        <v/>
      </c>
      <c r="CN49" s="49" t="str">
        <f t="shared" si="50"/>
        <v/>
      </c>
      <c r="CO49" s="56"/>
      <c r="CP49" s="36"/>
      <c r="CQ49" s="61" t="str">
        <f t="shared" si="51"/>
        <v/>
      </c>
      <c r="CR49" s="56"/>
      <c r="CS49" s="36"/>
      <c r="CT49" s="61" t="str">
        <f t="shared" si="52"/>
        <v/>
      </c>
    </row>
    <row r="50" spans="1:98">
      <c r="A50" s="21"/>
      <c r="B50" s="21"/>
      <c r="C50" s="21"/>
      <c r="E50" s="22" t="str">
        <f t="shared" si="27"/>
        <v/>
      </c>
      <c r="F50" s="21" t="str">
        <f t="shared" si="28"/>
        <v/>
      </c>
      <c r="G50" s="21" t="str">
        <f t="shared" si="29"/>
        <v/>
      </c>
      <c r="H50" s="22" t="str">
        <f t="shared" si="30"/>
        <v/>
      </c>
      <c r="I50" s="21" t="str">
        <f t="shared" si="31"/>
        <v/>
      </c>
      <c r="J50" s="21" t="str">
        <f t="shared" si="32"/>
        <v/>
      </c>
      <c r="L50" s="36" t="str">
        <f t="shared" si="33"/>
        <v/>
      </c>
      <c r="M50" s="36" t="str">
        <f t="shared" si="34"/>
        <v/>
      </c>
      <c r="O50" s="36"/>
      <c r="P50" s="36"/>
      <c r="Q50" s="38"/>
      <c r="R50" s="38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35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36"/>
        <v/>
      </c>
      <c r="AV50" s="49" t="str">
        <f t="shared" si="37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38"/>
        <v/>
      </c>
      <c r="BN50" s="38" t="str">
        <f t="shared" si="39"/>
        <v/>
      </c>
      <c r="BO50" s="38" t="str">
        <f t="shared" si="40"/>
        <v/>
      </c>
      <c r="BP50" s="38" t="str">
        <f t="shared" si="41"/>
        <v/>
      </c>
      <c r="BQ50" s="38" t="str">
        <f t="shared" si="42"/>
        <v/>
      </c>
      <c r="BR50" s="38" t="str">
        <f t="shared" si="43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44"/>
        <v/>
      </c>
      <c r="CI50" s="38" t="str">
        <f t="shared" si="45"/>
        <v/>
      </c>
      <c r="CJ50" s="38" t="str">
        <f t="shared" si="46"/>
        <v/>
      </c>
      <c r="CK50" s="38" t="str">
        <f t="shared" si="47"/>
        <v/>
      </c>
      <c r="CL50" s="38" t="str">
        <f t="shared" si="48"/>
        <v/>
      </c>
      <c r="CM50" s="48" t="str">
        <f t="shared" si="49"/>
        <v/>
      </c>
      <c r="CN50" s="49" t="str">
        <f t="shared" si="50"/>
        <v/>
      </c>
      <c r="CO50" s="56"/>
      <c r="CP50" s="36"/>
      <c r="CQ50" s="61" t="str">
        <f t="shared" si="51"/>
        <v/>
      </c>
      <c r="CR50" s="56"/>
      <c r="CS50" s="36"/>
      <c r="CT50" s="61" t="str">
        <f t="shared" si="52"/>
        <v/>
      </c>
    </row>
    <row r="51" spans="1:98">
      <c r="A51" s="21"/>
      <c r="B51" s="21"/>
      <c r="C51" s="21"/>
      <c r="E51" s="22" t="str">
        <f t="shared" si="27"/>
        <v/>
      </c>
      <c r="F51" s="21" t="str">
        <f t="shared" si="28"/>
        <v/>
      </c>
      <c r="G51" s="21" t="str">
        <f t="shared" si="29"/>
        <v/>
      </c>
      <c r="H51" s="22" t="str">
        <f t="shared" si="30"/>
        <v/>
      </c>
      <c r="I51" s="21" t="str">
        <f t="shared" si="31"/>
        <v/>
      </c>
      <c r="J51" s="21" t="str">
        <f t="shared" si="32"/>
        <v/>
      </c>
      <c r="L51" s="36" t="str">
        <f t="shared" si="33"/>
        <v/>
      </c>
      <c r="M51" s="36" t="str">
        <f t="shared" si="34"/>
        <v/>
      </c>
      <c r="O51" s="36"/>
      <c r="P51" s="36"/>
      <c r="Q51" s="38"/>
      <c r="R51" s="38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35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36"/>
        <v/>
      </c>
      <c r="AV51" s="49" t="str">
        <f t="shared" si="37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38"/>
        <v/>
      </c>
      <c r="BN51" s="38" t="str">
        <f t="shared" si="39"/>
        <v/>
      </c>
      <c r="BO51" s="38" t="str">
        <f t="shared" si="40"/>
        <v/>
      </c>
      <c r="BP51" s="38" t="str">
        <f t="shared" si="41"/>
        <v/>
      </c>
      <c r="BQ51" s="38" t="str">
        <f t="shared" si="42"/>
        <v/>
      </c>
      <c r="BR51" s="38" t="str">
        <f t="shared" si="43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44"/>
        <v/>
      </c>
      <c r="CI51" s="38" t="str">
        <f t="shared" si="45"/>
        <v/>
      </c>
      <c r="CJ51" s="38" t="str">
        <f t="shared" si="46"/>
        <v/>
      </c>
      <c r="CK51" s="38" t="str">
        <f t="shared" si="47"/>
        <v/>
      </c>
      <c r="CL51" s="38" t="str">
        <f t="shared" si="48"/>
        <v/>
      </c>
      <c r="CM51" s="48" t="str">
        <f t="shared" si="49"/>
        <v/>
      </c>
      <c r="CN51" s="49" t="str">
        <f t="shared" si="50"/>
        <v/>
      </c>
      <c r="CO51" s="56"/>
      <c r="CP51" s="36"/>
      <c r="CQ51" s="61" t="str">
        <f t="shared" si="51"/>
        <v/>
      </c>
      <c r="CR51" s="56"/>
      <c r="CS51" s="36"/>
      <c r="CT51" s="61" t="str">
        <f t="shared" si="52"/>
        <v/>
      </c>
    </row>
    <row r="52" spans="1:98">
      <c r="A52" s="21"/>
      <c r="B52" s="21"/>
      <c r="C52" s="21"/>
      <c r="E52" s="22" t="str">
        <f t="shared" si="27"/>
        <v/>
      </c>
      <c r="F52" s="21" t="str">
        <f t="shared" si="28"/>
        <v/>
      </c>
      <c r="G52" s="21" t="str">
        <f t="shared" si="29"/>
        <v/>
      </c>
      <c r="H52" s="22" t="str">
        <f t="shared" si="30"/>
        <v/>
      </c>
      <c r="I52" s="21" t="str">
        <f t="shared" si="31"/>
        <v/>
      </c>
      <c r="J52" s="21" t="str">
        <f t="shared" si="32"/>
        <v/>
      </c>
      <c r="L52" s="36" t="str">
        <f t="shared" si="33"/>
        <v/>
      </c>
      <c r="M52" s="36" t="str">
        <f t="shared" si="34"/>
        <v/>
      </c>
      <c r="O52" s="36"/>
      <c r="P52" s="36"/>
      <c r="Q52" s="38"/>
      <c r="R52" s="38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35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36"/>
        <v/>
      </c>
      <c r="AV52" s="49" t="str">
        <f t="shared" si="37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38"/>
        <v/>
      </c>
      <c r="BN52" s="38" t="str">
        <f t="shared" si="39"/>
        <v/>
      </c>
      <c r="BO52" s="38" t="str">
        <f t="shared" si="40"/>
        <v/>
      </c>
      <c r="BP52" s="38" t="str">
        <f t="shared" si="41"/>
        <v/>
      </c>
      <c r="BQ52" s="38" t="str">
        <f t="shared" si="42"/>
        <v/>
      </c>
      <c r="BR52" s="38" t="str">
        <f t="shared" si="43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44"/>
        <v/>
      </c>
      <c r="CI52" s="38" t="str">
        <f t="shared" si="45"/>
        <v/>
      </c>
      <c r="CJ52" s="38" t="str">
        <f t="shared" si="46"/>
        <v/>
      </c>
      <c r="CK52" s="38" t="str">
        <f t="shared" si="47"/>
        <v/>
      </c>
      <c r="CL52" s="38" t="str">
        <f t="shared" si="48"/>
        <v/>
      </c>
      <c r="CM52" s="48" t="str">
        <f t="shared" si="49"/>
        <v/>
      </c>
      <c r="CN52" s="49" t="str">
        <f t="shared" si="50"/>
        <v/>
      </c>
      <c r="CO52" s="56"/>
      <c r="CP52" s="36"/>
      <c r="CQ52" s="61" t="str">
        <f t="shared" si="51"/>
        <v/>
      </c>
      <c r="CR52" s="56"/>
      <c r="CS52" s="36"/>
      <c r="CT52" s="61" t="str">
        <f t="shared" si="52"/>
        <v/>
      </c>
    </row>
    <row r="53" spans="1:98">
      <c r="A53" s="21"/>
      <c r="B53" s="21"/>
      <c r="C53" s="21"/>
      <c r="E53" s="22" t="str">
        <f t="shared" si="27"/>
        <v/>
      </c>
      <c r="F53" s="21" t="str">
        <f t="shared" si="28"/>
        <v/>
      </c>
      <c r="G53" s="21" t="str">
        <f t="shared" si="29"/>
        <v/>
      </c>
      <c r="H53" s="22" t="str">
        <f t="shared" si="30"/>
        <v/>
      </c>
      <c r="I53" s="21" t="str">
        <f t="shared" si="31"/>
        <v/>
      </c>
      <c r="J53" s="21" t="str">
        <f t="shared" si="32"/>
        <v/>
      </c>
      <c r="L53" s="36" t="str">
        <f t="shared" si="33"/>
        <v/>
      </c>
      <c r="M53" s="36" t="str">
        <f t="shared" si="34"/>
        <v/>
      </c>
      <c r="O53" s="36"/>
      <c r="P53" s="36"/>
      <c r="Q53" s="38"/>
      <c r="R53" s="38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35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36"/>
        <v/>
      </c>
      <c r="AV53" s="49" t="str">
        <f t="shared" si="37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38"/>
        <v/>
      </c>
      <c r="BN53" s="38" t="str">
        <f t="shared" si="39"/>
        <v/>
      </c>
      <c r="BO53" s="38" t="str">
        <f t="shared" si="40"/>
        <v/>
      </c>
      <c r="BP53" s="38" t="str">
        <f t="shared" si="41"/>
        <v/>
      </c>
      <c r="BQ53" s="38" t="str">
        <f t="shared" si="42"/>
        <v/>
      </c>
      <c r="BR53" s="38" t="str">
        <f t="shared" si="43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44"/>
        <v/>
      </c>
      <c r="CI53" s="38" t="str">
        <f t="shared" si="45"/>
        <v/>
      </c>
      <c r="CJ53" s="38" t="str">
        <f t="shared" si="46"/>
        <v/>
      </c>
      <c r="CK53" s="38" t="str">
        <f t="shared" si="47"/>
        <v/>
      </c>
      <c r="CL53" s="38" t="str">
        <f t="shared" si="48"/>
        <v/>
      </c>
      <c r="CM53" s="48" t="str">
        <f t="shared" si="49"/>
        <v/>
      </c>
      <c r="CN53" s="49" t="str">
        <f t="shared" si="50"/>
        <v/>
      </c>
      <c r="CO53" s="56"/>
      <c r="CP53" s="36"/>
      <c r="CQ53" s="61" t="str">
        <f t="shared" si="51"/>
        <v/>
      </c>
      <c r="CR53" s="56"/>
      <c r="CS53" s="36"/>
      <c r="CT53" s="61" t="str">
        <f t="shared" si="52"/>
        <v/>
      </c>
    </row>
    <row r="54" spans="1:98">
      <c r="A54" s="21"/>
      <c r="B54" s="21"/>
      <c r="C54" s="21"/>
      <c r="E54" s="22" t="str">
        <f t="shared" si="27"/>
        <v/>
      </c>
      <c r="F54" s="21" t="str">
        <f t="shared" si="28"/>
        <v/>
      </c>
      <c r="G54" s="21" t="str">
        <f t="shared" si="29"/>
        <v/>
      </c>
      <c r="H54" s="22" t="str">
        <f t="shared" si="30"/>
        <v/>
      </c>
      <c r="I54" s="21" t="str">
        <f t="shared" si="31"/>
        <v/>
      </c>
      <c r="J54" s="21" t="str">
        <f t="shared" si="32"/>
        <v/>
      </c>
      <c r="L54" s="36" t="str">
        <f t="shared" si="33"/>
        <v/>
      </c>
      <c r="M54" s="36" t="str">
        <f t="shared" si="34"/>
        <v/>
      </c>
      <c r="O54" s="36"/>
      <c r="P54" s="36"/>
      <c r="Q54" s="38"/>
      <c r="R54" s="38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35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36"/>
        <v/>
      </c>
      <c r="AV54" s="49" t="str">
        <f t="shared" si="37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38"/>
        <v/>
      </c>
      <c r="BN54" s="38" t="str">
        <f t="shared" si="39"/>
        <v/>
      </c>
      <c r="BO54" s="38" t="str">
        <f t="shared" si="40"/>
        <v/>
      </c>
      <c r="BP54" s="38" t="str">
        <f t="shared" si="41"/>
        <v/>
      </c>
      <c r="BQ54" s="38" t="str">
        <f t="shared" si="42"/>
        <v/>
      </c>
      <c r="BR54" s="38" t="str">
        <f t="shared" si="43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44"/>
        <v/>
      </c>
      <c r="CI54" s="38" t="str">
        <f t="shared" si="45"/>
        <v/>
      </c>
      <c r="CJ54" s="38" t="str">
        <f t="shared" si="46"/>
        <v/>
      </c>
      <c r="CK54" s="38" t="str">
        <f t="shared" si="47"/>
        <v/>
      </c>
      <c r="CL54" s="38" t="str">
        <f t="shared" si="48"/>
        <v/>
      </c>
      <c r="CM54" s="48" t="str">
        <f t="shared" si="49"/>
        <v/>
      </c>
      <c r="CN54" s="49" t="str">
        <f t="shared" si="50"/>
        <v/>
      </c>
      <c r="CO54" s="56"/>
      <c r="CP54" s="36"/>
      <c r="CQ54" s="61" t="str">
        <f t="shared" si="51"/>
        <v/>
      </c>
      <c r="CR54" s="56"/>
      <c r="CS54" s="36"/>
      <c r="CT54" s="61" t="str">
        <f t="shared" si="52"/>
        <v/>
      </c>
    </row>
    <row r="55" spans="1:98">
      <c r="A55" s="21"/>
      <c r="B55" s="21"/>
      <c r="C55" s="21"/>
      <c r="E55" s="22" t="str">
        <f t="shared" si="27"/>
        <v/>
      </c>
      <c r="F55" s="21" t="str">
        <f t="shared" si="28"/>
        <v/>
      </c>
      <c r="G55" s="21" t="str">
        <f t="shared" si="29"/>
        <v/>
      </c>
      <c r="H55" s="22" t="str">
        <f t="shared" si="30"/>
        <v/>
      </c>
      <c r="I55" s="21" t="str">
        <f t="shared" si="31"/>
        <v/>
      </c>
      <c r="J55" s="21" t="str">
        <f t="shared" si="32"/>
        <v/>
      </c>
      <c r="L55" s="36" t="str">
        <f t="shared" si="33"/>
        <v/>
      </c>
      <c r="M55" s="36" t="str">
        <f t="shared" si="34"/>
        <v/>
      </c>
      <c r="O55" s="36"/>
      <c r="P55" s="36"/>
      <c r="Q55" s="38"/>
      <c r="R55" s="38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35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36"/>
        <v/>
      </c>
      <c r="AV55" s="49" t="str">
        <f t="shared" si="37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38"/>
        <v/>
      </c>
      <c r="BN55" s="38" t="str">
        <f t="shared" si="39"/>
        <v/>
      </c>
      <c r="BO55" s="38" t="str">
        <f t="shared" si="40"/>
        <v/>
      </c>
      <c r="BP55" s="38" t="str">
        <f t="shared" si="41"/>
        <v/>
      </c>
      <c r="BQ55" s="38" t="str">
        <f t="shared" si="42"/>
        <v/>
      </c>
      <c r="BR55" s="38" t="str">
        <f t="shared" si="43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44"/>
        <v/>
      </c>
      <c r="CI55" s="38" t="str">
        <f t="shared" si="45"/>
        <v/>
      </c>
      <c r="CJ55" s="38" t="str">
        <f t="shared" si="46"/>
        <v/>
      </c>
      <c r="CK55" s="38" t="str">
        <f t="shared" si="47"/>
        <v/>
      </c>
      <c r="CL55" s="38" t="str">
        <f t="shared" si="48"/>
        <v/>
      </c>
      <c r="CM55" s="48" t="str">
        <f t="shared" si="49"/>
        <v/>
      </c>
      <c r="CN55" s="49" t="str">
        <f t="shared" si="50"/>
        <v/>
      </c>
      <c r="CO55" s="56"/>
      <c r="CP55" s="36"/>
      <c r="CQ55" s="61" t="str">
        <f t="shared" si="51"/>
        <v/>
      </c>
      <c r="CR55" s="56"/>
      <c r="CS55" s="36"/>
      <c r="CT55" s="61" t="str">
        <f t="shared" si="52"/>
        <v/>
      </c>
    </row>
    <row r="56" spans="1:98">
      <c r="A56" s="21"/>
      <c r="B56" s="21"/>
      <c r="C56" s="21"/>
      <c r="E56" s="22" t="str">
        <f t="shared" si="27"/>
        <v/>
      </c>
      <c r="F56" s="21" t="str">
        <f t="shared" si="28"/>
        <v/>
      </c>
      <c r="G56" s="21" t="str">
        <f t="shared" si="29"/>
        <v/>
      </c>
      <c r="H56" s="22" t="str">
        <f t="shared" si="30"/>
        <v/>
      </c>
      <c r="I56" s="21" t="str">
        <f t="shared" si="31"/>
        <v/>
      </c>
      <c r="J56" s="21" t="str">
        <f t="shared" si="32"/>
        <v/>
      </c>
      <c r="L56" s="36" t="str">
        <f t="shared" si="33"/>
        <v/>
      </c>
      <c r="M56" s="36" t="str">
        <f t="shared" si="34"/>
        <v/>
      </c>
      <c r="O56" s="36"/>
      <c r="P56" s="36"/>
      <c r="Q56" s="38"/>
      <c r="R56" s="38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35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36"/>
        <v/>
      </c>
      <c r="AV56" s="49" t="str">
        <f t="shared" si="37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38"/>
        <v/>
      </c>
      <c r="BN56" s="38" t="str">
        <f t="shared" si="39"/>
        <v/>
      </c>
      <c r="BO56" s="38" t="str">
        <f t="shared" si="40"/>
        <v/>
      </c>
      <c r="BP56" s="38" t="str">
        <f t="shared" si="41"/>
        <v/>
      </c>
      <c r="BQ56" s="38" t="str">
        <f t="shared" si="42"/>
        <v/>
      </c>
      <c r="BR56" s="38" t="str">
        <f t="shared" si="43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44"/>
        <v/>
      </c>
      <c r="CI56" s="38" t="str">
        <f t="shared" si="45"/>
        <v/>
      </c>
      <c r="CJ56" s="38" t="str">
        <f t="shared" si="46"/>
        <v/>
      </c>
      <c r="CK56" s="38" t="str">
        <f t="shared" si="47"/>
        <v/>
      </c>
      <c r="CL56" s="38" t="str">
        <f t="shared" si="48"/>
        <v/>
      </c>
      <c r="CM56" s="48" t="str">
        <f t="shared" si="49"/>
        <v/>
      </c>
      <c r="CN56" s="49" t="str">
        <f t="shared" si="50"/>
        <v/>
      </c>
      <c r="CO56" s="56"/>
      <c r="CP56" s="36"/>
      <c r="CQ56" s="61" t="str">
        <f t="shared" si="51"/>
        <v/>
      </c>
      <c r="CR56" s="56"/>
      <c r="CS56" s="36"/>
      <c r="CT56" s="61" t="str">
        <f t="shared" si="52"/>
        <v/>
      </c>
    </row>
    <row r="57" spans="1:98">
      <c r="A57" s="21"/>
      <c r="B57" s="21"/>
      <c r="C57" s="21"/>
      <c r="E57" s="22" t="str">
        <f t="shared" si="27"/>
        <v/>
      </c>
      <c r="F57" s="21" t="str">
        <f t="shared" si="28"/>
        <v/>
      </c>
      <c r="G57" s="21" t="str">
        <f t="shared" si="29"/>
        <v/>
      </c>
      <c r="H57" s="22" t="str">
        <f t="shared" si="30"/>
        <v/>
      </c>
      <c r="I57" s="21" t="str">
        <f t="shared" si="31"/>
        <v/>
      </c>
      <c r="J57" s="21" t="str">
        <f t="shared" si="32"/>
        <v/>
      </c>
      <c r="L57" s="36" t="str">
        <f t="shared" si="33"/>
        <v/>
      </c>
      <c r="M57" s="36" t="str">
        <f t="shared" si="34"/>
        <v/>
      </c>
      <c r="O57" s="36"/>
      <c r="P57" s="36"/>
      <c r="Q57" s="38"/>
      <c r="R57" s="38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35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36"/>
        <v/>
      </c>
      <c r="AV57" s="49" t="str">
        <f t="shared" si="37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38"/>
        <v/>
      </c>
      <c r="BN57" s="38" t="str">
        <f t="shared" si="39"/>
        <v/>
      </c>
      <c r="BO57" s="38" t="str">
        <f t="shared" si="40"/>
        <v/>
      </c>
      <c r="BP57" s="38" t="str">
        <f t="shared" si="41"/>
        <v/>
      </c>
      <c r="BQ57" s="38" t="str">
        <f t="shared" si="42"/>
        <v/>
      </c>
      <c r="BR57" s="38" t="str">
        <f t="shared" si="43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44"/>
        <v/>
      </c>
      <c r="CI57" s="38" t="str">
        <f t="shared" si="45"/>
        <v/>
      </c>
      <c r="CJ57" s="38" t="str">
        <f t="shared" si="46"/>
        <v/>
      </c>
      <c r="CK57" s="38" t="str">
        <f t="shared" si="47"/>
        <v/>
      </c>
      <c r="CL57" s="38" t="str">
        <f t="shared" si="48"/>
        <v/>
      </c>
      <c r="CM57" s="48" t="str">
        <f t="shared" si="49"/>
        <v/>
      </c>
      <c r="CN57" s="49" t="str">
        <f t="shared" si="50"/>
        <v/>
      </c>
      <c r="CO57" s="56"/>
      <c r="CP57" s="36"/>
      <c r="CQ57" s="61" t="str">
        <f t="shared" si="51"/>
        <v/>
      </c>
      <c r="CR57" s="56"/>
      <c r="CS57" s="36"/>
      <c r="CT57" s="61" t="str">
        <f t="shared" si="52"/>
        <v/>
      </c>
    </row>
    <row r="58" spans="1:98">
      <c r="A58" s="21"/>
      <c r="B58" s="21"/>
      <c r="C58" s="21"/>
      <c r="E58" s="22" t="str">
        <f t="shared" si="27"/>
        <v/>
      </c>
      <c r="F58" s="21" t="str">
        <f t="shared" si="28"/>
        <v/>
      </c>
      <c r="G58" s="21" t="str">
        <f t="shared" si="29"/>
        <v/>
      </c>
      <c r="H58" s="22" t="str">
        <f t="shared" si="30"/>
        <v/>
      </c>
      <c r="I58" s="21" t="str">
        <f t="shared" si="31"/>
        <v/>
      </c>
      <c r="J58" s="21" t="str">
        <f t="shared" si="32"/>
        <v/>
      </c>
      <c r="L58" s="36" t="str">
        <f t="shared" si="33"/>
        <v/>
      </c>
      <c r="M58" s="36" t="str">
        <f t="shared" si="34"/>
        <v/>
      </c>
      <c r="O58" s="36"/>
      <c r="P58" s="36"/>
      <c r="Q58" s="38"/>
      <c r="R58" s="38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35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36"/>
        <v/>
      </c>
      <c r="AV58" s="49" t="str">
        <f t="shared" si="37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38"/>
        <v/>
      </c>
      <c r="BN58" s="38" t="str">
        <f t="shared" si="39"/>
        <v/>
      </c>
      <c r="BO58" s="38" t="str">
        <f t="shared" si="40"/>
        <v/>
      </c>
      <c r="BP58" s="38" t="str">
        <f t="shared" si="41"/>
        <v/>
      </c>
      <c r="BQ58" s="38" t="str">
        <f t="shared" si="42"/>
        <v/>
      </c>
      <c r="BR58" s="38" t="str">
        <f t="shared" si="43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44"/>
        <v/>
      </c>
      <c r="CI58" s="38" t="str">
        <f t="shared" si="45"/>
        <v/>
      </c>
      <c r="CJ58" s="38" t="str">
        <f t="shared" si="46"/>
        <v/>
      </c>
      <c r="CK58" s="38" t="str">
        <f t="shared" si="47"/>
        <v/>
      </c>
      <c r="CL58" s="38" t="str">
        <f t="shared" si="48"/>
        <v/>
      </c>
      <c r="CM58" s="48" t="str">
        <f t="shared" si="49"/>
        <v/>
      </c>
      <c r="CN58" s="49" t="str">
        <f t="shared" si="50"/>
        <v/>
      </c>
      <c r="CO58" s="56"/>
      <c r="CP58" s="36"/>
      <c r="CQ58" s="61" t="str">
        <f t="shared" si="51"/>
        <v/>
      </c>
      <c r="CR58" s="56"/>
      <c r="CS58" s="36"/>
      <c r="CT58" s="61" t="str">
        <f t="shared" si="52"/>
        <v/>
      </c>
    </row>
    <row r="59" spans="1:98">
      <c r="A59" s="21"/>
      <c r="B59" s="21"/>
      <c r="C59" s="21"/>
      <c r="E59" s="22" t="str">
        <f t="shared" si="27"/>
        <v/>
      </c>
      <c r="F59" s="21" t="str">
        <f t="shared" si="28"/>
        <v/>
      </c>
      <c r="G59" s="21" t="str">
        <f t="shared" si="29"/>
        <v/>
      </c>
      <c r="H59" s="22" t="str">
        <f t="shared" si="30"/>
        <v/>
      </c>
      <c r="I59" s="21" t="str">
        <f t="shared" si="31"/>
        <v/>
      </c>
      <c r="J59" s="21" t="str">
        <f t="shared" si="32"/>
        <v/>
      </c>
      <c r="L59" s="36" t="str">
        <f t="shared" si="33"/>
        <v/>
      </c>
      <c r="M59" s="36" t="str">
        <f t="shared" si="34"/>
        <v/>
      </c>
      <c r="O59" s="36"/>
      <c r="P59" s="36"/>
      <c r="Q59" s="38"/>
      <c r="R59" s="38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35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36"/>
        <v/>
      </c>
      <c r="AV59" s="49" t="str">
        <f t="shared" si="37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38"/>
        <v/>
      </c>
      <c r="BN59" s="38" t="str">
        <f t="shared" si="39"/>
        <v/>
      </c>
      <c r="BO59" s="38" t="str">
        <f t="shared" si="40"/>
        <v/>
      </c>
      <c r="BP59" s="38" t="str">
        <f t="shared" si="41"/>
        <v/>
      </c>
      <c r="BQ59" s="38" t="str">
        <f t="shared" si="42"/>
        <v/>
      </c>
      <c r="BR59" s="38" t="str">
        <f t="shared" si="43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44"/>
        <v/>
      </c>
      <c r="CI59" s="38" t="str">
        <f t="shared" si="45"/>
        <v/>
      </c>
      <c r="CJ59" s="38" t="str">
        <f t="shared" si="46"/>
        <v/>
      </c>
      <c r="CK59" s="38" t="str">
        <f t="shared" si="47"/>
        <v/>
      </c>
      <c r="CL59" s="38" t="str">
        <f t="shared" si="48"/>
        <v/>
      </c>
      <c r="CM59" s="48" t="str">
        <f t="shared" si="49"/>
        <v/>
      </c>
      <c r="CN59" s="49" t="str">
        <f t="shared" si="50"/>
        <v/>
      </c>
      <c r="CO59" s="56"/>
      <c r="CP59" s="36"/>
      <c r="CQ59" s="61" t="str">
        <f t="shared" si="51"/>
        <v/>
      </c>
      <c r="CR59" s="56"/>
      <c r="CS59" s="36"/>
      <c r="CT59" s="61" t="str">
        <f t="shared" si="52"/>
        <v/>
      </c>
    </row>
    <row r="60" spans="1:98">
      <c r="A60" s="21"/>
      <c r="B60" s="21"/>
      <c r="C60" s="21"/>
      <c r="E60" s="22" t="str">
        <f t="shared" si="27"/>
        <v/>
      </c>
      <c r="F60" s="21" t="str">
        <f t="shared" si="28"/>
        <v/>
      </c>
      <c r="G60" s="21" t="str">
        <f t="shared" si="29"/>
        <v/>
      </c>
      <c r="H60" s="22" t="str">
        <f t="shared" si="30"/>
        <v/>
      </c>
      <c r="I60" s="21" t="str">
        <f t="shared" si="31"/>
        <v/>
      </c>
      <c r="J60" s="21" t="str">
        <f t="shared" si="32"/>
        <v/>
      </c>
      <c r="L60" s="36" t="str">
        <f t="shared" si="33"/>
        <v/>
      </c>
      <c r="M60" s="36" t="str">
        <f t="shared" si="34"/>
        <v/>
      </c>
      <c r="O60" s="36"/>
      <c r="P60" s="36"/>
      <c r="Q60" s="38"/>
      <c r="R60" s="38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35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36"/>
        <v/>
      </c>
      <c r="AV60" s="49" t="str">
        <f t="shared" si="37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38"/>
        <v/>
      </c>
      <c r="BN60" s="38" t="str">
        <f t="shared" si="39"/>
        <v/>
      </c>
      <c r="BO60" s="38" t="str">
        <f t="shared" si="40"/>
        <v/>
      </c>
      <c r="BP60" s="38" t="str">
        <f t="shared" si="41"/>
        <v/>
      </c>
      <c r="BQ60" s="38" t="str">
        <f t="shared" si="42"/>
        <v/>
      </c>
      <c r="BR60" s="38" t="str">
        <f t="shared" si="43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44"/>
        <v/>
      </c>
      <c r="CI60" s="38" t="str">
        <f t="shared" si="45"/>
        <v/>
      </c>
      <c r="CJ60" s="38" t="str">
        <f t="shared" si="46"/>
        <v/>
      </c>
      <c r="CK60" s="38" t="str">
        <f t="shared" si="47"/>
        <v/>
      </c>
      <c r="CL60" s="38" t="str">
        <f t="shared" si="48"/>
        <v/>
      </c>
      <c r="CM60" s="48" t="str">
        <f t="shared" si="49"/>
        <v/>
      </c>
      <c r="CN60" s="49" t="str">
        <f t="shared" si="50"/>
        <v/>
      </c>
      <c r="CO60" s="56"/>
      <c r="CP60" s="36"/>
      <c r="CQ60" s="61" t="str">
        <f t="shared" si="51"/>
        <v/>
      </c>
      <c r="CR60" s="56"/>
      <c r="CS60" s="36"/>
      <c r="CT60" s="61" t="str">
        <f t="shared" si="52"/>
        <v/>
      </c>
    </row>
    <row r="63" spans="1:98">
      <c r="V63" s="38"/>
      <c r="W63" s="36"/>
    </row>
    <row r="64" spans="1:98">
      <c r="V64" s="38"/>
      <c r="W64" s="36"/>
    </row>
    <row r="65" spans="22:23">
      <c r="V65" s="38"/>
      <c r="W65" s="36"/>
    </row>
    <row r="66" spans="22:23">
      <c r="V66" s="38"/>
      <c r="W66" s="36"/>
    </row>
    <row r="67" spans="22:23">
      <c r="V67" s="38"/>
      <c r="W67" s="36"/>
    </row>
    <row r="68" spans="22:23">
      <c r="V68" s="38"/>
      <c r="W68" s="36"/>
    </row>
    <row r="69" spans="22:23">
      <c r="V69" s="38"/>
      <c r="W69" s="36"/>
    </row>
    <row r="70" spans="22:23">
      <c r="V70" s="38"/>
      <c r="W70" s="36"/>
    </row>
    <row r="71" spans="22:23">
      <c r="V71" s="38"/>
      <c r="W71" s="36"/>
    </row>
    <row r="72" spans="22:23">
      <c r="V72" s="38"/>
      <c r="W72" s="36"/>
    </row>
    <row r="73" spans="22:23">
      <c r="V73" s="38"/>
      <c r="W73" s="36"/>
    </row>
    <row r="74" spans="22:23">
      <c r="V74" s="38"/>
      <c r="W74" s="36"/>
    </row>
    <row r="75" spans="22:23">
      <c r="V75" s="38"/>
      <c r="W75" s="36"/>
    </row>
    <row r="76" spans="22:23">
      <c r="V76" s="38"/>
      <c r="W76" s="36"/>
    </row>
    <row r="77" spans="22:23">
      <c r="V77" s="38"/>
      <c r="W77" s="36"/>
    </row>
    <row r="78" spans="22:23">
      <c r="V78" s="38"/>
      <c r="W78" s="36"/>
    </row>
    <row r="79" spans="22:23">
      <c r="V79" s="38"/>
      <c r="W79" s="36"/>
    </row>
    <row r="80" spans="22:23">
      <c r="V80" s="38"/>
      <c r="W80" s="36"/>
    </row>
    <row r="81" spans="22:23">
      <c r="V81" s="38"/>
      <c r="W81" s="36"/>
    </row>
    <row r="82" spans="22:23">
      <c r="V82" s="38"/>
      <c r="W82" s="36"/>
    </row>
    <row r="83" spans="22:23">
      <c r="V83" s="38"/>
      <c r="W83" s="36"/>
    </row>
    <row r="84" spans="22:23">
      <c r="V84" s="38"/>
      <c r="W84" s="36"/>
    </row>
    <row r="85" spans="22:23">
      <c r="V85" s="38"/>
      <c r="W8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opLeftCell="BZ22" workbookViewId="0">
      <selection activeCell="CS11" sqref="CS11:CS46"/>
    </sheetView>
  </sheetViews>
  <sheetFormatPr defaultRowHeight="15"/>
  <sheetData>
    <row r="1" spans="1:110" ht="20.25">
      <c r="A1" s="1">
        <v>429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93</v>
      </c>
      <c r="E2" s="7" t="s">
        <v>131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spans="1:11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Redoks, Hukum Dasar, </v>
      </c>
    </row>
    <row r="10" spans="1:11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Redoks, Hukum Dasar, Masih perlu peningkatan pemahaman Larutan Elektrolit.</v>
      </c>
    </row>
    <row r="11" spans="1:110">
      <c r="A11" s="21">
        <v>1</v>
      </c>
      <c r="B11" s="21">
        <v>79448</v>
      </c>
      <c r="C11" s="21" t="s">
        <v>132</v>
      </c>
      <c r="E11" s="22">
        <f t="shared" ref="E11:E42" si="0">AV11</f>
        <v>72</v>
      </c>
      <c r="F11" s="21" t="str">
        <f t="shared" ref="F11:F42" si="1">IF(E11="","",IF(E11&lt;=69,"D",IF(E11&lt;=75,"C",IF(E11&lt;=90,"B",IF(E11&lt;=100,"A","E")))))</f>
        <v>C</v>
      </c>
      <c r="G11" s="21" t="str">
        <f t="shared" ref="G11:G42" si="2">CQ11</f>
        <v xml:space="preserve">Memiliki kemampuan pemahanan  Larutan Elektrolit, Redoks, Hukum Dasar, </v>
      </c>
      <c r="H11" s="22">
        <f t="shared" ref="H11:H42" si="3">CN11</f>
        <v>80</v>
      </c>
      <c r="I11" s="21" t="str">
        <f t="shared" ref="I11:I42" si="4">IF(H11="","",IF(H11&lt;=69,"D",IF(H11&lt;=75,"C",IF(H11&lt;=90,"B",IF(H11&lt;=100,"A","E")))))</f>
        <v>B</v>
      </c>
      <c r="J11" s="21" t="str">
        <f t="shared" ref="J11:J42" si="5">CT11</f>
        <v xml:space="preserve">Memiliki keterampilan  Larutan Elektrolit, Hukum Dasar, </v>
      </c>
      <c r="L11" s="36">
        <f t="shared" ref="L11:L42" si="6">AD11</f>
        <v>74</v>
      </c>
      <c r="M11" s="36">
        <f t="shared" ref="M11:M42" si="7">IF(COUNTBLANK(AT11:AT11),"",AT11)</f>
        <v>56</v>
      </c>
      <c r="O11" s="36">
        <v>75</v>
      </c>
      <c r="P11" s="36">
        <v>70</v>
      </c>
      <c r="Q11" s="38">
        <v>90</v>
      </c>
      <c r="R11" s="36">
        <v>59</v>
      </c>
      <c r="S11" s="36">
        <v>75</v>
      </c>
      <c r="T11" s="38">
        <v>80</v>
      </c>
      <c r="U11" s="36">
        <v>70</v>
      </c>
      <c r="V11" s="36">
        <v>70</v>
      </c>
      <c r="W11" s="38">
        <v>75</v>
      </c>
      <c r="X11" s="36"/>
      <c r="Y11" s="36"/>
      <c r="Z11" s="38"/>
      <c r="AA11" s="36"/>
      <c r="AB11" s="36"/>
      <c r="AC11" s="38"/>
      <c r="AD11" s="38">
        <f t="shared" ref="AD11:AD42" si="8">IF(AND(O11="",P11="",Q11=""),"",ROUND(AVERAGE(O11:AC11),0))</f>
        <v>74</v>
      </c>
      <c r="AE11" s="36">
        <v>70</v>
      </c>
      <c r="AF11" s="36"/>
      <c r="AG11" s="38">
        <v>75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56</v>
      </c>
      <c r="AU11" s="48">
        <f t="shared" ref="AU11:AU42" si="9">IF(AT11="","",AVERAGE(O11:AC11,AE11:AT11))</f>
        <v>72.083333333333329</v>
      </c>
      <c r="AV11" s="49">
        <f t="shared" ref="AV11:AV42" si="10">IF(AU11="","",ROUND(AU11,0))</f>
        <v>72</v>
      </c>
      <c r="AW11" s="56"/>
      <c r="AX11" s="36">
        <v>76</v>
      </c>
      <c r="AY11" s="36"/>
      <c r="AZ11" s="38">
        <v>80</v>
      </c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42" si="11">IF(AND(AZ11="",AY11="",AX11=""),"",MAX(AX11:AZ11))</f>
        <v>80</v>
      </c>
      <c r="BN11" s="38" t="str">
        <f t="shared" ref="BN11:BN42" si="12">IF(AND(BB11="",BC11="",BA11=""),"",MAX(BA11:BC11))</f>
        <v/>
      </c>
      <c r="BO11" s="38" t="str">
        <f t="shared" ref="BO11:BO42" si="13">IF(AND(BD11="",BE11="",BF11=""),"",MAX(BD11:BF11))</f>
        <v/>
      </c>
      <c r="BP11" s="38" t="str">
        <f t="shared" ref="BP11:BP42" si="14">IF(AND(BG11="",BH11="",BI11=""),"",MAX(BG11:BI11))</f>
        <v/>
      </c>
      <c r="BQ11" s="38" t="str">
        <f t="shared" ref="BQ11:BQ42" si="15">IF(AND(BJ11="",BK11="",BL11=""),"",MAX(BJ11:BL11))</f>
        <v/>
      </c>
      <c r="BR11" s="38">
        <f t="shared" ref="BR11:BR42" si="16">IF(AND(BM11=""),"",ROUND(AVERAGE(BM11:BQ11),0))</f>
        <v>80</v>
      </c>
      <c r="BS11" s="36">
        <v>76</v>
      </c>
      <c r="BT11" s="36"/>
      <c r="BU11" s="38">
        <v>80</v>
      </c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42" si="17">IF(AND(BU11="",BT11="",BS11=""),"",MAX(BS11:BU11))</f>
        <v>80</v>
      </c>
      <c r="CI11" s="38" t="str">
        <f t="shared" ref="CI11:CI42" si="18">IF(AND(BW11="",BX11="",BV11=""),"",MAX(BV11:BX11))</f>
        <v/>
      </c>
      <c r="CJ11" s="38" t="str">
        <f t="shared" ref="CJ11:CJ42" si="19">IF(AND(BY11="",BZ11="",CA11=""),"",MAX(BY11:CA11))</f>
        <v/>
      </c>
      <c r="CK11" s="38" t="str">
        <f t="shared" ref="CK11:CK42" si="20">IF(AND(CB11="",CC11="",CD11=""),"",MAX(CB11:CD11))</f>
        <v/>
      </c>
      <c r="CL11" s="38" t="str">
        <f t="shared" ref="CL11:CL42" si="21">IF(AND(CE11="",CF11="",CG11=""),"",MAX(CE11:CG11))</f>
        <v/>
      </c>
      <c r="CM11" s="48">
        <f t="shared" ref="CM11:CM42" si="22">IF(AND(CH11=""),"",AVERAGE(BR11,CH11:CL11))</f>
        <v>80</v>
      </c>
      <c r="CN11" s="49">
        <f t="shared" ref="CN11:CN42" si="23">IF(CM11="","",ROUND(CM11,0))</f>
        <v>80</v>
      </c>
      <c r="CO11" s="56"/>
      <c r="CP11" s="36">
        <v>11</v>
      </c>
      <c r="CQ11" s="61" t="str">
        <f t="shared" ref="CQ11:CQ42" si="24">IF(CP11="","",VLOOKUP(CP11,$DE$9:$DF$20,2,0))</f>
        <v xml:space="preserve">Memiliki kemampuan pemahanan  Larutan Elektrolit, Redoks, Hukum Dasar, </v>
      </c>
      <c r="CR11" s="56"/>
      <c r="CS11" s="36">
        <v>11</v>
      </c>
      <c r="CT11" s="61" t="str">
        <f t="shared" ref="CT11:CT42" si="25">IF(CS11="","",VLOOKUP(CS11,$DE$22:$DF$33,2,0))</f>
        <v xml:space="preserve">Memiliki keterampilan  Larutan Elektrolit, Hukum Dasar, </v>
      </c>
      <c r="CV11" s="63">
        <v>2</v>
      </c>
      <c r="CW11" s="36" t="s">
        <v>47</v>
      </c>
      <c r="CY11" s="64" t="s">
        <v>48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Larutan Elektrolit, Hukum Dasar, Masih perlu peningkatan pemahaman Redoks.</v>
      </c>
    </row>
    <row r="12" spans="1:110">
      <c r="A12" s="21">
        <v>2</v>
      </c>
      <c r="B12" s="21">
        <v>79464</v>
      </c>
      <c r="C12" s="21" t="s">
        <v>133</v>
      </c>
      <c r="E12" s="22">
        <f t="shared" si="0"/>
        <v>84</v>
      </c>
      <c r="F12" s="21" t="str">
        <f t="shared" si="1"/>
        <v>B</v>
      </c>
      <c r="G12" s="21" t="str">
        <f t="shared" si="2"/>
        <v xml:space="preserve">Memiliki kemampuan pemahanan  Larutan Elektrolit, Redoks, Hukum Dasar, </v>
      </c>
      <c r="H12" s="22">
        <f t="shared" si="3"/>
        <v>80</v>
      </c>
      <c r="I12" s="21" t="str">
        <f t="shared" si="4"/>
        <v>B</v>
      </c>
      <c r="J12" s="21" t="str">
        <f t="shared" si="5"/>
        <v xml:space="preserve">Memiliki keterampilan  Larutan Elektrolit, Hukum Dasar, </v>
      </c>
      <c r="L12" s="36">
        <f t="shared" si="6"/>
        <v>85</v>
      </c>
      <c r="M12" s="36">
        <f t="shared" si="7"/>
        <v>76</v>
      </c>
      <c r="O12" s="36">
        <v>75</v>
      </c>
      <c r="P12" s="36">
        <v>85</v>
      </c>
      <c r="Q12" s="38">
        <v>90</v>
      </c>
      <c r="R12" s="36">
        <v>73</v>
      </c>
      <c r="S12" s="36">
        <v>90</v>
      </c>
      <c r="T12" s="38">
        <v>90</v>
      </c>
      <c r="U12" s="36">
        <v>75</v>
      </c>
      <c r="V12" s="36">
        <v>90</v>
      </c>
      <c r="W12" s="38">
        <v>95</v>
      </c>
      <c r="X12" s="36"/>
      <c r="Y12" s="36"/>
      <c r="Z12" s="38"/>
      <c r="AA12" s="36"/>
      <c r="AB12" s="36"/>
      <c r="AC12" s="38"/>
      <c r="AD12" s="38">
        <f t="shared" si="8"/>
        <v>85</v>
      </c>
      <c r="AE12" s="36">
        <v>80</v>
      </c>
      <c r="AF12" s="36"/>
      <c r="AG12" s="38">
        <v>90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76</v>
      </c>
      <c r="AU12" s="48">
        <f t="shared" si="9"/>
        <v>84.083333333333329</v>
      </c>
      <c r="AV12" s="49">
        <f t="shared" si="10"/>
        <v>84</v>
      </c>
      <c r="AW12" s="56"/>
      <c r="AX12" s="36">
        <v>80</v>
      </c>
      <c r="AY12" s="36"/>
      <c r="AZ12" s="38">
        <v>80</v>
      </c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80</v>
      </c>
      <c r="BN12" s="38" t="str">
        <f t="shared" si="12"/>
        <v/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80</v>
      </c>
      <c r="BS12" s="36">
        <v>80</v>
      </c>
      <c r="BT12" s="36"/>
      <c r="BU12" s="38">
        <v>80</v>
      </c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80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80</v>
      </c>
      <c r="CN12" s="49">
        <f t="shared" si="23"/>
        <v>80</v>
      </c>
      <c r="CO12" s="56"/>
      <c r="CP12" s="36">
        <v>11</v>
      </c>
      <c r="CQ12" s="61" t="str">
        <f t="shared" si="24"/>
        <v xml:space="preserve">Memiliki kemampuan pemahanan  Larutan Elektrolit, Redoks, Hukum Dasar, </v>
      </c>
      <c r="CR12" s="56"/>
      <c r="CS12" s="36">
        <v>11</v>
      </c>
      <c r="CT12" s="61" t="str">
        <f t="shared" si="25"/>
        <v xml:space="preserve">Memiliki keterampilan  Larutan Elektrolit, Hukum Dasar, </v>
      </c>
      <c r="CV12" s="63">
        <v>3</v>
      </c>
      <c r="CW12" s="36" t="s">
        <v>50</v>
      </c>
      <c r="CY12" s="64" t="s">
        <v>51</v>
      </c>
      <c r="CZ12" s="65" t="s">
        <v>52</v>
      </c>
      <c r="DA12" s="65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Larutan Elektrolit, Redoks, Masih perlu peningkatan pemahaman Hukum Dasar.</v>
      </c>
    </row>
    <row r="13" spans="1:110">
      <c r="A13" s="21">
        <v>3</v>
      </c>
      <c r="B13" s="21">
        <v>79480</v>
      </c>
      <c r="C13" s="21" t="s">
        <v>134</v>
      </c>
      <c r="E13" s="22">
        <f t="shared" si="0"/>
        <v>80</v>
      </c>
      <c r="F13" s="21" t="str">
        <f t="shared" si="1"/>
        <v>B</v>
      </c>
      <c r="G13" s="21" t="str">
        <f t="shared" si="2"/>
        <v xml:space="preserve">Memiliki kemampuan pemahanan  Larutan Elektrolit, Redoks, Hukum Dasar, </v>
      </c>
      <c r="H13" s="22">
        <f t="shared" si="3"/>
        <v>80</v>
      </c>
      <c r="I13" s="21" t="str">
        <f t="shared" si="4"/>
        <v>B</v>
      </c>
      <c r="J13" s="21" t="str">
        <f t="shared" si="5"/>
        <v xml:space="preserve">Memiliki keterampilan  Larutan Elektrolit, Hukum Dasar, </v>
      </c>
      <c r="L13" s="36">
        <f t="shared" si="6"/>
        <v>83</v>
      </c>
      <c r="M13" s="36">
        <f t="shared" si="7"/>
        <v>59</v>
      </c>
      <c r="O13" s="36">
        <v>85</v>
      </c>
      <c r="P13" s="36">
        <v>85</v>
      </c>
      <c r="Q13" s="38">
        <v>90</v>
      </c>
      <c r="R13" s="36">
        <v>70</v>
      </c>
      <c r="S13" s="36">
        <v>90</v>
      </c>
      <c r="T13" s="38">
        <v>95</v>
      </c>
      <c r="U13" s="36">
        <v>58</v>
      </c>
      <c r="V13" s="36">
        <v>80</v>
      </c>
      <c r="W13" s="38">
        <v>90</v>
      </c>
      <c r="X13" s="36"/>
      <c r="Y13" s="36"/>
      <c r="Z13" s="38"/>
      <c r="AA13" s="36"/>
      <c r="AB13" s="36"/>
      <c r="AC13" s="38"/>
      <c r="AD13" s="38">
        <f t="shared" si="8"/>
        <v>83</v>
      </c>
      <c r="AE13" s="36">
        <v>75</v>
      </c>
      <c r="AF13" s="36"/>
      <c r="AG13" s="38">
        <v>85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59</v>
      </c>
      <c r="AU13" s="48">
        <f t="shared" si="9"/>
        <v>80.166666666666671</v>
      </c>
      <c r="AV13" s="49">
        <f t="shared" si="10"/>
        <v>80</v>
      </c>
      <c r="AW13" s="56"/>
      <c r="AX13" s="36">
        <v>80</v>
      </c>
      <c r="AY13" s="36"/>
      <c r="AZ13" s="38">
        <v>80</v>
      </c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80</v>
      </c>
      <c r="BN13" s="38" t="str">
        <f t="shared" si="12"/>
        <v/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80</v>
      </c>
      <c r="BS13" s="36">
        <v>80</v>
      </c>
      <c r="BT13" s="36"/>
      <c r="BU13" s="38">
        <v>80</v>
      </c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80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80</v>
      </c>
      <c r="CN13" s="49">
        <f t="shared" si="23"/>
        <v>80</v>
      </c>
      <c r="CO13" s="56"/>
      <c r="CP13" s="36">
        <v>11</v>
      </c>
      <c r="CQ13" s="61" t="str">
        <f t="shared" si="24"/>
        <v xml:space="preserve">Memiliki kemampuan pemahanan  Larutan Elektrolit, Redoks, Hukum Dasar, </v>
      </c>
      <c r="CR13" s="56"/>
      <c r="CS13" s="36">
        <v>11</v>
      </c>
      <c r="CT13" s="61" t="str">
        <f t="shared" si="25"/>
        <v xml:space="preserve">Memiliki keterampilan  Larutan Elektrolit, Hukum Dasar, </v>
      </c>
      <c r="CV13" s="63">
        <v>4</v>
      </c>
      <c r="CW13" s="36"/>
      <c r="CY13" s="66">
        <v>0</v>
      </c>
      <c r="CZ13" s="67">
        <v>69</v>
      </c>
      <c r="DA13" s="72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Larutan Elektrolit, Redoks, Hukum Dasar, </v>
      </c>
    </row>
    <row r="14" spans="1:110">
      <c r="A14" s="21">
        <v>4</v>
      </c>
      <c r="B14" s="21">
        <v>79496</v>
      </c>
      <c r="C14" s="21" t="s">
        <v>135</v>
      </c>
      <c r="E14" s="22">
        <f t="shared" si="0"/>
        <v>71</v>
      </c>
      <c r="F14" s="21" t="str">
        <f t="shared" si="1"/>
        <v>C</v>
      </c>
      <c r="G14" s="21" t="str">
        <f t="shared" si="2"/>
        <v xml:space="preserve">Memiliki kemampuan pemahanan  Larutan Elektrolit, Redoks, Hukum Dasar, </v>
      </c>
      <c r="H14" s="22">
        <f t="shared" si="3"/>
        <v>80</v>
      </c>
      <c r="I14" s="21" t="str">
        <f t="shared" si="4"/>
        <v>B</v>
      </c>
      <c r="J14" s="21" t="str">
        <f t="shared" si="5"/>
        <v xml:space="preserve">Memiliki keterampilan  Larutan Elektrolit, Hukum Dasar, </v>
      </c>
      <c r="L14" s="36">
        <f t="shared" si="6"/>
        <v>74</v>
      </c>
      <c r="M14" s="36">
        <f t="shared" si="7"/>
        <v>47</v>
      </c>
      <c r="O14" s="36">
        <v>80</v>
      </c>
      <c r="P14" s="36">
        <v>75</v>
      </c>
      <c r="Q14" s="38">
        <v>80</v>
      </c>
      <c r="R14" s="36">
        <v>70</v>
      </c>
      <c r="S14" s="36">
        <v>75</v>
      </c>
      <c r="T14" s="38">
        <v>80</v>
      </c>
      <c r="U14" s="36">
        <v>56</v>
      </c>
      <c r="V14" s="36">
        <v>70</v>
      </c>
      <c r="W14" s="38">
        <v>80</v>
      </c>
      <c r="X14" s="36"/>
      <c r="Y14" s="36"/>
      <c r="Z14" s="38"/>
      <c r="AA14" s="36"/>
      <c r="AB14" s="36"/>
      <c r="AC14" s="38"/>
      <c r="AD14" s="38">
        <f t="shared" si="8"/>
        <v>74</v>
      </c>
      <c r="AE14" s="36">
        <v>70</v>
      </c>
      <c r="AF14" s="36"/>
      <c r="AG14" s="38">
        <v>73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47</v>
      </c>
      <c r="AU14" s="48">
        <f t="shared" si="9"/>
        <v>71.333333333333329</v>
      </c>
      <c r="AV14" s="49">
        <f t="shared" si="10"/>
        <v>71</v>
      </c>
      <c r="AW14" s="56"/>
      <c r="AX14" s="36">
        <v>80</v>
      </c>
      <c r="AY14" s="36"/>
      <c r="AZ14" s="38">
        <v>80</v>
      </c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80</v>
      </c>
      <c r="BN14" s="38" t="str">
        <f t="shared" si="12"/>
        <v/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80</v>
      </c>
      <c r="BS14" s="36">
        <v>80</v>
      </c>
      <c r="BT14" s="36"/>
      <c r="BU14" s="38">
        <v>80</v>
      </c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80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80</v>
      </c>
      <c r="CN14" s="49">
        <f t="shared" si="23"/>
        <v>80</v>
      </c>
      <c r="CO14" s="56"/>
      <c r="CP14" s="36">
        <v>11</v>
      </c>
      <c r="CQ14" s="61" t="str">
        <f t="shared" si="24"/>
        <v xml:space="preserve">Memiliki kemampuan pemahanan  Larutan Elektrolit, Redoks, Hukum Dasar, </v>
      </c>
      <c r="CR14" s="56"/>
      <c r="CS14" s="36">
        <v>11</v>
      </c>
      <c r="CT14" s="61" t="str">
        <f t="shared" si="25"/>
        <v xml:space="preserve">Memiliki keterampilan  Larutan Elektrolit, Hukum Dasar, </v>
      </c>
      <c r="CV14" s="63">
        <v>5</v>
      </c>
      <c r="CW14" s="36"/>
      <c r="CY14" s="66">
        <v>70</v>
      </c>
      <c r="CZ14" s="68">
        <v>75</v>
      </c>
      <c r="DA14" s="73" t="s">
        <v>57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Larutan Elektrolit, Redoks, Hukum Dasar, </v>
      </c>
    </row>
    <row r="15" spans="1:110">
      <c r="A15" s="21">
        <v>5</v>
      </c>
      <c r="B15" s="21">
        <v>79512</v>
      </c>
      <c r="C15" s="21" t="s">
        <v>136</v>
      </c>
      <c r="E15" s="22">
        <f t="shared" si="0"/>
        <v>80</v>
      </c>
      <c r="F15" s="21" t="str">
        <f t="shared" si="1"/>
        <v>B</v>
      </c>
      <c r="G15" s="21" t="str">
        <f t="shared" si="2"/>
        <v xml:space="preserve">Memiliki kemampuan pemahanan  Larutan Elektrolit, Redoks, Hukum Dasar, </v>
      </c>
      <c r="H15" s="22">
        <f t="shared" si="3"/>
        <v>80</v>
      </c>
      <c r="I15" s="21" t="str">
        <f t="shared" si="4"/>
        <v>B</v>
      </c>
      <c r="J15" s="21" t="str">
        <f t="shared" si="5"/>
        <v xml:space="preserve">Memiliki keterampilan  Larutan Elektrolit, Hukum Dasar, </v>
      </c>
      <c r="L15" s="36">
        <f t="shared" si="6"/>
        <v>81</v>
      </c>
      <c r="M15" s="36">
        <f t="shared" si="7"/>
        <v>71</v>
      </c>
      <c r="O15" s="36">
        <v>80</v>
      </c>
      <c r="P15" s="36">
        <v>85</v>
      </c>
      <c r="Q15" s="38">
        <v>90</v>
      </c>
      <c r="R15" s="36">
        <v>70</v>
      </c>
      <c r="S15" s="36">
        <v>85</v>
      </c>
      <c r="T15" s="38">
        <v>90</v>
      </c>
      <c r="U15" s="36">
        <v>53</v>
      </c>
      <c r="V15" s="36">
        <v>85</v>
      </c>
      <c r="W15" s="38">
        <v>90</v>
      </c>
      <c r="X15" s="36"/>
      <c r="Y15" s="36"/>
      <c r="Z15" s="38"/>
      <c r="AA15" s="36"/>
      <c r="AB15" s="36"/>
      <c r="AC15" s="38"/>
      <c r="AD15" s="38">
        <f t="shared" si="8"/>
        <v>81</v>
      </c>
      <c r="AE15" s="36">
        <v>80</v>
      </c>
      <c r="AF15" s="36"/>
      <c r="AG15" s="38">
        <v>80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71</v>
      </c>
      <c r="AU15" s="48">
        <f t="shared" si="9"/>
        <v>79.916666666666671</v>
      </c>
      <c r="AV15" s="49">
        <f t="shared" si="10"/>
        <v>80</v>
      </c>
      <c r="AW15" s="56"/>
      <c r="AX15" s="36">
        <v>76</v>
      </c>
      <c r="AY15" s="36"/>
      <c r="AZ15" s="38">
        <v>80</v>
      </c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80</v>
      </c>
      <c r="BN15" s="38" t="str">
        <f t="shared" si="12"/>
        <v/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80</v>
      </c>
      <c r="BS15" s="36">
        <v>76</v>
      </c>
      <c r="BT15" s="36"/>
      <c r="BU15" s="38">
        <v>80</v>
      </c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80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80</v>
      </c>
      <c r="CN15" s="49">
        <f t="shared" si="23"/>
        <v>80</v>
      </c>
      <c r="CO15" s="56"/>
      <c r="CP15" s="36">
        <v>11</v>
      </c>
      <c r="CQ15" s="61" t="str">
        <f t="shared" si="24"/>
        <v xml:space="preserve">Memiliki kemampuan pemahanan  Larutan Elektrolit, Redoks, Hukum Dasar, </v>
      </c>
      <c r="CR15" s="56"/>
      <c r="CS15" s="36">
        <v>11</v>
      </c>
      <c r="CT15" s="61" t="str">
        <f t="shared" si="25"/>
        <v xml:space="preserve">Memiliki keterampilan  Larutan Elektrolit, Hukum Dasar, </v>
      </c>
      <c r="CV15" s="63">
        <v>6</v>
      </c>
      <c r="CW15" s="36"/>
      <c r="CY15" s="66">
        <v>76</v>
      </c>
      <c r="CZ15" s="68">
        <v>90</v>
      </c>
      <c r="DA15" s="73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Larutan Elektrolit, Redoks, Hukum Dasar, </v>
      </c>
    </row>
    <row r="16" spans="1:110">
      <c r="A16" s="21">
        <v>6</v>
      </c>
      <c r="B16" s="21">
        <v>79528</v>
      </c>
      <c r="C16" s="21" t="s">
        <v>137</v>
      </c>
      <c r="E16" s="22">
        <f t="shared" si="0"/>
        <v>80</v>
      </c>
      <c r="F16" s="21" t="str">
        <f t="shared" si="1"/>
        <v>B</v>
      </c>
      <c r="G16" s="21" t="str">
        <f t="shared" si="2"/>
        <v xml:space="preserve">Memiliki kemampuan pemahanan  Larutan Elektrolit, Redoks, Hukum Dasar, </v>
      </c>
      <c r="H16" s="22">
        <f t="shared" si="3"/>
        <v>80</v>
      </c>
      <c r="I16" s="21" t="str">
        <f t="shared" si="4"/>
        <v>B</v>
      </c>
      <c r="J16" s="21" t="str">
        <f t="shared" si="5"/>
        <v xml:space="preserve">Memiliki keterampilan  Larutan Elektrolit, Hukum Dasar, </v>
      </c>
      <c r="L16" s="36">
        <f t="shared" si="6"/>
        <v>82</v>
      </c>
      <c r="M16" s="36">
        <f t="shared" si="7"/>
        <v>60</v>
      </c>
      <c r="O16" s="36">
        <v>75</v>
      </c>
      <c r="P16" s="36">
        <v>90</v>
      </c>
      <c r="Q16" s="38">
        <v>90</v>
      </c>
      <c r="R16" s="36">
        <v>70</v>
      </c>
      <c r="S16" s="36">
        <v>90</v>
      </c>
      <c r="T16" s="38">
        <v>90</v>
      </c>
      <c r="U16" s="36">
        <v>53</v>
      </c>
      <c r="V16" s="36">
        <v>90</v>
      </c>
      <c r="W16" s="38">
        <v>90</v>
      </c>
      <c r="X16" s="36"/>
      <c r="Y16" s="36"/>
      <c r="Z16" s="38"/>
      <c r="AA16" s="36"/>
      <c r="AB16" s="36"/>
      <c r="AC16" s="38"/>
      <c r="AD16" s="38">
        <f t="shared" si="8"/>
        <v>82</v>
      </c>
      <c r="AE16" s="36">
        <v>75</v>
      </c>
      <c r="AF16" s="36"/>
      <c r="AG16" s="38">
        <v>85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60</v>
      </c>
      <c r="AU16" s="48">
        <f t="shared" si="9"/>
        <v>79.833333333333329</v>
      </c>
      <c r="AV16" s="49">
        <f t="shared" si="10"/>
        <v>80</v>
      </c>
      <c r="AW16" s="56"/>
      <c r="AX16" s="36">
        <v>80</v>
      </c>
      <c r="AY16" s="36"/>
      <c r="AZ16" s="38">
        <v>80</v>
      </c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80</v>
      </c>
      <c r="BN16" s="38" t="str">
        <f t="shared" si="12"/>
        <v/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80</v>
      </c>
      <c r="BS16" s="36">
        <v>80</v>
      </c>
      <c r="BT16" s="36"/>
      <c r="BU16" s="38">
        <v>80</v>
      </c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80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80</v>
      </c>
      <c r="CN16" s="49">
        <f t="shared" si="23"/>
        <v>80</v>
      </c>
      <c r="CO16" s="56"/>
      <c r="CP16" s="36">
        <v>11</v>
      </c>
      <c r="CQ16" s="61" t="str">
        <f t="shared" si="24"/>
        <v xml:space="preserve">Memiliki kemampuan pemahanan  Larutan Elektrolit, Redoks, Hukum Dasar, </v>
      </c>
      <c r="CR16" s="56"/>
      <c r="CS16" s="36">
        <v>11</v>
      </c>
      <c r="CT16" s="61" t="str">
        <f t="shared" si="25"/>
        <v xml:space="preserve">Memiliki keterampilan  Larutan Elektrolit, Hukum Dasar, </v>
      </c>
      <c r="CV16" s="63">
        <v>7</v>
      </c>
      <c r="CW16" s="36"/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Larutan Elektrolit, Redoks, Hukum Dasar, </v>
      </c>
    </row>
    <row r="17" spans="1:110">
      <c r="A17" s="21">
        <v>7</v>
      </c>
      <c r="B17" s="21">
        <v>79544</v>
      </c>
      <c r="C17" s="21" t="s">
        <v>138</v>
      </c>
      <c r="E17" s="22">
        <f t="shared" si="0"/>
        <v>79</v>
      </c>
      <c r="F17" s="21" t="str">
        <f t="shared" si="1"/>
        <v>B</v>
      </c>
      <c r="G17" s="21" t="str">
        <f t="shared" si="2"/>
        <v xml:space="preserve">Memiliki kemampuan pemahanan  Larutan Elektrolit, Redoks, Hukum Dasar, </v>
      </c>
      <c r="H17" s="22">
        <f t="shared" si="3"/>
        <v>80</v>
      </c>
      <c r="I17" s="21" t="str">
        <f t="shared" si="4"/>
        <v>B</v>
      </c>
      <c r="J17" s="21" t="str">
        <f t="shared" si="5"/>
        <v xml:space="preserve">Memiliki keterampilan  Larutan Elektrolit, Hukum Dasar, </v>
      </c>
      <c r="L17" s="36">
        <f t="shared" si="6"/>
        <v>81</v>
      </c>
      <c r="M17" s="36">
        <f t="shared" si="7"/>
        <v>61</v>
      </c>
      <c r="O17" s="36">
        <v>70</v>
      </c>
      <c r="P17" s="36">
        <v>85</v>
      </c>
      <c r="Q17" s="38">
        <v>85</v>
      </c>
      <c r="R17" s="36">
        <v>70</v>
      </c>
      <c r="S17" s="36">
        <v>85</v>
      </c>
      <c r="T17" s="38">
        <v>95</v>
      </c>
      <c r="U17" s="36">
        <v>60</v>
      </c>
      <c r="V17" s="36">
        <v>85</v>
      </c>
      <c r="W17" s="38">
        <v>90</v>
      </c>
      <c r="X17" s="36"/>
      <c r="Y17" s="36"/>
      <c r="Z17" s="38"/>
      <c r="AA17" s="36"/>
      <c r="AB17" s="36"/>
      <c r="AC17" s="38"/>
      <c r="AD17" s="38">
        <f t="shared" si="8"/>
        <v>81</v>
      </c>
      <c r="AE17" s="36">
        <v>74</v>
      </c>
      <c r="AF17" s="36"/>
      <c r="AG17" s="38">
        <v>85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61</v>
      </c>
      <c r="AU17" s="48">
        <f t="shared" si="9"/>
        <v>78.75</v>
      </c>
      <c r="AV17" s="49">
        <f t="shared" si="10"/>
        <v>79</v>
      </c>
      <c r="AW17" s="56"/>
      <c r="AX17" s="36">
        <v>78</v>
      </c>
      <c r="AY17" s="36"/>
      <c r="AZ17" s="38">
        <v>80</v>
      </c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 t="str">
        <f t="shared" si="12"/>
        <v/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80</v>
      </c>
      <c r="BS17" s="36">
        <v>78</v>
      </c>
      <c r="BT17" s="36"/>
      <c r="BU17" s="38">
        <v>80</v>
      </c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</v>
      </c>
      <c r="CN17" s="49">
        <f t="shared" si="23"/>
        <v>80</v>
      </c>
      <c r="CO17" s="56"/>
      <c r="CP17" s="36">
        <v>11</v>
      </c>
      <c r="CQ17" s="61" t="str">
        <f t="shared" si="24"/>
        <v xml:space="preserve">Memiliki kemampuan pemahanan  Larutan Elektrolit, Redoks, Hukum Dasar, </v>
      </c>
      <c r="CR17" s="56"/>
      <c r="CS17" s="36">
        <v>11</v>
      </c>
      <c r="CT17" s="61" t="str">
        <f t="shared" si="25"/>
        <v xml:space="preserve">Memiliki keterampilan  Larutan Elektrolit, Hukum Dasar,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Larutan Elektrolit, Redoks, Hukum Dasar, </v>
      </c>
    </row>
    <row r="18" spans="1:110">
      <c r="A18" s="21">
        <v>8</v>
      </c>
      <c r="B18" s="21">
        <v>79560</v>
      </c>
      <c r="C18" s="21" t="s">
        <v>139</v>
      </c>
      <c r="E18" s="22">
        <f t="shared" si="0"/>
        <v>78</v>
      </c>
      <c r="F18" s="21" t="str">
        <f t="shared" si="1"/>
        <v>B</v>
      </c>
      <c r="G18" s="21" t="str">
        <f t="shared" si="2"/>
        <v xml:space="preserve">Memiliki kemampuan pemahanan  Larutan Elektrolit, Redoks, Hukum Dasar, </v>
      </c>
      <c r="H18" s="22">
        <f t="shared" si="3"/>
        <v>80</v>
      </c>
      <c r="I18" s="21" t="str">
        <f t="shared" si="4"/>
        <v>B</v>
      </c>
      <c r="J18" s="21" t="str">
        <f t="shared" si="5"/>
        <v xml:space="preserve">Memiliki keterampilan  Larutan Elektrolit, Hukum Dasar, </v>
      </c>
      <c r="L18" s="36">
        <f t="shared" si="6"/>
        <v>79</v>
      </c>
      <c r="M18" s="36">
        <f t="shared" si="7"/>
        <v>68</v>
      </c>
      <c r="O18" s="36">
        <v>75</v>
      </c>
      <c r="P18" s="36">
        <v>80</v>
      </c>
      <c r="Q18" s="38">
        <v>85</v>
      </c>
      <c r="R18" s="36">
        <v>63</v>
      </c>
      <c r="S18" s="36">
        <v>80</v>
      </c>
      <c r="T18" s="38">
        <v>90</v>
      </c>
      <c r="U18" s="36">
        <v>70</v>
      </c>
      <c r="V18" s="36">
        <v>80</v>
      </c>
      <c r="W18" s="38">
        <v>90</v>
      </c>
      <c r="X18" s="36"/>
      <c r="Y18" s="36"/>
      <c r="Z18" s="38"/>
      <c r="AA18" s="36"/>
      <c r="AB18" s="36"/>
      <c r="AC18" s="38"/>
      <c r="AD18" s="38">
        <f t="shared" si="8"/>
        <v>79</v>
      </c>
      <c r="AE18" s="36">
        <v>75</v>
      </c>
      <c r="AF18" s="36"/>
      <c r="AG18" s="38">
        <v>82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68</v>
      </c>
      <c r="AU18" s="48">
        <f t="shared" si="9"/>
        <v>78.166666666666671</v>
      </c>
      <c r="AV18" s="49">
        <f t="shared" si="10"/>
        <v>78</v>
      </c>
      <c r="AW18" s="56"/>
      <c r="AX18" s="36">
        <v>80</v>
      </c>
      <c r="AY18" s="36"/>
      <c r="AZ18" s="38">
        <v>80</v>
      </c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80</v>
      </c>
      <c r="BN18" s="38" t="str">
        <f t="shared" si="12"/>
        <v/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80</v>
      </c>
      <c r="BS18" s="36">
        <v>80</v>
      </c>
      <c r="BT18" s="36"/>
      <c r="BU18" s="38">
        <v>80</v>
      </c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80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80</v>
      </c>
      <c r="CN18" s="49">
        <f t="shared" si="23"/>
        <v>80</v>
      </c>
      <c r="CO18" s="56"/>
      <c r="CP18" s="36">
        <v>11</v>
      </c>
      <c r="CQ18" s="61" t="str">
        <f t="shared" si="24"/>
        <v xml:space="preserve">Memiliki kemampuan pemahanan  Larutan Elektrolit, Redoks, Hukum Dasar, </v>
      </c>
      <c r="CR18" s="56"/>
      <c r="CS18" s="36">
        <v>11</v>
      </c>
      <c r="CT18" s="61" t="str">
        <f t="shared" si="25"/>
        <v xml:space="preserve">Memiliki keterampilan  Larutan Elektrolit, Hukum Dasar,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Larutan Elektrolit, Redoks, Hukum Dasar, </v>
      </c>
    </row>
    <row r="19" spans="1:110">
      <c r="A19" s="21">
        <v>9</v>
      </c>
      <c r="B19" s="21">
        <v>79576</v>
      </c>
      <c r="C19" s="21" t="s">
        <v>140</v>
      </c>
      <c r="E19" s="22">
        <f t="shared" si="0"/>
        <v>70</v>
      </c>
      <c r="F19" s="21" t="str">
        <f t="shared" si="1"/>
        <v>C</v>
      </c>
      <c r="G19" s="21" t="str">
        <f t="shared" si="2"/>
        <v xml:space="preserve">Memiliki kemampuan pemahanan  Larutan Elektrolit, Redoks, Hukum Dasar, </v>
      </c>
      <c r="H19" s="22">
        <f t="shared" si="3"/>
        <v>80</v>
      </c>
      <c r="I19" s="21" t="str">
        <f t="shared" si="4"/>
        <v>B</v>
      </c>
      <c r="J19" s="21" t="str">
        <f t="shared" si="5"/>
        <v xml:space="preserve">Memiliki keterampilan  Larutan Elektrolit, Hukum Dasar, </v>
      </c>
      <c r="L19" s="36">
        <f t="shared" si="6"/>
        <v>72</v>
      </c>
      <c r="M19" s="36">
        <f t="shared" si="7"/>
        <v>53</v>
      </c>
      <c r="O19" s="36">
        <v>70</v>
      </c>
      <c r="P19" s="36">
        <v>75</v>
      </c>
      <c r="Q19" s="38">
        <v>76</v>
      </c>
      <c r="R19" s="36">
        <v>70</v>
      </c>
      <c r="S19" s="36">
        <v>70</v>
      </c>
      <c r="T19" s="38">
        <v>80</v>
      </c>
      <c r="U19" s="36">
        <v>57</v>
      </c>
      <c r="V19" s="36">
        <v>70</v>
      </c>
      <c r="W19" s="38">
        <v>80</v>
      </c>
      <c r="X19" s="36"/>
      <c r="Y19" s="36"/>
      <c r="Z19" s="38"/>
      <c r="AA19" s="36"/>
      <c r="AB19" s="36"/>
      <c r="AC19" s="38"/>
      <c r="AD19" s="38">
        <f t="shared" si="8"/>
        <v>72</v>
      </c>
      <c r="AE19" s="36">
        <v>70</v>
      </c>
      <c r="AF19" s="36"/>
      <c r="AG19" s="38">
        <v>70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53</v>
      </c>
      <c r="AU19" s="48">
        <f t="shared" si="9"/>
        <v>70.083333333333329</v>
      </c>
      <c r="AV19" s="49">
        <f t="shared" si="10"/>
        <v>70</v>
      </c>
      <c r="AW19" s="56"/>
      <c r="AX19" s="36">
        <v>75</v>
      </c>
      <c r="AY19" s="36"/>
      <c r="AZ19" s="38">
        <v>80</v>
      </c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80</v>
      </c>
      <c r="BN19" s="38" t="str">
        <f t="shared" si="12"/>
        <v/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80</v>
      </c>
      <c r="BS19" s="36">
        <v>75</v>
      </c>
      <c r="BT19" s="36"/>
      <c r="BU19" s="38">
        <v>80</v>
      </c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80</v>
      </c>
      <c r="CN19" s="49">
        <f t="shared" si="23"/>
        <v>80</v>
      </c>
      <c r="CO19" s="56"/>
      <c r="CP19" s="36">
        <v>11</v>
      </c>
      <c r="CQ19" s="61" t="str">
        <f t="shared" si="24"/>
        <v xml:space="preserve">Memiliki kemampuan pemahanan  Larutan Elektrolit, Redoks, Hukum Dasar, </v>
      </c>
      <c r="CR19" s="56"/>
      <c r="CS19" s="36">
        <v>11</v>
      </c>
      <c r="CT19" s="61" t="str">
        <f t="shared" si="25"/>
        <v xml:space="preserve">Memiliki keterampilan  Larutan Elektrolit, Hukum Dasar,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Larutan Elektrolit, Redoks, Hukum Dasar, </v>
      </c>
    </row>
    <row r="20" spans="1:110">
      <c r="A20" s="21">
        <v>10</v>
      </c>
      <c r="B20" s="21">
        <v>79592</v>
      </c>
      <c r="C20" s="21" t="s">
        <v>141</v>
      </c>
      <c r="E20" s="22">
        <f t="shared" si="0"/>
        <v>81</v>
      </c>
      <c r="F20" s="21" t="str">
        <f t="shared" si="1"/>
        <v>B</v>
      </c>
      <c r="G20" s="21" t="str">
        <f t="shared" si="2"/>
        <v xml:space="preserve">Memiliki kemampuan pemahanan  Larutan Elektrolit, Redoks, Hukum Dasar, </v>
      </c>
      <c r="H20" s="22">
        <f t="shared" si="3"/>
        <v>80</v>
      </c>
      <c r="I20" s="21" t="str">
        <f t="shared" si="4"/>
        <v>B</v>
      </c>
      <c r="J20" s="21" t="str">
        <f t="shared" si="5"/>
        <v xml:space="preserve">Memiliki keterampilan  Larutan Elektrolit, Hukum Dasar, </v>
      </c>
      <c r="L20" s="36">
        <f t="shared" si="6"/>
        <v>81</v>
      </c>
      <c r="M20" s="36">
        <f t="shared" si="7"/>
        <v>79</v>
      </c>
      <c r="O20" s="36">
        <v>75</v>
      </c>
      <c r="P20" s="36">
        <v>85</v>
      </c>
      <c r="Q20" s="38">
        <v>90</v>
      </c>
      <c r="R20" s="36">
        <v>70</v>
      </c>
      <c r="S20" s="36">
        <v>90</v>
      </c>
      <c r="T20" s="38">
        <v>90</v>
      </c>
      <c r="U20" s="36">
        <v>52</v>
      </c>
      <c r="V20" s="36">
        <v>85</v>
      </c>
      <c r="W20" s="38">
        <v>90</v>
      </c>
      <c r="X20" s="36"/>
      <c r="Y20" s="36"/>
      <c r="Z20" s="38"/>
      <c r="AA20" s="36"/>
      <c r="AB20" s="36"/>
      <c r="AC20" s="38"/>
      <c r="AD20" s="38">
        <f t="shared" si="8"/>
        <v>81</v>
      </c>
      <c r="AE20" s="36">
        <v>79</v>
      </c>
      <c r="AF20" s="36"/>
      <c r="AG20" s="38">
        <v>82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79</v>
      </c>
      <c r="AU20" s="48">
        <f t="shared" si="9"/>
        <v>80.583333333333329</v>
      </c>
      <c r="AV20" s="49">
        <f t="shared" si="10"/>
        <v>81</v>
      </c>
      <c r="AW20" s="56"/>
      <c r="AX20" s="36">
        <v>80</v>
      </c>
      <c r="AY20" s="36"/>
      <c r="AZ20" s="38">
        <v>80</v>
      </c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80</v>
      </c>
      <c r="BN20" s="38" t="str">
        <f t="shared" si="12"/>
        <v/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80</v>
      </c>
      <c r="BS20" s="36">
        <v>80</v>
      </c>
      <c r="BT20" s="36"/>
      <c r="BU20" s="38">
        <v>80</v>
      </c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80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80</v>
      </c>
      <c r="CN20" s="49">
        <f t="shared" si="23"/>
        <v>80</v>
      </c>
      <c r="CO20" s="56"/>
      <c r="CP20" s="36">
        <v>11</v>
      </c>
      <c r="CQ20" s="61" t="str">
        <f t="shared" si="24"/>
        <v xml:space="preserve">Memiliki kemampuan pemahanan  Larutan Elektrolit, Redoks, Hukum Dasar, </v>
      </c>
      <c r="CR20" s="56"/>
      <c r="CS20" s="36">
        <v>11</v>
      </c>
      <c r="CT20" s="61" t="str">
        <f t="shared" si="25"/>
        <v xml:space="preserve">Memiliki keterampilan  Larutan Elektrolit, Hukum Dasar,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Larutan Elektrolit, Redoks, Hukum Dasar, </v>
      </c>
    </row>
    <row r="21" spans="1:110" ht="18.75">
      <c r="A21" s="21">
        <v>11</v>
      </c>
      <c r="B21" s="21">
        <v>79608</v>
      </c>
      <c r="C21" s="21" t="s">
        <v>142</v>
      </c>
      <c r="E21" s="22">
        <f t="shared" si="0"/>
        <v>83</v>
      </c>
      <c r="F21" s="21" t="str">
        <f t="shared" si="1"/>
        <v>B</v>
      </c>
      <c r="G21" s="21" t="str">
        <f t="shared" si="2"/>
        <v xml:space="preserve">Memiliki kemampuan pemahanan  Larutan Elektrolit, Redoks, Hukum Dasar, </v>
      </c>
      <c r="H21" s="22">
        <f t="shared" si="3"/>
        <v>80</v>
      </c>
      <c r="I21" s="21" t="str">
        <f t="shared" si="4"/>
        <v>B</v>
      </c>
      <c r="J21" s="21" t="str">
        <f t="shared" si="5"/>
        <v xml:space="preserve">Memiliki keterampilan  Larutan Elektrolit, Hukum Dasar, </v>
      </c>
      <c r="L21" s="36">
        <f t="shared" si="6"/>
        <v>84</v>
      </c>
      <c r="M21" s="36">
        <f t="shared" si="7"/>
        <v>73</v>
      </c>
      <c r="O21" s="36">
        <v>75</v>
      </c>
      <c r="P21" s="36">
        <v>85</v>
      </c>
      <c r="Q21" s="38">
        <v>90</v>
      </c>
      <c r="R21" s="36">
        <v>83</v>
      </c>
      <c r="S21" s="36">
        <v>85</v>
      </c>
      <c r="T21" s="38">
        <v>90</v>
      </c>
      <c r="U21" s="36">
        <v>73</v>
      </c>
      <c r="V21" s="36">
        <v>85</v>
      </c>
      <c r="W21" s="38">
        <v>90</v>
      </c>
      <c r="X21" s="36"/>
      <c r="Y21" s="36"/>
      <c r="Z21" s="38"/>
      <c r="AA21" s="36"/>
      <c r="AB21" s="36"/>
      <c r="AC21" s="38"/>
      <c r="AD21" s="38">
        <f t="shared" si="8"/>
        <v>84</v>
      </c>
      <c r="AE21" s="36">
        <v>80</v>
      </c>
      <c r="AF21" s="36"/>
      <c r="AG21" s="38">
        <v>85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73</v>
      </c>
      <c r="AU21" s="48">
        <f t="shared" si="9"/>
        <v>82.833333333333329</v>
      </c>
      <c r="AV21" s="49">
        <f t="shared" si="10"/>
        <v>83</v>
      </c>
      <c r="AW21" s="56"/>
      <c r="AX21" s="36">
        <v>80</v>
      </c>
      <c r="AY21" s="36"/>
      <c r="AZ21" s="38">
        <v>80</v>
      </c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80</v>
      </c>
      <c r="BN21" s="38" t="str">
        <f t="shared" si="12"/>
        <v/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80</v>
      </c>
      <c r="BS21" s="36">
        <v>80</v>
      </c>
      <c r="BT21" s="36"/>
      <c r="BU21" s="38">
        <v>80</v>
      </c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80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80</v>
      </c>
      <c r="CN21" s="49">
        <f t="shared" si="23"/>
        <v>80</v>
      </c>
      <c r="CO21" s="56"/>
      <c r="CP21" s="36">
        <v>11</v>
      </c>
      <c r="CQ21" s="61" t="str">
        <f t="shared" si="24"/>
        <v xml:space="preserve">Memiliki kemampuan pemahanan  Larutan Elektrolit, Redoks, Hukum Dasar, </v>
      </c>
      <c r="CR21" s="56"/>
      <c r="CS21" s="36">
        <v>11</v>
      </c>
      <c r="CT21" s="61" t="str">
        <f t="shared" si="25"/>
        <v xml:space="preserve">Memiliki keterampilan  Larutan Elektrolit, Hukum Dasar,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79624</v>
      </c>
      <c r="C22" s="21" t="s">
        <v>143</v>
      </c>
      <c r="E22" s="22">
        <f t="shared" si="0"/>
        <v>70</v>
      </c>
      <c r="F22" s="21" t="str">
        <f t="shared" si="1"/>
        <v>C</v>
      </c>
      <c r="G22" s="21" t="str">
        <f t="shared" si="2"/>
        <v xml:space="preserve">Memiliki kemampuan pemahanan  Larutan Elektrolit, Redoks, Hukum Dasar, </v>
      </c>
      <c r="H22" s="22">
        <f t="shared" si="3"/>
        <v>80</v>
      </c>
      <c r="I22" s="21" t="str">
        <f t="shared" si="4"/>
        <v>B</v>
      </c>
      <c r="J22" s="21" t="str">
        <f t="shared" si="5"/>
        <v xml:space="preserve">Memiliki keterampilan  Larutan Elektrolit, Hukum Dasar, </v>
      </c>
      <c r="L22" s="36">
        <f t="shared" si="6"/>
        <v>71</v>
      </c>
      <c r="M22" s="36">
        <f t="shared" si="7"/>
        <v>56</v>
      </c>
      <c r="O22" s="36">
        <v>70</v>
      </c>
      <c r="P22" s="36">
        <v>70</v>
      </c>
      <c r="Q22" s="38">
        <v>76</v>
      </c>
      <c r="R22" s="36">
        <v>51</v>
      </c>
      <c r="S22" s="36">
        <v>70</v>
      </c>
      <c r="T22" s="38">
        <v>80</v>
      </c>
      <c r="U22" s="36">
        <v>70</v>
      </c>
      <c r="V22" s="36">
        <v>75</v>
      </c>
      <c r="W22" s="38">
        <v>80</v>
      </c>
      <c r="X22" s="36"/>
      <c r="Y22" s="36"/>
      <c r="Z22" s="38"/>
      <c r="AA22" s="36"/>
      <c r="AB22" s="36"/>
      <c r="AC22" s="38"/>
      <c r="AD22" s="38">
        <f t="shared" si="8"/>
        <v>71</v>
      </c>
      <c r="AE22" s="36">
        <v>67</v>
      </c>
      <c r="AF22" s="36"/>
      <c r="AG22" s="38">
        <v>75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56</v>
      </c>
      <c r="AU22" s="48">
        <f t="shared" si="9"/>
        <v>70</v>
      </c>
      <c r="AV22" s="49">
        <f t="shared" si="10"/>
        <v>70</v>
      </c>
      <c r="AW22" s="56"/>
      <c r="AX22" s="36">
        <v>75</v>
      </c>
      <c r="AY22" s="36"/>
      <c r="AZ22" s="38">
        <v>80</v>
      </c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80</v>
      </c>
      <c r="BN22" s="38" t="str">
        <f t="shared" si="12"/>
        <v/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80</v>
      </c>
      <c r="BS22" s="36">
        <v>75</v>
      </c>
      <c r="BT22" s="36"/>
      <c r="BU22" s="38">
        <v>80</v>
      </c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80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80</v>
      </c>
      <c r="CN22" s="49">
        <f t="shared" si="23"/>
        <v>80</v>
      </c>
      <c r="CO22" s="56"/>
      <c r="CP22" s="36">
        <v>11</v>
      </c>
      <c r="CQ22" s="61" t="str">
        <f t="shared" si="24"/>
        <v xml:space="preserve">Memiliki kemampuan pemahanan  Larutan Elektrolit, Redoks, Hukum Dasar, </v>
      </c>
      <c r="CR22" s="56"/>
      <c r="CS22" s="36">
        <v>11</v>
      </c>
      <c r="CT22" s="61" t="str">
        <f t="shared" si="25"/>
        <v xml:space="preserve">Memiliki keterampilan  Larutan Elektrolit, Hukum Dasar,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Hukum Dasar, </v>
      </c>
    </row>
    <row r="23" spans="1:110">
      <c r="A23" s="21">
        <v>13</v>
      </c>
      <c r="B23" s="21">
        <v>79640</v>
      </c>
      <c r="C23" s="21" t="s">
        <v>144</v>
      </c>
      <c r="E23" s="22">
        <f t="shared" si="0"/>
        <v>72</v>
      </c>
      <c r="F23" s="21" t="str">
        <f t="shared" si="1"/>
        <v>C</v>
      </c>
      <c r="G23" s="21" t="str">
        <f t="shared" si="2"/>
        <v xml:space="preserve">Memiliki kemampuan pemahanan  Larutan Elektrolit, Redoks, Hukum Dasar, </v>
      </c>
      <c r="H23" s="22">
        <f t="shared" si="3"/>
        <v>80</v>
      </c>
      <c r="I23" s="21" t="str">
        <f t="shared" si="4"/>
        <v>B</v>
      </c>
      <c r="J23" s="21" t="str">
        <f t="shared" si="5"/>
        <v xml:space="preserve">Memiliki keterampilan  Larutan Elektrolit, Hukum Dasar, </v>
      </c>
      <c r="L23" s="36">
        <f t="shared" si="6"/>
        <v>74</v>
      </c>
      <c r="M23" s="36">
        <f t="shared" si="7"/>
        <v>54</v>
      </c>
      <c r="O23" s="36">
        <v>78</v>
      </c>
      <c r="P23" s="36">
        <v>76</v>
      </c>
      <c r="Q23" s="38">
        <v>85</v>
      </c>
      <c r="R23" s="36">
        <v>70</v>
      </c>
      <c r="S23" s="36">
        <v>75</v>
      </c>
      <c r="T23" s="38">
        <v>80</v>
      </c>
      <c r="U23" s="36">
        <v>48</v>
      </c>
      <c r="V23" s="36">
        <v>75</v>
      </c>
      <c r="W23" s="38">
        <v>80</v>
      </c>
      <c r="X23" s="36"/>
      <c r="Y23" s="36"/>
      <c r="Z23" s="38"/>
      <c r="AA23" s="36"/>
      <c r="AB23" s="36"/>
      <c r="AC23" s="38"/>
      <c r="AD23" s="38">
        <f t="shared" si="8"/>
        <v>74</v>
      </c>
      <c r="AE23" s="36">
        <v>70</v>
      </c>
      <c r="AF23" s="36"/>
      <c r="AG23" s="38">
        <v>75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54</v>
      </c>
      <c r="AU23" s="48">
        <f t="shared" si="9"/>
        <v>72.166666666666671</v>
      </c>
      <c r="AV23" s="49">
        <f t="shared" si="10"/>
        <v>72</v>
      </c>
      <c r="AW23" s="56"/>
      <c r="AX23" s="36">
        <v>78</v>
      </c>
      <c r="AY23" s="36"/>
      <c r="AZ23" s="38">
        <v>80</v>
      </c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80</v>
      </c>
      <c r="BN23" s="38" t="str">
        <f t="shared" si="12"/>
        <v/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80</v>
      </c>
      <c r="BS23" s="36">
        <v>78</v>
      </c>
      <c r="BT23" s="36"/>
      <c r="BU23" s="38">
        <v>80</v>
      </c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80</v>
      </c>
      <c r="CN23" s="49">
        <f t="shared" si="23"/>
        <v>80</v>
      </c>
      <c r="CO23" s="56"/>
      <c r="CP23" s="36">
        <v>11</v>
      </c>
      <c r="CQ23" s="61" t="str">
        <f t="shared" si="24"/>
        <v xml:space="preserve">Memiliki kemampuan pemahanan  Larutan Elektrolit, Redoks, Hukum Dasar, </v>
      </c>
      <c r="CR23" s="56"/>
      <c r="CS23" s="36">
        <v>11</v>
      </c>
      <c r="CT23" s="61" t="str">
        <f t="shared" si="25"/>
        <v xml:space="preserve">Memiliki keterampilan  Larutan Elektrolit, Hukum Dasar, </v>
      </c>
      <c r="CV23" s="63">
        <v>1</v>
      </c>
      <c r="CW23" s="36" t="s">
        <v>44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Dasar, Masih perlu peningkatan keterampilan Larutan Elektrolit.</v>
      </c>
    </row>
    <row r="24" spans="1:110">
      <c r="A24" s="21">
        <v>14</v>
      </c>
      <c r="B24" s="21">
        <v>79656</v>
      </c>
      <c r="C24" s="21" t="s">
        <v>145</v>
      </c>
      <c r="E24" s="22">
        <f t="shared" si="0"/>
        <v>76</v>
      </c>
      <c r="F24" s="21" t="str">
        <f t="shared" si="1"/>
        <v>B</v>
      </c>
      <c r="G24" s="21" t="str">
        <f t="shared" si="2"/>
        <v xml:space="preserve">Memiliki kemampuan pemahanan  Larutan Elektrolit, Redoks, Hukum Dasar, </v>
      </c>
      <c r="H24" s="22">
        <f t="shared" si="3"/>
        <v>80</v>
      </c>
      <c r="I24" s="21" t="str">
        <f t="shared" si="4"/>
        <v>B</v>
      </c>
      <c r="J24" s="21" t="str">
        <f t="shared" si="5"/>
        <v xml:space="preserve">Memiliki keterampilan  Larutan Elektrolit, Hukum Dasar, </v>
      </c>
      <c r="L24" s="36">
        <f t="shared" si="6"/>
        <v>78</v>
      </c>
      <c r="M24" s="36">
        <f t="shared" si="7"/>
        <v>51</v>
      </c>
      <c r="O24" s="36">
        <v>70</v>
      </c>
      <c r="P24" s="36">
        <v>80</v>
      </c>
      <c r="Q24" s="38">
        <v>81</v>
      </c>
      <c r="R24" s="36">
        <v>70</v>
      </c>
      <c r="S24" s="36">
        <v>85</v>
      </c>
      <c r="T24" s="38">
        <v>90</v>
      </c>
      <c r="U24" s="36">
        <v>60</v>
      </c>
      <c r="V24" s="36">
        <v>85</v>
      </c>
      <c r="W24" s="38">
        <v>85</v>
      </c>
      <c r="X24" s="36"/>
      <c r="Y24" s="36"/>
      <c r="Z24" s="38"/>
      <c r="AA24" s="36"/>
      <c r="AB24" s="36"/>
      <c r="AC24" s="38"/>
      <c r="AD24" s="38">
        <f t="shared" si="8"/>
        <v>78</v>
      </c>
      <c r="AE24" s="36">
        <v>72</v>
      </c>
      <c r="AF24" s="36"/>
      <c r="AG24" s="38">
        <v>83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51</v>
      </c>
      <c r="AU24" s="48">
        <f t="shared" si="9"/>
        <v>76</v>
      </c>
      <c r="AV24" s="49">
        <f t="shared" si="10"/>
        <v>76</v>
      </c>
      <c r="AW24" s="56"/>
      <c r="AX24" s="36">
        <v>77</v>
      </c>
      <c r="AY24" s="36"/>
      <c r="AZ24" s="38">
        <v>80</v>
      </c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80</v>
      </c>
      <c r="BN24" s="38" t="str">
        <f t="shared" si="12"/>
        <v/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80</v>
      </c>
      <c r="BS24" s="36">
        <v>77</v>
      </c>
      <c r="BT24" s="36"/>
      <c r="BU24" s="38">
        <v>80</v>
      </c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80</v>
      </c>
      <c r="CN24" s="49">
        <f t="shared" si="23"/>
        <v>80</v>
      </c>
      <c r="CO24" s="56"/>
      <c r="CP24" s="36">
        <v>11</v>
      </c>
      <c r="CQ24" s="61" t="str">
        <f t="shared" si="24"/>
        <v xml:space="preserve">Memiliki kemampuan pemahanan  Larutan Elektrolit, Redoks, Hukum Dasar, </v>
      </c>
      <c r="CR24" s="56"/>
      <c r="CS24" s="36">
        <v>11</v>
      </c>
      <c r="CT24" s="61" t="str">
        <f t="shared" si="25"/>
        <v xml:space="preserve">Memiliki keterampilan  Larutan Elektrolit, Hukum Dasar, </v>
      </c>
      <c r="CV24" s="63">
        <v>2</v>
      </c>
      <c r="CW24" s="36" t="s">
        <v>50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Elektrolit, Masih perlu peningkatan keterampilan Hukum Dasar.</v>
      </c>
    </row>
    <row r="25" spans="1:110">
      <c r="A25" s="21">
        <v>15</v>
      </c>
      <c r="B25" s="21">
        <v>79672</v>
      </c>
      <c r="C25" s="21" t="s">
        <v>146</v>
      </c>
      <c r="E25" s="22">
        <f t="shared" si="0"/>
        <v>70</v>
      </c>
      <c r="F25" s="21" t="str">
        <f t="shared" si="1"/>
        <v>C</v>
      </c>
      <c r="G25" s="21" t="str">
        <f t="shared" si="2"/>
        <v xml:space="preserve">Memiliki kemampuan pemahanan  Larutan Elektrolit, Redoks, Hukum Dasar, </v>
      </c>
      <c r="H25" s="22">
        <f t="shared" si="3"/>
        <v>80</v>
      </c>
      <c r="I25" s="21" t="str">
        <f t="shared" si="4"/>
        <v>B</v>
      </c>
      <c r="J25" s="21" t="str">
        <f t="shared" si="5"/>
        <v xml:space="preserve">Memiliki keterampilan  Larutan Elektrolit, Hukum Dasar, </v>
      </c>
      <c r="L25" s="36">
        <f t="shared" si="6"/>
        <v>72</v>
      </c>
      <c r="M25" s="36">
        <f t="shared" si="7"/>
        <v>45</v>
      </c>
      <c r="O25" s="36">
        <v>70</v>
      </c>
      <c r="P25" s="36">
        <v>75</v>
      </c>
      <c r="Q25" s="38">
        <v>86</v>
      </c>
      <c r="R25" s="36">
        <v>70</v>
      </c>
      <c r="S25" s="36">
        <v>75</v>
      </c>
      <c r="T25" s="38">
        <v>75</v>
      </c>
      <c r="U25" s="36">
        <v>56</v>
      </c>
      <c r="V25" s="36">
        <v>70</v>
      </c>
      <c r="W25" s="38">
        <v>75</v>
      </c>
      <c r="X25" s="36"/>
      <c r="Y25" s="36"/>
      <c r="Z25" s="38"/>
      <c r="AA25" s="36"/>
      <c r="AB25" s="36"/>
      <c r="AC25" s="38"/>
      <c r="AD25" s="38">
        <f t="shared" si="8"/>
        <v>72</v>
      </c>
      <c r="AE25" s="36">
        <v>70</v>
      </c>
      <c r="AF25" s="36"/>
      <c r="AG25" s="38">
        <v>70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45</v>
      </c>
      <c r="AU25" s="48">
        <f t="shared" si="9"/>
        <v>69.75</v>
      </c>
      <c r="AV25" s="49">
        <f t="shared" si="10"/>
        <v>70</v>
      </c>
      <c r="AW25" s="56"/>
      <c r="AX25" s="36">
        <v>70</v>
      </c>
      <c r="AY25" s="36"/>
      <c r="AZ25" s="38">
        <v>80</v>
      </c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80</v>
      </c>
      <c r="BN25" s="38" t="str">
        <f t="shared" si="12"/>
        <v/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80</v>
      </c>
      <c r="BS25" s="36">
        <v>70</v>
      </c>
      <c r="BT25" s="36"/>
      <c r="BU25" s="38">
        <v>80</v>
      </c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80</v>
      </c>
      <c r="CN25" s="49">
        <f t="shared" si="23"/>
        <v>80</v>
      </c>
      <c r="CO25" s="56"/>
      <c r="CP25" s="36">
        <v>11</v>
      </c>
      <c r="CQ25" s="61" t="str">
        <f t="shared" si="24"/>
        <v xml:space="preserve">Memiliki kemampuan pemahanan  Larutan Elektrolit, Redoks, Hukum Dasar, </v>
      </c>
      <c r="CR25" s="56"/>
      <c r="CS25" s="36">
        <v>11</v>
      </c>
      <c r="CT25" s="61" t="str">
        <f t="shared" si="25"/>
        <v xml:space="preserve">Memiliki keterampilan  Larutan Elektrolit, Hukum Dasar, </v>
      </c>
      <c r="CV25" s="63">
        <v>3</v>
      </c>
      <c r="CW25" s="36"/>
      <c r="CY25" s="70" t="s">
        <v>71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Elektrolit, Hukum Dasar, </v>
      </c>
    </row>
    <row r="26" spans="1:110">
      <c r="A26" s="21">
        <v>16</v>
      </c>
      <c r="B26" s="21">
        <v>79688</v>
      </c>
      <c r="C26" s="21" t="s">
        <v>147</v>
      </c>
      <c r="E26" s="22">
        <f t="shared" si="0"/>
        <v>70</v>
      </c>
      <c r="F26" s="21" t="str">
        <f t="shared" si="1"/>
        <v>C</v>
      </c>
      <c r="G26" s="21" t="str">
        <f t="shared" si="2"/>
        <v xml:space="preserve">Memiliki kemampuan pemahanan  Larutan Elektrolit, Redoks, Hukum Dasar, </v>
      </c>
      <c r="H26" s="22">
        <f t="shared" si="3"/>
        <v>80</v>
      </c>
      <c r="I26" s="21" t="str">
        <f t="shared" si="4"/>
        <v>B</v>
      </c>
      <c r="J26" s="21" t="str">
        <f t="shared" si="5"/>
        <v xml:space="preserve">Memiliki keterampilan  Larutan Elektrolit, Hukum Dasar, </v>
      </c>
      <c r="L26" s="36">
        <f t="shared" si="6"/>
        <v>72</v>
      </c>
      <c r="M26" s="36">
        <f t="shared" si="7"/>
        <v>52</v>
      </c>
      <c r="O26" s="36">
        <v>70</v>
      </c>
      <c r="P26" s="36">
        <v>70</v>
      </c>
      <c r="Q26" s="38">
        <v>75</v>
      </c>
      <c r="R26" s="36">
        <v>70</v>
      </c>
      <c r="S26" s="36">
        <v>75</v>
      </c>
      <c r="T26" s="38">
        <v>75</v>
      </c>
      <c r="U26" s="36">
        <v>66</v>
      </c>
      <c r="V26" s="36">
        <v>70</v>
      </c>
      <c r="W26" s="38">
        <v>75</v>
      </c>
      <c r="X26" s="36"/>
      <c r="Y26" s="36"/>
      <c r="Z26" s="38"/>
      <c r="AA26" s="36"/>
      <c r="AB26" s="36"/>
      <c r="AC26" s="38"/>
      <c r="AD26" s="38">
        <f t="shared" si="8"/>
        <v>72</v>
      </c>
      <c r="AE26" s="36">
        <v>67</v>
      </c>
      <c r="AF26" s="36"/>
      <c r="AG26" s="38">
        <v>75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52</v>
      </c>
      <c r="AU26" s="48">
        <f t="shared" si="9"/>
        <v>70</v>
      </c>
      <c r="AV26" s="49">
        <f t="shared" si="10"/>
        <v>70</v>
      </c>
      <c r="AW26" s="56"/>
      <c r="AX26" s="36">
        <v>70</v>
      </c>
      <c r="AY26" s="36"/>
      <c r="AZ26" s="38">
        <v>80</v>
      </c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80</v>
      </c>
      <c r="BN26" s="38" t="str">
        <f t="shared" si="12"/>
        <v/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80</v>
      </c>
      <c r="BS26" s="36">
        <v>70</v>
      </c>
      <c r="BT26" s="36"/>
      <c r="BU26" s="38">
        <v>80</v>
      </c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80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</v>
      </c>
      <c r="CN26" s="49">
        <f t="shared" si="23"/>
        <v>80</v>
      </c>
      <c r="CO26" s="56"/>
      <c r="CP26" s="36">
        <v>11</v>
      </c>
      <c r="CQ26" s="61" t="str">
        <f t="shared" si="24"/>
        <v xml:space="preserve">Memiliki kemampuan pemahanan  Larutan Elektrolit, Redoks, Hukum Dasar, </v>
      </c>
      <c r="CR26" s="56"/>
      <c r="CS26" s="36">
        <v>11</v>
      </c>
      <c r="CT26" s="61" t="str">
        <f t="shared" si="25"/>
        <v xml:space="preserve">Memiliki keterampilan  Larutan Elektrolit, Hukum Dasar, </v>
      </c>
      <c r="CV26" s="63">
        <v>4</v>
      </c>
      <c r="CW26" s="36"/>
      <c r="CY26" s="70" t="s">
        <v>51</v>
      </c>
      <c r="CZ26" s="71" t="s">
        <v>52</v>
      </c>
      <c r="DA26" s="71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Elektrolit, Hukum Dasar, </v>
      </c>
    </row>
    <row r="27" spans="1:110">
      <c r="A27" s="21">
        <v>17</v>
      </c>
      <c r="B27" s="21">
        <v>79704</v>
      </c>
      <c r="C27" s="21" t="s">
        <v>148</v>
      </c>
      <c r="E27" s="22">
        <f t="shared" si="0"/>
        <v>72</v>
      </c>
      <c r="F27" s="21" t="str">
        <f t="shared" si="1"/>
        <v>C</v>
      </c>
      <c r="G27" s="21" t="str">
        <f t="shared" si="2"/>
        <v xml:space="preserve">Memiliki kemampuan pemahanan  Larutan Elektrolit, Redoks, Hukum Dasar, </v>
      </c>
      <c r="H27" s="22">
        <f t="shared" si="3"/>
        <v>80</v>
      </c>
      <c r="I27" s="21" t="str">
        <f t="shared" si="4"/>
        <v>B</v>
      </c>
      <c r="J27" s="21" t="str">
        <f t="shared" si="5"/>
        <v xml:space="preserve">Memiliki keterampilan  Larutan Elektrolit, Hukum Dasar, </v>
      </c>
      <c r="L27" s="36">
        <f t="shared" si="6"/>
        <v>71</v>
      </c>
      <c r="M27" s="36">
        <f t="shared" si="7"/>
        <v>75</v>
      </c>
      <c r="O27" s="36">
        <v>70</v>
      </c>
      <c r="P27" s="36">
        <v>75</v>
      </c>
      <c r="Q27" s="38">
        <v>70</v>
      </c>
      <c r="R27" s="36">
        <v>70</v>
      </c>
      <c r="S27" s="36">
        <v>70</v>
      </c>
      <c r="T27" s="38">
        <v>75</v>
      </c>
      <c r="U27" s="36">
        <v>63</v>
      </c>
      <c r="V27" s="36">
        <v>75</v>
      </c>
      <c r="W27" s="38">
        <v>75</v>
      </c>
      <c r="X27" s="36"/>
      <c r="Y27" s="36"/>
      <c r="Z27" s="38"/>
      <c r="AA27" s="36"/>
      <c r="AB27" s="36"/>
      <c r="AC27" s="38"/>
      <c r="AD27" s="38">
        <f t="shared" si="8"/>
        <v>71</v>
      </c>
      <c r="AE27" s="36">
        <v>70</v>
      </c>
      <c r="AF27" s="36"/>
      <c r="AG27" s="38">
        <v>75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75</v>
      </c>
      <c r="AU27" s="48">
        <f t="shared" si="9"/>
        <v>71.916666666666671</v>
      </c>
      <c r="AV27" s="49">
        <f t="shared" si="10"/>
        <v>72</v>
      </c>
      <c r="AW27" s="56"/>
      <c r="AX27" s="36">
        <v>75</v>
      </c>
      <c r="AY27" s="36"/>
      <c r="AZ27" s="38">
        <v>80</v>
      </c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80</v>
      </c>
      <c r="BN27" s="38" t="str">
        <f t="shared" si="12"/>
        <v/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80</v>
      </c>
      <c r="BS27" s="36">
        <v>75</v>
      </c>
      <c r="BT27" s="36"/>
      <c r="BU27" s="38">
        <v>80</v>
      </c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80</v>
      </c>
      <c r="CN27" s="49">
        <f t="shared" si="23"/>
        <v>80</v>
      </c>
      <c r="CO27" s="56"/>
      <c r="CP27" s="36">
        <v>11</v>
      </c>
      <c r="CQ27" s="61" t="str">
        <f t="shared" si="24"/>
        <v xml:space="preserve">Memiliki kemampuan pemahanan  Larutan Elektrolit, Redoks, Hukum Dasar, </v>
      </c>
      <c r="CR27" s="56"/>
      <c r="CS27" s="36">
        <v>11</v>
      </c>
      <c r="CT27" s="61" t="str">
        <f t="shared" si="25"/>
        <v xml:space="preserve">Memiliki keterampilan  Larutan Elektrolit, Hukum Dasar, </v>
      </c>
      <c r="CV27" s="63">
        <v>5</v>
      </c>
      <c r="CW27" s="36"/>
      <c r="CY27" s="66">
        <v>0</v>
      </c>
      <c r="CZ27" s="67">
        <v>69</v>
      </c>
      <c r="DA27" s="72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Elektrolit, Hukum Dasar, </v>
      </c>
    </row>
    <row r="28" spans="1:110">
      <c r="A28" s="21">
        <v>18</v>
      </c>
      <c r="B28" s="21">
        <v>79720</v>
      </c>
      <c r="C28" s="21" t="s">
        <v>149</v>
      </c>
      <c r="E28" s="22">
        <f t="shared" si="0"/>
        <v>73</v>
      </c>
      <c r="F28" s="21" t="str">
        <f t="shared" si="1"/>
        <v>C</v>
      </c>
      <c r="G28" s="21" t="str">
        <f t="shared" si="2"/>
        <v xml:space="preserve">Memiliki kemampuan pemahanan  Larutan Elektrolit, Redoks, Hukum Dasar,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Memiliki keterampilan  Larutan Elektrolit, Hukum Dasar, </v>
      </c>
      <c r="L28" s="36">
        <f t="shared" si="6"/>
        <v>75</v>
      </c>
      <c r="M28" s="36">
        <f t="shared" si="7"/>
        <v>53</v>
      </c>
      <c r="O28" s="36">
        <v>78</v>
      </c>
      <c r="P28" s="36">
        <v>70</v>
      </c>
      <c r="Q28" s="38">
        <v>85</v>
      </c>
      <c r="R28" s="36">
        <v>70</v>
      </c>
      <c r="S28" s="36">
        <v>75</v>
      </c>
      <c r="T28" s="38">
        <v>85</v>
      </c>
      <c r="U28" s="36">
        <v>56</v>
      </c>
      <c r="V28" s="36">
        <v>75</v>
      </c>
      <c r="W28" s="38">
        <v>80</v>
      </c>
      <c r="X28" s="36"/>
      <c r="Y28" s="36"/>
      <c r="Z28" s="38"/>
      <c r="AA28" s="36"/>
      <c r="AB28" s="36"/>
      <c r="AC28" s="38"/>
      <c r="AD28" s="38">
        <f t="shared" si="8"/>
        <v>75</v>
      </c>
      <c r="AE28" s="36">
        <v>72</v>
      </c>
      <c r="AF28" s="36"/>
      <c r="AG28" s="38">
        <v>75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53</v>
      </c>
      <c r="AU28" s="48">
        <f t="shared" si="9"/>
        <v>72.833333333333329</v>
      </c>
      <c r="AV28" s="49">
        <f t="shared" si="10"/>
        <v>73</v>
      </c>
      <c r="AW28" s="56"/>
      <c r="AX28" s="36">
        <v>70</v>
      </c>
      <c r="AY28" s="36"/>
      <c r="AZ28" s="38">
        <v>80</v>
      </c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80</v>
      </c>
      <c r="BN28" s="38" t="str">
        <f t="shared" si="12"/>
        <v/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80</v>
      </c>
      <c r="BS28" s="36">
        <v>70</v>
      </c>
      <c r="BT28" s="36"/>
      <c r="BU28" s="38">
        <v>80</v>
      </c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80</v>
      </c>
      <c r="CN28" s="49">
        <f t="shared" si="23"/>
        <v>80</v>
      </c>
      <c r="CO28" s="56"/>
      <c r="CP28" s="36">
        <v>11</v>
      </c>
      <c r="CQ28" s="61" t="str">
        <f t="shared" si="24"/>
        <v xml:space="preserve">Memiliki kemampuan pemahanan  Larutan Elektrolit, Redoks, Hukum Dasar, </v>
      </c>
      <c r="CR28" s="56"/>
      <c r="CS28" s="36">
        <v>11</v>
      </c>
      <c r="CT28" s="61" t="str">
        <f t="shared" si="25"/>
        <v xml:space="preserve">Memiliki keterampilan  Larutan Elektrolit, Hukum Dasar, </v>
      </c>
      <c r="CV28" s="63">
        <v>6</v>
      </c>
      <c r="CW28" s="36"/>
      <c r="CY28" s="66">
        <v>70</v>
      </c>
      <c r="CZ28" s="68">
        <v>75</v>
      </c>
      <c r="DA28" s="73" t="s">
        <v>57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Elektrolit, Hukum Dasar, </v>
      </c>
    </row>
    <row r="29" spans="1:110">
      <c r="A29" s="21">
        <v>19</v>
      </c>
      <c r="B29" s="21">
        <v>79736</v>
      </c>
      <c r="C29" s="21" t="s">
        <v>150</v>
      </c>
      <c r="E29" s="22">
        <f t="shared" si="0"/>
        <v>80</v>
      </c>
      <c r="F29" s="21" t="str">
        <f t="shared" si="1"/>
        <v>B</v>
      </c>
      <c r="G29" s="21" t="str">
        <f t="shared" si="2"/>
        <v xml:space="preserve">Memiliki kemampuan pemahanan  Larutan Elektrolit, Redoks, Hukum Dasar, </v>
      </c>
      <c r="H29" s="22">
        <f t="shared" si="3"/>
        <v>82</v>
      </c>
      <c r="I29" s="21" t="str">
        <f t="shared" si="4"/>
        <v>B</v>
      </c>
      <c r="J29" s="21" t="str">
        <f t="shared" si="5"/>
        <v xml:space="preserve">Memiliki keterampilan  Larutan Elektrolit, Hukum Dasar, </v>
      </c>
      <c r="L29" s="36">
        <f t="shared" si="6"/>
        <v>81</v>
      </c>
      <c r="M29" s="36">
        <f t="shared" si="7"/>
        <v>71</v>
      </c>
      <c r="O29" s="36">
        <v>85</v>
      </c>
      <c r="P29" s="36">
        <v>75</v>
      </c>
      <c r="Q29" s="38">
        <v>83</v>
      </c>
      <c r="R29" s="36">
        <v>75</v>
      </c>
      <c r="S29" s="36">
        <v>85</v>
      </c>
      <c r="T29" s="38">
        <v>90</v>
      </c>
      <c r="U29" s="36">
        <v>63</v>
      </c>
      <c r="V29" s="36">
        <v>85</v>
      </c>
      <c r="W29" s="38">
        <v>90</v>
      </c>
      <c r="X29" s="36"/>
      <c r="Y29" s="36"/>
      <c r="Z29" s="38"/>
      <c r="AA29" s="36"/>
      <c r="AB29" s="36"/>
      <c r="AC29" s="38"/>
      <c r="AD29" s="38">
        <f t="shared" si="8"/>
        <v>81</v>
      </c>
      <c r="AE29" s="36">
        <v>75</v>
      </c>
      <c r="AF29" s="36"/>
      <c r="AG29" s="38">
        <v>85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71</v>
      </c>
      <c r="AU29" s="48">
        <f t="shared" si="9"/>
        <v>80.166666666666671</v>
      </c>
      <c r="AV29" s="49">
        <f t="shared" si="10"/>
        <v>80</v>
      </c>
      <c r="AW29" s="56"/>
      <c r="AX29" s="36">
        <v>82</v>
      </c>
      <c r="AY29" s="36"/>
      <c r="AZ29" s="38">
        <v>80</v>
      </c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82</v>
      </c>
      <c r="BN29" s="38" t="str">
        <f t="shared" si="12"/>
        <v/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82</v>
      </c>
      <c r="BS29" s="36">
        <v>82</v>
      </c>
      <c r="BT29" s="36"/>
      <c r="BU29" s="38">
        <v>80</v>
      </c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82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82</v>
      </c>
      <c r="CN29" s="49">
        <f t="shared" si="23"/>
        <v>82</v>
      </c>
      <c r="CO29" s="56"/>
      <c r="CP29" s="36">
        <v>11</v>
      </c>
      <c r="CQ29" s="61" t="str">
        <f t="shared" si="24"/>
        <v xml:space="preserve">Memiliki kemampuan pemahanan  Larutan Elektrolit, Redoks, Hukum Dasar, </v>
      </c>
      <c r="CR29" s="56"/>
      <c r="CS29" s="36">
        <v>11</v>
      </c>
      <c r="CT29" s="61" t="str">
        <f t="shared" si="25"/>
        <v xml:space="preserve">Memiliki keterampilan  Larutan Elektrolit, Hukum Dasar, </v>
      </c>
      <c r="CV29" s="63">
        <v>7</v>
      </c>
      <c r="CW29" s="36"/>
      <c r="CY29" s="66">
        <v>76</v>
      </c>
      <c r="CZ29" s="68">
        <v>90</v>
      </c>
      <c r="DA29" s="73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Elektrolit, Hukum Dasar, </v>
      </c>
    </row>
    <row r="30" spans="1:110">
      <c r="A30" s="21">
        <v>20</v>
      </c>
      <c r="B30" s="21">
        <v>79752</v>
      </c>
      <c r="C30" s="21" t="s">
        <v>151</v>
      </c>
      <c r="E30" s="22">
        <f t="shared" si="0"/>
        <v>78</v>
      </c>
      <c r="F30" s="21" t="str">
        <f t="shared" si="1"/>
        <v>B</v>
      </c>
      <c r="G30" s="21" t="str">
        <f t="shared" si="2"/>
        <v xml:space="preserve">Memiliki kemampuan pemahanan  Larutan Elektrolit, Redoks, Hukum Dasar,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Memiliki keterampilan  Larutan Elektrolit, Hukum Dasar, </v>
      </c>
      <c r="L30" s="36">
        <f t="shared" si="6"/>
        <v>80</v>
      </c>
      <c r="M30" s="36">
        <f t="shared" si="7"/>
        <v>53</v>
      </c>
      <c r="O30" s="36">
        <v>70</v>
      </c>
      <c r="P30" s="36">
        <v>85</v>
      </c>
      <c r="Q30" s="38">
        <v>90</v>
      </c>
      <c r="R30" s="36">
        <v>54</v>
      </c>
      <c r="S30" s="36">
        <v>85</v>
      </c>
      <c r="T30" s="38">
        <v>90</v>
      </c>
      <c r="U30" s="36">
        <v>70</v>
      </c>
      <c r="V30" s="36">
        <v>90</v>
      </c>
      <c r="W30" s="38">
        <v>90</v>
      </c>
      <c r="X30" s="36"/>
      <c r="Y30" s="36"/>
      <c r="Z30" s="38"/>
      <c r="AA30" s="36"/>
      <c r="AB30" s="36"/>
      <c r="AC30" s="38"/>
      <c r="AD30" s="38">
        <f t="shared" si="8"/>
        <v>80</v>
      </c>
      <c r="AE30" s="36">
        <v>76</v>
      </c>
      <c r="AF30" s="36"/>
      <c r="AG30" s="38">
        <v>80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53</v>
      </c>
      <c r="AU30" s="48">
        <f t="shared" si="9"/>
        <v>77.75</v>
      </c>
      <c r="AV30" s="49">
        <f t="shared" si="10"/>
        <v>78</v>
      </c>
      <c r="AW30" s="56"/>
      <c r="AX30" s="36">
        <v>80</v>
      </c>
      <c r="AY30" s="36"/>
      <c r="AZ30" s="38">
        <v>80</v>
      </c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 t="str">
        <f t="shared" si="12"/>
        <v/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6">
        <v>80</v>
      </c>
      <c r="BT30" s="36"/>
      <c r="BU30" s="38">
        <v>80</v>
      </c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80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</v>
      </c>
      <c r="CN30" s="49">
        <f t="shared" si="23"/>
        <v>80</v>
      </c>
      <c r="CO30" s="56"/>
      <c r="CP30" s="36">
        <v>11</v>
      </c>
      <c r="CQ30" s="61" t="str">
        <f t="shared" si="24"/>
        <v xml:space="preserve">Memiliki kemampuan pemahanan  Larutan Elektrolit, Redoks, Hukum Dasar, </v>
      </c>
      <c r="CR30" s="56"/>
      <c r="CS30" s="36">
        <v>11</v>
      </c>
      <c r="CT30" s="61" t="str">
        <f t="shared" si="25"/>
        <v xml:space="preserve">Memiliki keterampilan  Larutan Elektrolit, Hukum Dasar,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Elektrolit, Hukum Dasar, </v>
      </c>
    </row>
    <row r="31" spans="1:110">
      <c r="A31" s="21">
        <v>21</v>
      </c>
      <c r="B31" s="21">
        <v>79768</v>
      </c>
      <c r="C31" s="21" t="s">
        <v>152</v>
      </c>
      <c r="E31" s="22">
        <f t="shared" si="0"/>
        <v>72</v>
      </c>
      <c r="F31" s="21" t="str">
        <f t="shared" si="1"/>
        <v>C</v>
      </c>
      <c r="G31" s="21" t="str">
        <f t="shared" si="2"/>
        <v xml:space="preserve">Memiliki kemampuan pemahanan  Larutan Elektrolit, Redoks, Hukum Dasar, </v>
      </c>
      <c r="H31" s="22">
        <f t="shared" si="3"/>
        <v>80</v>
      </c>
      <c r="I31" s="21" t="str">
        <f t="shared" si="4"/>
        <v>B</v>
      </c>
      <c r="J31" s="21" t="str">
        <f t="shared" si="5"/>
        <v xml:space="preserve">Memiliki keterampilan  Larutan Elektrolit, Hukum Dasar, </v>
      </c>
      <c r="L31" s="36">
        <f t="shared" si="6"/>
        <v>74</v>
      </c>
      <c r="M31" s="36">
        <f t="shared" si="7"/>
        <v>57</v>
      </c>
      <c r="O31" s="36">
        <v>70</v>
      </c>
      <c r="P31" s="36">
        <v>75</v>
      </c>
      <c r="Q31" s="38">
        <v>80</v>
      </c>
      <c r="R31" s="36">
        <v>62</v>
      </c>
      <c r="S31" s="36">
        <v>75</v>
      </c>
      <c r="T31" s="38">
        <v>80</v>
      </c>
      <c r="U31" s="36">
        <v>70</v>
      </c>
      <c r="V31" s="36">
        <v>75</v>
      </c>
      <c r="W31" s="38">
        <v>80</v>
      </c>
      <c r="X31" s="36"/>
      <c r="Y31" s="36"/>
      <c r="Z31" s="38"/>
      <c r="AA31" s="36"/>
      <c r="AB31" s="36"/>
      <c r="AC31" s="38"/>
      <c r="AD31" s="38">
        <f t="shared" si="8"/>
        <v>74</v>
      </c>
      <c r="AE31" s="36">
        <v>70</v>
      </c>
      <c r="AF31" s="36"/>
      <c r="AG31" s="38">
        <v>75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57</v>
      </c>
      <c r="AU31" s="48">
        <f t="shared" si="9"/>
        <v>72.416666666666671</v>
      </c>
      <c r="AV31" s="49">
        <f t="shared" si="10"/>
        <v>72</v>
      </c>
      <c r="AW31" s="56"/>
      <c r="AX31" s="36">
        <v>78</v>
      </c>
      <c r="AY31" s="36"/>
      <c r="AZ31" s="38">
        <v>80</v>
      </c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80</v>
      </c>
      <c r="BN31" s="38" t="str">
        <f t="shared" si="12"/>
        <v/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80</v>
      </c>
      <c r="BS31" s="36">
        <v>78</v>
      </c>
      <c r="BT31" s="36"/>
      <c r="BU31" s="38">
        <v>80</v>
      </c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80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80</v>
      </c>
      <c r="CN31" s="49">
        <f t="shared" si="23"/>
        <v>80</v>
      </c>
      <c r="CO31" s="56"/>
      <c r="CP31" s="36">
        <v>11</v>
      </c>
      <c r="CQ31" s="61" t="str">
        <f t="shared" si="24"/>
        <v xml:space="preserve">Memiliki kemampuan pemahanan  Larutan Elektrolit, Redoks, Hukum Dasar, </v>
      </c>
      <c r="CR31" s="56"/>
      <c r="CS31" s="36">
        <v>11</v>
      </c>
      <c r="CT31" s="61" t="str">
        <f t="shared" si="25"/>
        <v xml:space="preserve">Memiliki keterampilan  Larutan Elektrolit, Hukum Dasar,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Elektrolit, Hukum Dasar, </v>
      </c>
    </row>
    <row r="32" spans="1:110">
      <c r="A32" s="21">
        <v>22</v>
      </c>
      <c r="B32" s="21">
        <v>79784</v>
      </c>
      <c r="C32" s="21" t="s">
        <v>153</v>
      </c>
      <c r="E32" s="22">
        <f t="shared" si="0"/>
        <v>77</v>
      </c>
      <c r="F32" s="21" t="str">
        <f t="shared" si="1"/>
        <v>B</v>
      </c>
      <c r="G32" s="21" t="str">
        <f t="shared" si="2"/>
        <v xml:space="preserve">Memiliki kemampuan pemahanan  Larutan Elektrolit, Redoks, Hukum Dasar, </v>
      </c>
      <c r="H32" s="22">
        <f t="shared" si="3"/>
        <v>80</v>
      </c>
      <c r="I32" s="21" t="str">
        <f t="shared" si="4"/>
        <v>B</v>
      </c>
      <c r="J32" s="21" t="str">
        <f t="shared" si="5"/>
        <v xml:space="preserve">Memiliki keterampilan  Larutan Elektrolit, Hukum Dasar, </v>
      </c>
      <c r="L32" s="36">
        <f t="shared" si="6"/>
        <v>78</v>
      </c>
      <c r="M32" s="36">
        <f t="shared" si="7"/>
        <v>70</v>
      </c>
      <c r="O32" s="36">
        <v>70</v>
      </c>
      <c r="P32" s="36">
        <v>80</v>
      </c>
      <c r="Q32" s="38">
        <v>85</v>
      </c>
      <c r="R32" s="36">
        <v>75</v>
      </c>
      <c r="S32" s="36">
        <v>80</v>
      </c>
      <c r="T32" s="38">
        <v>85</v>
      </c>
      <c r="U32" s="36">
        <v>60</v>
      </c>
      <c r="V32" s="36">
        <v>80</v>
      </c>
      <c r="W32" s="38">
        <v>85</v>
      </c>
      <c r="X32" s="36"/>
      <c r="Y32" s="36"/>
      <c r="Z32" s="38"/>
      <c r="AA32" s="36"/>
      <c r="AB32" s="36"/>
      <c r="AC32" s="38"/>
      <c r="AD32" s="38">
        <f t="shared" si="8"/>
        <v>78</v>
      </c>
      <c r="AE32" s="36">
        <v>73</v>
      </c>
      <c r="AF32" s="36"/>
      <c r="AG32" s="38">
        <v>82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70</v>
      </c>
      <c r="AU32" s="48">
        <f t="shared" si="9"/>
        <v>77.083333333333329</v>
      </c>
      <c r="AV32" s="49">
        <f t="shared" si="10"/>
        <v>77</v>
      </c>
      <c r="AW32" s="56"/>
      <c r="AX32" s="36">
        <v>76</v>
      </c>
      <c r="AY32" s="36"/>
      <c r="AZ32" s="38">
        <v>80</v>
      </c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8" t="str">
        <f t="shared" si="12"/>
        <v/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80</v>
      </c>
      <c r="BS32" s="36">
        <v>76</v>
      </c>
      <c r="BT32" s="36"/>
      <c r="BU32" s="38">
        <v>80</v>
      </c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80</v>
      </c>
      <c r="CN32" s="49">
        <f t="shared" si="23"/>
        <v>80</v>
      </c>
      <c r="CO32" s="56"/>
      <c r="CP32" s="36">
        <v>11</v>
      </c>
      <c r="CQ32" s="61" t="str">
        <f t="shared" si="24"/>
        <v xml:space="preserve">Memiliki kemampuan pemahanan  Larutan Elektrolit, Redoks, Hukum Dasar, </v>
      </c>
      <c r="CR32" s="56"/>
      <c r="CS32" s="36">
        <v>11</v>
      </c>
      <c r="CT32" s="61" t="str">
        <f t="shared" si="25"/>
        <v xml:space="preserve">Memiliki keterampilan  Larutan Elektrolit, Hukum Dasar,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Elektrolit, Hukum Dasar, </v>
      </c>
    </row>
    <row r="33" spans="1:110">
      <c r="A33" s="21">
        <v>23</v>
      </c>
      <c r="B33" s="21">
        <v>79800</v>
      </c>
      <c r="C33" s="21" t="s">
        <v>154</v>
      </c>
      <c r="E33" s="22">
        <f t="shared" si="0"/>
        <v>80</v>
      </c>
      <c r="F33" s="21" t="str">
        <f t="shared" si="1"/>
        <v>B</v>
      </c>
      <c r="G33" s="21" t="str">
        <f t="shared" si="2"/>
        <v xml:space="preserve">Memiliki kemampuan pemahanan  Larutan Elektrolit, Redoks, Hukum Dasar, </v>
      </c>
      <c r="H33" s="22">
        <f t="shared" si="3"/>
        <v>80</v>
      </c>
      <c r="I33" s="21" t="str">
        <f t="shared" si="4"/>
        <v>B</v>
      </c>
      <c r="J33" s="21" t="str">
        <f t="shared" si="5"/>
        <v xml:space="preserve">Memiliki keterampilan  Larutan Elektrolit, Hukum Dasar, </v>
      </c>
      <c r="L33" s="36">
        <f t="shared" si="6"/>
        <v>82</v>
      </c>
      <c r="M33" s="36">
        <f t="shared" si="7"/>
        <v>61</v>
      </c>
      <c r="O33" s="36">
        <v>70</v>
      </c>
      <c r="P33" s="36">
        <v>90</v>
      </c>
      <c r="Q33" s="38">
        <v>90</v>
      </c>
      <c r="R33" s="36">
        <v>55</v>
      </c>
      <c r="S33" s="36">
        <v>90</v>
      </c>
      <c r="T33" s="38">
        <v>90</v>
      </c>
      <c r="U33" s="36">
        <v>70</v>
      </c>
      <c r="V33" s="36">
        <v>90</v>
      </c>
      <c r="W33" s="38">
        <v>90</v>
      </c>
      <c r="X33" s="36"/>
      <c r="Y33" s="36"/>
      <c r="Z33" s="38"/>
      <c r="AA33" s="36"/>
      <c r="AB33" s="36"/>
      <c r="AC33" s="38"/>
      <c r="AD33" s="38">
        <f t="shared" si="8"/>
        <v>82</v>
      </c>
      <c r="AE33" s="36">
        <v>75</v>
      </c>
      <c r="AF33" s="36"/>
      <c r="AG33" s="38">
        <v>86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61</v>
      </c>
      <c r="AU33" s="48">
        <f t="shared" si="9"/>
        <v>79.75</v>
      </c>
      <c r="AV33" s="49">
        <f t="shared" si="10"/>
        <v>80</v>
      </c>
      <c r="AW33" s="56"/>
      <c r="AX33" s="36">
        <v>80</v>
      </c>
      <c r="AY33" s="36"/>
      <c r="AZ33" s="38">
        <v>80</v>
      </c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80</v>
      </c>
      <c r="BN33" s="38" t="str">
        <f t="shared" si="12"/>
        <v/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80</v>
      </c>
      <c r="BS33" s="36">
        <v>80</v>
      </c>
      <c r="BT33" s="36"/>
      <c r="BU33" s="38">
        <v>80</v>
      </c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80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80</v>
      </c>
      <c r="CN33" s="49">
        <f t="shared" si="23"/>
        <v>80</v>
      </c>
      <c r="CO33" s="56"/>
      <c r="CP33" s="36">
        <v>11</v>
      </c>
      <c r="CQ33" s="61" t="str">
        <f t="shared" si="24"/>
        <v xml:space="preserve">Memiliki kemampuan pemahanan  Larutan Elektrolit, Redoks, Hukum Dasar, </v>
      </c>
      <c r="CR33" s="56"/>
      <c r="CS33" s="36">
        <v>11</v>
      </c>
      <c r="CT33" s="61" t="str">
        <f t="shared" si="25"/>
        <v xml:space="preserve">Memiliki keterampilan  Larutan Elektrolit, Hukum Dasar,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Hukum Dasar, </v>
      </c>
    </row>
    <row r="34" spans="1:110">
      <c r="A34" s="21">
        <v>24</v>
      </c>
      <c r="B34" s="21">
        <v>79816</v>
      </c>
      <c r="C34" s="21" t="s">
        <v>155</v>
      </c>
      <c r="E34" s="22">
        <f t="shared" si="0"/>
        <v>81</v>
      </c>
      <c r="F34" s="21" t="str">
        <f t="shared" si="1"/>
        <v>B</v>
      </c>
      <c r="G34" s="21" t="str">
        <f t="shared" si="2"/>
        <v xml:space="preserve">Memiliki kemampuan pemahanan  Larutan Elektrolit, Redoks, Hukum Dasar, </v>
      </c>
      <c r="H34" s="22">
        <f t="shared" si="3"/>
        <v>80</v>
      </c>
      <c r="I34" s="21" t="str">
        <f t="shared" si="4"/>
        <v>B</v>
      </c>
      <c r="J34" s="21" t="str">
        <f t="shared" si="5"/>
        <v xml:space="preserve">Memiliki keterampilan  Larutan Elektrolit, Hukum Dasar, </v>
      </c>
      <c r="L34" s="36">
        <f t="shared" si="6"/>
        <v>82</v>
      </c>
      <c r="M34" s="36">
        <f t="shared" si="7"/>
        <v>66</v>
      </c>
      <c r="O34" s="36">
        <v>70</v>
      </c>
      <c r="P34" s="36">
        <v>90</v>
      </c>
      <c r="Q34" s="38">
        <v>90</v>
      </c>
      <c r="R34" s="36">
        <v>70</v>
      </c>
      <c r="S34" s="36">
        <v>90</v>
      </c>
      <c r="T34" s="38">
        <v>95</v>
      </c>
      <c r="U34" s="36">
        <v>52</v>
      </c>
      <c r="V34" s="36">
        <v>90</v>
      </c>
      <c r="W34" s="38">
        <v>95</v>
      </c>
      <c r="X34" s="36"/>
      <c r="Y34" s="36"/>
      <c r="Z34" s="38"/>
      <c r="AA34" s="36"/>
      <c r="AB34" s="36"/>
      <c r="AC34" s="38"/>
      <c r="AD34" s="38">
        <f t="shared" si="8"/>
        <v>82</v>
      </c>
      <c r="AE34" s="36">
        <v>75</v>
      </c>
      <c r="AF34" s="36"/>
      <c r="AG34" s="38">
        <v>88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66</v>
      </c>
      <c r="AU34" s="48">
        <f t="shared" si="9"/>
        <v>80.916666666666671</v>
      </c>
      <c r="AV34" s="49">
        <f t="shared" si="10"/>
        <v>81</v>
      </c>
      <c r="AW34" s="56"/>
      <c r="AX34" s="36">
        <v>76</v>
      </c>
      <c r="AY34" s="36"/>
      <c r="AZ34" s="38">
        <v>80</v>
      </c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80</v>
      </c>
      <c r="BN34" s="38" t="str">
        <f t="shared" si="12"/>
        <v/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80</v>
      </c>
      <c r="BS34" s="36">
        <v>76</v>
      </c>
      <c r="BT34" s="36"/>
      <c r="BU34" s="38">
        <v>80</v>
      </c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80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80</v>
      </c>
      <c r="CN34" s="49">
        <f t="shared" si="23"/>
        <v>80</v>
      </c>
      <c r="CO34" s="56"/>
      <c r="CP34" s="36">
        <v>11</v>
      </c>
      <c r="CQ34" s="61" t="str">
        <f t="shared" si="24"/>
        <v xml:space="preserve">Memiliki kemampuan pemahanan  Larutan Elektrolit, Redoks, Hukum Dasar, </v>
      </c>
      <c r="CR34" s="56"/>
      <c r="CS34" s="36">
        <v>11</v>
      </c>
      <c r="CT34" s="61" t="str">
        <f t="shared" si="25"/>
        <v xml:space="preserve">Memiliki keterampilan  Larutan Elektrolit, Hukum Dasar, </v>
      </c>
    </row>
    <row r="35" spans="1:110">
      <c r="A35" s="21">
        <v>25</v>
      </c>
      <c r="B35" s="21">
        <v>79832</v>
      </c>
      <c r="C35" s="21" t="s">
        <v>156</v>
      </c>
      <c r="E35" s="22">
        <f t="shared" si="0"/>
        <v>80</v>
      </c>
      <c r="F35" s="21" t="str">
        <f t="shared" si="1"/>
        <v>B</v>
      </c>
      <c r="G35" s="21" t="str">
        <f t="shared" si="2"/>
        <v xml:space="preserve">Memiliki kemampuan pemahanan  Larutan Elektrolit, Redoks, Hukum Dasar, </v>
      </c>
      <c r="H35" s="22">
        <f t="shared" si="3"/>
        <v>80</v>
      </c>
      <c r="I35" s="21" t="str">
        <f t="shared" si="4"/>
        <v>B</v>
      </c>
      <c r="J35" s="21" t="str">
        <f t="shared" si="5"/>
        <v xml:space="preserve">Memiliki keterampilan  Larutan Elektrolit, Hukum Dasar, </v>
      </c>
      <c r="L35" s="36">
        <f t="shared" si="6"/>
        <v>82</v>
      </c>
      <c r="M35" s="36">
        <f t="shared" si="7"/>
        <v>63</v>
      </c>
      <c r="O35" s="36">
        <v>75</v>
      </c>
      <c r="P35" s="36">
        <v>85</v>
      </c>
      <c r="Q35" s="38">
        <v>90</v>
      </c>
      <c r="R35" s="36">
        <v>70</v>
      </c>
      <c r="S35" s="36">
        <v>85</v>
      </c>
      <c r="T35" s="38">
        <v>90</v>
      </c>
      <c r="U35" s="36">
        <v>60</v>
      </c>
      <c r="V35" s="36">
        <v>90</v>
      </c>
      <c r="W35" s="38">
        <v>90</v>
      </c>
      <c r="X35" s="36"/>
      <c r="Y35" s="36"/>
      <c r="Z35" s="38"/>
      <c r="AA35" s="36"/>
      <c r="AB35" s="36"/>
      <c r="AC35" s="38"/>
      <c r="AD35" s="38">
        <f t="shared" si="8"/>
        <v>82</v>
      </c>
      <c r="AE35" s="36">
        <v>76</v>
      </c>
      <c r="AF35" s="36"/>
      <c r="AG35" s="38">
        <v>84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63</v>
      </c>
      <c r="AU35" s="48">
        <f t="shared" si="9"/>
        <v>79.833333333333329</v>
      </c>
      <c r="AV35" s="49">
        <f t="shared" si="10"/>
        <v>80</v>
      </c>
      <c r="AW35" s="56"/>
      <c r="AX35" s="36">
        <v>80</v>
      </c>
      <c r="AY35" s="36"/>
      <c r="AZ35" s="38">
        <v>80</v>
      </c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80</v>
      </c>
      <c r="BN35" s="38" t="str">
        <f t="shared" si="12"/>
        <v/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80</v>
      </c>
      <c r="BS35" s="36">
        <v>80</v>
      </c>
      <c r="BT35" s="36"/>
      <c r="BU35" s="38">
        <v>80</v>
      </c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80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80</v>
      </c>
      <c r="CN35" s="49">
        <f t="shared" si="23"/>
        <v>80</v>
      </c>
      <c r="CO35" s="56"/>
      <c r="CP35" s="36">
        <v>11</v>
      </c>
      <c r="CQ35" s="61" t="str">
        <f t="shared" si="24"/>
        <v xml:space="preserve">Memiliki kemampuan pemahanan  Larutan Elektrolit, Redoks, Hukum Dasar, </v>
      </c>
      <c r="CR35" s="56"/>
      <c r="CS35" s="36">
        <v>11</v>
      </c>
      <c r="CT35" s="61" t="str">
        <f t="shared" si="25"/>
        <v xml:space="preserve">Memiliki keterampilan  Larutan Elektrolit, Hukum Dasar, </v>
      </c>
    </row>
    <row r="36" spans="1:110">
      <c r="A36" s="21">
        <v>26</v>
      </c>
      <c r="B36" s="21">
        <v>79848</v>
      </c>
      <c r="C36" s="21" t="s">
        <v>157</v>
      </c>
      <c r="E36" s="22">
        <f t="shared" si="0"/>
        <v>80</v>
      </c>
      <c r="F36" s="21" t="str">
        <f t="shared" si="1"/>
        <v>B</v>
      </c>
      <c r="G36" s="21" t="str">
        <f t="shared" si="2"/>
        <v xml:space="preserve">Memiliki kemampuan pemahanan  Larutan Elektrolit, Redoks, Hukum Dasar,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Memiliki keterampilan  Larutan Elektrolit, Hukum Dasar, </v>
      </c>
      <c r="L36" s="36">
        <f t="shared" si="6"/>
        <v>81</v>
      </c>
      <c r="M36" s="36">
        <f t="shared" si="7"/>
        <v>65</v>
      </c>
      <c r="O36" s="36">
        <v>70</v>
      </c>
      <c r="P36" s="36">
        <v>90</v>
      </c>
      <c r="Q36" s="38">
        <v>90</v>
      </c>
      <c r="R36" s="36">
        <v>75</v>
      </c>
      <c r="S36" s="36">
        <v>85</v>
      </c>
      <c r="T36" s="38">
        <v>90</v>
      </c>
      <c r="U36" s="36">
        <v>58</v>
      </c>
      <c r="V36" s="36">
        <v>85</v>
      </c>
      <c r="W36" s="38">
        <v>90</v>
      </c>
      <c r="X36" s="36"/>
      <c r="Y36" s="36"/>
      <c r="Z36" s="38"/>
      <c r="AA36" s="36"/>
      <c r="AB36" s="36"/>
      <c r="AC36" s="38"/>
      <c r="AD36" s="38">
        <f t="shared" si="8"/>
        <v>81</v>
      </c>
      <c r="AE36" s="36">
        <v>75</v>
      </c>
      <c r="AF36" s="36"/>
      <c r="AG36" s="38">
        <v>85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65</v>
      </c>
      <c r="AU36" s="48">
        <f t="shared" si="9"/>
        <v>79.833333333333329</v>
      </c>
      <c r="AV36" s="49">
        <f t="shared" si="10"/>
        <v>80</v>
      </c>
      <c r="AW36" s="56"/>
      <c r="AX36" s="36">
        <v>80</v>
      </c>
      <c r="AY36" s="36"/>
      <c r="AZ36" s="38">
        <v>80</v>
      </c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 t="str">
        <f t="shared" si="12"/>
        <v/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80</v>
      </c>
      <c r="BS36" s="36">
        <v>80</v>
      </c>
      <c r="BT36" s="36"/>
      <c r="BU36" s="38">
        <v>80</v>
      </c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80</v>
      </c>
      <c r="CN36" s="49">
        <f t="shared" si="23"/>
        <v>80</v>
      </c>
      <c r="CO36" s="56"/>
      <c r="CP36" s="36">
        <v>11</v>
      </c>
      <c r="CQ36" s="61" t="str">
        <f t="shared" si="24"/>
        <v xml:space="preserve">Memiliki kemampuan pemahanan  Larutan Elektrolit, Redoks, Hukum Dasar, </v>
      </c>
      <c r="CR36" s="56"/>
      <c r="CS36" s="36">
        <v>11</v>
      </c>
      <c r="CT36" s="61" t="str">
        <f t="shared" si="25"/>
        <v xml:space="preserve">Memiliki keterampilan  Larutan Elektrolit, Hukum Dasar, </v>
      </c>
    </row>
    <row r="37" spans="1:110">
      <c r="A37" s="21">
        <v>27</v>
      </c>
      <c r="B37" s="21">
        <v>79864</v>
      </c>
      <c r="C37" s="21" t="s">
        <v>158</v>
      </c>
      <c r="E37" s="22">
        <f t="shared" si="0"/>
        <v>82</v>
      </c>
      <c r="F37" s="21" t="str">
        <f t="shared" si="1"/>
        <v>B</v>
      </c>
      <c r="G37" s="21" t="str">
        <f t="shared" si="2"/>
        <v xml:space="preserve">Memiliki kemampuan pemahanan  Larutan Elektrolit, Redoks, Hukum Dasar,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Memiliki keterampilan  Larutan Elektrolit, Hukum Dasar, </v>
      </c>
      <c r="L37" s="36">
        <f t="shared" si="6"/>
        <v>83</v>
      </c>
      <c r="M37" s="36">
        <f t="shared" si="7"/>
        <v>73</v>
      </c>
      <c r="O37" s="36">
        <v>80</v>
      </c>
      <c r="P37" s="36">
        <v>80</v>
      </c>
      <c r="Q37" s="38">
        <v>85</v>
      </c>
      <c r="R37" s="36">
        <v>94</v>
      </c>
      <c r="S37" s="36">
        <v>80</v>
      </c>
      <c r="T37" s="38">
        <v>85</v>
      </c>
      <c r="U37" s="36">
        <v>80</v>
      </c>
      <c r="V37" s="36">
        <v>80</v>
      </c>
      <c r="W37" s="38">
        <v>85</v>
      </c>
      <c r="X37" s="36"/>
      <c r="Y37" s="36"/>
      <c r="Z37" s="38"/>
      <c r="AA37" s="36"/>
      <c r="AB37" s="36"/>
      <c r="AC37" s="38"/>
      <c r="AD37" s="38">
        <f t="shared" si="8"/>
        <v>83</v>
      </c>
      <c r="AE37" s="36">
        <v>75</v>
      </c>
      <c r="AF37" s="36"/>
      <c r="AG37" s="38">
        <v>88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73</v>
      </c>
      <c r="AU37" s="48">
        <f t="shared" si="9"/>
        <v>82.083333333333329</v>
      </c>
      <c r="AV37" s="49">
        <f t="shared" si="10"/>
        <v>82</v>
      </c>
      <c r="AW37" s="56"/>
      <c r="AX37" s="36">
        <v>80</v>
      </c>
      <c r="AY37" s="36"/>
      <c r="AZ37" s="38">
        <v>80</v>
      </c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80</v>
      </c>
      <c r="BN37" s="38" t="str">
        <f t="shared" si="12"/>
        <v/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80</v>
      </c>
      <c r="BS37" s="36">
        <v>80</v>
      </c>
      <c r="BT37" s="36"/>
      <c r="BU37" s="38">
        <v>80</v>
      </c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80</v>
      </c>
      <c r="CN37" s="49">
        <f t="shared" si="23"/>
        <v>80</v>
      </c>
      <c r="CO37" s="56"/>
      <c r="CP37" s="36">
        <v>11</v>
      </c>
      <c r="CQ37" s="61" t="str">
        <f t="shared" si="24"/>
        <v xml:space="preserve">Memiliki kemampuan pemahanan  Larutan Elektrolit, Redoks, Hukum Dasar, </v>
      </c>
      <c r="CR37" s="56"/>
      <c r="CS37" s="36">
        <v>11</v>
      </c>
      <c r="CT37" s="61" t="str">
        <f t="shared" si="25"/>
        <v xml:space="preserve">Memiliki keterampilan  Larutan Elektrolit, Hukum Dasar, </v>
      </c>
    </row>
    <row r="38" spans="1:110">
      <c r="A38" s="21">
        <v>28</v>
      </c>
      <c r="B38" s="21">
        <v>79880</v>
      </c>
      <c r="C38" s="21" t="s">
        <v>159</v>
      </c>
      <c r="E38" s="22">
        <f t="shared" si="0"/>
        <v>74</v>
      </c>
      <c r="F38" s="21" t="str">
        <f t="shared" si="1"/>
        <v>C</v>
      </c>
      <c r="G38" s="21" t="str">
        <f t="shared" si="2"/>
        <v xml:space="preserve">Memiliki kemampuan pemahanan  Larutan Elektrolit, Redoks, Hukum Dasar, </v>
      </c>
      <c r="H38" s="22">
        <f t="shared" si="3"/>
        <v>80</v>
      </c>
      <c r="I38" s="21" t="str">
        <f t="shared" si="4"/>
        <v>B</v>
      </c>
      <c r="J38" s="21" t="str">
        <f t="shared" si="5"/>
        <v xml:space="preserve">Memiliki keterampilan  Larutan Elektrolit, Hukum Dasar, </v>
      </c>
      <c r="L38" s="36">
        <f t="shared" si="6"/>
        <v>74</v>
      </c>
      <c r="M38" s="36">
        <f t="shared" si="7"/>
        <v>67</v>
      </c>
      <c r="O38" s="36">
        <v>70</v>
      </c>
      <c r="P38" s="36">
        <v>70</v>
      </c>
      <c r="Q38" s="38">
        <v>90</v>
      </c>
      <c r="R38" s="36">
        <v>34</v>
      </c>
      <c r="S38" s="36">
        <v>80</v>
      </c>
      <c r="T38" s="38">
        <v>85</v>
      </c>
      <c r="U38" s="36">
        <v>70</v>
      </c>
      <c r="V38" s="36">
        <v>85</v>
      </c>
      <c r="W38" s="38">
        <v>85</v>
      </c>
      <c r="X38" s="36"/>
      <c r="Y38" s="36"/>
      <c r="Z38" s="38"/>
      <c r="AA38" s="36"/>
      <c r="AB38" s="36"/>
      <c r="AC38" s="38"/>
      <c r="AD38" s="38">
        <f t="shared" si="8"/>
        <v>74</v>
      </c>
      <c r="AE38" s="36">
        <v>74</v>
      </c>
      <c r="AF38" s="36"/>
      <c r="AG38" s="38">
        <v>77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67</v>
      </c>
      <c r="AU38" s="48">
        <f t="shared" si="9"/>
        <v>73.916666666666671</v>
      </c>
      <c r="AV38" s="49">
        <f t="shared" si="10"/>
        <v>74</v>
      </c>
      <c r="AW38" s="56"/>
      <c r="AX38" s="36">
        <v>76</v>
      </c>
      <c r="AY38" s="36"/>
      <c r="AZ38" s="38">
        <v>80</v>
      </c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80</v>
      </c>
      <c r="BN38" s="38" t="str">
        <f t="shared" si="12"/>
        <v/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80</v>
      </c>
      <c r="BS38" s="36">
        <v>76</v>
      </c>
      <c r="BT38" s="36"/>
      <c r="BU38" s="38">
        <v>80</v>
      </c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80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80</v>
      </c>
      <c r="CN38" s="49">
        <f t="shared" si="23"/>
        <v>80</v>
      </c>
      <c r="CO38" s="56"/>
      <c r="CP38" s="36">
        <v>11</v>
      </c>
      <c r="CQ38" s="61" t="str">
        <f t="shared" si="24"/>
        <v xml:space="preserve">Memiliki kemampuan pemahanan  Larutan Elektrolit, Redoks, Hukum Dasar, </v>
      </c>
      <c r="CR38" s="56"/>
      <c r="CS38" s="36">
        <v>11</v>
      </c>
      <c r="CT38" s="61" t="str">
        <f t="shared" si="25"/>
        <v xml:space="preserve">Memiliki keterampilan  Larutan Elektrolit, Hukum Dasar, </v>
      </c>
    </row>
    <row r="39" spans="1:110">
      <c r="A39" s="21">
        <v>29</v>
      </c>
      <c r="B39" s="21">
        <v>79896</v>
      </c>
      <c r="C39" s="21" t="s">
        <v>160</v>
      </c>
      <c r="E39" s="22">
        <f t="shared" si="0"/>
        <v>78</v>
      </c>
      <c r="F39" s="21" t="str">
        <f t="shared" si="1"/>
        <v>B</v>
      </c>
      <c r="G39" s="21" t="str">
        <f t="shared" si="2"/>
        <v xml:space="preserve">Memiliki kemampuan pemahanan  Larutan Elektrolit, Redoks, Hukum Dasar, </v>
      </c>
      <c r="H39" s="22">
        <f t="shared" si="3"/>
        <v>80</v>
      </c>
      <c r="I39" s="21" t="str">
        <f t="shared" si="4"/>
        <v>B</v>
      </c>
      <c r="J39" s="21" t="str">
        <f t="shared" si="5"/>
        <v xml:space="preserve">Memiliki keterampilan  Larutan Elektrolit, Hukum Dasar, </v>
      </c>
      <c r="L39" s="36">
        <f t="shared" si="6"/>
        <v>78</v>
      </c>
      <c r="M39" s="36">
        <f t="shared" si="7"/>
        <v>75</v>
      </c>
      <c r="O39" s="36">
        <v>70</v>
      </c>
      <c r="P39" s="36">
        <v>75</v>
      </c>
      <c r="Q39" s="38">
        <v>90</v>
      </c>
      <c r="R39" s="36">
        <v>70</v>
      </c>
      <c r="S39" s="36">
        <v>80</v>
      </c>
      <c r="T39" s="38">
        <v>90</v>
      </c>
      <c r="U39" s="36">
        <v>52</v>
      </c>
      <c r="V39" s="36">
        <v>85</v>
      </c>
      <c r="W39" s="38">
        <v>90</v>
      </c>
      <c r="X39" s="36"/>
      <c r="Y39" s="36"/>
      <c r="Z39" s="38"/>
      <c r="AA39" s="36"/>
      <c r="AB39" s="36"/>
      <c r="AC39" s="38"/>
      <c r="AD39" s="38">
        <f t="shared" si="8"/>
        <v>78</v>
      </c>
      <c r="AE39" s="36">
        <v>76</v>
      </c>
      <c r="AF39" s="36"/>
      <c r="AG39" s="38">
        <v>80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75</v>
      </c>
      <c r="AU39" s="48">
        <f t="shared" si="9"/>
        <v>77.75</v>
      </c>
      <c r="AV39" s="49">
        <f t="shared" si="10"/>
        <v>78</v>
      </c>
      <c r="AW39" s="56"/>
      <c r="AX39" s="36">
        <v>77</v>
      </c>
      <c r="AY39" s="36"/>
      <c r="AZ39" s="38">
        <v>80</v>
      </c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80</v>
      </c>
      <c r="BN39" s="38" t="str">
        <f t="shared" si="12"/>
        <v/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80</v>
      </c>
      <c r="BS39" s="36">
        <v>77</v>
      </c>
      <c r="BT39" s="36"/>
      <c r="BU39" s="38">
        <v>80</v>
      </c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80</v>
      </c>
      <c r="CN39" s="49">
        <f t="shared" si="23"/>
        <v>80</v>
      </c>
      <c r="CO39" s="56"/>
      <c r="CP39" s="36">
        <v>11</v>
      </c>
      <c r="CQ39" s="61" t="str">
        <f t="shared" si="24"/>
        <v xml:space="preserve">Memiliki kemampuan pemahanan  Larutan Elektrolit, Redoks, Hukum Dasar, </v>
      </c>
      <c r="CR39" s="56"/>
      <c r="CS39" s="36">
        <v>11</v>
      </c>
      <c r="CT39" s="61" t="str">
        <f t="shared" si="25"/>
        <v xml:space="preserve">Memiliki keterampilan  Larutan Elektrolit, Hukum Dasar, </v>
      </c>
    </row>
    <row r="40" spans="1:110">
      <c r="A40" s="21">
        <v>30</v>
      </c>
      <c r="B40" s="21">
        <v>79912</v>
      </c>
      <c r="C40" s="21" t="s">
        <v>161</v>
      </c>
      <c r="E40" s="22">
        <f t="shared" si="0"/>
        <v>80</v>
      </c>
      <c r="F40" s="21" t="str">
        <f t="shared" si="1"/>
        <v>B</v>
      </c>
      <c r="G40" s="21" t="str">
        <f t="shared" si="2"/>
        <v xml:space="preserve">Memiliki kemampuan pemahanan  Larutan Elektrolit, Redoks, Hukum Dasar, </v>
      </c>
      <c r="H40" s="22">
        <f t="shared" si="3"/>
        <v>80</v>
      </c>
      <c r="I40" s="21" t="str">
        <f t="shared" si="4"/>
        <v>B</v>
      </c>
      <c r="J40" s="21" t="str">
        <f t="shared" si="5"/>
        <v xml:space="preserve">Memiliki keterampilan  Larutan Elektrolit, Hukum Dasar, </v>
      </c>
      <c r="L40" s="36">
        <f t="shared" si="6"/>
        <v>79</v>
      </c>
      <c r="M40" s="36">
        <f t="shared" si="7"/>
        <v>87</v>
      </c>
      <c r="O40" s="36">
        <v>80</v>
      </c>
      <c r="P40" s="36">
        <v>75</v>
      </c>
      <c r="Q40" s="38">
        <v>78</v>
      </c>
      <c r="R40" s="36">
        <v>74</v>
      </c>
      <c r="S40" s="36">
        <v>80</v>
      </c>
      <c r="T40" s="38">
        <v>85</v>
      </c>
      <c r="U40" s="36">
        <v>75</v>
      </c>
      <c r="V40" s="36">
        <v>80</v>
      </c>
      <c r="W40" s="38">
        <v>85</v>
      </c>
      <c r="X40" s="36"/>
      <c r="Y40" s="36"/>
      <c r="Z40" s="38"/>
      <c r="AA40" s="36"/>
      <c r="AB40" s="36"/>
      <c r="AC40" s="38"/>
      <c r="AD40" s="38">
        <f t="shared" si="8"/>
        <v>79</v>
      </c>
      <c r="AE40" s="36">
        <v>75</v>
      </c>
      <c r="AF40" s="36"/>
      <c r="AG40" s="38">
        <v>85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87</v>
      </c>
      <c r="AU40" s="48">
        <f t="shared" si="9"/>
        <v>79.916666666666671</v>
      </c>
      <c r="AV40" s="49">
        <f t="shared" si="10"/>
        <v>80</v>
      </c>
      <c r="AW40" s="56"/>
      <c r="AX40" s="36">
        <v>80</v>
      </c>
      <c r="AY40" s="36"/>
      <c r="AZ40" s="38">
        <v>80</v>
      </c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 t="str">
        <f t="shared" si="12"/>
        <v/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80</v>
      </c>
      <c r="BS40" s="36">
        <v>80</v>
      </c>
      <c r="BT40" s="36"/>
      <c r="BU40" s="38">
        <v>80</v>
      </c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80</v>
      </c>
      <c r="CN40" s="49">
        <f t="shared" si="23"/>
        <v>80</v>
      </c>
      <c r="CO40" s="56"/>
      <c r="CP40" s="36">
        <v>11</v>
      </c>
      <c r="CQ40" s="61" t="str">
        <f t="shared" si="24"/>
        <v xml:space="preserve">Memiliki kemampuan pemahanan  Larutan Elektrolit, Redoks, Hukum Dasar, </v>
      </c>
      <c r="CR40" s="56"/>
      <c r="CS40" s="36">
        <v>11</v>
      </c>
      <c r="CT40" s="61" t="str">
        <f t="shared" si="25"/>
        <v xml:space="preserve">Memiliki keterampilan  Larutan Elektrolit, Hukum Dasar, </v>
      </c>
    </row>
    <row r="41" spans="1:110">
      <c r="A41" s="21">
        <v>31</v>
      </c>
      <c r="B41" s="21">
        <v>79928</v>
      </c>
      <c r="C41" s="21" t="s">
        <v>162</v>
      </c>
      <c r="E41" s="22">
        <f t="shared" si="0"/>
        <v>75</v>
      </c>
      <c r="F41" s="21" t="str">
        <f t="shared" si="1"/>
        <v>C</v>
      </c>
      <c r="G41" s="21" t="str">
        <f t="shared" si="2"/>
        <v xml:space="preserve">Memiliki kemampuan pemahanan  Larutan Elektrolit, Redoks, Hukum Dasar, </v>
      </c>
      <c r="H41" s="22">
        <f t="shared" si="3"/>
        <v>80</v>
      </c>
      <c r="I41" s="21" t="str">
        <f t="shared" si="4"/>
        <v>B</v>
      </c>
      <c r="J41" s="21" t="str">
        <f t="shared" si="5"/>
        <v xml:space="preserve">Memiliki keterampilan  Larutan Elektrolit, Hukum Dasar, </v>
      </c>
      <c r="L41" s="36">
        <f t="shared" si="6"/>
        <v>77</v>
      </c>
      <c r="M41" s="36">
        <f t="shared" si="7"/>
        <v>53</v>
      </c>
      <c r="O41" s="36">
        <v>70</v>
      </c>
      <c r="P41" s="36">
        <v>80</v>
      </c>
      <c r="Q41" s="38">
        <v>90</v>
      </c>
      <c r="R41" s="36">
        <v>50</v>
      </c>
      <c r="S41" s="36">
        <v>80</v>
      </c>
      <c r="T41" s="38">
        <v>85</v>
      </c>
      <c r="U41" s="36">
        <v>70</v>
      </c>
      <c r="V41" s="36">
        <v>85</v>
      </c>
      <c r="W41" s="38">
        <v>85</v>
      </c>
      <c r="X41" s="36"/>
      <c r="Y41" s="36"/>
      <c r="Z41" s="38"/>
      <c r="AA41" s="36"/>
      <c r="AB41" s="36"/>
      <c r="AC41" s="38"/>
      <c r="AD41" s="38">
        <f t="shared" si="8"/>
        <v>77</v>
      </c>
      <c r="AE41" s="36">
        <v>70</v>
      </c>
      <c r="AF41" s="36"/>
      <c r="AG41" s="38">
        <v>80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53</v>
      </c>
      <c r="AU41" s="48">
        <f t="shared" si="9"/>
        <v>74.833333333333329</v>
      </c>
      <c r="AV41" s="49">
        <f t="shared" si="10"/>
        <v>75</v>
      </c>
      <c r="AW41" s="56"/>
      <c r="AX41" s="36">
        <v>80</v>
      </c>
      <c r="AY41" s="36"/>
      <c r="AZ41" s="38">
        <v>80</v>
      </c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80</v>
      </c>
      <c r="BN41" s="38" t="str">
        <f t="shared" si="12"/>
        <v/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80</v>
      </c>
      <c r="BS41" s="36">
        <v>80</v>
      </c>
      <c r="BT41" s="36"/>
      <c r="BU41" s="38">
        <v>80</v>
      </c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80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80</v>
      </c>
      <c r="CN41" s="49">
        <f t="shared" si="23"/>
        <v>80</v>
      </c>
      <c r="CO41" s="56"/>
      <c r="CP41" s="36">
        <v>11</v>
      </c>
      <c r="CQ41" s="61" t="str">
        <f t="shared" si="24"/>
        <v xml:space="preserve">Memiliki kemampuan pemahanan  Larutan Elektrolit, Redoks, Hukum Dasar, </v>
      </c>
      <c r="CR41" s="56"/>
      <c r="CS41" s="36">
        <v>11</v>
      </c>
      <c r="CT41" s="61" t="str">
        <f t="shared" si="25"/>
        <v xml:space="preserve">Memiliki keterampilan  Larutan Elektrolit, Hukum Dasar, </v>
      </c>
    </row>
    <row r="42" spans="1:110">
      <c r="A42" s="21">
        <v>32</v>
      </c>
      <c r="B42" s="21">
        <v>79944</v>
      </c>
      <c r="C42" s="21" t="s">
        <v>163</v>
      </c>
      <c r="E42" s="22">
        <f t="shared" si="0"/>
        <v>83</v>
      </c>
      <c r="F42" s="21" t="str">
        <f t="shared" si="1"/>
        <v>B</v>
      </c>
      <c r="G42" s="21" t="str">
        <f t="shared" si="2"/>
        <v xml:space="preserve">Memiliki kemampuan pemahanan  Larutan Elektrolit, Redoks, Hukum Dasar, </v>
      </c>
      <c r="H42" s="22">
        <f t="shared" si="3"/>
        <v>80</v>
      </c>
      <c r="I42" s="21" t="str">
        <f t="shared" si="4"/>
        <v>B</v>
      </c>
      <c r="J42" s="21" t="str">
        <f t="shared" si="5"/>
        <v xml:space="preserve">Memiliki keterampilan  Larutan Elektrolit, Hukum Dasar, </v>
      </c>
      <c r="L42" s="36">
        <f t="shared" si="6"/>
        <v>83</v>
      </c>
      <c r="M42" s="36">
        <f t="shared" si="7"/>
        <v>77</v>
      </c>
      <c r="O42" s="36">
        <v>85</v>
      </c>
      <c r="P42" s="36">
        <v>85</v>
      </c>
      <c r="Q42" s="38">
        <v>90</v>
      </c>
      <c r="R42" s="36">
        <v>75</v>
      </c>
      <c r="S42" s="36">
        <v>85</v>
      </c>
      <c r="T42" s="38">
        <v>90</v>
      </c>
      <c r="U42" s="36">
        <v>65</v>
      </c>
      <c r="V42" s="36">
        <v>85</v>
      </c>
      <c r="W42" s="38">
        <v>90</v>
      </c>
      <c r="X42" s="36"/>
      <c r="Y42" s="36"/>
      <c r="Z42" s="38"/>
      <c r="AA42" s="36"/>
      <c r="AB42" s="36"/>
      <c r="AC42" s="38"/>
      <c r="AD42" s="38">
        <f t="shared" si="8"/>
        <v>83</v>
      </c>
      <c r="AE42" s="36">
        <v>80</v>
      </c>
      <c r="AF42" s="36"/>
      <c r="AG42" s="38">
        <v>87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77</v>
      </c>
      <c r="AU42" s="48">
        <f t="shared" si="9"/>
        <v>82.833333333333329</v>
      </c>
      <c r="AV42" s="49">
        <f t="shared" si="10"/>
        <v>83</v>
      </c>
      <c r="AW42" s="56"/>
      <c r="AX42" s="36">
        <v>80</v>
      </c>
      <c r="AY42" s="36"/>
      <c r="AZ42" s="38">
        <v>80</v>
      </c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80</v>
      </c>
      <c r="BN42" s="38" t="str">
        <f t="shared" si="12"/>
        <v/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80</v>
      </c>
      <c r="BS42" s="36">
        <v>80</v>
      </c>
      <c r="BT42" s="36"/>
      <c r="BU42" s="38">
        <v>80</v>
      </c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80</v>
      </c>
      <c r="CN42" s="49">
        <f t="shared" si="23"/>
        <v>80</v>
      </c>
      <c r="CO42" s="56"/>
      <c r="CP42" s="36">
        <v>11</v>
      </c>
      <c r="CQ42" s="61" t="str">
        <f t="shared" si="24"/>
        <v xml:space="preserve">Memiliki kemampuan pemahanan  Larutan Elektrolit, Redoks, Hukum Dasar, </v>
      </c>
      <c r="CR42" s="56"/>
      <c r="CS42" s="36">
        <v>11</v>
      </c>
      <c r="CT42" s="61" t="str">
        <f t="shared" si="25"/>
        <v xml:space="preserve">Memiliki keterampilan  Larutan Elektrolit, Hukum Dasar, </v>
      </c>
    </row>
    <row r="43" spans="1:110">
      <c r="A43" s="21">
        <v>33</v>
      </c>
      <c r="B43" s="21">
        <v>79960</v>
      </c>
      <c r="C43" s="21" t="s">
        <v>164</v>
      </c>
      <c r="E43" s="22">
        <f t="shared" ref="E43:E60" si="26">AV43</f>
        <v>76</v>
      </c>
      <c r="F43" s="21" t="str">
        <f t="shared" ref="F43:F60" si="27">IF(E43="","",IF(E43&lt;=69,"D",IF(E43&lt;=75,"C",IF(E43&lt;=90,"B",IF(E43&lt;=100,"A","E")))))</f>
        <v>B</v>
      </c>
      <c r="G43" s="21" t="str">
        <f t="shared" ref="G43:G60" si="28">CQ43</f>
        <v xml:space="preserve">Memiliki kemampuan pemahanan  Larutan Elektrolit, Redoks, Hukum Dasar, </v>
      </c>
      <c r="H43" s="22">
        <f t="shared" ref="H43:H60" si="29">CN43</f>
        <v>80</v>
      </c>
      <c r="I43" s="21" t="str">
        <f t="shared" ref="I43:I60" si="30">IF(H43="","",IF(H43&lt;=69,"D",IF(H43&lt;=75,"C",IF(H43&lt;=90,"B",IF(H43&lt;=100,"A","E")))))</f>
        <v>B</v>
      </c>
      <c r="J43" s="21" t="str">
        <f t="shared" ref="J43:J60" si="31">CT43</f>
        <v xml:space="preserve">Memiliki keterampilan  Larutan Elektrolit, Hukum Dasar, </v>
      </c>
      <c r="L43" s="36">
        <f t="shared" ref="L43:L60" si="32">AD43</f>
        <v>78</v>
      </c>
      <c r="M43" s="36">
        <f t="shared" ref="M43:M60" si="33">IF(COUNTBLANK(AT43:AT43),"",AT43)</f>
        <v>55</v>
      </c>
      <c r="O43" s="36">
        <v>73</v>
      </c>
      <c r="P43" s="36">
        <v>80</v>
      </c>
      <c r="Q43" s="38">
        <v>90</v>
      </c>
      <c r="R43" s="36">
        <v>61</v>
      </c>
      <c r="S43" s="36">
        <v>80</v>
      </c>
      <c r="T43" s="38">
        <v>85</v>
      </c>
      <c r="U43" s="36">
        <v>70</v>
      </c>
      <c r="V43" s="36">
        <v>80</v>
      </c>
      <c r="W43" s="38">
        <v>85</v>
      </c>
      <c r="X43" s="36"/>
      <c r="Y43" s="36"/>
      <c r="Z43" s="38"/>
      <c r="AA43" s="36"/>
      <c r="AB43" s="36"/>
      <c r="AC43" s="38"/>
      <c r="AD43" s="38">
        <f t="shared" ref="AD43:AD60" si="34">IF(AND(O43="",P43="",Q43=""),"",ROUND(AVERAGE(O43:AC43),0))</f>
        <v>78</v>
      </c>
      <c r="AE43" s="36">
        <v>72</v>
      </c>
      <c r="AF43" s="36"/>
      <c r="AG43" s="38">
        <v>82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55</v>
      </c>
      <c r="AU43" s="48">
        <f t="shared" ref="AU43:AU60" si="35">IF(AT43="","",AVERAGE(O43:AC43,AE43:AT43))</f>
        <v>76.083333333333329</v>
      </c>
      <c r="AV43" s="49">
        <f t="shared" ref="AV43:AV60" si="36">IF(AU43="","",ROUND(AU43,0))</f>
        <v>76</v>
      </c>
      <c r="AW43" s="56"/>
      <c r="AX43" s="36">
        <v>75</v>
      </c>
      <c r="AY43" s="36"/>
      <c r="AZ43" s="38">
        <v>80</v>
      </c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ref="BM43:BM60" si="37">IF(AND(AZ43="",AY43="",AX43=""),"",MAX(AX43:AZ43))</f>
        <v>80</v>
      </c>
      <c r="BN43" s="38" t="str">
        <f t="shared" ref="BN43:BN60" si="38">IF(AND(BB43="",BC43="",BA43=""),"",MAX(BA43:BC43))</f>
        <v/>
      </c>
      <c r="BO43" s="38" t="str">
        <f t="shared" ref="BO43:BO60" si="39">IF(AND(BD43="",BE43="",BF43=""),"",MAX(BD43:BF43))</f>
        <v/>
      </c>
      <c r="BP43" s="38" t="str">
        <f t="shared" ref="BP43:BP60" si="40">IF(AND(BG43="",BH43="",BI43=""),"",MAX(BG43:BI43))</f>
        <v/>
      </c>
      <c r="BQ43" s="38" t="str">
        <f t="shared" ref="BQ43:BQ60" si="41">IF(AND(BJ43="",BK43="",BL43=""),"",MAX(BJ43:BL43))</f>
        <v/>
      </c>
      <c r="BR43" s="38">
        <f t="shared" ref="BR43:BR60" si="42">IF(AND(BM43=""),"",ROUND(AVERAGE(BM43:BQ43),0))</f>
        <v>80</v>
      </c>
      <c r="BS43" s="36">
        <v>75</v>
      </c>
      <c r="BT43" s="36"/>
      <c r="BU43" s="38">
        <v>80</v>
      </c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ref="CH43:CH60" si="43">IF(AND(BU43="",BT43="",BS43=""),"",MAX(BS43:BU43))</f>
        <v>80</v>
      </c>
      <c r="CI43" s="38" t="str">
        <f t="shared" ref="CI43:CI60" si="44">IF(AND(BW43="",BX43="",BV43=""),"",MAX(BV43:BX43))</f>
        <v/>
      </c>
      <c r="CJ43" s="38" t="str">
        <f t="shared" ref="CJ43:CJ60" si="45">IF(AND(BY43="",BZ43="",CA43=""),"",MAX(BY43:CA43))</f>
        <v/>
      </c>
      <c r="CK43" s="38" t="str">
        <f t="shared" ref="CK43:CK60" si="46">IF(AND(CB43="",CC43="",CD43=""),"",MAX(CB43:CD43))</f>
        <v/>
      </c>
      <c r="CL43" s="38" t="str">
        <f t="shared" ref="CL43:CL60" si="47">IF(AND(CE43="",CF43="",CG43=""),"",MAX(CE43:CG43))</f>
        <v/>
      </c>
      <c r="CM43" s="48">
        <f t="shared" ref="CM43:CM60" si="48">IF(AND(CH43=""),"",AVERAGE(BR43,CH43:CL43))</f>
        <v>80</v>
      </c>
      <c r="CN43" s="49">
        <f t="shared" ref="CN43:CN60" si="49">IF(CM43="","",ROUND(CM43,0))</f>
        <v>80</v>
      </c>
      <c r="CO43" s="56"/>
      <c r="CP43" s="36">
        <v>11</v>
      </c>
      <c r="CQ43" s="61" t="str">
        <f t="shared" ref="CQ43:CQ60" si="50">IF(CP43="","",VLOOKUP(CP43,$DE$9:$DF$20,2,0))</f>
        <v xml:space="preserve">Memiliki kemampuan pemahanan  Larutan Elektrolit, Redoks, Hukum Dasar, </v>
      </c>
      <c r="CR43" s="56"/>
      <c r="CS43" s="36">
        <v>11</v>
      </c>
      <c r="CT43" s="61" t="str">
        <f t="shared" ref="CT43:CT60" si="51">IF(CS43="","",VLOOKUP(CS43,$DE$22:$DF$33,2,0))</f>
        <v xml:space="preserve">Memiliki keterampilan  Larutan Elektrolit, Hukum Dasar, </v>
      </c>
    </row>
    <row r="44" spans="1:110">
      <c r="A44" s="21">
        <v>34</v>
      </c>
      <c r="B44" s="21">
        <v>79976</v>
      </c>
      <c r="C44" s="21" t="s">
        <v>165</v>
      </c>
      <c r="E44" s="22">
        <f t="shared" si="26"/>
        <v>76</v>
      </c>
      <c r="F44" s="21" t="str">
        <f t="shared" si="27"/>
        <v>B</v>
      </c>
      <c r="G44" s="21" t="str">
        <f t="shared" si="28"/>
        <v xml:space="preserve">Memiliki kemampuan pemahanan  Larutan Elektrolit, Redoks, Hukum Dasar, </v>
      </c>
      <c r="H44" s="22">
        <f t="shared" si="29"/>
        <v>80</v>
      </c>
      <c r="I44" s="21" t="str">
        <f t="shared" si="30"/>
        <v>B</v>
      </c>
      <c r="J44" s="21" t="str">
        <f t="shared" si="31"/>
        <v xml:space="preserve">Memiliki keterampilan  Larutan Elektrolit, Hukum Dasar, </v>
      </c>
      <c r="L44" s="36">
        <f t="shared" si="32"/>
        <v>77</v>
      </c>
      <c r="M44" s="36">
        <f t="shared" si="33"/>
        <v>64</v>
      </c>
      <c r="O44" s="36">
        <v>80</v>
      </c>
      <c r="P44" s="36">
        <v>80</v>
      </c>
      <c r="Q44" s="38">
        <v>85</v>
      </c>
      <c r="R44" s="36">
        <v>77</v>
      </c>
      <c r="S44" s="36">
        <v>80</v>
      </c>
      <c r="T44" s="38">
        <v>85</v>
      </c>
      <c r="U44" s="36">
        <v>38</v>
      </c>
      <c r="V44" s="36">
        <v>85</v>
      </c>
      <c r="W44" s="38">
        <v>85</v>
      </c>
      <c r="X44" s="36"/>
      <c r="Y44" s="36"/>
      <c r="Z44" s="38"/>
      <c r="AA44" s="36"/>
      <c r="AB44" s="36"/>
      <c r="AC44" s="38"/>
      <c r="AD44" s="38">
        <f t="shared" si="34"/>
        <v>77</v>
      </c>
      <c r="AE44" s="36">
        <v>70</v>
      </c>
      <c r="AF44" s="36"/>
      <c r="AG44" s="38">
        <v>85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64</v>
      </c>
      <c r="AU44" s="48">
        <f t="shared" si="35"/>
        <v>76.166666666666671</v>
      </c>
      <c r="AV44" s="49">
        <f t="shared" si="36"/>
        <v>76</v>
      </c>
      <c r="AW44" s="56"/>
      <c r="AX44" s="36">
        <v>80</v>
      </c>
      <c r="AY44" s="36"/>
      <c r="AZ44" s="38">
        <v>80</v>
      </c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37"/>
        <v>80</v>
      </c>
      <c r="BN44" s="38" t="str">
        <f t="shared" si="38"/>
        <v/>
      </c>
      <c r="BO44" s="38" t="str">
        <f t="shared" si="39"/>
        <v/>
      </c>
      <c r="BP44" s="38" t="str">
        <f t="shared" si="40"/>
        <v/>
      </c>
      <c r="BQ44" s="38" t="str">
        <f t="shared" si="41"/>
        <v/>
      </c>
      <c r="BR44" s="38">
        <f t="shared" si="42"/>
        <v>80</v>
      </c>
      <c r="BS44" s="36">
        <v>80</v>
      </c>
      <c r="BT44" s="36"/>
      <c r="BU44" s="38">
        <v>80</v>
      </c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43"/>
        <v>80</v>
      </c>
      <c r="CI44" s="38" t="str">
        <f t="shared" si="44"/>
        <v/>
      </c>
      <c r="CJ44" s="38" t="str">
        <f t="shared" si="45"/>
        <v/>
      </c>
      <c r="CK44" s="38" t="str">
        <f t="shared" si="46"/>
        <v/>
      </c>
      <c r="CL44" s="38" t="str">
        <f t="shared" si="47"/>
        <v/>
      </c>
      <c r="CM44" s="48">
        <f t="shared" si="48"/>
        <v>80</v>
      </c>
      <c r="CN44" s="49">
        <f t="shared" si="49"/>
        <v>80</v>
      </c>
      <c r="CO44" s="56"/>
      <c r="CP44" s="36">
        <v>11</v>
      </c>
      <c r="CQ44" s="61" t="str">
        <f t="shared" si="50"/>
        <v xml:space="preserve">Memiliki kemampuan pemahanan  Larutan Elektrolit, Redoks, Hukum Dasar, </v>
      </c>
      <c r="CR44" s="56"/>
      <c r="CS44" s="36">
        <v>11</v>
      </c>
      <c r="CT44" s="61" t="str">
        <f t="shared" si="51"/>
        <v xml:space="preserve">Memiliki keterampilan  Larutan Elektrolit, Hukum Dasar, </v>
      </c>
    </row>
    <row r="45" spans="1:110">
      <c r="A45" s="21">
        <v>35</v>
      </c>
      <c r="B45" s="21">
        <v>79992</v>
      </c>
      <c r="C45" s="21" t="s">
        <v>166</v>
      </c>
      <c r="E45" s="22">
        <f t="shared" si="26"/>
        <v>83</v>
      </c>
      <c r="F45" s="21" t="str">
        <f t="shared" si="27"/>
        <v>B</v>
      </c>
      <c r="G45" s="21" t="str">
        <f t="shared" si="28"/>
        <v xml:space="preserve">Memiliki kemampuan pemahanan  Larutan Elektrolit, Redoks, Hukum Dasar, </v>
      </c>
      <c r="H45" s="22">
        <f t="shared" si="29"/>
        <v>80</v>
      </c>
      <c r="I45" s="21" t="str">
        <f t="shared" si="30"/>
        <v>B</v>
      </c>
      <c r="J45" s="21" t="str">
        <f t="shared" si="31"/>
        <v xml:space="preserve">Memiliki keterampilan  Larutan Elektrolit, Hukum Dasar, </v>
      </c>
      <c r="L45" s="36">
        <f t="shared" si="32"/>
        <v>84</v>
      </c>
      <c r="M45" s="36">
        <f t="shared" si="33"/>
        <v>75</v>
      </c>
      <c r="O45" s="36">
        <v>75</v>
      </c>
      <c r="P45" s="36">
        <v>90</v>
      </c>
      <c r="Q45" s="38">
        <v>90</v>
      </c>
      <c r="R45" s="36">
        <v>74</v>
      </c>
      <c r="S45" s="36">
        <v>90</v>
      </c>
      <c r="T45" s="38">
        <v>90</v>
      </c>
      <c r="U45" s="36">
        <v>65</v>
      </c>
      <c r="V45" s="36">
        <v>90</v>
      </c>
      <c r="W45" s="38">
        <v>90</v>
      </c>
      <c r="X45" s="36"/>
      <c r="Y45" s="36"/>
      <c r="Z45" s="38"/>
      <c r="AA45" s="36"/>
      <c r="AB45" s="36"/>
      <c r="AC45" s="38"/>
      <c r="AD45" s="38">
        <f t="shared" si="34"/>
        <v>84</v>
      </c>
      <c r="AE45" s="36">
        <v>80</v>
      </c>
      <c r="AF45" s="36"/>
      <c r="AG45" s="38">
        <v>85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75</v>
      </c>
      <c r="AU45" s="48">
        <f t="shared" si="35"/>
        <v>82.833333333333329</v>
      </c>
      <c r="AV45" s="49">
        <f t="shared" si="36"/>
        <v>83</v>
      </c>
      <c r="AW45" s="56"/>
      <c r="AX45" s="36">
        <v>80</v>
      </c>
      <c r="AY45" s="36"/>
      <c r="AZ45" s="38">
        <v>80</v>
      </c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37"/>
        <v>80</v>
      </c>
      <c r="BN45" s="38" t="str">
        <f t="shared" si="38"/>
        <v/>
      </c>
      <c r="BO45" s="38" t="str">
        <f t="shared" si="39"/>
        <v/>
      </c>
      <c r="BP45" s="38" t="str">
        <f t="shared" si="40"/>
        <v/>
      </c>
      <c r="BQ45" s="38" t="str">
        <f t="shared" si="41"/>
        <v/>
      </c>
      <c r="BR45" s="38">
        <f t="shared" si="42"/>
        <v>80</v>
      </c>
      <c r="BS45" s="36">
        <v>80</v>
      </c>
      <c r="BT45" s="36"/>
      <c r="BU45" s="38">
        <v>80</v>
      </c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43"/>
        <v>80</v>
      </c>
      <c r="CI45" s="38" t="str">
        <f t="shared" si="44"/>
        <v/>
      </c>
      <c r="CJ45" s="38" t="str">
        <f t="shared" si="45"/>
        <v/>
      </c>
      <c r="CK45" s="38" t="str">
        <f t="shared" si="46"/>
        <v/>
      </c>
      <c r="CL45" s="38" t="str">
        <f t="shared" si="47"/>
        <v/>
      </c>
      <c r="CM45" s="48">
        <f t="shared" si="48"/>
        <v>80</v>
      </c>
      <c r="CN45" s="49">
        <f t="shared" si="49"/>
        <v>80</v>
      </c>
      <c r="CO45" s="56"/>
      <c r="CP45" s="36">
        <v>11</v>
      </c>
      <c r="CQ45" s="61" t="str">
        <f t="shared" si="50"/>
        <v xml:space="preserve">Memiliki kemampuan pemahanan  Larutan Elektrolit, Redoks, Hukum Dasar, </v>
      </c>
      <c r="CR45" s="56"/>
      <c r="CS45" s="36">
        <v>11</v>
      </c>
      <c r="CT45" s="61" t="str">
        <f t="shared" si="51"/>
        <v xml:space="preserve">Memiliki keterampilan  Larutan Elektrolit, Hukum Dasar, </v>
      </c>
    </row>
    <row r="46" spans="1:110">
      <c r="A46" s="21">
        <v>36</v>
      </c>
      <c r="B46" s="21">
        <v>80008</v>
      </c>
      <c r="C46" s="21" t="s">
        <v>167</v>
      </c>
      <c r="E46" s="22">
        <f t="shared" si="26"/>
        <v>78</v>
      </c>
      <c r="F46" s="21" t="str">
        <f t="shared" si="27"/>
        <v>B</v>
      </c>
      <c r="G46" s="21" t="str">
        <f t="shared" si="28"/>
        <v xml:space="preserve">Memiliki kemampuan pemahanan  Larutan Elektrolit, Redoks, Hukum Dasar, </v>
      </c>
      <c r="H46" s="22">
        <f t="shared" si="29"/>
        <v>80</v>
      </c>
      <c r="I46" s="21" t="str">
        <f t="shared" si="30"/>
        <v>B</v>
      </c>
      <c r="J46" s="21" t="str">
        <f t="shared" si="31"/>
        <v xml:space="preserve">Memiliki keterampilan  Larutan Elektrolit, Hukum Dasar, </v>
      </c>
      <c r="L46" s="36">
        <f t="shared" si="32"/>
        <v>79</v>
      </c>
      <c r="M46" s="36">
        <f t="shared" si="33"/>
        <v>68</v>
      </c>
      <c r="O46" s="36">
        <v>75</v>
      </c>
      <c r="P46" s="36">
        <v>78</v>
      </c>
      <c r="Q46" s="38">
        <v>85</v>
      </c>
      <c r="R46" s="36">
        <v>54</v>
      </c>
      <c r="S46" s="36">
        <v>85</v>
      </c>
      <c r="T46" s="38">
        <v>90</v>
      </c>
      <c r="U46" s="36">
        <v>70</v>
      </c>
      <c r="V46" s="36">
        <v>85</v>
      </c>
      <c r="W46" s="38">
        <v>90</v>
      </c>
      <c r="X46" s="36"/>
      <c r="Y46" s="36"/>
      <c r="Z46" s="38"/>
      <c r="AA46" s="36"/>
      <c r="AB46" s="36"/>
      <c r="AC46" s="38"/>
      <c r="AD46" s="38">
        <f t="shared" si="34"/>
        <v>79</v>
      </c>
      <c r="AE46" s="36">
        <v>75</v>
      </c>
      <c r="AF46" s="36"/>
      <c r="AG46" s="38">
        <v>80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68</v>
      </c>
      <c r="AU46" s="48">
        <f t="shared" si="35"/>
        <v>77.916666666666671</v>
      </c>
      <c r="AV46" s="49">
        <f t="shared" si="36"/>
        <v>78</v>
      </c>
      <c r="AW46" s="56"/>
      <c r="AX46" s="36">
        <v>80</v>
      </c>
      <c r="AY46" s="36"/>
      <c r="AZ46" s="38">
        <v>80</v>
      </c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37"/>
        <v>80</v>
      </c>
      <c r="BN46" s="38" t="str">
        <f t="shared" si="38"/>
        <v/>
      </c>
      <c r="BO46" s="38" t="str">
        <f t="shared" si="39"/>
        <v/>
      </c>
      <c r="BP46" s="38" t="str">
        <f t="shared" si="40"/>
        <v/>
      </c>
      <c r="BQ46" s="38" t="str">
        <f t="shared" si="41"/>
        <v/>
      </c>
      <c r="BR46" s="38">
        <f t="shared" si="42"/>
        <v>80</v>
      </c>
      <c r="BS46" s="36">
        <v>80</v>
      </c>
      <c r="BT46" s="36"/>
      <c r="BU46" s="38">
        <v>80</v>
      </c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43"/>
        <v>80</v>
      </c>
      <c r="CI46" s="38" t="str">
        <f t="shared" si="44"/>
        <v/>
      </c>
      <c r="CJ46" s="38" t="str">
        <f t="shared" si="45"/>
        <v/>
      </c>
      <c r="CK46" s="38" t="str">
        <f t="shared" si="46"/>
        <v/>
      </c>
      <c r="CL46" s="38" t="str">
        <f t="shared" si="47"/>
        <v/>
      </c>
      <c r="CM46" s="48">
        <f t="shared" si="48"/>
        <v>80</v>
      </c>
      <c r="CN46" s="49">
        <f t="shared" si="49"/>
        <v>80</v>
      </c>
      <c r="CO46" s="56"/>
      <c r="CP46" s="36">
        <v>11</v>
      </c>
      <c r="CQ46" s="61" t="str">
        <f t="shared" si="50"/>
        <v xml:space="preserve">Memiliki kemampuan pemahanan  Larutan Elektrolit, Redoks, Hukum Dasar, </v>
      </c>
      <c r="CR46" s="56"/>
      <c r="CS46" s="36">
        <v>11</v>
      </c>
      <c r="CT46" s="61" t="str">
        <f t="shared" si="51"/>
        <v xml:space="preserve">Memiliki keterampilan  Larutan Elektrolit, Hukum Dasar, </v>
      </c>
    </row>
    <row r="47" spans="1:110">
      <c r="A47" s="21"/>
      <c r="B47" s="21"/>
      <c r="C47" s="21"/>
      <c r="E47" s="22" t="str">
        <f t="shared" si="26"/>
        <v/>
      </c>
      <c r="F47" s="21" t="str">
        <f t="shared" si="27"/>
        <v/>
      </c>
      <c r="G47" s="21" t="str">
        <f t="shared" si="28"/>
        <v/>
      </c>
      <c r="H47" s="22" t="str">
        <f t="shared" si="29"/>
        <v/>
      </c>
      <c r="I47" s="21" t="str">
        <f t="shared" si="30"/>
        <v/>
      </c>
      <c r="J47" s="21" t="str">
        <f t="shared" si="31"/>
        <v/>
      </c>
      <c r="L47" s="36" t="str">
        <f t="shared" si="32"/>
        <v/>
      </c>
      <c r="M47" s="36" t="str">
        <f t="shared" si="33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34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35"/>
        <v/>
      </c>
      <c r="AV47" s="49" t="str">
        <f t="shared" si="36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37"/>
        <v/>
      </c>
      <c r="BN47" s="38" t="str">
        <f t="shared" si="38"/>
        <v/>
      </c>
      <c r="BO47" s="38" t="str">
        <f t="shared" si="39"/>
        <v/>
      </c>
      <c r="BP47" s="38" t="str">
        <f t="shared" si="40"/>
        <v/>
      </c>
      <c r="BQ47" s="38" t="str">
        <f t="shared" si="41"/>
        <v/>
      </c>
      <c r="BR47" s="38" t="str">
        <f t="shared" si="42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43"/>
        <v/>
      </c>
      <c r="CI47" s="38" t="str">
        <f t="shared" si="44"/>
        <v/>
      </c>
      <c r="CJ47" s="38" t="str">
        <f t="shared" si="45"/>
        <v/>
      </c>
      <c r="CK47" s="38" t="str">
        <f t="shared" si="46"/>
        <v/>
      </c>
      <c r="CL47" s="38" t="str">
        <f t="shared" si="47"/>
        <v/>
      </c>
      <c r="CM47" s="48" t="str">
        <f t="shared" si="48"/>
        <v/>
      </c>
      <c r="CN47" s="49" t="str">
        <f t="shared" si="49"/>
        <v/>
      </c>
      <c r="CO47" s="56"/>
      <c r="CP47" s="36"/>
      <c r="CQ47" s="61" t="str">
        <f t="shared" si="50"/>
        <v/>
      </c>
      <c r="CR47" s="56"/>
      <c r="CS47" s="36"/>
      <c r="CT47" s="61" t="str">
        <f t="shared" si="51"/>
        <v/>
      </c>
    </row>
    <row r="48" spans="1:110">
      <c r="A48" s="21"/>
      <c r="B48" s="21"/>
      <c r="C48" s="21"/>
      <c r="E48" s="22" t="str">
        <f t="shared" si="26"/>
        <v/>
      </c>
      <c r="F48" s="21" t="str">
        <f t="shared" si="27"/>
        <v/>
      </c>
      <c r="G48" s="21" t="str">
        <f t="shared" si="28"/>
        <v/>
      </c>
      <c r="H48" s="22" t="str">
        <f t="shared" si="29"/>
        <v/>
      </c>
      <c r="I48" s="21" t="str">
        <f t="shared" si="30"/>
        <v/>
      </c>
      <c r="J48" s="21" t="str">
        <f t="shared" si="31"/>
        <v/>
      </c>
      <c r="L48" s="36" t="str">
        <f t="shared" si="32"/>
        <v/>
      </c>
      <c r="M48" s="36" t="str">
        <f t="shared" si="33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34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35"/>
        <v/>
      </c>
      <c r="AV48" s="49" t="str">
        <f t="shared" si="36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37"/>
        <v/>
      </c>
      <c r="BN48" s="38" t="str">
        <f t="shared" si="38"/>
        <v/>
      </c>
      <c r="BO48" s="38" t="str">
        <f t="shared" si="39"/>
        <v/>
      </c>
      <c r="BP48" s="38" t="str">
        <f t="shared" si="40"/>
        <v/>
      </c>
      <c r="BQ48" s="38" t="str">
        <f t="shared" si="41"/>
        <v/>
      </c>
      <c r="BR48" s="38" t="str">
        <f t="shared" si="42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43"/>
        <v/>
      </c>
      <c r="CI48" s="38" t="str">
        <f t="shared" si="44"/>
        <v/>
      </c>
      <c r="CJ48" s="38" t="str">
        <f t="shared" si="45"/>
        <v/>
      </c>
      <c r="CK48" s="38" t="str">
        <f t="shared" si="46"/>
        <v/>
      </c>
      <c r="CL48" s="38" t="str">
        <f t="shared" si="47"/>
        <v/>
      </c>
      <c r="CM48" s="48" t="str">
        <f t="shared" si="48"/>
        <v/>
      </c>
      <c r="CN48" s="49" t="str">
        <f t="shared" si="49"/>
        <v/>
      </c>
      <c r="CO48" s="56"/>
      <c r="CP48" s="36"/>
      <c r="CQ48" s="61" t="str">
        <f t="shared" si="50"/>
        <v/>
      </c>
      <c r="CR48" s="56"/>
      <c r="CS48" s="36"/>
      <c r="CT48" s="61" t="str">
        <f t="shared" si="51"/>
        <v/>
      </c>
    </row>
    <row r="49" spans="1:98">
      <c r="A49" s="21"/>
      <c r="B49" s="21"/>
      <c r="C49" s="21"/>
      <c r="E49" s="22" t="str">
        <f t="shared" si="26"/>
        <v/>
      </c>
      <c r="F49" s="21" t="str">
        <f t="shared" si="27"/>
        <v/>
      </c>
      <c r="G49" s="21" t="str">
        <f t="shared" si="28"/>
        <v/>
      </c>
      <c r="H49" s="22" t="str">
        <f t="shared" si="29"/>
        <v/>
      </c>
      <c r="I49" s="21" t="str">
        <f t="shared" si="30"/>
        <v/>
      </c>
      <c r="J49" s="21" t="str">
        <f t="shared" si="31"/>
        <v/>
      </c>
      <c r="L49" s="36" t="str">
        <f t="shared" si="32"/>
        <v/>
      </c>
      <c r="M49" s="36" t="str">
        <f t="shared" si="33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34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35"/>
        <v/>
      </c>
      <c r="AV49" s="49" t="str">
        <f t="shared" si="36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37"/>
        <v/>
      </c>
      <c r="BN49" s="38" t="str">
        <f t="shared" si="38"/>
        <v/>
      </c>
      <c r="BO49" s="38" t="str">
        <f t="shared" si="39"/>
        <v/>
      </c>
      <c r="BP49" s="38" t="str">
        <f t="shared" si="40"/>
        <v/>
      </c>
      <c r="BQ49" s="38" t="str">
        <f t="shared" si="41"/>
        <v/>
      </c>
      <c r="BR49" s="38" t="str">
        <f t="shared" si="42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43"/>
        <v/>
      </c>
      <c r="CI49" s="38" t="str">
        <f t="shared" si="44"/>
        <v/>
      </c>
      <c r="CJ49" s="38" t="str">
        <f t="shared" si="45"/>
        <v/>
      </c>
      <c r="CK49" s="38" t="str">
        <f t="shared" si="46"/>
        <v/>
      </c>
      <c r="CL49" s="38" t="str">
        <f t="shared" si="47"/>
        <v/>
      </c>
      <c r="CM49" s="48" t="str">
        <f t="shared" si="48"/>
        <v/>
      </c>
      <c r="CN49" s="49" t="str">
        <f t="shared" si="49"/>
        <v/>
      </c>
      <c r="CO49" s="56"/>
      <c r="CP49" s="36"/>
      <c r="CQ49" s="61" t="str">
        <f t="shared" si="50"/>
        <v/>
      </c>
      <c r="CR49" s="56"/>
      <c r="CS49" s="36"/>
      <c r="CT49" s="61" t="str">
        <f t="shared" si="51"/>
        <v/>
      </c>
    </row>
    <row r="50" spans="1:98">
      <c r="A50" s="21"/>
      <c r="B50" s="21"/>
      <c r="C50" s="21"/>
      <c r="E50" s="22" t="str">
        <f t="shared" si="26"/>
        <v/>
      </c>
      <c r="F50" s="21" t="str">
        <f t="shared" si="27"/>
        <v/>
      </c>
      <c r="G50" s="21" t="str">
        <f t="shared" si="28"/>
        <v/>
      </c>
      <c r="H50" s="22" t="str">
        <f t="shared" si="29"/>
        <v/>
      </c>
      <c r="I50" s="21" t="str">
        <f t="shared" si="30"/>
        <v/>
      </c>
      <c r="J50" s="21" t="str">
        <f t="shared" si="31"/>
        <v/>
      </c>
      <c r="L50" s="36" t="str">
        <f t="shared" si="32"/>
        <v/>
      </c>
      <c r="M50" s="36" t="str">
        <f t="shared" si="33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34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35"/>
        <v/>
      </c>
      <c r="AV50" s="49" t="str">
        <f t="shared" si="36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37"/>
        <v/>
      </c>
      <c r="BN50" s="38" t="str">
        <f t="shared" si="38"/>
        <v/>
      </c>
      <c r="BO50" s="38" t="str">
        <f t="shared" si="39"/>
        <v/>
      </c>
      <c r="BP50" s="38" t="str">
        <f t="shared" si="40"/>
        <v/>
      </c>
      <c r="BQ50" s="38" t="str">
        <f t="shared" si="41"/>
        <v/>
      </c>
      <c r="BR50" s="38" t="str">
        <f t="shared" si="42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43"/>
        <v/>
      </c>
      <c r="CI50" s="38" t="str">
        <f t="shared" si="44"/>
        <v/>
      </c>
      <c r="CJ50" s="38" t="str">
        <f t="shared" si="45"/>
        <v/>
      </c>
      <c r="CK50" s="38" t="str">
        <f t="shared" si="46"/>
        <v/>
      </c>
      <c r="CL50" s="38" t="str">
        <f t="shared" si="47"/>
        <v/>
      </c>
      <c r="CM50" s="48" t="str">
        <f t="shared" si="48"/>
        <v/>
      </c>
      <c r="CN50" s="49" t="str">
        <f t="shared" si="49"/>
        <v/>
      </c>
      <c r="CO50" s="56"/>
      <c r="CP50" s="36"/>
      <c r="CQ50" s="61" t="str">
        <f t="shared" si="50"/>
        <v/>
      </c>
      <c r="CR50" s="56"/>
      <c r="CS50" s="36"/>
      <c r="CT50" s="61" t="str">
        <f t="shared" si="51"/>
        <v/>
      </c>
    </row>
    <row r="51" spans="1:98">
      <c r="A51" s="21"/>
      <c r="B51" s="21"/>
      <c r="C51" s="21"/>
      <c r="E51" s="22" t="str">
        <f t="shared" si="26"/>
        <v/>
      </c>
      <c r="F51" s="21" t="str">
        <f t="shared" si="27"/>
        <v/>
      </c>
      <c r="G51" s="21" t="str">
        <f t="shared" si="28"/>
        <v/>
      </c>
      <c r="H51" s="22" t="str">
        <f t="shared" si="29"/>
        <v/>
      </c>
      <c r="I51" s="21" t="str">
        <f t="shared" si="30"/>
        <v/>
      </c>
      <c r="J51" s="21" t="str">
        <f t="shared" si="31"/>
        <v/>
      </c>
      <c r="L51" s="36" t="str">
        <f t="shared" si="32"/>
        <v/>
      </c>
      <c r="M51" s="36" t="str">
        <f t="shared" si="33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34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35"/>
        <v/>
      </c>
      <c r="AV51" s="49" t="str">
        <f t="shared" si="36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37"/>
        <v/>
      </c>
      <c r="BN51" s="38" t="str">
        <f t="shared" si="38"/>
        <v/>
      </c>
      <c r="BO51" s="38" t="str">
        <f t="shared" si="39"/>
        <v/>
      </c>
      <c r="BP51" s="38" t="str">
        <f t="shared" si="40"/>
        <v/>
      </c>
      <c r="BQ51" s="38" t="str">
        <f t="shared" si="41"/>
        <v/>
      </c>
      <c r="BR51" s="38" t="str">
        <f t="shared" si="42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43"/>
        <v/>
      </c>
      <c r="CI51" s="38" t="str">
        <f t="shared" si="44"/>
        <v/>
      </c>
      <c r="CJ51" s="38" t="str">
        <f t="shared" si="45"/>
        <v/>
      </c>
      <c r="CK51" s="38" t="str">
        <f t="shared" si="46"/>
        <v/>
      </c>
      <c r="CL51" s="38" t="str">
        <f t="shared" si="47"/>
        <v/>
      </c>
      <c r="CM51" s="48" t="str">
        <f t="shared" si="48"/>
        <v/>
      </c>
      <c r="CN51" s="49" t="str">
        <f t="shared" si="49"/>
        <v/>
      </c>
      <c r="CO51" s="56"/>
      <c r="CP51" s="36"/>
      <c r="CQ51" s="61" t="str">
        <f t="shared" si="50"/>
        <v/>
      </c>
      <c r="CR51" s="56"/>
      <c r="CS51" s="36"/>
      <c r="CT51" s="61" t="str">
        <f t="shared" si="51"/>
        <v/>
      </c>
    </row>
    <row r="52" spans="1:98">
      <c r="A52" s="21"/>
      <c r="B52" s="21"/>
      <c r="C52" s="21"/>
      <c r="E52" s="22" t="str">
        <f t="shared" si="26"/>
        <v/>
      </c>
      <c r="F52" s="21" t="str">
        <f t="shared" si="27"/>
        <v/>
      </c>
      <c r="G52" s="21" t="str">
        <f t="shared" si="28"/>
        <v/>
      </c>
      <c r="H52" s="22" t="str">
        <f t="shared" si="29"/>
        <v/>
      </c>
      <c r="I52" s="21" t="str">
        <f t="shared" si="30"/>
        <v/>
      </c>
      <c r="J52" s="21" t="str">
        <f t="shared" si="31"/>
        <v/>
      </c>
      <c r="L52" s="36" t="str">
        <f t="shared" si="32"/>
        <v/>
      </c>
      <c r="M52" s="36" t="str">
        <f t="shared" si="33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34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35"/>
        <v/>
      </c>
      <c r="AV52" s="49" t="str">
        <f t="shared" si="36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37"/>
        <v/>
      </c>
      <c r="BN52" s="38" t="str">
        <f t="shared" si="38"/>
        <v/>
      </c>
      <c r="BO52" s="38" t="str">
        <f t="shared" si="39"/>
        <v/>
      </c>
      <c r="BP52" s="38" t="str">
        <f t="shared" si="40"/>
        <v/>
      </c>
      <c r="BQ52" s="38" t="str">
        <f t="shared" si="41"/>
        <v/>
      </c>
      <c r="BR52" s="38" t="str">
        <f t="shared" si="42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43"/>
        <v/>
      </c>
      <c r="CI52" s="38" t="str">
        <f t="shared" si="44"/>
        <v/>
      </c>
      <c r="CJ52" s="38" t="str">
        <f t="shared" si="45"/>
        <v/>
      </c>
      <c r="CK52" s="38" t="str">
        <f t="shared" si="46"/>
        <v/>
      </c>
      <c r="CL52" s="38" t="str">
        <f t="shared" si="47"/>
        <v/>
      </c>
      <c r="CM52" s="48" t="str">
        <f t="shared" si="48"/>
        <v/>
      </c>
      <c r="CN52" s="49" t="str">
        <f t="shared" si="49"/>
        <v/>
      </c>
      <c r="CO52" s="56"/>
      <c r="CP52" s="36"/>
      <c r="CQ52" s="61" t="str">
        <f t="shared" si="50"/>
        <v/>
      </c>
      <c r="CR52" s="56"/>
      <c r="CS52" s="36"/>
      <c r="CT52" s="61" t="str">
        <f t="shared" si="51"/>
        <v/>
      </c>
    </row>
    <row r="53" spans="1:98">
      <c r="A53" s="21"/>
      <c r="B53" s="21"/>
      <c r="C53" s="21"/>
      <c r="E53" s="22" t="str">
        <f t="shared" si="26"/>
        <v/>
      </c>
      <c r="F53" s="21" t="str">
        <f t="shared" si="27"/>
        <v/>
      </c>
      <c r="G53" s="21" t="str">
        <f t="shared" si="28"/>
        <v/>
      </c>
      <c r="H53" s="22" t="str">
        <f t="shared" si="29"/>
        <v/>
      </c>
      <c r="I53" s="21" t="str">
        <f t="shared" si="30"/>
        <v/>
      </c>
      <c r="J53" s="21" t="str">
        <f t="shared" si="31"/>
        <v/>
      </c>
      <c r="L53" s="36" t="str">
        <f t="shared" si="32"/>
        <v/>
      </c>
      <c r="M53" s="36" t="str">
        <f t="shared" si="33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34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35"/>
        <v/>
      </c>
      <c r="AV53" s="49" t="str">
        <f t="shared" si="36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37"/>
        <v/>
      </c>
      <c r="BN53" s="38" t="str">
        <f t="shared" si="38"/>
        <v/>
      </c>
      <c r="BO53" s="38" t="str">
        <f t="shared" si="39"/>
        <v/>
      </c>
      <c r="BP53" s="38" t="str">
        <f t="shared" si="40"/>
        <v/>
      </c>
      <c r="BQ53" s="38" t="str">
        <f t="shared" si="41"/>
        <v/>
      </c>
      <c r="BR53" s="38" t="str">
        <f t="shared" si="42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43"/>
        <v/>
      </c>
      <c r="CI53" s="38" t="str">
        <f t="shared" si="44"/>
        <v/>
      </c>
      <c r="CJ53" s="38" t="str">
        <f t="shared" si="45"/>
        <v/>
      </c>
      <c r="CK53" s="38" t="str">
        <f t="shared" si="46"/>
        <v/>
      </c>
      <c r="CL53" s="38" t="str">
        <f t="shared" si="47"/>
        <v/>
      </c>
      <c r="CM53" s="48" t="str">
        <f t="shared" si="48"/>
        <v/>
      </c>
      <c r="CN53" s="49" t="str">
        <f t="shared" si="49"/>
        <v/>
      </c>
      <c r="CO53" s="56"/>
      <c r="CP53" s="36"/>
      <c r="CQ53" s="61" t="str">
        <f t="shared" si="50"/>
        <v/>
      </c>
      <c r="CR53" s="56"/>
      <c r="CS53" s="36"/>
      <c r="CT53" s="61" t="str">
        <f t="shared" si="51"/>
        <v/>
      </c>
    </row>
    <row r="54" spans="1:98">
      <c r="A54" s="21"/>
      <c r="B54" s="21"/>
      <c r="C54" s="21"/>
      <c r="E54" s="22" t="str">
        <f t="shared" si="26"/>
        <v/>
      </c>
      <c r="F54" s="21" t="str">
        <f t="shared" si="27"/>
        <v/>
      </c>
      <c r="G54" s="21" t="str">
        <f t="shared" si="28"/>
        <v/>
      </c>
      <c r="H54" s="22" t="str">
        <f t="shared" si="29"/>
        <v/>
      </c>
      <c r="I54" s="21" t="str">
        <f t="shared" si="30"/>
        <v/>
      </c>
      <c r="J54" s="21" t="str">
        <f t="shared" si="31"/>
        <v/>
      </c>
      <c r="L54" s="36" t="str">
        <f t="shared" si="32"/>
        <v/>
      </c>
      <c r="M54" s="36" t="str">
        <f t="shared" si="33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34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35"/>
        <v/>
      </c>
      <c r="AV54" s="49" t="str">
        <f t="shared" si="36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37"/>
        <v/>
      </c>
      <c r="BN54" s="38" t="str">
        <f t="shared" si="38"/>
        <v/>
      </c>
      <c r="BO54" s="38" t="str">
        <f t="shared" si="39"/>
        <v/>
      </c>
      <c r="BP54" s="38" t="str">
        <f t="shared" si="40"/>
        <v/>
      </c>
      <c r="BQ54" s="38" t="str">
        <f t="shared" si="41"/>
        <v/>
      </c>
      <c r="BR54" s="38" t="str">
        <f t="shared" si="42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43"/>
        <v/>
      </c>
      <c r="CI54" s="38" t="str">
        <f t="shared" si="44"/>
        <v/>
      </c>
      <c r="CJ54" s="38" t="str">
        <f t="shared" si="45"/>
        <v/>
      </c>
      <c r="CK54" s="38" t="str">
        <f t="shared" si="46"/>
        <v/>
      </c>
      <c r="CL54" s="38" t="str">
        <f t="shared" si="47"/>
        <v/>
      </c>
      <c r="CM54" s="48" t="str">
        <f t="shared" si="48"/>
        <v/>
      </c>
      <c r="CN54" s="49" t="str">
        <f t="shared" si="49"/>
        <v/>
      </c>
      <c r="CO54" s="56"/>
      <c r="CP54" s="36"/>
      <c r="CQ54" s="61" t="str">
        <f t="shared" si="50"/>
        <v/>
      </c>
      <c r="CR54" s="56"/>
      <c r="CS54" s="36"/>
      <c r="CT54" s="61" t="str">
        <f t="shared" si="51"/>
        <v/>
      </c>
    </row>
    <row r="55" spans="1:98">
      <c r="A55" s="21"/>
      <c r="B55" s="21"/>
      <c r="C55" s="21"/>
      <c r="E55" s="22" t="str">
        <f t="shared" si="26"/>
        <v/>
      </c>
      <c r="F55" s="21" t="str">
        <f t="shared" si="27"/>
        <v/>
      </c>
      <c r="G55" s="21" t="str">
        <f t="shared" si="28"/>
        <v/>
      </c>
      <c r="H55" s="22" t="str">
        <f t="shared" si="29"/>
        <v/>
      </c>
      <c r="I55" s="21" t="str">
        <f t="shared" si="30"/>
        <v/>
      </c>
      <c r="J55" s="21" t="str">
        <f t="shared" si="31"/>
        <v/>
      </c>
      <c r="L55" s="36" t="str">
        <f t="shared" si="32"/>
        <v/>
      </c>
      <c r="M55" s="36" t="str">
        <f t="shared" si="33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34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35"/>
        <v/>
      </c>
      <c r="AV55" s="49" t="str">
        <f t="shared" si="36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37"/>
        <v/>
      </c>
      <c r="BN55" s="38" t="str">
        <f t="shared" si="38"/>
        <v/>
      </c>
      <c r="BO55" s="38" t="str">
        <f t="shared" si="39"/>
        <v/>
      </c>
      <c r="BP55" s="38" t="str">
        <f t="shared" si="40"/>
        <v/>
      </c>
      <c r="BQ55" s="38" t="str">
        <f t="shared" si="41"/>
        <v/>
      </c>
      <c r="BR55" s="38" t="str">
        <f t="shared" si="42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43"/>
        <v/>
      </c>
      <c r="CI55" s="38" t="str">
        <f t="shared" si="44"/>
        <v/>
      </c>
      <c r="CJ55" s="38" t="str">
        <f t="shared" si="45"/>
        <v/>
      </c>
      <c r="CK55" s="38" t="str">
        <f t="shared" si="46"/>
        <v/>
      </c>
      <c r="CL55" s="38" t="str">
        <f t="shared" si="47"/>
        <v/>
      </c>
      <c r="CM55" s="48" t="str">
        <f t="shared" si="48"/>
        <v/>
      </c>
      <c r="CN55" s="49" t="str">
        <f t="shared" si="49"/>
        <v/>
      </c>
      <c r="CO55" s="56"/>
      <c r="CP55" s="36"/>
      <c r="CQ55" s="61" t="str">
        <f t="shared" si="50"/>
        <v/>
      </c>
      <c r="CR55" s="56"/>
      <c r="CS55" s="36"/>
      <c r="CT55" s="61" t="str">
        <f t="shared" si="51"/>
        <v/>
      </c>
    </row>
    <row r="56" spans="1:98">
      <c r="A56" s="21"/>
      <c r="B56" s="21"/>
      <c r="C56" s="21"/>
      <c r="E56" s="22" t="str">
        <f t="shared" si="26"/>
        <v/>
      </c>
      <c r="F56" s="21" t="str">
        <f t="shared" si="27"/>
        <v/>
      </c>
      <c r="G56" s="21" t="str">
        <f t="shared" si="28"/>
        <v/>
      </c>
      <c r="H56" s="22" t="str">
        <f t="shared" si="29"/>
        <v/>
      </c>
      <c r="I56" s="21" t="str">
        <f t="shared" si="30"/>
        <v/>
      </c>
      <c r="J56" s="21" t="str">
        <f t="shared" si="31"/>
        <v/>
      </c>
      <c r="L56" s="36" t="str">
        <f t="shared" si="32"/>
        <v/>
      </c>
      <c r="M56" s="36" t="str">
        <f t="shared" si="33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34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35"/>
        <v/>
      </c>
      <c r="AV56" s="49" t="str">
        <f t="shared" si="36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37"/>
        <v/>
      </c>
      <c r="BN56" s="38" t="str">
        <f t="shared" si="38"/>
        <v/>
      </c>
      <c r="BO56" s="38" t="str">
        <f t="shared" si="39"/>
        <v/>
      </c>
      <c r="BP56" s="38" t="str">
        <f t="shared" si="40"/>
        <v/>
      </c>
      <c r="BQ56" s="38" t="str">
        <f t="shared" si="41"/>
        <v/>
      </c>
      <c r="BR56" s="38" t="str">
        <f t="shared" si="42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43"/>
        <v/>
      </c>
      <c r="CI56" s="38" t="str">
        <f t="shared" si="44"/>
        <v/>
      </c>
      <c r="CJ56" s="38" t="str">
        <f t="shared" si="45"/>
        <v/>
      </c>
      <c r="CK56" s="38" t="str">
        <f t="shared" si="46"/>
        <v/>
      </c>
      <c r="CL56" s="38" t="str">
        <f t="shared" si="47"/>
        <v/>
      </c>
      <c r="CM56" s="48" t="str">
        <f t="shared" si="48"/>
        <v/>
      </c>
      <c r="CN56" s="49" t="str">
        <f t="shared" si="49"/>
        <v/>
      </c>
      <c r="CO56" s="56"/>
      <c r="CP56" s="36"/>
      <c r="CQ56" s="61" t="str">
        <f t="shared" si="50"/>
        <v/>
      </c>
      <c r="CR56" s="56"/>
      <c r="CS56" s="36"/>
      <c r="CT56" s="61" t="str">
        <f t="shared" si="51"/>
        <v/>
      </c>
    </row>
    <row r="57" spans="1:98">
      <c r="A57" s="21"/>
      <c r="B57" s="21"/>
      <c r="C57" s="21"/>
      <c r="E57" s="22" t="str">
        <f t="shared" si="26"/>
        <v/>
      </c>
      <c r="F57" s="21" t="str">
        <f t="shared" si="27"/>
        <v/>
      </c>
      <c r="G57" s="21" t="str">
        <f t="shared" si="28"/>
        <v/>
      </c>
      <c r="H57" s="22" t="str">
        <f t="shared" si="29"/>
        <v/>
      </c>
      <c r="I57" s="21" t="str">
        <f t="shared" si="30"/>
        <v/>
      </c>
      <c r="J57" s="21" t="str">
        <f t="shared" si="31"/>
        <v/>
      </c>
      <c r="L57" s="36" t="str">
        <f t="shared" si="32"/>
        <v/>
      </c>
      <c r="M57" s="36" t="str">
        <f t="shared" si="33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34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35"/>
        <v/>
      </c>
      <c r="AV57" s="49" t="str">
        <f t="shared" si="36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37"/>
        <v/>
      </c>
      <c r="BN57" s="38" t="str">
        <f t="shared" si="38"/>
        <v/>
      </c>
      <c r="BO57" s="38" t="str">
        <f t="shared" si="39"/>
        <v/>
      </c>
      <c r="BP57" s="38" t="str">
        <f t="shared" si="40"/>
        <v/>
      </c>
      <c r="BQ57" s="38" t="str">
        <f t="shared" si="41"/>
        <v/>
      </c>
      <c r="BR57" s="38" t="str">
        <f t="shared" si="42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43"/>
        <v/>
      </c>
      <c r="CI57" s="38" t="str">
        <f t="shared" si="44"/>
        <v/>
      </c>
      <c r="CJ57" s="38" t="str">
        <f t="shared" si="45"/>
        <v/>
      </c>
      <c r="CK57" s="38" t="str">
        <f t="shared" si="46"/>
        <v/>
      </c>
      <c r="CL57" s="38" t="str">
        <f t="shared" si="47"/>
        <v/>
      </c>
      <c r="CM57" s="48" t="str">
        <f t="shared" si="48"/>
        <v/>
      </c>
      <c r="CN57" s="49" t="str">
        <f t="shared" si="49"/>
        <v/>
      </c>
      <c r="CO57" s="56"/>
      <c r="CP57" s="36"/>
      <c r="CQ57" s="61" t="str">
        <f t="shared" si="50"/>
        <v/>
      </c>
      <c r="CR57" s="56"/>
      <c r="CS57" s="36"/>
      <c r="CT57" s="61" t="str">
        <f t="shared" si="51"/>
        <v/>
      </c>
    </row>
    <row r="58" spans="1:98">
      <c r="A58" s="21"/>
      <c r="B58" s="21"/>
      <c r="C58" s="21"/>
      <c r="E58" s="22" t="str">
        <f t="shared" si="26"/>
        <v/>
      </c>
      <c r="F58" s="21" t="str">
        <f t="shared" si="27"/>
        <v/>
      </c>
      <c r="G58" s="21" t="str">
        <f t="shared" si="28"/>
        <v/>
      </c>
      <c r="H58" s="22" t="str">
        <f t="shared" si="29"/>
        <v/>
      </c>
      <c r="I58" s="21" t="str">
        <f t="shared" si="30"/>
        <v/>
      </c>
      <c r="J58" s="21" t="str">
        <f t="shared" si="31"/>
        <v/>
      </c>
      <c r="L58" s="36" t="str">
        <f t="shared" si="32"/>
        <v/>
      </c>
      <c r="M58" s="36" t="str">
        <f t="shared" si="33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34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35"/>
        <v/>
      </c>
      <c r="AV58" s="49" t="str">
        <f t="shared" si="36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37"/>
        <v/>
      </c>
      <c r="BN58" s="38" t="str">
        <f t="shared" si="38"/>
        <v/>
      </c>
      <c r="BO58" s="38" t="str">
        <f t="shared" si="39"/>
        <v/>
      </c>
      <c r="BP58" s="38" t="str">
        <f t="shared" si="40"/>
        <v/>
      </c>
      <c r="BQ58" s="38" t="str">
        <f t="shared" si="41"/>
        <v/>
      </c>
      <c r="BR58" s="38" t="str">
        <f t="shared" si="42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43"/>
        <v/>
      </c>
      <c r="CI58" s="38" t="str">
        <f t="shared" si="44"/>
        <v/>
      </c>
      <c r="CJ58" s="38" t="str">
        <f t="shared" si="45"/>
        <v/>
      </c>
      <c r="CK58" s="38" t="str">
        <f t="shared" si="46"/>
        <v/>
      </c>
      <c r="CL58" s="38" t="str">
        <f t="shared" si="47"/>
        <v/>
      </c>
      <c r="CM58" s="48" t="str">
        <f t="shared" si="48"/>
        <v/>
      </c>
      <c r="CN58" s="49" t="str">
        <f t="shared" si="49"/>
        <v/>
      </c>
      <c r="CO58" s="56"/>
      <c r="CP58" s="36"/>
      <c r="CQ58" s="61" t="str">
        <f t="shared" si="50"/>
        <v/>
      </c>
      <c r="CR58" s="56"/>
      <c r="CS58" s="36"/>
      <c r="CT58" s="61" t="str">
        <f t="shared" si="51"/>
        <v/>
      </c>
    </row>
    <row r="59" spans="1:98">
      <c r="A59" s="21"/>
      <c r="B59" s="21"/>
      <c r="C59" s="21"/>
      <c r="E59" s="22" t="str">
        <f t="shared" si="26"/>
        <v/>
      </c>
      <c r="F59" s="21" t="str">
        <f t="shared" si="27"/>
        <v/>
      </c>
      <c r="G59" s="21" t="str">
        <f t="shared" si="28"/>
        <v/>
      </c>
      <c r="H59" s="22" t="str">
        <f t="shared" si="29"/>
        <v/>
      </c>
      <c r="I59" s="21" t="str">
        <f t="shared" si="30"/>
        <v/>
      </c>
      <c r="J59" s="21" t="str">
        <f t="shared" si="31"/>
        <v/>
      </c>
      <c r="L59" s="36" t="str">
        <f t="shared" si="32"/>
        <v/>
      </c>
      <c r="M59" s="36" t="str">
        <f t="shared" si="33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34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35"/>
        <v/>
      </c>
      <c r="AV59" s="49" t="str">
        <f t="shared" si="36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37"/>
        <v/>
      </c>
      <c r="BN59" s="38" t="str">
        <f t="shared" si="38"/>
        <v/>
      </c>
      <c r="BO59" s="38" t="str">
        <f t="shared" si="39"/>
        <v/>
      </c>
      <c r="BP59" s="38" t="str">
        <f t="shared" si="40"/>
        <v/>
      </c>
      <c r="BQ59" s="38" t="str">
        <f t="shared" si="41"/>
        <v/>
      </c>
      <c r="BR59" s="38" t="str">
        <f t="shared" si="42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43"/>
        <v/>
      </c>
      <c r="CI59" s="38" t="str">
        <f t="shared" si="44"/>
        <v/>
      </c>
      <c r="CJ59" s="38" t="str">
        <f t="shared" si="45"/>
        <v/>
      </c>
      <c r="CK59" s="38" t="str">
        <f t="shared" si="46"/>
        <v/>
      </c>
      <c r="CL59" s="38" t="str">
        <f t="shared" si="47"/>
        <v/>
      </c>
      <c r="CM59" s="48" t="str">
        <f t="shared" si="48"/>
        <v/>
      </c>
      <c r="CN59" s="49" t="str">
        <f t="shared" si="49"/>
        <v/>
      </c>
      <c r="CO59" s="56"/>
      <c r="CP59" s="36"/>
      <c r="CQ59" s="61" t="str">
        <f t="shared" si="50"/>
        <v/>
      </c>
      <c r="CR59" s="56"/>
      <c r="CS59" s="36"/>
      <c r="CT59" s="61" t="str">
        <f t="shared" si="51"/>
        <v/>
      </c>
    </row>
    <row r="60" spans="1:98">
      <c r="A60" s="21"/>
      <c r="B60" s="21"/>
      <c r="C60" s="21"/>
      <c r="E60" s="22" t="str">
        <f t="shared" si="26"/>
        <v/>
      </c>
      <c r="F60" s="21" t="str">
        <f t="shared" si="27"/>
        <v/>
      </c>
      <c r="G60" s="21" t="str">
        <f t="shared" si="28"/>
        <v/>
      </c>
      <c r="H60" s="22" t="str">
        <f t="shared" si="29"/>
        <v/>
      </c>
      <c r="I60" s="21" t="str">
        <f t="shared" si="30"/>
        <v/>
      </c>
      <c r="J60" s="21" t="str">
        <f t="shared" si="31"/>
        <v/>
      </c>
      <c r="L60" s="36" t="str">
        <f t="shared" si="32"/>
        <v/>
      </c>
      <c r="M60" s="36" t="str">
        <f t="shared" si="33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34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35"/>
        <v/>
      </c>
      <c r="AV60" s="49" t="str">
        <f t="shared" si="36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37"/>
        <v/>
      </c>
      <c r="BN60" s="38" t="str">
        <f t="shared" si="38"/>
        <v/>
      </c>
      <c r="BO60" s="38" t="str">
        <f t="shared" si="39"/>
        <v/>
      </c>
      <c r="BP60" s="38" t="str">
        <f t="shared" si="40"/>
        <v/>
      </c>
      <c r="BQ60" s="38" t="str">
        <f t="shared" si="41"/>
        <v/>
      </c>
      <c r="BR60" s="38" t="str">
        <f t="shared" si="42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43"/>
        <v/>
      </c>
      <c r="CI60" s="38" t="str">
        <f t="shared" si="44"/>
        <v/>
      </c>
      <c r="CJ60" s="38" t="str">
        <f t="shared" si="45"/>
        <v/>
      </c>
      <c r="CK60" s="38" t="str">
        <f t="shared" si="46"/>
        <v/>
      </c>
      <c r="CL60" s="38" t="str">
        <f t="shared" si="47"/>
        <v/>
      </c>
      <c r="CM60" s="48" t="str">
        <f t="shared" si="48"/>
        <v/>
      </c>
      <c r="CN60" s="49" t="str">
        <f t="shared" si="49"/>
        <v/>
      </c>
      <c r="CO60" s="56"/>
      <c r="CP60" s="36"/>
      <c r="CQ60" s="61" t="str">
        <f t="shared" si="50"/>
        <v/>
      </c>
      <c r="CR60" s="56"/>
      <c r="CS60" s="36"/>
      <c r="CT60" s="61" t="str">
        <f t="shared" si="5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opLeftCell="BW35" workbookViewId="0">
      <selection activeCell="CS11" sqref="CS11:CS46"/>
    </sheetView>
  </sheetViews>
  <sheetFormatPr defaultRowHeight="15"/>
  <sheetData>
    <row r="1" spans="1:110" ht="20.25">
      <c r="A1" s="1">
        <v>429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10">
      <c r="A2" s="4" t="s">
        <v>2</v>
      </c>
      <c r="B2" s="5"/>
      <c r="C2" s="6" t="s">
        <v>93</v>
      </c>
      <c r="E2" s="7" t="s">
        <v>168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4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11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11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11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11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11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11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spans="1:11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Redoks, Hukum Dasar, </v>
      </c>
    </row>
    <row r="10" spans="1:11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Redoks, Hukum Dasar, Masih perlu peningkatan pemahaman Larutan Elektrolit.</v>
      </c>
    </row>
    <row r="11" spans="1:110">
      <c r="A11" s="21">
        <v>1</v>
      </c>
      <c r="B11" s="21">
        <v>80024</v>
      </c>
      <c r="C11" s="21" t="s">
        <v>169</v>
      </c>
      <c r="E11" s="22">
        <f t="shared" ref="E11:E42" si="0">AV11</f>
        <v>75</v>
      </c>
      <c r="F11" s="21" t="str">
        <f t="shared" ref="F11:F42" si="1">IF(E11="","",IF(E11&lt;=69,"D",IF(E11&lt;=75,"C",IF(E11&lt;=90,"B",IF(E11&lt;=100,"A","E")))))</f>
        <v>C</v>
      </c>
      <c r="G11" s="21" t="str">
        <f t="shared" ref="G11:G42" si="2">CQ11</f>
        <v xml:space="preserve">Memiliki kemampuan pemahanan  Larutan Elektrolit, Redoks, Hukum Dasar, </v>
      </c>
      <c r="H11" s="22">
        <f t="shared" ref="H11:H42" si="3">CN11</f>
        <v>80</v>
      </c>
      <c r="I11" s="21" t="str">
        <f t="shared" ref="I11:I42" si="4">IF(H11="","",IF(H11&lt;=69,"D",IF(H11&lt;=75,"C",IF(H11&lt;=90,"B",IF(H11&lt;=100,"A","E")))))</f>
        <v>B</v>
      </c>
      <c r="J11" s="21" t="str">
        <f t="shared" ref="J11:J42" si="5">CT11</f>
        <v xml:space="preserve">Memiliki keterampilan  Larutan Elektrolit, Hukum Dasar, </v>
      </c>
      <c r="L11" s="36">
        <f t="shared" ref="L11:L42" si="6">AD11</f>
        <v>77</v>
      </c>
      <c r="M11" s="36">
        <f t="shared" ref="M11:M42" si="7">IF(COUNTBLANK(AT11:AT11),"",AT11)</f>
        <v>53</v>
      </c>
      <c r="O11" s="36">
        <v>70</v>
      </c>
      <c r="P11" s="36">
        <v>75</v>
      </c>
      <c r="Q11" s="38">
        <v>84</v>
      </c>
      <c r="R11" s="36">
        <v>68</v>
      </c>
      <c r="S11" s="36">
        <v>80</v>
      </c>
      <c r="T11" s="38">
        <v>85</v>
      </c>
      <c r="U11" s="36">
        <v>70</v>
      </c>
      <c r="V11" s="36">
        <v>75</v>
      </c>
      <c r="W11" s="38">
        <v>85</v>
      </c>
      <c r="X11" s="36"/>
      <c r="Y11" s="36"/>
      <c r="Z11" s="38"/>
      <c r="AA11" s="36"/>
      <c r="AB11" s="36"/>
      <c r="AC11" s="38"/>
      <c r="AD11" s="38">
        <f t="shared" ref="AD11:AD42" si="8">IF(AND(O11="",P11="",Q11=""),"",ROUND(AVERAGE(O11:AC11),0))</f>
        <v>77</v>
      </c>
      <c r="AE11" s="36">
        <v>70</v>
      </c>
      <c r="AF11" s="36"/>
      <c r="AG11" s="38">
        <v>80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53</v>
      </c>
      <c r="AU11" s="48">
        <f t="shared" ref="AU11:AU42" si="9">IF(AT11="","",AVERAGE(O11:AC11,AE11:AT11))</f>
        <v>74.583333333333329</v>
      </c>
      <c r="AV11" s="49">
        <f t="shared" ref="AV11:AV42" si="10">IF(AU11="","",ROUND(AU11,0))</f>
        <v>75</v>
      </c>
      <c r="AW11" s="56"/>
      <c r="AX11" s="36">
        <v>75</v>
      </c>
      <c r="AY11" s="36"/>
      <c r="AZ11" s="38">
        <v>80</v>
      </c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42" si="11">IF(AND(AZ11="",AY11="",AX11=""),"",MAX(AX11:AZ11))</f>
        <v>80</v>
      </c>
      <c r="BN11" s="38" t="str">
        <f t="shared" ref="BN11:BN42" si="12">IF(AND(BB11="",BC11="",BA11=""),"",MAX(BA11:BC11))</f>
        <v/>
      </c>
      <c r="BO11" s="38" t="str">
        <f t="shared" ref="BO11:BO42" si="13">IF(AND(BD11="",BE11="",BF11=""),"",MAX(BD11:BF11))</f>
        <v/>
      </c>
      <c r="BP11" s="38" t="str">
        <f t="shared" ref="BP11:BP42" si="14">IF(AND(BG11="",BH11="",BI11=""),"",MAX(BG11:BI11))</f>
        <v/>
      </c>
      <c r="BQ11" s="38" t="str">
        <f t="shared" ref="BQ11:BQ42" si="15">IF(AND(BJ11="",BK11="",BL11=""),"",MAX(BJ11:BL11))</f>
        <v/>
      </c>
      <c r="BR11" s="38">
        <f t="shared" ref="BR11:BR42" si="16">IF(AND(BM11=""),"",ROUND(AVERAGE(BM11:BQ11),0))</f>
        <v>80</v>
      </c>
      <c r="BS11" s="38">
        <v>80</v>
      </c>
      <c r="BT11" s="36"/>
      <c r="BU11" s="36">
        <v>75</v>
      </c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42" si="17">IF(AND(BU11="",BT11="",BS11=""),"",MAX(BS11:BU11))</f>
        <v>80</v>
      </c>
      <c r="CI11" s="38" t="str">
        <f t="shared" ref="CI11:CI42" si="18">IF(AND(BW11="",BX11="",BV11=""),"",MAX(BV11:BX11))</f>
        <v/>
      </c>
      <c r="CJ11" s="38" t="str">
        <f t="shared" ref="CJ11:CJ42" si="19">IF(AND(BY11="",BZ11="",CA11=""),"",MAX(BY11:CA11))</f>
        <v/>
      </c>
      <c r="CK11" s="38" t="str">
        <f t="shared" ref="CK11:CK42" si="20">IF(AND(CB11="",CC11="",CD11=""),"",MAX(CB11:CD11))</f>
        <v/>
      </c>
      <c r="CL11" s="38" t="str">
        <f t="shared" ref="CL11:CL42" si="21">IF(AND(CE11="",CF11="",CG11=""),"",MAX(CE11:CG11))</f>
        <v/>
      </c>
      <c r="CM11" s="48">
        <f t="shared" ref="CM11:CM42" si="22">IF(AND(CH11=""),"",AVERAGE(BR11,CH11:CL11))</f>
        <v>80</v>
      </c>
      <c r="CN11" s="49">
        <f t="shared" ref="CN11:CN42" si="23">IF(CM11="","",ROUND(CM11,0))</f>
        <v>80</v>
      </c>
      <c r="CO11" s="56"/>
      <c r="CP11" s="36">
        <v>11</v>
      </c>
      <c r="CQ11" s="61" t="str">
        <f t="shared" ref="CQ11:CQ42" si="24">IF(CP11="","",VLOOKUP(CP11,$DE$9:$DF$20,2,0))</f>
        <v xml:space="preserve">Memiliki kemampuan pemahanan  Larutan Elektrolit, Redoks, Hukum Dasar, </v>
      </c>
      <c r="CR11" s="56"/>
      <c r="CS11" s="36">
        <v>11</v>
      </c>
      <c r="CT11" s="61" t="str">
        <f t="shared" ref="CT11:CT42" si="25">IF(CS11="","",VLOOKUP(CS11,$DE$22:$DF$33,2,0))</f>
        <v xml:space="preserve">Memiliki keterampilan  Larutan Elektrolit, Hukum Dasar, </v>
      </c>
      <c r="CV11" s="63">
        <v>2</v>
      </c>
      <c r="CW11" s="36" t="s">
        <v>47</v>
      </c>
      <c r="CY11" s="64" t="s">
        <v>48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Larutan Elektrolit, Hukum Dasar, Masih perlu peningkatan pemahaman Redoks.</v>
      </c>
    </row>
    <row r="12" spans="1:110">
      <c r="A12" s="21">
        <v>2</v>
      </c>
      <c r="B12" s="21">
        <v>80040</v>
      </c>
      <c r="C12" s="21" t="s">
        <v>170</v>
      </c>
      <c r="E12" s="22">
        <f t="shared" si="0"/>
        <v>75</v>
      </c>
      <c r="F12" s="21" t="str">
        <f t="shared" si="1"/>
        <v>C</v>
      </c>
      <c r="G12" s="21" t="str">
        <f t="shared" si="2"/>
        <v xml:space="preserve">Memiliki kemampuan pemahanan  Larutan Elektrolit, Redoks, Hukum Dasar, </v>
      </c>
      <c r="H12" s="22">
        <f t="shared" si="3"/>
        <v>80</v>
      </c>
      <c r="I12" s="21" t="str">
        <f t="shared" si="4"/>
        <v>B</v>
      </c>
      <c r="J12" s="21" t="str">
        <f t="shared" si="5"/>
        <v xml:space="preserve">Memiliki keterampilan  Larutan Elektrolit, Hukum Dasar, </v>
      </c>
      <c r="L12" s="36">
        <f t="shared" si="6"/>
        <v>74</v>
      </c>
      <c r="M12" s="36">
        <f t="shared" si="7"/>
        <v>79</v>
      </c>
      <c r="O12" s="36">
        <v>75</v>
      </c>
      <c r="P12" s="36">
        <v>76</v>
      </c>
      <c r="Q12" s="38">
        <v>85</v>
      </c>
      <c r="R12" s="36">
        <v>70</v>
      </c>
      <c r="S12" s="36">
        <v>75</v>
      </c>
      <c r="T12" s="38">
        <v>85</v>
      </c>
      <c r="U12" s="36">
        <v>41</v>
      </c>
      <c r="V12" s="36">
        <v>75</v>
      </c>
      <c r="W12" s="38">
        <v>85</v>
      </c>
      <c r="X12" s="36"/>
      <c r="Y12" s="36"/>
      <c r="Z12" s="38"/>
      <c r="AA12" s="36"/>
      <c r="AB12" s="36"/>
      <c r="AC12" s="38"/>
      <c r="AD12" s="38">
        <f t="shared" si="8"/>
        <v>74</v>
      </c>
      <c r="AE12" s="36">
        <v>71</v>
      </c>
      <c r="AF12" s="36"/>
      <c r="AG12" s="38">
        <v>79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79</v>
      </c>
      <c r="AU12" s="48">
        <f t="shared" si="9"/>
        <v>74.666666666666671</v>
      </c>
      <c r="AV12" s="49">
        <f t="shared" si="10"/>
        <v>75</v>
      </c>
      <c r="AW12" s="56"/>
      <c r="AX12" s="36">
        <v>75</v>
      </c>
      <c r="AY12" s="36"/>
      <c r="AZ12" s="38">
        <v>80</v>
      </c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80</v>
      </c>
      <c r="BN12" s="38" t="str">
        <f t="shared" si="12"/>
        <v/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80</v>
      </c>
      <c r="BS12" s="38">
        <v>80</v>
      </c>
      <c r="BT12" s="36"/>
      <c r="BU12" s="36">
        <v>75</v>
      </c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80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80</v>
      </c>
      <c r="CN12" s="49">
        <f t="shared" si="23"/>
        <v>80</v>
      </c>
      <c r="CO12" s="56"/>
      <c r="CP12" s="36">
        <v>11</v>
      </c>
      <c r="CQ12" s="61" t="str">
        <f t="shared" si="24"/>
        <v xml:space="preserve">Memiliki kemampuan pemahanan  Larutan Elektrolit, Redoks, Hukum Dasar, </v>
      </c>
      <c r="CR12" s="56"/>
      <c r="CS12" s="36">
        <v>11</v>
      </c>
      <c r="CT12" s="61" t="str">
        <f t="shared" si="25"/>
        <v xml:space="preserve">Memiliki keterampilan  Larutan Elektrolit, Hukum Dasar, </v>
      </c>
      <c r="CV12" s="63">
        <v>3</v>
      </c>
      <c r="CW12" s="36" t="s">
        <v>50</v>
      </c>
      <c r="CY12" s="64" t="s">
        <v>51</v>
      </c>
      <c r="CZ12" s="65" t="s">
        <v>52</v>
      </c>
      <c r="DA12" s="65" t="s">
        <v>53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Larutan Elektrolit, Redoks, Masih perlu peningkatan pemahaman Hukum Dasar.</v>
      </c>
    </row>
    <row r="13" spans="1:110">
      <c r="A13" s="21">
        <v>3</v>
      </c>
      <c r="B13" s="21">
        <v>80056</v>
      </c>
      <c r="C13" s="21" t="s">
        <v>171</v>
      </c>
      <c r="E13" s="22">
        <f t="shared" si="0"/>
        <v>80</v>
      </c>
      <c r="F13" s="21" t="str">
        <f t="shared" si="1"/>
        <v>B</v>
      </c>
      <c r="G13" s="21" t="str">
        <f t="shared" si="2"/>
        <v xml:space="preserve">Memiliki kemampuan pemahanan  Larutan Elektrolit, Redoks, Hukum Dasar, </v>
      </c>
      <c r="H13" s="22">
        <f t="shared" si="3"/>
        <v>80</v>
      </c>
      <c r="I13" s="21" t="str">
        <f t="shared" si="4"/>
        <v>B</v>
      </c>
      <c r="J13" s="21" t="str">
        <f t="shared" si="5"/>
        <v xml:space="preserve">Memiliki keterampilan  Larutan Elektrolit, Hukum Dasar, </v>
      </c>
      <c r="L13" s="36">
        <f t="shared" si="6"/>
        <v>80</v>
      </c>
      <c r="M13" s="36">
        <f t="shared" si="7"/>
        <v>73</v>
      </c>
      <c r="O13" s="36">
        <v>70</v>
      </c>
      <c r="P13" s="36">
        <v>80</v>
      </c>
      <c r="Q13" s="38">
        <v>92</v>
      </c>
      <c r="R13" s="36">
        <v>70</v>
      </c>
      <c r="S13" s="36">
        <v>85</v>
      </c>
      <c r="T13" s="38">
        <v>85</v>
      </c>
      <c r="U13" s="36">
        <v>71</v>
      </c>
      <c r="V13" s="36">
        <v>80</v>
      </c>
      <c r="W13" s="38">
        <v>90</v>
      </c>
      <c r="X13" s="36"/>
      <c r="Y13" s="36"/>
      <c r="Z13" s="38"/>
      <c r="AA13" s="36"/>
      <c r="AB13" s="36"/>
      <c r="AC13" s="38"/>
      <c r="AD13" s="38">
        <f t="shared" si="8"/>
        <v>80</v>
      </c>
      <c r="AE13" s="36">
        <v>75</v>
      </c>
      <c r="AF13" s="36"/>
      <c r="AG13" s="38">
        <v>85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73</v>
      </c>
      <c r="AU13" s="48">
        <f t="shared" si="9"/>
        <v>79.666666666666671</v>
      </c>
      <c r="AV13" s="49">
        <f t="shared" si="10"/>
        <v>80</v>
      </c>
      <c r="AW13" s="56"/>
      <c r="AX13" s="36">
        <v>80</v>
      </c>
      <c r="AY13" s="36"/>
      <c r="AZ13" s="38">
        <v>80</v>
      </c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80</v>
      </c>
      <c r="BN13" s="38" t="str">
        <f t="shared" si="12"/>
        <v/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80</v>
      </c>
      <c r="BS13" s="38">
        <v>80</v>
      </c>
      <c r="BT13" s="36"/>
      <c r="BU13" s="36">
        <v>80</v>
      </c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80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80</v>
      </c>
      <c r="CN13" s="49">
        <f t="shared" si="23"/>
        <v>80</v>
      </c>
      <c r="CO13" s="56"/>
      <c r="CP13" s="36">
        <v>11</v>
      </c>
      <c r="CQ13" s="61" t="str">
        <f t="shared" si="24"/>
        <v xml:space="preserve">Memiliki kemampuan pemahanan  Larutan Elektrolit, Redoks, Hukum Dasar, </v>
      </c>
      <c r="CR13" s="56"/>
      <c r="CS13" s="36">
        <v>11</v>
      </c>
      <c r="CT13" s="61" t="str">
        <f t="shared" si="25"/>
        <v xml:space="preserve">Memiliki keterampilan  Larutan Elektrolit, Hukum Dasar, </v>
      </c>
      <c r="CV13" s="63">
        <v>4</v>
      </c>
      <c r="CW13" s="36"/>
      <c r="CY13" s="66">
        <v>0</v>
      </c>
      <c r="CZ13" s="67">
        <v>69</v>
      </c>
      <c r="DA13" s="72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Larutan Elektrolit, Redoks, Hukum Dasar, </v>
      </c>
    </row>
    <row r="14" spans="1:110">
      <c r="A14" s="21">
        <v>4</v>
      </c>
      <c r="B14" s="21">
        <v>80072</v>
      </c>
      <c r="C14" s="21" t="s">
        <v>172</v>
      </c>
      <c r="E14" s="22">
        <f t="shared" si="0"/>
        <v>77</v>
      </c>
      <c r="F14" s="21" t="str">
        <f t="shared" si="1"/>
        <v>B</v>
      </c>
      <c r="G14" s="21" t="str">
        <f t="shared" si="2"/>
        <v xml:space="preserve">Memiliki kemampuan pemahanan  Larutan Elektrolit, Redoks, Hukum Dasar, </v>
      </c>
      <c r="H14" s="22">
        <f t="shared" si="3"/>
        <v>80</v>
      </c>
      <c r="I14" s="21" t="str">
        <f t="shared" si="4"/>
        <v>B</v>
      </c>
      <c r="J14" s="21" t="str">
        <f t="shared" si="5"/>
        <v xml:space="preserve">Memiliki keterampilan  Larutan Elektrolit, Hukum Dasar, </v>
      </c>
      <c r="L14" s="36">
        <f t="shared" si="6"/>
        <v>79</v>
      </c>
      <c r="M14" s="36">
        <f t="shared" si="7"/>
        <v>55</v>
      </c>
      <c r="O14" s="36">
        <v>70</v>
      </c>
      <c r="P14" s="36">
        <v>75</v>
      </c>
      <c r="Q14" s="38">
        <v>88</v>
      </c>
      <c r="R14" s="36">
        <v>58</v>
      </c>
      <c r="S14" s="36">
        <v>85</v>
      </c>
      <c r="T14" s="38">
        <v>90</v>
      </c>
      <c r="U14" s="36">
        <v>70</v>
      </c>
      <c r="V14" s="36">
        <v>85</v>
      </c>
      <c r="W14" s="38">
        <v>90</v>
      </c>
      <c r="X14" s="36"/>
      <c r="Y14" s="36"/>
      <c r="Z14" s="38"/>
      <c r="AA14" s="36"/>
      <c r="AB14" s="36"/>
      <c r="AC14" s="38"/>
      <c r="AD14" s="38">
        <f t="shared" si="8"/>
        <v>79</v>
      </c>
      <c r="AE14" s="36">
        <v>75</v>
      </c>
      <c r="AF14" s="36"/>
      <c r="AG14" s="38">
        <v>78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55</v>
      </c>
      <c r="AU14" s="48">
        <f t="shared" si="9"/>
        <v>76.583333333333329</v>
      </c>
      <c r="AV14" s="49">
        <f t="shared" si="10"/>
        <v>77</v>
      </c>
      <c r="AW14" s="56"/>
      <c r="AX14" s="36">
        <v>80</v>
      </c>
      <c r="AY14" s="36"/>
      <c r="AZ14" s="38">
        <v>80</v>
      </c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80</v>
      </c>
      <c r="BN14" s="38" t="str">
        <f t="shared" si="12"/>
        <v/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80</v>
      </c>
      <c r="BS14" s="38">
        <v>80</v>
      </c>
      <c r="BT14" s="36"/>
      <c r="BU14" s="36">
        <v>80</v>
      </c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80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80</v>
      </c>
      <c r="CN14" s="49">
        <f t="shared" si="23"/>
        <v>80</v>
      </c>
      <c r="CO14" s="56"/>
      <c r="CP14" s="36">
        <v>11</v>
      </c>
      <c r="CQ14" s="61" t="str">
        <f t="shared" si="24"/>
        <v xml:space="preserve">Memiliki kemampuan pemahanan  Larutan Elektrolit, Redoks, Hukum Dasar, </v>
      </c>
      <c r="CR14" s="56"/>
      <c r="CS14" s="36">
        <v>11</v>
      </c>
      <c r="CT14" s="61" t="str">
        <f t="shared" si="25"/>
        <v xml:space="preserve">Memiliki keterampilan  Larutan Elektrolit, Hukum Dasar, </v>
      </c>
      <c r="CV14" s="63">
        <v>5</v>
      </c>
      <c r="CW14" s="36"/>
      <c r="CY14" s="66">
        <v>70</v>
      </c>
      <c r="CZ14" s="68">
        <v>75</v>
      </c>
      <c r="DA14" s="73" t="s">
        <v>57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Larutan Elektrolit, Redoks, Hukum Dasar, </v>
      </c>
    </row>
    <row r="15" spans="1:110">
      <c r="A15" s="21">
        <v>5</v>
      </c>
      <c r="B15" s="21">
        <v>80088</v>
      </c>
      <c r="C15" s="21" t="s">
        <v>173</v>
      </c>
      <c r="E15" s="22">
        <f t="shared" si="0"/>
        <v>87</v>
      </c>
      <c r="F15" s="21" t="str">
        <f t="shared" si="1"/>
        <v>B</v>
      </c>
      <c r="G15" s="21" t="str">
        <f t="shared" si="2"/>
        <v xml:space="preserve">Memiliki kemampuan pemahanan  Larutan Elektrolit, Redoks, Hukum Dasar, </v>
      </c>
      <c r="H15" s="22">
        <f t="shared" si="3"/>
        <v>80</v>
      </c>
      <c r="I15" s="21" t="str">
        <f t="shared" si="4"/>
        <v>B</v>
      </c>
      <c r="J15" s="21" t="str">
        <f t="shared" si="5"/>
        <v xml:space="preserve">Memiliki keterampilan  Larutan Elektrolit, Hukum Dasar, </v>
      </c>
      <c r="L15" s="36">
        <f t="shared" si="6"/>
        <v>87</v>
      </c>
      <c r="M15" s="36">
        <f t="shared" si="7"/>
        <v>83</v>
      </c>
      <c r="O15" s="36">
        <v>75</v>
      </c>
      <c r="P15" s="36">
        <v>90</v>
      </c>
      <c r="Q15" s="38">
        <v>92</v>
      </c>
      <c r="R15" s="36">
        <v>80</v>
      </c>
      <c r="S15" s="36">
        <v>90</v>
      </c>
      <c r="T15" s="38">
        <v>90</v>
      </c>
      <c r="U15" s="36">
        <v>80</v>
      </c>
      <c r="V15" s="36">
        <v>90</v>
      </c>
      <c r="W15" s="38">
        <v>95</v>
      </c>
      <c r="X15" s="36"/>
      <c r="Y15" s="36"/>
      <c r="Z15" s="38"/>
      <c r="AA15" s="36"/>
      <c r="AB15" s="36"/>
      <c r="AC15" s="38"/>
      <c r="AD15" s="38">
        <f t="shared" si="8"/>
        <v>87</v>
      </c>
      <c r="AE15" s="36">
        <v>85</v>
      </c>
      <c r="AF15" s="36"/>
      <c r="AG15" s="38">
        <v>90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83</v>
      </c>
      <c r="AU15" s="48">
        <f t="shared" si="9"/>
        <v>86.666666666666671</v>
      </c>
      <c r="AV15" s="49">
        <f t="shared" si="10"/>
        <v>87</v>
      </c>
      <c r="AW15" s="56"/>
      <c r="AX15" s="36">
        <v>80</v>
      </c>
      <c r="AY15" s="36"/>
      <c r="AZ15" s="38">
        <v>80</v>
      </c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80</v>
      </c>
      <c r="BN15" s="38" t="str">
        <f t="shared" si="12"/>
        <v/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80</v>
      </c>
      <c r="BS15" s="38">
        <v>80</v>
      </c>
      <c r="BT15" s="36"/>
      <c r="BU15" s="36">
        <v>80</v>
      </c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80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80</v>
      </c>
      <c r="CN15" s="49">
        <f t="shared" si="23"/>
        <v>80</v>
      </c>
      <c r="CO15" s="56"/>
      <c r="CP15" s="36">
        <v>11</v>
      </c>
      <c r="CQ15" s="61" t="str">
        <f t="shared" si="24"/>
        <v xml:space="preserve">Memiliki kemampuan pemahanan  Larutan Elektrolit, Redoks, Hukum Dasar, </v>
      </c>
      <c r="CR15" s="56"/>
      <c r="CS15" s="36">
        <v>11</v>
      </c>
      <c r="CT15" s="61" t="str">
        <f t="shared" si="25"/>
        <v xml:space="preserve">Memiliki keterampilan  Larutan Elektrolit, Hukum Dasar, </v>
      </c>
      <c r="CV15" s="63">
        <v>6</v>
      </c>
      <c r="CW15" s="36"/>
      <c r="CY15" s="66">
        <v>76</v>
      </c>
      <c r="CZ15" s="68">
        <v>90</v>
      </c>
      <c r="DA15" s="73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Larutan Elektrolit, Redoks, Hukum Dasar, </v>
      </c>
    </row>
    <row r="16" spans="1:110">
      <c r="A16" s="21">
        <v>6</v>
      </c>
      <c r="B16" s="21">
        <v>80104</v>
      </c>
      <c r="C16" s="21" t="s">
        <v>174</v>
      </c>
      <c r="E16" s="22">
        <f t="shared" si="0"/>
        <v>76</v>
      </c>
      <c r="F16" s="21" t="str">
        <f t="shared" si="1"/>
        <v>B</v>
      </c>
      <c r="G16" s="21" t="str">
        <f t="shared" si="2"/>
        <v xml:space="preserve">Memiliki kemampuan pemahanan  Larutan Elektrolit, Redoks, Hukum Dasar, </v>
      </c>
      <c r="H16" s="22">
        <f t="shared" si="3"/>
        <v>80</v>
      </c>
      <c r="I16" s="21" t="str">
        <f t="shared" si="4"/>
        <v>B</v>
      </c>
      <c r="J16" s="21" t="str">
        <f t="shared" si="5"/>
        <v xml:space="preserve">Memiliki keterampilan  Larutan Elektrolit, Hukum Dasar, </v>
      </c>
      <c r="L16" s="36">
        <f t="shared" si="6"/>
        <v>76</v>
      </c>
      <c r="M16" s="36">
        <f t="shared" si="7"/>
        <v>74</v>
      </c>
      <c r="O16" s="36">
        <v>70</v>
      </c>
      <c r="P16" s="36">
        <v>75</v>
      </c>
      <c r="Q16" s="38">
        <v>80</v>
      </c>
      <c r="R16" s="36">
        <v>70</v>
      </c>
      <c r="S16" s="36">
        <v>85</v>
      </c>
      <c r="T16" s="38">
        <v>90</v>
      </c>
      <c r="U16" s="36">
        <v>50</v>
      </c>
      <c r="V16" s="36">
        <v>80</v>
      </c>
      <c r="W16" s="38">
        <v>85</v>
      </c>
      <c r="X16" s="36"/>
      <c r="Y16" s="36"/>
      <c r="Z16" s="38"/>
      <c r="AA16" s="36"/>
      <c r="AB16" s="36"/>
      <c r="AC16" s="38"/>
      <c r="AD16" s="38">
        <f t="shared" si="8"/>
        <v>76</v>
      </c>
      <c r="AE16" s="36">
        <v>75</v>
      </c>
      <c r="AF16" s="36"/>
      <c r="AG16" s="38">
        <v>77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74</v>
      </c>
      <c r="AU16" s="48">
        <f t="shared" si="9"/>
        <v>75.916666666666671</v>
      </c>
      <c r="AV16" s="49">
        <f t="shared" si="10"/>
        <v>76</v>
      </c>
      <c r="AW16" s="56"/>
      <c r="AX16" s="36">
        <v>75</v>
      </c>
      <c r="AY16" s="36"/>
      <c r="AZ16" s="38">
        <v>80</v>
      </c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80</v>
      </c>
      <c r="BN16" s="38" t="str">
        <f t="shared" si="12"/>
        <v/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80</v>
      </c>
      <c r="BS16" s="38">
        <v>80</v>
      </c>
      <c r="BT16" s="36"/>
      <c r="BU16" s="36">
        <v>75</v>
      </c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80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80</v>
      </c>
      <c r="CN16" s="49">
        <f t="shared" si="23"/>
        <v>80</v>
      </c>
      <c r="CO16" s="56"/>
      <c r="CP16" s="36">
        <v>11</v>
      </c>
      <c r="CQ16" s="61" t="str">
        <f t="shared" si="24"/>
        <v xml:space="preserve">Memiliki kemampuan pemahanan  Larutan Elektrolit, Redoks, Hukum Dasar, </v>
      </c>
      <c r="CR16" s="56"/>
      <c r="CS16" s="36">
        <v>11</v>
      </c>
      <c r="CT16" s="61" t="str">
        <f t="shared" si="25"/>
        <v xml:space="preserve">Memiliki keterampilan  Larutan Elektrolit, Hukum Dasar, </v>
      </c>
      <c r="CV16" s="63">
        <v>7</v>
      </c>
      <c r="CW16" s="36"/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Larutan Elektrolit, Redoks, Hukum Dasar, </v>
      </c>
    </row>
    <row r="17" spans="1:110">
      <c r="A17" s="21">
        <v>7</v>
      </c>
      <c r="B17" s="21">
        <v>80120</v>
      </c>
      <c r="C17" s="21" t="s">
        <v>175</v>
      </c>
      <c r="E17" s="22">
        <f t="shared" si="0"/>
        <v>81</v>
      </c>
      <c r="F17" s="21" t="str">
        <f t="shared" si="1"/>
        <v>B</v>
      </c>
      <c r="G17" s="21" t="str">
        <f t="shared" si="2"/>
        <v xml:space="preserve">Memiliki kemampuan pemahanan  Larutan Elektrolit, Redoks, Hukum Dasar, </v>
      </c>
      <c r="H17" s="22">
        <f t="shared" si="3"/>
        <v>80</v>
      </c>
      <c r="I17" s="21" t="str">
        <f t="shared" si="4"/>
        <v>B</v>
      </c>
      <c r="J17" s="21" t="str">
        <f t="shared" si="5"/>
        <v xml:space="preserve">Memiliki keterampilan  Larutan Elektrolit, Hukum Dasar, </v>
      </c>
      <c r="L17" s="36">
        <f t="shared" si="6"/>
        <v>82</v>
      </c>
      <c r="M17" s="36">
        <f t="shared" si="7"/>
        <v>67</v>
      </c>
      <c r="O17" s="36">
        <v>70</v>
      </c>
      <c r="P17" s="36">
        <v>85</v>
      </c>
      <c r="Q17" s="38">
        <v>90</v>
      </c>
      <c r="R17" s="36">
        <v>68</v>
      </c>
      <c r="S17" s="36">
        <v>85</v>
      </c>
      <c r="T17" s="38">
        <v>95</v>
      </c>
      <c r="U17" s="36">
        <v>70</v>
      </c>
      <c r="V17" s="36">
        <v>85</v>
      </c>
      <c r="W17" s="38">
        <v>90</v>
      </c>
      <c r="X17" s="36"/>
      <c r="Y17" s="36"/>
      <c r="Z17" s="38"/>
      <c r="AA17" s="36"/>
      <c r="AB17" s="36"/>
      <c r="AC17" s="38"/>
      <c r="AD17" s="38">
        <f t="shared" si="8"/>
        <v>82</v>
      </c>
      <c r="AE17" s="36">
        <v>75</v>
      </c>
      <c r="AF17" s="36"/>
      <c r="AG17" s="38">
        <v>86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67</v>
      </c>
      <c r="AU17" s="48">
        <f t="shared" si="9"/>
        <v>80.5</v>
      </c>
      <c r="AV17" s="49">
        <f t="shared" si="10"/>
        <v>81</v>
      </c>
      <c r="AW17" s="56"/>
      <c r="AX17" s="36">
        <v>80</v>
      </c>
      <c r="AY17" s="36"/>
      <c r="AZ17" s="38">
        <v>80</v>
      </c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 t="str">
        <f t="shared" si="12"/>
        <v/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80</v>
      </c>
      <c r="BS17" s="38">
        <v>80</v>
      </c>
      <c r="BT17" s="36"/>
      <c r="BU17" s="36">
        <v>80</v>
      </c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</v>
      </c>
      <c r="CN17" s="49">
        <f t="shared" si="23"/>
        <v>80</v>
      </c>
      <c r="CO17" s="56"/>
      <c r="CP17" s="36">
        <v>11</v>
      </c>
      <c r="CQ17" s="61" t="str">
        <f t="shared" si="24"/>
        <v xml:space="preserve">Memiliki kemampuan pemahanan  Larutan Elektrolit, Redoks, Hukum Dasar, </v>
      </c>
      <c r="CR17" s="56"/>
      <c r="CS17" s="36">
        <v>11</v>
      </c>
      <c r="CT17" s="61" t="str">
        <f t="shared" si="25"/>
        <v xml:space="preserve">Memiliki keterampilan  Larutan Elektrolit, Hukum Dasar,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Larutan Elektrolit, Redoks, Hukum Dasar, </v>
      </c>
    </row>
    <row r="18" spans="1:110">
      <c r="A18" s="21">
        <v>8</v>
      </c>
      <c r="B18" s="21">
        <v>80136</v>
      </c>
      <c r="C18" s="21" t="s">
        <v>176</v>
      </c>
      <c r="E18" s="22">
        <f t="shared" si="0"/>
        <v>80</v>
      </c>
      <c r="F18" s="21" t="str">
        <f t="shared" si="1"/>
        <v>B</v>
      </c>
      <c r="G18" s="21" t="str">
        <f t="shared" si="2"/>
        <v xml:space="preserve">Memiliki kemampuan pemahanan  Larutan Elektrolit, Redoks, Hukum Dasar, </v>
      </c>
      <c r="H18" s="22">
        <f t="shared" si="3"/>
        <v>80</v>
      </c>
      <c r="I18" s="21" t="str">
        <f t="shared" si="4"/>
        <v>B</v>
      </c>
      <c r="J18" s="21" t="str">
        <f t="shared" si="5"/>
        <v xml:space="preserve">Memiliki keterampilan  Larutan Elektrolit, Hukum Dasar, </v>
      </c>
      <c r="L18" s="36">
        <f t="shared" si="6"/>
        <v>81</v>
      </c>
      <c r="M18" s="36">
        <f t="shared" si="7"/>
        <v>65</v>
      </c>
      <c r="O18" s="36">
        <v>70</v>
      </c>
      <c r="P18" s="36">
        <v>88</v>
      </c>
      <c r="Q18" s="38">
        <v>90</v>
      </c>
      <c r="R18" s="36">
        <v>70</v>
      </c>
      <c r="S18" s="36">
        <v>90</v>
      </c>
      <c r="T18" s="38">
        <v>90</v>
      </c>
      <c r="U18" s="36">
        <v>57</v>
      </c>
      <c r="V18" s="36">
        <v>85</v>
      </c>
      <c r="W18" s="38">
        <v>90</v>
      </c>
      <c r="X18" s="36"/>
      <c r="Y18" s="36"/>
      <c r="Z18" s="38"/>
      <c r="AA18" s="36"/>
      <c r="AB18" s="36"/>
      <c r="AC18" s="38"/>
      <c r="AD18" s="38">
        <f t="shared" si="8"/>
        <v>81</v>
      </c>
      <c r="AE18" s="36">
        <v>75</v>
      </c>
      <c r="AF18" s="36"/>
      <c r="AG18" s="38">
        <v>85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65</v>
      </c>
      <c r="AU18" s="48">
        <f t="shared" si="9"/>
        <v>79.583333333333329</v>
      </c>
      <c r="AV18" s="49">
        <f t="shared" si="10"/>
        <v>80</v>
      </c>
      <c r="AW18" s="56"/>
      <c r="AX18" s="36">
        <v>80</v>
      </c>
      <c r="AY18" s="36"/>
      <c r="AZ18" s="38">
        <v>80</v>
      </c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80</v>
      </c>
      <c r="BN18" s="38" t="str">
        <f t="shared" si="12"/>
        <v/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80</v>
      </c>
      <c r="BS18" s="38">
        <v>80</v>
      </c>
      <c r="BT18" s="36"/>
      <c r="BU18" s="36">
        <v>80</v>
      </c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80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80</v>
      </c>
      <c r="CN18" s="49">
        <f t="shared" si="23"/>
        <v>80</v>
      </c>
      <c r="CO18" s="56"/>
      <c r="CP18" s="36">
        <v>11</v>
      </c>
      <c r="CQ18" s="61" t="str">
        <f t="shared" si="24"/>
        <v xml:space="preserve">Memiliki kemampuan pemahanan  Larutan Elektrolit, Redoks, Hukum Dasar, </v>
      </c>
      <c r="CR18" s="56"/>
      <c r="CS18" s="36">
        <v>11</v>
      </c>
      <c r="CT18" s="61" t="str">
        <f t="shared" si="25"/>
        <v xml:space="preserve">Memiliki keterampilan  Larutan Elektrolit, Hukum Dasar,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Larutan Elektrolit, Redoks, Hukum Dasar, </v>
      </c>
    </row>
    <row r="19" spans="1:110">
      <c r="A19" s="21">
        <v>9</v>
      </c>
      <c r="B19" s="21">
        <v>80152</v>
      </c>
      <c r="C19" s="21" t="s">
        <v>177</v>
      </c>
      <c r="E19" s="22">
        <f t="shared" si="0"/>
        <v>77</v>
      </c>
      <c r="F19" s="21" t="str">
        <f t="shared" si="1"/>
        <v>B</v>
      </c>
      <c r="G19" s="21" t="str">
        <f t="shared" si="2"/>
        <v xml:space="preserve">Memiliki kemampuan pemahanan  Larutan Elektrolit, Redoks, Hukum Dasar, </v>
      </c>
      <c r="H19" s="22">
        <f t="shared" si="3"/>
        <v>80</v>
      </c>
      <c r="I19" s="21" t="str">
        <f t="shared" si="4"/>
        <v>B</v>
      </c>
      <c r="J19" s="21" t="str">
        <f t="shared" si="5"/>
        <v xml:space="preserve">Memiliki keterampilan  Larutan Elektrolit, Hukum Dasar, </v>
      </c>
      <c r="L19" s="36">
        <f t="shared" si="6"/>
        <v>79</v>
      </c>
      <c r="M19" s="36">
        <f t="shared" si="7"/>
        <v>54</v>
      </c>
      <c r="O19" s="36">
        <v>70</v>
      </c>
      <c r="P19" s="36">
        <v>85</v>
      </c>
      <c r="Q19" s="38">
        <v>90</v>
      </c>
      <c r="R19" s="36">
        <v>52</v>
      </c>
      <c r="S19" s="36">
        <v>85</v>
      </c>
      <c r="T19" s="38">
        <v>90</v>
      </c>
      <c r="U19" s="36">
        <v>70</v>
      </c>
      <c r="V19" s="36">
        <v>80</v>
      </c>
      <c r="W19" s="38">
        <v>90</v>
      </c>
      <c r="X19" s="36"/>
      <c r="Y19" s="36"/>
      <c r="Z19" s="38"/>
      <c r="AA19" s="36"/>
      <c r="AB19" s="36"/>
      <c r="AC19" s="38"/>
      <c r="AD19" s="38">
        <f t="shared" si="8"/>
        <v>79</v>
      </c>
      <c r="AE19" s="36">
        <v>76</v>
      </c>
      <c r="AF19" s="36"/>
      <c r="AG19" s="38">
        <v>79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54</v>
      </c>
      <c r="AU19" s="48">
        <f t="shared" si="9"/>
        <v>76.75</v>
      </c>
      <c r="AV19" s="49">
        <f t="shared" si="10"/>
        <v>77</v>
      </c>
      <c r="AW19" s="56"/>
      <c r="AX19" s="36">
        <v>80</v>
      </c>
      <c r="AY19" s="36"/>
      <c r="AZ19" s="38">
        <v>80</v>
      </c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80</v>
      </c>
      <c r="BN19" s="38" t="str">
        <f t="shared" si="12"/>
        <v/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80</v>
      </c>
      <c r="BS19" s="38">
        <v>80</v>
      </c>
      <c r="BT19" s="36"/>
      <c r="BU19" s="36">
        <v>80</v>
      </c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80</v>
      </c>
      <c r="CN19" s="49">
        <f t="shared" si="23"/>
        <v>80</v>
      </c>
      <c r="CO19" s="56"/>
      <c r="CP19" s="36">
        <v>11</v>
      </c>
      <c r="CQ19" s="61" t="str">
        <f t="shared" si="24"/>
        <v xml:space="preserve">Memiliki kemampuan pemahanan  Larutan Elektrolit, Redoks, Hukum Dasar, </v>
      </c>
      <c r="CR19" s="56"/>
      <c r="CS19" s="36">
        <v>11</v>
      </c>
      <c r="CT19" s="61" t="str">
        <f t="shared" si="25"/>
        <v xml:space="preserve">Memiliki keterampilan  Larutan Elektrolit, Hukum Dasar,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Larutan Elektrolit, Redoks, Hukum Dasar, </v>
      </c>
    </row>
    <row r="20" spans="1:110">
      <c r="A20" s="21">
        <v>10</v>
      </c>
      <c r="B20" s="21">
        <v>80168</v>
      </c>
      <c r="C20" s="21" t="s">
        <v>178</v>
      </c>
      <c r="E20" s="22">
        <f t="shared" si="0"/>
        <v>80</v>
      </c>
      <c r="F20" s="21" t="str">
        <f t="shared" si="1"/>
        <v>B</v>
      </c>
      <c r="G20" s="21" t="str">
        <f t="shared" si="2"/>
        <v xml:space="preserve">Memiliki kemampuan pemahanan  Larutan Elektrolit, Redoks, Hukum Dasar, </v>
      </c>
      <c r="H20" s="22">
        <f t="shared" si="3"/>
        <v>80</v>
      </c>
      <c r="I20" s="21" t="str">
        <f t="shared" si="4"/>
        <v>B</v>
      </c>
      <c r="J20" s="21" t="str">
        <f t="shared" si="5"/>
        <v xml:space="preserve">Memiliki keterampilan  Larutan Elektrolit, Hukum Dasar, </v>
      </c>
      <c r="L20" s="36">
        <f t="shared" si="6"/>
        <v>79</v>
      </c>
      <c r="M20" s="36">
        <f t="shared" si="7"/>
        <v>81</v>
      </c>
      <c r="O20" s="36">
        <v>70</v>
      </c>
      <c r="P20" s="36">
        <v>80</v>
      </c>
      <c r="Q20" s="38">
        <v>84</v>
      </c>
      <c r="R20" s="36">
        <v>70</v>
      </c>
      <c r="S20" s="36">
        <v>85</v>
      </c>
      <c r="T20" s="38">
        <v>90</v>
      </c>
      <c r="U20" s="36">
        <v>61</v>
      </c>
      <c r="V20" s="36">
        <v>85</v>
      </c>
      <c r="W20" s="38">
        <v>90</v>
      </c>
      <c r="X20" s="36"/>
      <c r="Y20" s="36"/>
      <c r="Z20" s="38"/>
      <c r="AA20" s="36"/>
      <c r="AB20" s="36"/>
      <c r="AC20" s="38"/>
      <c r="AD20" s="38">
        <f t="shared" si="8"/>
        <v>79</v>
      </c>
      <c r="AE20" s="36">
        <v>75</v>
      </c>
      <c r="AF20" s="36"/>
      <c r="AG20" s="38">
        <v>86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81</v>
      </c>
      <c r="AU20" s="48">
        <f t="shared" si="9"/>
        <v>79.75</v>
      </c>
      <c r="AV20" s="49">
        <f t="shared" si="10"/>
        <v>80</v>
      </c>
      <c r="AW20" s="56"/>
      <c r="AX20" s="36">
        <v>80</v>
      </c>
      <c r="AY20" s="36"/>
      <c r="AZ20" s="38">
        <v>80</v>
      </c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80</v>
      </c>
      <c r="BN20" s="38" t="str">
        <f t="shared" si="12"/>
        <v/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80</v>
      </c>
      <c r="BS20" s="38">
        <v>80</v>
      </c>
      <c r="BT20" s="36"/>
      <c r="BU20" s="36">
        <v>80</v>
      </c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80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80</v>
      </c>
      <c r="CN20" s="49">
        <f t="shared" si="23"/>
        <v>80</v>
      </c>
      <c r="CO20" s="56"/>
      <c r="CP20" s="36">
        <v>11</v>
      </c>
      <c r="CQ20" s="61" t="str">
        <f t="shared" si="24"/>
        <v xml:space="preserve">Memiliki kemampuan pemahanan  Larutan Elektrolit, Redoks, Hukum Dasar, </v>
      </c>
      <c r="CR20" s="56"/>
      <c r="CS20" s="36">
        <v>11</v>
      </c>
      <c r="CT20" s="61" t="str">
        <f t="shared" si="25"/>
        <v xml:space="preserve">Memiliki keterampilan  Larutan Elektrolit, Hukum Dasar,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Larutan Elektrolit, Redoks, Hukum Dasar, </v>
      </c>
    </row>
    <row r="21" spans="1:110" ht="18.75">
      <c r="A21" s="21">
        <v>11</v>
      </c>
      <c r="B21" s="21">
        <v>80184</v>
      </c>
      <c r="C21" s="21" t="s">
        <v>179</v>
      </c>
      <c r="E21" s="22">
        <f t="shared" si="0"/>
        <v>82</v>
      </c>
      <c r="F21" s="21" t="str">
        <f t="shared" si="1"/>
        <v>B</v>
      </c>
      <c r="G21" s="21" t="str">
        <f t="shared" si="2"/>
        <v xml:space="preserve">Memiliki kemampuan pemahanan  Larutan Elektrolit, Redoks, Hukum Dasar, </v>
      </c>
      <c r="H21" s="22">
        <f t="shared" si="3"/>
        <v>80</v>
      </c>
      <c r="I21" s="21" t="str">
        <f t="shared" si="4"/>
        <v>B</v>
      </c>
      <c r="J21" s="21" t="str">
        <f t="shared" si="5"/>
        <v xml:space="preserve">Memiliki keterampilan  Larutan Elektrolit, Hukum Dasar, </v>
      </c>
      <c r="L21" s="36">
        <f t="shared" si="6"/>
        <v>81</v>
      </c>
      <c r="M21" s="36">
        <f t="shared" si="7"/>
        <v>83</v>
      </c>
      <c r="O21" s="36">
        <v>75</v>
      </c>
      <c r="P21" s="36">
        <v>85</v>
      </c>
      <c r="Q21" s="38">
        <v>90</v>
      </c>
      <c r="R21" s="36">
        <v>70</v>
      </c>
      <c r="S21" s="36">
        <v>85</v>
      </c>
      <c r="T21" s="38">
        <v>90</v>
      </c>
      <c r="U21" s="36">
        <v>68</v>
      </c>
      <c r="V21" s="36">
        <v>80</v>
      </c>
      <c r="W21" s="38">
        <v>90</v>
      </c>
      <c r="X21" s="36"/>
      <c r="Y21" s="36"/>
      <c r="Z21" s="38"/>
      <c r="AA21" s="36"/>
      <c r="AB21" s="36"/>
      <c r="AC21" s="38"/>
      <c r="AD21" s="38">
        <f t="shared" si="8"/>
        <v>81</v>
      </c>
      <c r="AE21" s="36">
        <v>80</v>
      </c>
      <c r="AF21" s="36"/>
      <c r="AG21" s="38">
        <v>85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83</v>
      </c>
      <c r="AU21" s="48">
        <f t="shared" si="9"/>
        <v>81.75</v>
      </c>
      <c r="AV21" s="49">
        <f t="shared" si="10"/>
        <v>82</v>
      </c>
      <c r="AW21" s="56"/>
      <c r="AX21" s="36">
        <v>80</v>
      </c>
      <c r="AY21" s="36"/>
      <c r="AZ21" s="38">
        <v>80</v>
      </c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80</v>
      </c>
      <c r="BN21" s="38" t="str">
        <f t="shared" si="12"/>
        <v/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80</v>
      </c>
      <c r="BS21" s="38">
        <v>80</v>
      </c>
      <c r="BT21" s="36"/>
      <c r="BU21" s="36">
        <v>80</v>
      </c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80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80</v>
      </c>
      <c r="CN21" s="49">
        <f t="shared" si="23"/>
        <v>80</v>
      </c>
      <c r="CO21" s="56"/>
      <c r="CP21" s="36">
        <v>11</v>
      </c>
      <c r="CQ21" s="61" t="str">
        <f t="shared" si="24"/>
        <v xml:space="preserve">Memiliki kemampuan pemahanan  Larutan Elektrolit, Redoks, Hukum Dasar, </v>
      </c>
      <c r="CR21" s="56"/>
      <c r="CS21" s="36">
        <v>11</v>
      </c>
      <c r="CT21" s="61" t="str">
        <f t="shared" si="25"/>
        <v xml:space="preserve">Memiliki keterampilan  Larutan Elektrolit, Hukum Dasar,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80200</v>
      </c>
      <c r="C22" s="21" t="s">
        <v>180</v>
      </c>
      <c r="E22" s="22">
        <f t="shared" si="0"/>
        <v>74</v>
      </c>
      <c r="F22" s="21" t="str">
        <f t="shared" si="1"/>
        <v>C</v>
      </c>
      <c r="G22" s="21" t="str">
        <f t="shared" si="2"/>
        <v xml:space="preserve">Memiliki kemampuan pemahanan  Larutan Elektrolit, Redoks, Hukum Dasar, </v>
      </c>
      <c r="H22" s="22">
        <f t="shared" si="3"/>
        <v>80</v>
      </c>
      <c r="I22" s="21" t="str">
        <f t="shared" si="4"/>
        <v>B</v>
      </c>
      <c r="J22" s="21" t="str">
        <f t="shared" si="5"/>
        <v xml:space="preserve">Memiliki keterampilan  Larutan Elektrolit, Hukum Dasar, </v>
      </c>
      <c r="L22" s="36">
        <f t="shared" si="6"/>
        <v>75</v>
      </c>
      <c r="M22" s="36">
        <f t="shared" si="7"/>
        <v>62</v>
      </c>
      <c r="O22" s="36">
        <v>70</v>
      </c>
      <c r="P22" s="36">
        <v>80</v>
      </c>
      <c r="Q22" s="38">
        <v>88</v>
      </c>
      <c r="R22" s="36">
        <v>70</v>
      </c>
      <c r="S22" s="36">
        <v>80</v>
      </c>
      <c r="T22" s="38">
        <v>85</v>
      </c>
      <c r="U22" s="36">
        <v>41</v>
      </c>
      <c r="V22" s="36">
        <v>75</v>
      </c>
      <c r="W22" s="38">
        <v>85</v>
      </c>
      <c r="X22" s="36"/>
      <c r="Y22" s="36"/>
      <c r="Z22" s="38"/>
      <c r="AA22" s="36"/>
      <c r="AB22" s="36"/>
      <c r="AC22" s="38"/>
      <c r="AD22" s="38">
        <f t="shared" si="8"/>
        <v>75</v>
      </c>
      <c r="AE22" s="36">
        <v>70</v>
      </c>
      <c r="AF22" s="36"/>
      <c r="AG22" s="38">
        <v>78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62</v>
      </c>
      <c r="AU22" s="48">
        <f t="shared" si="9"/>
        <v>73.666666666666671</v>
      </c>
      <c r="AV22" s="49">
        <f t="shared" si="10"/>
        <v>74</v>
      </c>
      <c r="AW22" s="56"/>
      <c r="AX22" s="36">
        <v>75</v>
      </c>
      <c r="AY22" s="36"/>
      <c r="AZ22" s="38">
        <v>80</v>
      </c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80</v>
      </c>
      <c r="BN22" s="38" t="str">
        <f t="shared" si="12"/>
        <v/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80</v>
      </c>
      <c r="BS22" s="38">
        <v>80</v>
      </c>
      <c r="BT22" s="36"/>
      <c r="BU22" s="36">
        <v>75</v>
      </c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80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80</v>
      </c>
      <c r="CN22" s="49">
        <f t="shared" si="23"/>
        <v>80</v>
      </c>
      <c r="CO22" s="56"/>
      <c r="CP22" s="36">
        <v>11</v>
      </c>
      <c r="CQ22" s="61" t="str">
        <f t="shared" si="24"/>
        <v xml:space="preserve">Memiliki kemampuan pemahanan  Larutan Elektrolit, Redoks, Hukum Dasar, </v>
      </c>
      <c r="CR22" s="56"/>
      <c r="CS22" s="36">
        <v>11</v>
      </c>
      <c r="CT22" s="61" t="str">
        <f t="shared" si="25"/>
        <v xml:space="preserve">Memiliki keterampilan  Larutan Elektrolit, Hukum Dasar,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Hukum Dasar, </v>
      </c>
    </row>
    <row r="23" spans="1:110">
      <c r="A23" s="21">
        <v>13</v>
      </c>
      <c r="B23" s="21">
        <v>80216</v>
      </c>
      <c r="C23" s="21" t="s">
        <v>181</v>
      </c>
      <c r="E23" s="22">
        <f t="shared" si="0"/>
        <v>76</v>
      </c>
      <c r="F23" s="21" t="str">
        <f t="shared" si="1"/>
        <v>B</v>
      </c>
      <c r="G23" s="21" t="str">
        <f t="shared" si="2"/>
        <v xml:space="preserve">Memiliki kemampuan pemahanan  Larutan Elektrolit, Redoks, Hukum Dasar, </v>
      </c>
      <c r="H23" s="22">
        <f t="shared" si="3"/>
        <v>80</v>
      </c>
      <c r="I23" s="21" t="str">
        <f t="shared" si="4"/>
        <v>B</v>
      </c>
      <c r="J23" s="21" t="str">
        <f t="shared" si="5"/>
        <v xml:space="preserve">Memiliki keterampilan  Larutan Elektrolit, Hukum Dasar, </v>
      </c>
      <c r="L23" s="36">
        <f t="shared" si="6"/>
        <v>78</v>
      </c>
      <c r="M23" s="36">
        <f t="shared" si="7"/>
        <v>53</v>
      </c>
      <c r="O23" s="36">
        <v>76</v>
      </c>
      <c r="P23" s="36">
        <v>75</v>
      </c>
      <c r="Q23" s="38">
        <v>92</v>
      </c>
      <c r="R23" s="36">
        <v>76</v>
      </c>
      <c r="S23" s="36">
        <v>85</v>
      </c>
      <c r="T23" s="38">
        <v>90</v>
      </c>
      <c r="U23" s="36">
        <v>40</v>
      </c>
      <c r="V23" s="36">
        <v>80</v>
      </c>
      <c r="W23" s="38">
        <v>90</v>
      </c>
      <c r="X23" s="36"/>
      <c r="Y23" s="36"/>
      <c r="Z23" s="38"/>
      <c r="AA23" s="36"/>
      <c r="AB23" s="36"/>
      <c r="AC23" s="38"/>
      <c r="AD23" s="38">
        <f t="shared" si="8"/>
        <v>78</v>
      </c>
      <c r="AE23" s="36">
        <v>75</v>
      </c>
      <c r="AF23" s="36"/>
      <c r="AG23" s="38">
        <v>78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53</v>
      </c>
      <c r="AU23" s="48">
        <f t="shared" si="9"/>
        <v>75.833333333333329</v>
      </c>
      <c r="AV23" s="49">
        <f t="shared" si="10"/>
        <v>76</v>
      </c>
      <c r="AW23" s="56"/>
      <c r="AX23" s="36">
        <v>80</v>
      </c>
      <c r="AY23" s="36"/>
      <c r="AZ23" s="38">
        <v>80</v>
      </c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80</v>
      </c>
      <c r="BN23" s="38" t="str">
        <f t="shared" si="12"/>
        <v/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80</v>
      </c>
      <c r="BS23" s="38">
        <v>80</v>
      </c>
      <c r="BT23" s="36"/>
      <c r="BU23" s="36">
        <v>80</v>
      </c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80</v>
      </c>
      <c r="CN23" s="49">
        <f t="shared" si="23"/>
        <v>80</v>
      </c>
      <c r="CO23" s="56"/>
      <c r="CP23" s="36">
        <v>11</v>
      </c>
      <c r="CQ23" s="61" t="str">
        <f t="shared" si="24"/>
        <v xml:space="preserve">Memiliki kemampuan pemahanan  Larutan Elektrolit, Redoks, Hukum Dasar, </v>
      </c>
      <c r="CR23" s="56"/>
      <c r="CS23" s="36">
        <v>11</v>
      </c>
      <c r="CT23" s="61" t="str">
        <f t="shared" si="25"/>
        <v xml:space="preserve">Memiliki keterampilan  Larutan Elektrolit, Hukum Dasar, </v>
      </c>
      <c r="CV23" s="63">
        <v>1</v>
      </c>
      <c r="CW23" s="36" t="s">
        <v>44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Dasar, Masih perlu peningkatan keterampilan Larutan Elektrolit.</v>
      </c>
    </row>
    <row r="24" spans="1:110">
      <c r="A24" s="21">
        <v>14</v>
      </c>
      <c r="B24" s="21">
        <v>80232</v>
      </c>
      <c r="C24" s="21" t="s">
        <v>182</v>
      </c>
      <c r="E24" s="22">
        <f t="shared" si="0"/>
        <v>80</v>
      </c>
      <c r="F24" s="21" t="str">
        <f t="shared" si="1"/>
        <v>B</v>
      </c>
      <c r="G24" s="21" t="str">
        <f t="shared" si="2"/>
        <v xml:space="preserve">Memiliki kemampuan pemahanan  Larutan Elektrolit, Redoks, Hukum Dasar, </v>
      </c>
      <c r="H24" s="22">
        <f t="shared" si="3"/>
        <v>80</v>
      </c>
      <c r="I24" s="21" t="str">
        <f t="shared" si="4"/>
        <v>B</v>
      </c>
      <c r="J24" s="21" t="str">
        <f t="shared" si="5"/>
        <v xml:space="preserve">Memiliki keterampilan  Larutan Elektrolit, Hukum Dasar, </v>
      </c>
      <c r="L24" s="36">
        <f t="shared" si="6"/>
        <v>81</v>
      </c>
      <c r="M24" s="36">
        <f t="shared" si="7"/>
        <v>67</v>
      </c>
      <c r="O24" s="36">
        <v>70</v>
      </c>
      <c r="P24" s="36">
        <v>85</v>
      </c>
      <c r="Q24" s="38">
        <v>90</v>
      </c>
      <c r="R24" s="36">
        <v>70</v>
      </c>
      <c r="S24" s="36">
        <v>85</v>
      </c>
      <c r="T24" s="38">
        <v>90</v>
      </c>
      <c r="U24" s="36">
        <v>64</v>
      </c>
      <c r="V24" s="36">
        <v>85</v>
      </c>
      <c r="W24" s="38">
        <v>90</v>
      </c>
      <c r="X24" s="36"/>
      <c r="Y24" s="36"/>
      <c r="Z24" s="38"/>
      <c r="AA24" s="36"/>
      <c r="AB24" s="36"/>
      <c r="AC24" s="38"/>
      <c r="AD24" s="38">
        <f t="shared" si="8"/>
        <v>81</v>
      </c>
      <c r="AE24" s="36">
        <v>75</v>
      </c>
      <c r="AF24" s="36"/>
      <c r="AG24" s="38">
        <v>86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67</v>
      </c>
      <c r="AU24" s="48">
        <f t="shared" si="9"/>
        <v>79.75</v>
      </c>
      <c r="AV24" s="49">
        <f t="shared" si="10"/>
        <v>80</v>
      </c>
      <c r="AW24" s="56"/>
      <c r="AX24" s="36">
        <v>80</v>
      </c>
      <c r="AY24" s="36"/>
      <c r="AZ24" s="38">
        <v>80</v>
      </c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80</v>
      </c>
      <c r="BN24" s="38" t="str">
        <f t="shared" si="12"/>
        <v/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80</v>
      </c>
      <c r="BS24" s="38">
        <v>80</v>
      </c>
      <c r="BT24" s="36"/>
      <c r="BU24" s="36">
        <v>80</v>
      </c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80</v>
      </c>
      <c r="CN24" s="49">
        <f t="shared" si="23"/>
        <v>80</v>
      </c>
      <c r="CO24" s="56"/>
      <c r="CP24" s="36">
        <v>11</v>
      </c>
      <c r="CQ24" s="61" t="str">
        <f t="shared" si="24"/>
        <v xml:space="preserve">Memiliki kemampuan pemahanan  Larutan Elektrolit, Redoks, Hukum Dasar, </v>
      </c>
      <c r="CR24" s="56"/>
      <c r="CS24" s="36">
        <v>11</v>
      </c>
      <c r="CT24" s="61" t="str">
        <f t="shared" si="25"/>
        <v xml:space="preserve">Memiliki keterampilan  Larutan Elektrolit, Hukum Dasar, </v>
      </c>
      <c r="CV24" s="63">
        <v>2</v>
      </c>
      <c r="CW24" s="36" t="s">
        <v>50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Elektrolit, Masih perlu peningkatan keterampilan Hukum Dasar.</v>
      </c>
    </row>
    <row r="25" spans="1:110">
      <c r="A25" s="21">
        <v>15</v>
      </c>
      <c r="B25" s="21">
        <v>80248</v>
      </c>
      <c r="C25" s="21" t="s">
        <v>183</v>
      </c>
      <c r="E25" s="22">
        <f t="shared" si="0"/>
        <v>81</v>
      </c>
      <c r="F25" s="21" t="str">
        <f t="shared" si="1"/>
        <v>B</v>
      </c>
      <c r="G25" s="21" t="str">
        <f t="shared" si="2"/>
        <v xml:space="preserve">Memiliki kemampuan pemahanan  Larutan Elektrolit, Redoks, Hukum Dasar, </v>
      </c>
      <c r="H25" s="22">
        <f t="shared" si="3"/>
        <v>80</v>
      </c>
      <c r="I25" s="21" t="str">
        <f t="shared" si="4"/>
        <v>B</v>
      </c>
      <c r="J25" s="21" t="str">
        <f t="shared" si="5"/>
        <v xml:space="preserve">Memiliki keterampilan  Larutan Elektrolit, Hukum Dasar, </v>
      </c>
      <c r="L25" s="36">
        <f t="shared" si="6"/>
        <v>81</v>
      </c>
      <c r="M25" s="36">
        <f t="shared" si="7"/>
        <v>72</v>
      </c>
      <c r="O25" s="36">
        <v>70</v>
      </c>
      <c r="P25" s="36">
        <v>85</v>
      </c>
      <c r="Q25" s="38">
        <v>90</v>
      </c>
      <c r="R25" s="36">
        <v>68</v>
      </c>
      <c r="S25" s="36">
        <v>85</v>
      </c>
      <c r="T25" s="38">
        <v>90</v>
      </c>
      <c r="U25" s="36">
        <v>70</v>
      </c>
      <c r="V25" s="36">
        <v>85</v>
      </c>
      <c r="W25" s="38">
        <v>90</v>
      </c>
      <c r="X25" s="36"/>
      <c r="Y25" s="36"/>
      <c r="Z25" s="38"/>
      <c r="AA25" s="36"/>
      <c r="AB25" s="36"/>
      <c r="AC25" s="38"/>
      <c r="AD25" s="38">
        <f t="shared" si="8"/>
        <v>81</v>
      </c>
      <c r="AE25" s="36">
        <v>80</v>
      </c>
      <c r="AF25" s="36"/>
      <c r="AG25" s="38">
        <v>85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72</v>
      </c>
      <c r="AU25" s="48">
        <f t="shared" si="9"/>
        <v>80.833333333333329</v>
      </c>
      <c r="AV25" s="49">
        <f t="shared" si="10"/>
        <v>81</v>
      </c>
      <c r="AW25" s="56"/>
      <c r="AX25" s="36">
        <v>80</v>
      </c>
      <c r="AY25" s="36"/>
      <c r="AZ25" s="38">
        <v>80</v>
      </c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80</v>
      </c>
      <c r="BN25" s="38" t="str">
        <f t="shared" si="12"/>
        <v/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80</v>
      </c>
      <c r="BS25" s="38">
        <v>80</v>
      </c>
      <c r="BT25" s="36"/>
      <c r="BU25" s="36">
        <v>80</v>
      </c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80</v>
      </c>
      <c r="CN25" s="49">
        <f t="shared" si="23"/>
        <v>80</v>
      </c>
      <c r="CO25" s="56"/>
      <c r="CP25" s="36">
        <v>11</v>
      </c>
      <c r="CQ25" s="61" t="str">
        <f t="shared" si="24"/>
        <v xml:space="preserve">Memiliki kemampuan pemahanan  Larutan Elektrolit, Redoks, Hukum Dasar, </v>
      </c>
      <c r="CR25" s="56"/>
      <c r="CS25" s="36">
        <v>11</v>
      </c>
      <c r="CT25" s="61" t="str">
        <f t="shared" si="25"/>
        <v xml:space="preserve">Memiliki keterampilan  Larutan Elektrolit, Hukum Dasar, </v>
      </c>
      <c r="CV25" s="63">
        <v>3</v>
      </c>
      <c r="CW25" s="36"/>
      <c r="CY25" s="70" t="s">
        <v>71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Elektrolit, Hukum Dasar, </v>
      </c>
    </row>
    <row r="26" spans="1:110">
      <c r="A26" s="21">
        <v>16</v>
      </c>
      <c r="B26" s="21">
        <v>80264</v>
      </c>
      <c r="C26" s="21" t="s">
        <v>184</v>
      </c>
      <c r="E26" s="22">
        <f t="shared" si="0"/>
        <v>80</v>
      </c>
      <c r="F26" s="21" t="str">
        <f t="shared" si="1"/>
        <v>B</v>
      </c>
      <c r="G26" s="21" t="str">
        <f t="shared" si="2"/>
        <v xml:space="preserve">Memiliki kemampuan pemahanan  Larutan Elektrolit, Redoks, Hukum Dasar, </v>
      </c>
      <c r="H26" s="22">
        <f t="shared" si="3"/>
        <v>80</v>
      </c>
      <c r="I26" s="21" t="str">
        <f t="shared" si="4"/>
        <v>B</v>
      </c>
      <c r="J26" s="21" t="str">
        <f t="shared" si="5"/>
        <v xml:space="preserve">Memiliki keterampilan  Larutan Elektrolit, Hukum Dasar, </v>
      </c>
      <c r="L26" s="36">
        <f t="shared" si="6"/>
        <v>81</v>
      </c>
      <c r="M26" s="36">
        <f t="shared" si="7"/>
        <v>63</v>
      </c>
      <c r="O26" s="36">
        <v>70</v>
      </c>
      <c r="P26" s="36">
        <v>85</v>
      </c>
      <c r="Q26" s="38">
        <v>90</v>
      </c>
      <c r="R26" s="36">
        <v>70</v>
      </c>
      <c r="S26" s="36">
        <v>85</v>
      </c>
      <c r="T26" s="38">
        <v>90</v>
      </c>
      <c r="U26" s="36">
        <v>68</v>
      </c>
      <c r="V26" s="36">
        <v>85</v>
      </c>
      <c r="W26" s="38">
        <v>90</v>
      </c>
      <c r="X26" s="36"/>
      <c r="Y26" s="36"/>
      <c r="Z26" s="38"/>
      <c r="AA26" s="36"/>
      <c r="AB26" s="36"/>
      <c r="AC26" s="38"/>
      <c r="AD26" s="38">
        <f t="shared" si="8"/>
        <v>81</v>
      </c>
      <c r="AE26" s="36">
        <v>76</v>
      </c>
      <c r="AF26" s="36"/>
      <c r="AG26" s="38">
        <v>87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63</v>
      </c>
      <c r="AU26" s="48">
        <f t="shared" si="9"/>
        <v>79.916666666666671</v>
      </c>
      <c r="AV26" s="49">
        <f t="shared" si="10"/>
        <v>80</v>
      </c>
      <c r="AW26" s="56"/>
      <c r="AX26" s="36">
        <v>80</v>
      </c>
      <c r="AY26" s="36"/>
      <c r="AZ26" s="38">
        <v>80</v>
      </c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80</v>
      </c>
      <c r="BN26" s="38" t="str">
        <f t="shared" si="12"/>
        <v/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80</v>
      </c>
      <c r="BS26" s="38">
        <v>80</v>
      </c>
      <c r="BT26" s="36"/>
      <c r="BU26" s="36">
        <v>80</v>
      </c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80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</v>
      </c>
      <c r="CN26" s="49">
        <f t="shared" si="23"/>
        <v>80</v>
      </c>
      <c r="CO26" s="56"/>
      <c r="CP26" s="36">
        <v>11</v>
      </c>
      <c r="CQ26" s="61" t="str">
        <f t="shared" si="24"/>
        <v xml:space="preserve">Memiliki kemampuan pemahanan  Larutan Elektrolit, Redoks, Hukum Dasar, </v>
      </c>
      <c r="CR26" s="56"/>
      <c r="CS26" s="36">
        <v>11</v>
      </c>
      <c r="CT26" s="61" t="str">
        <f t="shared" si="25"/>
        <v xml:space="preserve">Memiliki keterampilan  Larutan Elektrolit, Hukum Dasar, </v>
      </c>
      <c r="CV26" s="63">
        <v>4</v>
      </c>
      <c r="CW26" s="36"/>
      <c r="CY26" s="70" t="s">
        <v>51</v>
      </c>
      <c r="CZ26" s="71" t="s">
        <v>52</v>
      </c>
      <c r="DA26" s="71" t="s">
        <v>53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Elektrolit, Hukum Dasar, </v>
      </c>
    </row>
    <row r="27" spans="1:110">
      <c r="A27" s="21">
        <v>17</v>
      </c>
      <c r="B27" s="21">
        <v>80280</v>
      </c>
      <c r="C27" s="21" t="s">
        <v>185</v>
      </c>
      <c r="E27" s="22">
        <f t="shared" si="0"/>
        <v>81</v>
      </c>
      <c r="F27" s="21" t="str">
        <f t="shared" si="1"/>
        <v>B</v>
      </c>
      <c r="G27" s="21" t="str">
        <f t="shared" si="2"/>
        <v xml:space="preserve">Memiliki kemampuan pemahanan  Larutan Elektrolit, Redoks, Hukum Dasar, </v>
      </c>
      <c r="H27" s="22">
        <f t="shared" si="3"/>
        <v>80</v>
      </c>
      <c r="I27" s="21" t="str">
        <f t="shared" si="4"/>
        <v>B</v>
      </c>
      <c r="J27" s="21" t="str">
        <f t="shared" si="5"/>
        <v xml:space="preserve">Memiliki keterampilan  Larutan Elektrolit, Hukum Dasar, </v>
      </c>
      <c r="L27" s="36">
        <f t="shared" si="6"/>
        <v>82</v>
      </c>
      <c r="M27" s="36">
        <f t="shared" si="7"/>
        <v>73</v>
      </c>
      <c r="O27" s="36">
        <v>84</v>
      </c>
      <c r="P27" s="36">
        <v>75</v>
      </c>
      <c r="Q27" s="38">
        <v>92</v>
      </c>
      <c r="R27" s="36">
        <v>84</v>
      </c>
      <c r="S27" s="36">
        <v>80</v>
      </c>
      <c r="T27" s="38">
        <v>90</v>
      </c>
      <c r="U27" s="36">
        <v>63</v>
      </c>
      <c r="V27" s="36">
        <v>80</v>
      </c>
      <c r="W27" s="38">
        <v>90</v>
      </c>
      <c r="X27" s="36"/>
      <c r="Y27" s="36"/>
      <c r="Z27" s="38"/>
      <c r="AA27" s="36"/>
      <c r="AB27" s="36"/>
      <c r="AC27" s="38"/>
      <c r="AD27" s="38">
        <f t="shared" si="8"/>
        <v>82</v>
      </c>
      <c r="AE27" s="36">
        <v>80</v>
      </c>
      <c r="AF27" s="36"/>
      <c r="AG27" s="38">
        <v>82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73</v>
      </c>
      <c r="AU27" s="48">
        <f t="shared" si="9"/>
        <v>81.083333333333329</v>
      </c>
      <c r="AV27" s="49">
        <f t="shared" si="10"/>
        <v>81</v>
      </c>
      <c r="AW27" s="56"/>
      <c r="AX27" s="36">
        <v>80</v>
      </c>
      <c r="AY27" s="36"/>
      <c r="AZ27" s="38">
        <v>80</v>
      </c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80</v>
      </c>
      <c r="BN27" s="38" t="str">
        <f t="shared" si="12"/>
        <v/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80</v>
      </c>
      <c r="BS27" s="38">
        <v>80</v>
      </c>
      <c r="BT27" s="36"/>
      <c r="BU27" s="36">
        <v>80</v>
      </c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80</v>
      </c>
      <c r="CN27" s="49">
        <f t="shared" si="23"/>
        <v>80</v>
      </c>
      <c r="CO27" s="56"/>
      <c r="CP27" s="36">
        <v>11</v>
      </c>
      <c r="CQ27" s="61" t="str">
        <f t="shared" si="24"/>
        <v xml:space="preserve">Memiliki kemampuan pemahanan  Larutan Elektrolit, Redoks, Hukum Dasar, </v>
      </c>
      <c r="CR27" s="56"/>
      <c r="CS27" s="36">
        <v>11</v>
      </c>
      <c r="CT27" s="61" t="str">
        <f t="shared" si="25"/>
        <v xml:space="preserve">Memiliki keterampilan  Larutan Elektrolit, Hukum Dasar, </v>
      </c>
      <c r="CV27" s="63">
        <v>5</v>
      </c>
      <c r="CW27" s="36"/>
      <c r="CY27" s="66">
        <v>0</v>
      </c>
      <c r="CZ27" s="67">
        <v>69</v>
      </c>
      <c r="DA27" s="72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Elektrolit, Hukum Dasar, </v>
      </c>
    </row>
    <row r="28" spans="1:110">
      <c r="A28" s="21">
        <v>18</v>
      </c>
      <c r="B28" s="21">
        <v>80296</v>
      </c>
      <c r="C28" s="21" t="s">
        <v>186</v>
      </c>
      <c r="E28" s="22">
        <f t="shared" si="0"/>
        <v>73</v>
      </c>
      <c r="F28" s="21" t="str">
        <f t="shared" si="1"/>
        <v>C</v>
      </c>
      <c r="G28" s="21" t="str">
        <f t="shared" si="2"/>
        <v xml:space="preserve">Memiliki kemampuan pemahanan  Larutan Elektrolit, Redoks, Hukum Dasar, </v>
      </c>
      <c r="H28" s="22">
        <f t="shared" si="3"/>
        <v>80</v>
      </c>
      <c r="I28" s="21" t="str">
        <f t="shared" si="4"/>
        <v>B</v>
      </c>
      <c r="J28" s="21" t="str">
        <f t="shared" si="5"/>
        <v xml:space="preserve">Memiliki keterampilan  Larutan Elektrolit, Hukum Dasar, </v>
      </c>
      <c r="L28" s="36">
        <f t="shared" si="6"/>
        <v>75</v>
      </c>
      <c r="M28" s="36">
        <f t="shared" si="7"/>
        <v>51</v>
      </c>
      <c r="O28" s="36">
        <v>70</v>
      </c>
      <c r="P28" s="36">
        <v>70</v>
      </c>
      <c r="Q28" s="38">
        <v>88</v>
      </c>
      <c r="R28" s="36">
        <v>70</v>
      </c>
      <c r="S28" s="36">
        <v>80</v>
      </c>
      <c r="T28" s="38">
        <v>90</v>
      </c>
      <c r="U28" s="36">
        <v>43</v>
      </c>
      <c r="V28" s="36">
        <v>80</v>
      </c>
      <c r="W28" s="38">
        <v>85</v>
      </c>
      <c r="X28" s="36"/>
      <c r="Y28" s="36"/>
      <c r="Z28" s="38"/>
      <c r="AA28" s="36"/>
      <c r="AB28" s="36"/>
      <c r="AC28" s="38"/>
      <c r="AD28" s="38">
        <f t="shared" si="8"/>
        <v>75</v>
      </c>
      <c r="AE28" s="36">
        <v>70</v>
      </c>
      <c r="AF28" s="36"/>
      <c r="AG28" s="38">
        <v>77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51</v>
      </c>
      <c r="AU28" s="48">
        <f t="shared" si="9"/>
        <v>72.833333333333329</v>
      </c>
      <c r="AV28" s="49">
        <f t="shared" si="10"/>
        <v>73</v>
      </c>
      <c r="AW28" s="56"/>
      <c r="AX28" s="36">
        <v>75</v>
      </c>
      <c r="AY28" s="36"/>
      <c r="AZ28" s="38">
        <v>80</v>
      </c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80</v>
      </c>
      <c r="BN28" s="38" t="str">
        <f t="shared" si="12"/>
        <v/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80</v>
      </c>
      <c r="BS28" s="38">
        <v>80</v>
      </c>
      <c r="BT28" s="36"/>
      <c r="BU28" s="36">
        <v>75</v>
      </c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80</v>
      </c>
      <c r="CN28" s="49">
        <f t="shared" si="23"/>
        <v>80</v>
      </c>
      <c r="CO28" s="56"/>
      <c r="CP28" s="36">
        <v>11</v>
      </c>
      <c r="CQ28" s="61" t="str">
        <f t="shared" si="24"/>
        <v xml:space="preserve">Memiliki kemampuan pemahanan  Larutan Elektrolit, Redoks, Hukum Dasar, </v>
      </c>
      <c r="CR28" s="56"/>
      <c r="CS28" s="36">
        <v>11</v>
      </c>
      <c r="CT28" s="61" t="str">
        <f t="shared" si="25"/>
        <v xml:space="preserve">Memiliki keterampilan  Larutan Elektrolit, Hukum Dasar, </v>
      </c>
      <c r="CV28" s="63">
        <v>6</v>
      </c>
      <c r="CW28" s="36"/>
      <c r="CY28" s="66">
        <v>70</v>
      </c>
      <c r="CZ28" s="68">
        <v>75</v>
      </c>
      <c r="DA28" s="73" t="s">
        <v>57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Elektrolit, Hukum Dasar, </v>
      </c>
    </row>
    <row r="29" spans="1:110">
      <c r="A29" s="21">
        <v>19</v>
      </c>
      <c r="B29" s="21">
        <v>80312</v>
      </c>
      <c r="C29" s="21" t="s">
        <v>187</v>
      </c>
      <c r="E29" s="22">
        <f t="shared" si="0"/>
        <v>75</v>
      </c>
      <c r="F29" s="21" t="str">
        <f t="shared" si="1"/>
        <v>C</v>
      </c>
      <c r="G29" s="21" t="str">
        <f t="shared" si="2"/>
        <v xml:space="preserve">Memiliki kemampuan pemahanan  Larutan Elektrolit, Redoks, Hukum Dasar, </v>
      </c>
      <c r="H29" s="22">
        <f t="shared" si="3"/>
        <v>80</v>
      </c>
      <c r="I29" s="21" t="str">
        <f t="shared" si="4"/>
        <v>B</v>
      </c>
      <c r="J29" s="21" t="str">
        <f t="shared" si="5"/>
        <v xml:space="preserve">Memiliki keterampilan  Larutan Elektrolit, Hukum Dasar, </v>
      </c>
      <c r="L29" s="36">
        <f t="shared" si="6"/>
        <v>77</v>
      </c>
      <c r="M29" s="36">
        <f t="shared" si="7"/>
        <v>56</v>
      </c>
      <c r="O29" s="36">
        <v>74</v>
      </c>
      <c r="P29" s="36">
        <v>75</v>
      </c>
      <c r="Q29" s="38">
        <v>84</v>
      </c>
      <c r="R29" s="36">
        <v>74</v>
      </c>
      <c r="S29" s="36">
        <v>80</v>
      </c>
      <c r="T29" s="38">
        <v>90</v>
      </c>
      <c r="U29" s="36">
        <v>47</v>
      </c>
      <c r="V29" s="36">
        <v>80</v>
      </c>
      <c r="W29" s="38">
        <v>85</v>
      </c>
      <c r="X29" s="36"/>
      <c r="Y29" s="36"/>
      <c r="Z29" s="38"/>
      <c r="AA29" s="36"/>
      <c r="AB29" s="36"/>
      <c r="AC29" s="38"/>
      <c r="AD29" s="38">
        <f t="shared" si="8"/>
        <v>77</v>
      </c>
      <c r="AE29" s="36">
        <v>70</v>
      </c>
      <c r="AF29" s="36"/>
      <c r="AG29" s="38">
        <v>80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56</v>
      </c>
      <c r="AU29" s="48">
        <f t="shared" si="9"/>
        <v>74.583333333333329</v>
      </c>
      <c r="AV29" s="49">
        <f t="shared" si="10"/>
        <v>75</v>
      </c>
      <c r="AW29" s="56"/>
      <c r="AX29" s="36">
        <v>80</v>
      </c>
      <c r="AY29" s="36"/>
      <c r="AZ29" s="38">
        <v>80</v>
      </c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80</v>
      </c>
      <c r="BN29" s="38" t="str">
        <f t="shared" si="12"/>
        <v/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80</v>
      </c>
      <c r="BS29" s="38">
        <v>80</v>
      </c>
      <c r="BT29" s="36"/>
      <c r="BU29" s="36">
        <v>80</v>
      </c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80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80</v>
      </c>
      <c r="CN29" s="49">
        <f t="shared" si="23"/>
        <v>80</v>
      </c>
      <c r="CO29" s="56"/>
      <c r="CP29" s="36">
        <v>11</v>
      </c>
      <c r="CQ29" s="61" t="str">
        <f t="shared" si="24"/>
        <v xml:space="preserve">Memiliki kemampuan pemahanan  Larutan Elektrolit, Redoks, Hukum Dasar, </v>
      </c>
      <c r="CR29" s="56"/>
      <c r="CS29" s="36">
        <v>11</v>
      </c>
      <c r="CT29" s="61" t="str">
        <f t="shared" si="25"/>
        <v xml:space="preserve">Memiliki keterampilan  Larutan Elektrolit, Hukum Dasar, </v>
      </c>
      <c r="CV29" s="63">
        <v>7</v>
      </c>
      <c r="CW29" s="36"/>
      <c r="CY29" s="66">
        <v>76</v>
      </c>
      <c r="CZ29" s="68">
        <v>90</v>
      </c>
      <c r="DA29" s="73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Elektrolit, Hukum Dasar, </v>
      </c>
    </row>
    <row r="30" spans="1:110">
      <c r="A30" s="21">
        <v>20</v>
      </c>
      <c r="B30" s="21">
        <v>80328</v>
      </c>
      <c r="C30" s="21" t="s">
        <v>188</v>
      </c>
      <c r="E30" s="22">
        <f t="shared" si="0"/>
        <v>83</v>
      </c>
      <c r="F30" s="21" t="str">
        <f t="shared" si="1"/>
        <v>B</v>
      </c>
      <c r="G30" s="21" t="str">
        <f t="shared" si="2"/>
        <v xml:space="preserve">Memiliki kemampuan pemahanan  Larutan Elektrolit, Redoks, Hukum Dasar,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Memiliki keterampilan  Larutan Elektrolit, Hukum Dasar, </v>
      </c>
      <c r="L30" s="36">
        <f t="shared" si="6"/>
        <v>82</v>
      </c>
      <c r="M30" s="36">
        <f t="shared" si="7"/>
        <v>87</v>
      </c>
      <c r="O30" s="36">
        <v>70</v>
      </c>
      <c r="P30" s="36">
        <v>85</v>
      </c>
      <c r="Q30" s="38">
        <v>88</v>
      </c>
      <c r="R30" s="36">
        <v>75</v>
      </c>
      <c r="S30" s="36">
        <v>90</v>
      </c>
      <c r="T30" s="38">
        <v>90</v>
      </c>
      <c r="U30" s="36">
        <v>65</v>
      </c>
      <c r="V30" s="36">
        <v>85</v>
      </c>
      <c r="W30" s="38">
        <v>90</v>
      </c>
      <c r="X30" s="36"/>
      <c r="Y30" s="36"/>
      <c r="Z30" s="38"/>
      <c r="AA30" s="36"/>
      <c r="AB30" s="36"/>
      <c r="AC30" s="38"/>
      <c r="AD30" s="38">
        <f t="shared" si="8"/>
        <v>82</v>
      </c>
      <c r="AE30" s="36">
        <v>80</v>
      </c>
      <c r="AF30" s="36"/>
      <c r="AG30" s="38">
        <v>85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87</v>
      </c>
      <c r="AU30" s="48">
        <f t="shared" si="9"/>
        <v>82.5</v>
      </c>
      <c r="AV30" s="49">
        <f t="shared" si="10"/>
        <v>83</v>
      </c>
      <c r="AW30" s="56"/>
      <c r="AX30" s="36">
        <v>80</v>
      </c>
      <c r="AY30" s="36"/>
      <c r="AZ30" s="38">
        <v>80</v>
      </c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 t="str">
        <f t="shared" si="12"/>
        <v/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8">
        <v>80</v>
      </c>
      <c r="BT30" s="36"/>
      <c r="BU30" s="36">
        <v>80</v>
      </c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80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</v>
      </c>
      <c r="CN30" s="49">
        <f t="shared" si="23"/>
        <v>80</v>
      </c>
      <c r="CO30" s="56"/>
      <c r="CP30" s="36">
        <v>11</v>
      </c>
      <c r="CQ30" s="61" t="str">
        <f t="shared" si="24"/>
        <v xml:space="preserve">Memiliki kemampuan pemahanan  Larutan Elektrolit, Redoks, Hukum Dasar, </v>
      </c>
      <c r="CR30" s="56"/>
      <c r="CS30" s="36">
        <v>11</v>
      </c>
      <c r="CT30" s="61" t="str">
        <f t="shared" si="25"/>
        <v xml:space="preserve">Memiliki keterampilan  Larutan Elektrolit, Hukum Dasar,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Elektrolit, Hukum Dasar, </v>
      </c>
    </row>
    <row r="31" spans="1:110">
      <c r="A31" s="21">
        <v>21</v>
      </c>
      <c r="B31" s="21">
        <v>80344</v>
      </c>
      <c r="C31" s="21" t="s">
        <v>189</v>
      </c>
      <c r="E31" s="22">
        <f t="shared" si="0"/>
        <v>78</v>
      </c>
      <c r="F31" s="21" t="str">
        <f t="shared" si="1"/>
        <v>B</v>
      </c>
      <c r="G31" s="21" t="str">
        <f t="shared" si="2"/>
        <v xml:space="preserve">Memiliki kemampuan pemahanan  Larutan Elektrolit, Redoks, Hukum Dasar, </v>
      </c>
      <c r="H31" s="22">
        <f t="shared" si="3"/>
        <v>80</v>
      </c>
      <c r="I31" s="21" t="str">
        <f t="shared" si="4"/>
        <v>B</v>
      </c>
      <c r="J31" s="21" t="str">
        <f t="shared" si="5"/>
        <v xml:space="preserve">Memiliki keterampilan  Larutan Elektrolit, Hukum Dasar, </v>
      </c>
      <c r="L31" s="36">
        <f t="shared" si="6"/>
        <v>80</v>
      </c>
      <c r="M31" s="36">
        <f t="shared" si="7"/>
        <v>58</v>
      </c>
      <c r="O31" s="36">
        <v>70</v>
      </c>
      <c r="P31" s="36">
        <v>85</v>
      </c>
      <c r="Q31" s="38">
        <v>90</v>
      </c>
      <c r="R31" s="36">
        <v>70</v>
      </c>
      <c r="S31" s="36">
        <v>90</v>
      </c>
      <c r="T31" s="38">
        <v>90</v>
      </c>
      <c r="U31" s="36">
        <v>43</v>
      </c>
      <c r="V31" s="36">
        <v>90</v>
      </c>
      <c r="W31" s="38">
        <v>90</v>
      </c>
      <c r="X31" s="36"/>
      <c r="Y31" s="36"/>
      <c r="Z31" s="38"/>
      <c r="AA31" s="36"/>
      <c r="AB31" s="36"/>
      <c r="AC31" s="38"/>
      <c r="AD31" s="38">
        <f t="shared" si="8"/>
        <v>80</v>
      </c>
      <c r="AE31" s="36">
        <v>75</v>
      </c>
      <c r="AF31" s="36"/>
      <c r="AG31" s="38">
        <v>81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58</v>
      </c>
      <c r="AU31" s="48">
        <f t="shared" si="9"/>
        <v>77.666666666666671</v>
      </c>
      <c r="AV31" s="49">
        <f t="shared" si="10"/>
        <v>78</v>
      </c>
      <c r="AW31" s="56"/>
      <c r="AX31" s="36">
        <v>80</v>
      </c>
      <c r="AY31" s="36"/>
      <c r="AZ31" s="38">
        <v>80</v>
      </c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80</v>
      </c>
      <c r="BN31" s="38" t="str">
        <f t="shared" si="12"/>
        <v/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80</v>
      </c>
      <c r="BS31" s="38">
        <v>80</v>
      </c>
      <c r="BT31" s="36"/>
      <c r="BU31" s="36">
        <v>80</v>
      </c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80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80</v>
      </c>
      <c r="CN31" s="49">
        <f t="shared" si="23"/>
        <v>80</v>
      </c>
      <c r="CO31" s="56"/>
      <c r="CP31" s="36">
        <v>11</v>
      </c>
      <c r="CQ31" s="61" t="str">
        <f t="shared" si="24"/>
        <v xml:space="preserve">Memiliki kemampuan pemahanan  Larutan Elektrolit, Redoks, Hukum Dasar, </v>
      </c>
      <c r="CR31" s="56"/>
      <c r="CS31" s="36">
        <v>11</v>
      </c>
      <c r="CT31" s="61" t="str">
        <f t="shared" si="25"/>
        <v xml:space="preserve">Memiliki keterampilan  Larutan Elektrolit, Hukum Dasar,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Elektrolit, Hukum Dasar, </v>
      </c>
    </row>
    <row r="32" spans="1:110">
      <c r="A32" s="21">
        <v>22</v>
      </c>
      <c r="B32" s="21">
        <v>80360</v>
      </c>
      <c r="C32" s="21" t="s">
        <v>190</v>
      </c>
      <c r="E32" s="22">
        <f t="shared" si="0"/>
        <v>76</v>
      </c>
      <c r="F32" s="21" t="str">
        <f t="shared" si="1"/>
        <v>B</v>
      </c>
      <c r="G32" s="21" t="str">
        <f t="shared" si="2"/>
        <v xml:space="preserve">Memiliki kemampuan pemahanan  Larutan Elektrolit, Redoks, Hukum Dasar, </v>
      </c>
      <c r="H32" s="22">
        <f t="shared" si="3"/>
        <v>80</v>
      </c>
      <c r="I32" s="21" t="str">
        <f t="shared" si="4"/>
        <v>B</v>
      </c>
      <c r="J32" s="21" t="str">
        <f t="shared" si="5"/>
        <v xml:space="preserve">Memiliki keterampilan  Larutan Elektrolit, Hukum Dasar, </v>
      </c>
      <c r="L32" s="36">
        <f t="shared" si="6"/>
        <v>78</v>
      </c>
      <c r="M32" s="36">
        <f t="shared" si="7"/>
        <v>59</v>
      </c>
      <c r="O32" s="36">
        <v>70</v>
      </c>
      <c r="P32" s="36">
        <v>80</v>
      </c>
      <c r="Q32" s="38">
        <v>84</v>
      </c>
      <c r="R32" s="36">
        <v>70</v>
      </c>
      <c r="S32" s="36">
        <v>85</v>
      </c>
      <c r="T32" s="38">
        <v>85</v>
      </c>
      <c r="U32" s="36">
        <v>63</v>
      </c>
      <c r="V32" s="36">
        <v>80</v>
      </c>
      <c r="W32" s="38">
        <v>85</v>
      </c>
      <c r="X32" s="36"/>
      <c r="Y32" s="36"/>
      <c r="Z32" s="38"/>
      <c r="AA32" s="36"/>
      <c r="AB32" s="36"/>
      <c r="AC32" s="38"/>
      <c r="AD32" s="38">
        <f t="shared" si="8"/>
        <v>78</v>
      </c>
      <c r="AE32" s="36">
        <v>75</v>
      </c>
      <c r="AF32" s="36"/>
      <c r="AG32" s="38">
        <v>77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59</v>
      </c>
      <c r="AU32" s="48">
        <f t="shared" si="9"/>
        <v>76.083333333333329</v>
      </c>
      <c r="AV32" s="49">
        <f t="shared" si="10"/>
        <v>76</v>
      </c>
      <c r="AW32" s="56"/>
      <c r="AX32" s="36">
        <v>80</v>
      </c>
      <c r="AY32" s="36"/>
      <c r="AZ32" s="38">
        <v>80</v>
      </c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8" t="str">
        <f t="shared" si="12"/>
        <v/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80</v>
      </c>
      <c r="BS32" s="38">
        <v>80</v>
      </c>
      <c r="BT32" s="36"/>
      <c r="BU32" s="36">
        <v>80</v>
      </c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80</v>
      </c>
      <c r="CN32" s="49">
        <f t="shared" si="23"/>
        <v>80</v>
      </c>
      <c r="CO32" s="56"/>
      <c r="CP32" s="36">
        <v>11</v>
      </c>
      <c r="CQ32" s="61" t="str">
        <f t="shared" si="24"/>
        <v xml:space="preserve">Memiliki kemampuan pemahanan  Larutan Elektrolit, Redoks, Hukum Dasar, </v>
      </c>
      <c r="CR32" s="56"/>
      <c r="CS32" s="36">
        <v>11</v>
      </c>
      <c r="CT32" s="61" t="str">
        <f t="shared" si="25"/>
        <v xml:space="preserve">Memiliki keterampilan  Larutan Elektrolit, Hukum Dasar,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Elektrolit, Hukum Dasar, </v>
      </c>
    </row>
    <row r="33" spans="1:110">
      <c r="A33" s="21">
        <v>23</v>
      </c>
      <c r="B33" s="21">
        <v>80376</v>
      </c>
      <c r="C33" s="21" t="s">
        <v>191</v>
      </c>
      <c r="E33" s="22">
        <f t="shared" si="0"/>
        <v>82</v>
      </c>
      <c r="F33" s="21" t="str">
        <f t="shared" si="1"/>
        <v>B</v>
      </c>
      <c r="G33" s="21" t="str">
        <f t="shared" si="2"/>
        <v xml:space="preserve">Memiliki kemampuan pemahanan  Larutan Elektrolit, Redoks, Hukum Dasar, </v>
      </c>
      <c r="H33" s="22">
        <f t="shared" si="3"/>
        <v>80</v>
      </c>
      <c r="I33" s="21" t="str">
        <f t="shared" si="4"/>
        <v>B</v>
      </c>
      <c r="J33" s="21" t="str">
        <f t="shared" si="5"/>
        <v xml:space="preserve">Memiliki keterampilan  Larutan Elektrolit, Hukum Dasar, </v>
      </c>
      <c r="L33" s="36">
        <f t="shared" si="6"/>
        <v>82</v>
      </c>
      <c r="M33" s="36">
        <f t="shared" si="7"/>
        <v>79</v>
      </c>
      <c r="O33" s="36">
        <v>70</v>
      </c>
      <c r="P33" s="36">
        <v>84</v>
      </c>
      <c r="Q33" s="38">
        <v>90</v>
      </c>
      <c r="R33" s="36">
        <v>70</v>
      </c>
      <c r="S33" s="36">
        <v>90</v>
      </c>
      <c r="T33" s="38">
        <v>95</v>
      </c>
      <c r="U33" s="36">
        <v>60</v>
      </c>
      <c r="V33" s="36">
        <v>90</v>
      </c>
      <c r="W33" s="38">
        <v>90</v>
      </c>
      <c r="X33" s="36"/>
      <c r="Y33" s="36"/>
      <c r="Z33" s="38"/>
      <c r="AA33" s="36"/>
      <c r="AB33" s="36"/>
      <c r="AC33" s="38"/>
      <c r="AD33" s="38">
        <f t="shared" si="8"/>
        <v>82</v>
      </c>
      <c r="AE33" s="36">
        <v>80</v>
      </c>
      <c r="AF33" s="36"/>
      <c r="AG33" s="38">
        <v>85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79</v>
      </c>
      <c r="AU33" s="48">
        <f t="shared" si="9"/>
        <v>81.916666666666671</v>
      </c>
      <c r="AV33" s="49">
        <f t="shared" si="10"/>
        <v>82</v>
      </c>
      <c r="AW33" s="56"/>
      <c r="AX33" s="36">
        <v>80</v>
      </c>
      <c r="AY33" s="36"/>
      <c r="AZ33" s="38">
        <v>80</v>
      </c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80</v>
      </c>
      <c r="BN33" s="38" t="str">
        <f t="shared" si="12"/>
        <v/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80</v>
      </c>
      <c r="BS33" s="38">
        <v>80</v>
      </c>
      <c r="BT33" s="36"/>
      <c r="BU33" s="36">
        <v>80</v>
      </c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80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80</v>
      </c>
      <c r="CN33" s="49">
        <f t="shared" si="23"/>
        <v>80</v>
      </c>
      <c r="CO33" s="56"/>
      <c r="CP33" s="36">
        <v>11</v>
      </c>
      <c r="CQ33" s="61" t="str">
        <f t="shared" si="24"/>
        <v xml:space="preserve">Memiliki kemampuan pemahanan  Larutan Elektrolit, Redoks, Hukum Dasar, </v>
      </c>
      <c r="CR33" s="56"/>
      <c r="CS33" s="36">
        <v>11</v>
      </c>
      <c r="CT33" s="61" t="str">
        <f t="shared" si="25"/>
        <v xml:space="preserve">Memiliki keterampilan  Larutan Elektrolit, Hukum Dasar,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Hukum Dasar, </v>
      </c>
    </row>
    <row r="34" spans="1:110">
      <c r="A34" s="21">
        <v>24</v>
      </c>
      <c r="B34" s="21">
        <v>80392</v>
      </c>
      <c r="C34" s="21" t="s">
        <v>192</v>
      </c>
      <c r="E34" s="22">
        <f t="shared" si="0"/>
        <v>75</v>
      </c>
      <c r="F34" s="21" t="str">
        <f t="shared" si="1"/>
        <v>C</v>
      </c>
      <c r="G34" s="21" t="str">
        <f t="shared" si="2"/>
        <v xml:space="preserve">Memiliki kemampuan pemahanan  Larutan Elektrolit, Redoks, Hukum Dasar, </v>
      </c>
      <c r="H34" s="22">
        <f t="shared" si="3"/>
        <v>80</v>
      </c>
      <c r="I34" s="21" t="str">
        <f t="shared" si="4"/>
        <v>B</v>
      </c>
      <c r="J34" s="21" t="str">
        <f t="shared" si="5"/>
        <v xml:space="preserve">Memiliki keterampilan  Larutan Elektrolit, Hukum Dasar, </v>
      </c>
      <c r="L34" s="36">
        <f t="shared" si="6"/>
        <v>74</v>
      </c>
      <c r="M34" s="36">
        <f t="shared" si="7"/>
        <v>78</v>
      </c>
      <c r="O34" s="36">
        <v>70</v>
      </c>
      <c r="P34" s="36">
        <v>75</v>
      </c>
      <c r="Q34" s="38">
        <v>88</v>
      </c>
      <c r="R34" s="36">
        <v>70</v>
      </c>
      <c r="S34" s="36">
        <v>75</v>
      </c>
      <c r="T34" s="38">
        <v>85</v>
      </c>
      <c r="U34" s="36">
        <v>47</v>
      </c>
      <c r="V34" s="36">
        <v>75</v>
      </c>
      <c r="W34" s="38">
        <v>85</v>
      </c>
      <c r="X34" s="36"/>
      <c r="Y34" s="36"/>
      <c r="Z34" s="38"/>
      <c r="AA34" s="36"/>
      <c r="AB34" s="36"/>
      <c r="AC34" s="38"/>
      <c r="AD34" s="38">
        <f t="shared" si="8"/>
        <v>74</v>
      </c>
      <c r="AE34" s="36">
        <v>70</v>
      </c>
      <c r="AF34" s="36"/>
      <c r="AG34" s="38">
        <v>80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78</v>
      </c>
      <c r="AU34" s="48">
        <f t="shared" si="9"/>
        <v>74.833333333333329</v>
      </c>
      <c r="AV34" s="49">
        <f t="shared" si="10"/>
        <v>75</v>
      </c>
      <c r="AW34" s="56"/>
      <c r="AX34" s="36">
        <v>80</v>
      </c>
      <c r="AY34" s="36"/>
      <c r="AZ34" s="38">
        <v>80</v>
      </c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80</v>
      </c>
      <c r="BN34" s="38" t="str">
        <f t="shared" si="12"/>
        <v/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80</v>
      </c>
      <c r="BS34" s="38">
        <v>80</v>
      </c>
      <c r="BT34" s="36"/>
      <c r="BU34" s="36">
        <v>80</v>
      </c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80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80</v>
      </c>
      <c r="CN34" s="49">
        <f t="shared" si="23"/>
        <v>80</v>
      </c>
      <c r="CO34" s="56"/>
      <c r="CP34" s="36">
        <v>11</v>
      </c>
      <c r="CQ34" s="61" t="str">
        <f t="shared" si="24"/>
        <v xml:space="preserve">Memiliki kemampuan pemahanan  Larutan Elektrolit, Redoks, Hukum Dasar, </v>
      </c>
      <c r="CR34" s="56"/>
      <c r="CS34" s="36">
        <v>11</v>
      </c>
      <c r="CT34" s="61" t="str">
        <f t="shared" si="25"/>
        <v xml:space="preserve">Memiliki keterampilan  Larutan Elektrolit, Hukum Dasar, </v>
      </c>
    </row>
    <row r="35" spans="1:110">
      <c r="A35" s="21">
        <v>25</v>
      </c>
      <c r="B35" s="21">
        <v>80408</v>
      </c>
      <c r="C35" s="21" t="s">
        <v>193</v>
      </c>
      <c r="E35" s="22">
        <f t="shared" si="0"/>
        <v>77</v>
      </c>
      <c r="F35" s="21" t="str">
        <f t="shared" si="1"/>
        <v>B</v>
      </c>
      <c r="G35" s="21" t="str">
        <f t="shared" si="2"/>
        <v xml:space="preserve">Memiliki kemampuan pemahanan  Larutan Elektrolit, Redoks, Hukum Dasar, </v>
      </c>
      <c r="H35" s="22">
        <f t="shared" si="3"/>
        <v>80</v>
      </c>
      <c r="I35" s="21" t="str">
        <f t="shared" si="4"/>
        <v>B</v>
      </c>
      <c r="J35" s="21" t="str">
        <f t="shared" si="5"/>
        <v xml:space="preserve">Memiliki keterampilan  Larutan Elektrolit, Hukum Dasar, </v>
      </c>
      <c r="L35" s="36">
        <f t="shared" si="6"/>
        <v>78</v>
      </c>
      <c r="M35" s="36">
        <f t="shared" si="7"/>
        <v>76</v>
      </c>
      <c r="O35" s="36">
        <v>78</v>
      </c>
      <c r="P35" s="36">
        <v>75</v>
      </c>
      <c r="Q35" s="38">
        <v>84</v>
      </c>
      <c r="R35" s="36">
        <v>76</v>
      </c>
      <c r="S35" s="36">
        <v>80</v>
      </c>
      <c r="T35" s="38">
        <v>85</v>
      </c>
      <c r="U35" s="36">
        <v>55</v>
      </c>
      <c r="V35" s="36">
        <v>80</v>
      </c>
      <c r="W35" s="38">
        <v>85</v>
      </c>
      <c r="X35" s="36"/>
      <c r="Y35" s="36"/>
      <c r="Z35" s="38"/>
      <c r="AA35" s="36"/>
      <c r="AB35" s="36"/>
      <c r="AC35" s="38"/>
      <c r="AD35" s="38">
        <f t="shared" si="8"/>
        <v>78</v>
      </c>
      <c r="AE35" s="36">
        <v>75</v>
      </c>
      <c r="AF35" s="36"/>
      <c r="AG35" s="38">
        <v>80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76</v>
      </c>
      <c r="AU35" s="48">
        <f t="shared" si="9"/>
        <v>77.416666666666671</v>
      </c>
      <c r="AV35" s="49">
        <f t="shared" si="10"/>
        <v>77</v>
      </c>
      <c r="AW35" s="56"/>
      <c r="AX35" s="36">
        <v>80</v>
      </c>
      <c r="AY35" s="36"/>
      <c r="AZ35" s="38">
        <v>80</v>
      </c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80</v>
      </c>
      <c r="BN35" s="38" t="str">
        <f t="shared" si="12"/>
        <v/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80</v>
      </c>
      <c r="BS35" s="38">
        <v>80</v>
      </c>
      <c r="BT35" s="36"/>
      <c r="BU35" s="36">
        <v>80</v>
      </c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80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80</v>
      </c>
      <c r="CN35" s="49">
        <f t="shared" si="23"/>
        <v>80</v>
      </c>
      <c r="CO35" s="56"/>
      <c r="CP35" s="36">
        <v>11</v>
      </c>
      <c r="CQ35" s="61" t="str">
        <f t="shared" si="24"/>
        <v xml:space="preserve">Memiliki kemampuan pemahanan  Larutan Elektrolit, Redoks, Hukum Dasar, </v>
      </c>
      <c r="CR35" s="56"/>
      <c r="CS35" s="36">
        <v>11</v>
      </c>
      <c r="CT35" s="61" t="str">
        <f t="shared" si="25"/>
        <v xml:space="preserve">Memiliki keterampilan  Larutan Elektrolit, Hukum Dasar, </v>
      </c>
    </row>
    <row r="36" spans="1:110">
      <c r="A36" s="21">
        <v>26</v>
      </c>
      <c r="B36" s="21">
        <v>80424</v>
      </c>
      <c r="C36" s="21" t="s">
        <v>194</v>
      </c>
      <c r="E36" s="22">
        <f t="shared" si="0"/>
        <v>77</v>
      </c>
      <c r="F36" s="21" t="str">
        <f t="shared" si="1"/>
        <v>B</v>
      </c>
      <c r="G36" s="21" t="str">
        <f t="shared" si="2"/>
        <v xml:space="preserve">Memiliki kemampuan pemahanan  Larutan Elektrolit, Redoks, Hukum Dasar,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Memiliki keterampilan  Larutan Elektrolit, Hukum Dasar, </v>
      </c>
      <c r="L36" s="36">
        <f t="shared" si="6"/>
        <v>78</v>
      </c>
      <c r="M36" s="36">
        <f t="shared" si="7"/>
        <v>68</v>
      </c>
      <c r="O36" s="36">
        <v>78</v>
      </c>
      <c r="P36" s="36">
        <v>80</v>
      </c>
      <c r="Q36" s="38">
        <v>84</v>
      </c>
      <c r="R36" s="36">
        <v>74</v>
      </c>
      <c r="S36" s="36">
        <v>75</v>
      </c>
      <c r="T36" s="38">
        <v>85</v>
      </c>
      <c r="U36" s="36">
        <v>57</v>
      </c>
      <c r="V36" s="36">
        <v>80</v>
      </c>
      <c r="W36" s="38">
        <v>85</v>
      </c>
      <c r="X36" s="36"/>
      <c r="Y36" s="36"/>
      <c r="Z36" s="38"/>
      <c r="AA36" s="36"/>
      <c r="AB36" s="36"/>
      <c r="AC36" s="38"/>
      <c r="AD36" s="38">
        <f t="shared" si="8"/>
        <v>78</v>
      </c>
      <c r="AE36" s="36">
        <v>73</v>
      </c>
      <c r="AF36" s="36"/>
      <c r="AG36" s="38">
        <v>82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68</v>
      </c>
      <c r="AU36" s="48">
        <f t="shared" si="9"/>
        <v>76.75</v>
      </c>
      <c r="AV36" s="49">
        <f t="shared" si="10"/>
        <v>77</v>
      </c>
      <c r="AW36" s="56"/>
      <c r="AX36" s="36">
        <v>80</v>
      </c>
      <c r="AY36" s="36"/>
      <c r="AZ36" s="38">
        <v>80</v>
      </c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 t="str">
        <f t="shared" si="12"/>
        <v/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80</v>
      </c>
      <c r="BS36" s="38">
        <v>80</v>
      </c>
      <c r="BT36" s="36"/>
      <c r="BU36" s="36">
        <v>80</v>
      </c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80</v>
      </c>
      <c r="CN36" s="49">
        <f t="shared" si="23"/>
        <v>80</v>
      </c>
      <c r="CO36" s="56"/>
      <c r="CP36" s="36">
        <v>11</v>
      </c>
      <c r="CQ36" s="61" t="str">
        <f t="shared" si="24"/>
        <v xml:space="preserve">Memiliki kemampuan pemahanan  Larutan Elektrolit, Redoks, Hukum Dasar, </v>
      </c>
      <c r="CR36" s="56"/>
      <c r="CS36" s="36">
        <v>11</v>
      </c>
      <c r="CT36" s="61" t="str">
        <f t="shared" si="25"/>
        <v xml:space="preserve">Memiliki keterampilan  Larutan Elektrolit, Hukum Dasar, </v>
      </c>
    </row>
    <row r="37" spans="1:110">
      <c r="A37" s="21">
        <v>27</v>
      </c>
      <c r="B37" s="21">
        <v>80440</v>
      </c>
      <c r="C37" s="21" t="s">
        <v>195</v>
      </c>
      <c r="E37" s="22">
        <f t="shared" si="0"/>
        <v>74</v>
      </c>
      <c r="F37" s="21" t="str">
        <f t="shared" si="1"/>
        <v>C</v>
      </c>
      <c r="G37" s="21" t="str">
        <f t="shared" si="2"/>
        <v xml:space="preserve">Memiliki kemampuan pemahanan  Larutan Elektrolit, Redoks, Hukum Dasar, </v>
      </c>
      <c r="H37" s="22">
        <f t="shared" si="3"/>
        <v>80</v>
      </c>
      <c r="I37" s="21" t="str">
        <f t="shared" si="4"/>
        <v>B</v>
      </c>
      <c r="J37" s="21" t="str">
        <f t="shared" si="5"/>
        <v xml:space="preserve">Memiliki keterampilan  Larutan Elektrolit, Hukum Dasar, </v>
      </c>
      <c r="L37" s="36">
        <f t="shared" si="6"/>
        <v>73</v>
      </c>
      <c r="M37" s="36">
        <f t="shared" si="7"/>
        <v>82</v>
      </c>
      <c r="O37" s="36">
        <v>70</v>
      </c>
      <c r="P37" s="36">
        <v>75</v>
      </c>
      <c r="Q37" s="38">
        <v>84</v>
      </c>
      <c r="R37" s="36">
        <v>70</v>
      </c>
      <c r="S37" s="36">
        <v>75</v>
      </c>
      <c r="T37" s="38">
        <v>85</v>
      </c>
      <c r="U37" s="36">
        <v>40</v>
      </c>
      <c r="V37" s="36">
        <v>75</v>
      </c>
      <c r="W37" s="38">
        <v>85</v>
      </c>
      <c r="X37" s="36"/>
      <c r="Y37" s="36"/>
      <c r="Z37" s="38"/>
      <c r="AA37" s="36"/>
      <c r="AB37" s="36"/>
      <c r="AC37" s="38"/>
      <c r="AD37" s="38">
        <f t="shared" si="8"/>
        <v>73</v>
      </c>
      <c r="AE37" s="36">
        <v>70</v>
      </c>
      <c r="AF37" s="36"/>
      <c r="AG37" s="38">
        <v>79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82</v>
      </c>
      <c r="AU37" s="48">
        <f t="shared" si="9"/>
        <v>74.166666666666671</v>
      </c>
      <c r="AV37" s="49">
        <f t="shared" si="10"/>
        <v>74</v>
      </c>
      <c r="AW37" s="56"/>
      <c r="AX37" s="36">
        <v>80</v>
      </c>
      <c r="AY37" s="36"/>
      <c r="AZ37" s="38">
        <v>80</v>
      </c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80</v>
      </c>
      <c r="BN37" s="38" t="str">
        <f t="shared" si="12"/>
        <v/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80</v>
      </c>
      <c r="BS37" s="38">
        <v>80</v>
      </c>
      <c r="BT37" s="36"/>
      <c r="BU37" s="36">
        <v>80</v>
      </c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80</v>
      </c>
      <c r="CN37" s="49">
        <f t="shared" si="23"/>
        <v>80</v>
      </c>
      <c r="CO37" s="56"/>
      <c r="CP37" s="36">
        <v>11</v>
      </c>
      <c r="CQ37" s="61" t="str">
        <f t="shared" si="24"/>
        <v xml:space="preserve">Memiliki kemampuan pemahanan  Larutan Elektrolit, Redoks, Hukum Dasar, </v>
      </c>
      <c r="CR37" s="56"/>
      <c r="CS37" s="36">
        <v>11</v>
      </c>
      <c r="CT37" s="61" t="str">
        <f t="shared" si="25"/>
        <v xml:space="preserve">Memiliki keterampilan  Larutan Elektrolit, Hukum Dasar, </v>
      </c>
    </row>
    <row r="38" spans="1:110">
      <c r="A38" s="21">
        <v>28</v>
      </c>
      <c r="B38" s="21">
        <v>80456</v>
      </c>
      <c r="C38" s="21" t="s">
        <v>196</v>
      </c>
      <c r="E38" s="22">
        <f t="shared" si="0"/>
        <v>74</v>
      </c>
      <c r="F38" s="21" t="str">
        <f t="shared" si="1"/>
        <v>C</v>
      </c>
      <c r="G38" s="21" t="str">
        <f t="shared" si="2"/>
        <v xml:space="preserve">Memiliki kemampuan pemahanan  Larutan Elektrolit, Redoks, Hukum Dasar, </v>
      </c>
      <c r="H38" s="22">
        <f t="shared" si="3"/>
        <v>80</v>
      </c>
      <c r="I38" s="21" t="str">
        <f t="shared" si="4"/>
        <v>B</v>
      </c>
      <c r="J38" s="21" t="str">
        <f t="shared" si="5"/>
        <v xml:space="preserve">Memiliki keterampilan  Larutan Elektrolit, Hukum Dasar, </v>
      </c>
      <c r="L38" s="36">
        <f t="shared" si="6"/>
        <v>76</v>
      </c>
      <c r="M38" s="36">
        <f t="shared" si="7"/>
        <v>63</v>
      </c>
      <c r="O38" s="36">
        <v>70</v>
      </c>
      <c r="P38" s="36">
        <v>75</v>
      </c>
      <c r="Q38" s="38">
        <v>92</v>
      </c>
      <c r="R38" s="36">
        <v>58</v>
      </c>
      <c r="S38" s="36">
        <v>75</v>
      </c>
      <c r="T38" s="38">
        <v>85</v>
      </c>
      <c r="U38" s="36">
        <v>70</v>
      </c>
      <c r="V38" s="36">
        <v>75</v>
      </c>
      <c r="W38" s="38">
        <v>80</v>
      </c>
      <c r="X38" s="36"/>
      <c r="Y38" s="36"/>
      <c r="Z38" s="38"/>
      <c r="AA38" s="36"/>
      <c r="AB38" s="36"/>
      <c r="AC38" s="38"/>
      <c r="AD38" s="38">
        <f t="shared" si="8"/>
        <v>76</v>
      </c>
      <c r="AE38" s="36">
        <v>70</v>
      </c>
      <c r="AF38" s="36"/>
      <c r="AG38" s="38">
        <v>78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63</v>
      </c>
      <c r="AU38" s="48">
        <f t="shared" si="9"/>
        <v>74.25</v>
      </c>
      <c r="AV38" s="49">
        <f t="shared" si="10"/>
        <v>74</v>
      </c>
      <c r="AW38" s="56"/>
      <c r="AX38" s="36">
        <v>80</v>
      </c>
      <c r="AY38" s="36"/>
      <c r="AZ38" s="38">
        <v>80</v>
      </c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80</v>
      </c>
      <c r="BN38" s="38" t="str">
        <f t="shared" si="12"/>
        <v/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80</v>
      </c>
      <c r="BS38" s="38">
        <v>80</v>
      </c>
      <c r="BT38" s="36"/>
      <c r="BU38" s="36">
        <v>80</v>
      </c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80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80</v>
      </c>
      <c r="CN38" s="49">
        <f t="shared" si="23"/>
        <v>80</v>
      </c>
      <c r="CO38" s="56"/>
      <c r="CP38" s="36">
        <v>11</v>
      </c>
      <c r="CQ38" s="61" t="str">
        <f t="shared" si="24"/>
        <v xml:space="preserve">Memiliki kemampuan pemahanan  Larutan Elektrolit, Redoks, Hukum Dasar, </v>
      </c>
      <c r="CR38" s="56"/>
      <c r="CS38" s="36">
        <v>11</v>
      </c>
      <c r="CT38" s="61" t="str">
        <f t="shared" si="25"/>
        <v xml:space="preserve">Memiliki keterampilan  Larutan Elektrolit, Hukum Dasar, </v>
      </c>
    </row>
    <row r="39" spans="1:110">
      <c r="A39" s="21">
        <v>29</v>
      </c>
      <c r="B39" s="21">
        <v>80472</v>
      </c>
      <c r="C39" s="21" t="s">
        <v>197</v>
      </c>
      <c r="E39" s="22">
        <f t="shared" si="0"/>
        <v>83</v>
      </c>
      <c r="F39" s="21" t="str">
        <f t="shared" si="1"/>
        <v>B</v>
      </c>
      <c r="G39" s="21" t="str">
        <f t="shared" si="2"/>
        <v xml:space="preserve">Memiliki kemampuan pemahanan  Larutan Elektrolit, Redoks, Hukum Dasar, </v>
      </c>
      <c r="H39" s="22">
        <f t="shared" si="3"/>
        <v>80</v>
      </c>
      <c r="I39" s="21" t="str">
        <f t="shared" si="4"/>
        <v>B</v>
      </c>
      <c r="J39" s="21" t="str">
        <f t="shared" si="5"/>
        <v xml:space="preserve">Memiliki keterampilan  Larutan Elektrolit, Hukum Dasar, </v>
      </c>
      <c r="L39" s="36">
        <f t="shared" si="6"/>
        <v>83</v>
      </c>
      <c r="M39" s="36">
        <f t="shared" si="7"/>
        <v>77</v>
      </c>
      <c r="O39" s="36">
        <v>70</v>
      </c>
      <c r="P39" s="36">
        <v>85</v>
      </c>
      <c r="Q39" s="38">
        <v>88</v>
      </c>
      <c r="R39" s="36">
        <v>75</v>
      </c>
      <c r="S39" s="36">
        <v>90</v>
      </c>
      <c r="T39" s="38">
        <v>90</v>
      </c>
      <c r="U39" s="36">
        <v>70</v>
      </c>
      <c r="V39" s="36">
        <v>90</v>
      </c>
      <c r="W39" s="38">
        <v>90</v>
      </c>
      <c r="X39" s="36"/>
      <c r="Y39" s="36"/>
      <c r="Z39" s="38"/>
      <c r="AA39" s="36"/>
      <c r="AB39" s="36"/>
      <c r="AC39" s="38"/>
      <c r="AD39" s="38">
        <f t="shared" si="8"/>
        <v>83</v>
      </c>
      <c r="AE39" s="36">
        <v>80</v>
      </c>
      <c r="AF39" s="36"/>
      <c r="AG39" s="38">
        <v>85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77</v>
      </c>
      <c r="AU39" s="48">
        <f t="shared" si="9"/>
        <v>82.5</v>
      </c>
      <c r="AV39" s="49">
        <f t="shared" si="10"/>
        <v>83</v>
      </c>
      <c r="AW39" s="56"/>
      <c r="AX39" s="36">
        <v>80</v>
      </c>
      <c r="AY39" s="36"/>
      <c r="AZ39" s="38">
        <v>80</v>
      </c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80</v>
      </c>
      <c r="BN39" s="38" t="str">
        <f t="shared" si="12"/>
        <v/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80</v>
      </c>
      <c r="BS39" s="38">
        <v>80</v>
      </c>
      <c r="BT39" s="36"/>
      <c r="BU39" s="36">
        <v>80</v>
      </c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80</v>
      </c>
      <c r="CN39" s="49">
        <f t="shared" si="23"/>
        <v>80</v>
      </c>
      <c r="CO39" s="56"/>
      <c r="CP39" s="36">
        <v>11</v>
      </c>
      <c r="CQ39" s="61" t="str">
        <f t="shared" si="24"/>
        <v xml:space="preserve">Memiliki kemampuan pemahanan  Larutan Elektrolit, Redoks, Hukum Dasar, </v>
      </c>
      <c r="CR39" s="56"/>
      <c r="CS39" s="36">
        <v>11</v>
      </c>
      <c r="CT39" s="61" t="str">
        <f t="shared" si="25"/>
        <v xml:space="preserve">Memiliki keterampilan  Larutan Elektrolit, Hukum Dasar, </v>
      </c>
    </row>
    <row r="40" spans="1:110">
      <c r="A40" s="21">
        <v>30</v>
      </c>
      <c r="B40" s="21">
        <v>80488</v>
      </c>
      <c r="C40" s="21" t="s">
        <v>198</v>
      </c>
      <c r="E40" s="22">
        <f t="shared" si="0"/>
        <v>75</v>
      </c>
      <c r="F40" s="21" t="str">
        <f t="shared" si="1"/>
        <v>C</v>
      </c>
      <c r="G40" s="21" t="str">
        <f t="shared" si="2"/>
        <v xml:space="preserve">Memiliki kemampuan pemahanan  Larutan Elektrolit, Redoks, Hukum Dasar, </v>
      </c>
      <c r="H40" s="22">
        <f t="shared" si="3"/>
        <v>80</v>
      </c>
      <c r="I40" s="21" t="str">
        <f t="shared" si="4"/>
        <v>B</v>
      </c>
      <c r="J40" s="21" t="str">
        <f t="shared" si="5"/>
        <v xml:space="preserve">Memiliki keterampilan  Larutan Elektrolit, Hukum Dasar, </v>
      </c>
      <c r="L40" s="36">
        <f t="shared" si="6"/>
        <v>75</v>
      </c>
      <c r="M40" s="36">
        <f t="shared" si="7"/>
        <v>74</v>
      </c>
      <c r="O40" s="36">
        <v>70</v>
      </c>
      <c r="P40" s="36">
        <v>75</v>
      </c>
      <c r="Q40" s="38">
        <v>92</v>
      </c>
      <c r="R40" s="36">
        <v>70</v>
      </c>
      <c r="S40" s="36">
        <v>75</v>
      </c>
      <c r="T40" s="38">
        <v>85</v>
      </c>
      <c r="U40" s="36">
        <v>44</v>
      </c>
      <c r="V40" s="36">
        <v>75</v>
      </c>
      <c r="W40" s="38">
        <v>85</v>
      </c>
      <c r="X40" s="36"/>
      <c r="Y40" s="36"/>
      <c r="Z40" s="38"/>
      <c r="AA40" s="36"/>
      <c r="AB40" s="36"/>
      <c r="AC40" s="38"/>
      <c r="AD40" s="38">
        <f t="shared" si="8"/>
        <v>75</v>
      </c>
      <c r="AE40" s="36">
        <v>75</v>
      </c>
      <c r="AF40" s="36"/>
      <c r="AG40" s="38">
        <v>75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74</v>
      </c>
      <c r="AU40" s="48">
        <f t="shared" si="9"/>
        <v>74.583333333333329</v>
      </c>
      <c r="AV40" s="49">
        <f t="shared" si="10"/>
        <v>75</v>
      </c>
      <c r="AW40" s="56"/>
      <c r="AX40" s="36">
        <v>80</v>
      </c>
      <c r="AY40" s="36"/>
      <c r="AZ40" s="38">
        <v>80</v>
      </c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 t="str">
        <f t="shared" si="12"/>
        <v/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80</v>
      </c>
      <c r="BS40" s="38">
        <v>80</v>
      </c>
      <c r="BT40" s="36"/>
      <c r="BU40" s="36">
        <v>80</v>
      </c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80</v>
      </c>
      <c r="CN40" s="49">
        <f t="shared" si="23"/>
        <v>80</v>
      </c>
      <c r="CO40" s="56"/>
      <c r="CP40" s="36">
        <v>11</v>
      </c>
      <c r="CQ40" s="61" t="str">
        <f t="shared" si="24"/>
        <v xml:space="preserve">Memiliki kemampuan pemahanan  Larutan Elektrolit, Redoks, Hukum Dasar, </v>
      </c>
      <c r="CR40" s="56"/>
      <c r="CS40" s="36">
        <v>11</v>
      </c>
      <c r="CT40" s="61" t="str">
        <f t="shared" si="25"/>
        <v xml:space="preserve">Memiliki keterampilan  Larutan Elektrolit, Hukum Dasar, </v>
      </c>
    </row>
    <row r="41" spans="1:110">
      <c r="A41" s="21">
        <v>31</v>
      </c>
      <c r="B41" s="21">
        <v>80504</v>
      </c>
      <c r="C41" s="21" t="s">
        <v>199</v>
      </c>
      <c r="E41" s="22">
        <f t="shared" si="0"/>
        <v>74</v>
      </c>
      <c r="F41" s="21" t="str">
        <f t="shared" si="1"/>
        <v>C</v>
      </c>
      <c r="G41" s="21" t="str">
        <f t="shared" si="2"/>
        <v xml:space="preserve">Memiliki kemampuan pemahanan  Larutan Elektrolit, Redoks, Hukum Dasar, </v>
      </c>
      <c r="H41" s="22">
        <f t="shared" si="3"/>
        <v>80</v>
      </c>
      <c r="I41" s="21" t="str">
        <f t="shared" si="4"/>
        <v>B</v>
      </c>
      <c r="J41" s="21" t="str">
        <f t="shared" si="5"/>
        <v xml:space="preserve">Memiliki keterampilan  Larutan Elektrolit, Hukum Dasar, </v>
      </c>
      <c r="L41" s="36">
        <f t="shared" si="6"/>
        <v>73</v>
      </c>
      <c r="M41" s="36">
        <f t="shared" si="7"/>
        <v>83</v>
      </c>
      <c r="O41" s="36">
        <v>78</v>
      </c>
      <c r="P41" s="36">
        <v>70</v>
      </c>
      <c r="Q41" s="38">
        <v>88</v>
      </c>
      <c r="R41" s="36">
        <v>74</v>
      </c>
      <c r="S41" s="36">
        <v>75</v>
      </c>
      <c r="T41" s="38">
        <v>80</v>
      </c>
      <c r="U41" s="36">
        <v>35</v>
      </c>
      <c r="V41" s="36">
        <v>75</v>
      </c>
      <c r="W41" s="38">
        <v>80</v>
      </c>
      <c r="X41" s="36"/>
      <c r="Y41" s="36"/>
      <c r="Z41" s="38"/>
      <c r="AA41" s="36"/>
      <c r="AB41" s="36"/>
      <c r="AC41" s="38"/>
      <c r="AD41" s="38">
        <f t="shared" si="8"/>
        <v>73</v>
      </c>
      <c r="AE41" s="36">
        <v>72</v>
      </c>
      <c r="AF41" s="36"/>
      <c r="AG41" s="38">
        <v>78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83</v>
      </c>
      <c r="AU41" s="48">
        <f t="shared" si="9"/>
        <v>74</v>
      </c>
      <c r="AV41" s="49">
        <f t="shared" si="10"/>
        <v>74</v>
      </c>
      <c r="AW41" s="56"/>
      <c r="AX41" s="36">
        <v>80</v>
      </c>
      <c r="AY41" s="36"/>
      <c r="AZ41" s="38">
        <v>80</v>
      </c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80</v>
      </c>
      <c r="BN41" s="38" t="str">
        <f t="shared" si="12"/>
        <v/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80</v>
      </c>
      <c r="BS41" s="38">
        <v>80</v>
      </c>
      <c r="BT41" s="36"/>
      <c r="BU41" s="36">
        <v>80</v>
      </c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80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80</v>
      </c>
      <c r="CN41" s="49">
        <f t="shared" si="23"/>
        <v>80</v>
      </c>
      <c r="CO41" s="56"/>
      <c r="CP41" s="36">
        <v>11</v>
      </c>
      <c r="CQ41" s="61" t="str">
        <f t="shared" si="24"/>
        <v xml:space="preserve">Memiliki kemampuan pemahanan  Larutan Elektrolit, Redoks, Hukum Dasar, </v>
      </c>
      <c r="CR41" s="56"/>
      <c r="CS41" s="36">
        <v>11</v>
      </c>
      <c r="CT41" s="61" t="str">
        <f t="shared" si="25"/>
        <v xml:space="preserve">Memiliki keterampilan  Larutan Elektrolit, Hukum Dasar, </v>
      </c>
    </row>
    <row r="42" spans="1:110">
      <c r="A42" s="21">
        <v>32</v>
      </c>
      <c r="B42" s="21">
        <v>80520</v>
      </c>
      <c r="C42" s="21" t="s">
        <v>200</v>
      </c>
      <c r="E42" s="22">
        <f t="shared" si="0"/>
        <v>78</v>
      </c>
      <c r="F42" s="21" t="str">
        <f t="shared" si="1"/>
        <v>B</v>
      </c>
      <c r="G42" s="21" t="str">
        <f t="shared" si="2"/>
        <v xml:space="preserve">Memiliki kemampuan pemahanan  Larutan Elektrolit, Redoks, Hukum Dasar, </v>
      </c>
      <c r="H42" s="22">
        <f t="shared" si="3"/>
        <v>80</v>
      </c>
      <c r="I42" s="21" t="str">
        <f t="shared" si="4"/>
        <v>B</v>
      </c>
      <c r="J42" s="21" t="str">
        <f t="shared" si="5"/>
        <v xml:space="preserve">Memiliki keterampilan  Larutan Elektrolit, Hukum Dasar, </v>
      </c>
      <c r="L42" s="36">
        <f t="shared" si="6"/>
        <v>80</v>
      </c>
      <c r="M42" s="36">
        <f t="shared" si="7"/>
        <v>62</v>
      </c>
      <c r="O42" s="36">
        <v>82</v>
      </c>
      <c r="P42" s="36">
        <v>80</v>
      </c>
      <c r="Q42" s="38">
        <v>88</v>
      </c>
      <c r="R42" s="36">
        <v>82</v>
      </c>
      <c r="S42" s="36">
        <v>75</v>
      </c>
      <c r="T42" s="38">
        <v>85</v>
      </c>
      <c r="U42" s="36">
        <v>61</v>
      </c>
      <c r="V42" s="36">
        <v>80</v>
      </c>
      <c r="W42" s="38">
        <v>85</v>
      </c>
      <c r="X42" s="36"/>
      <c r="Y42" s="36"/>
      <c r="Z42" s="38"/>
      <c r="AA42" s="36"/>
      <c r="AB42" s="36"/>
      <c r="AC42" s="38"/>
      <c r="AD42" s="38">
        <f t="shared" si="8"/>
        <v>80</v>
      </c>
      <c r="AE42" s="36">
        <v>75</v>
      </c>
      <c r="AF42" s="36"/>
      <c r="AG42" s="38">
        <v>80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62</v>
      </c>
      <c r="AU42" s="48">
        <f t="shared" si="9"/>
        <v>77.916666666666671</v>
      </c>
      <c r="AV42" s="49">
        <f t="shared" si="10"/>
        <v>78</v>
      </c>
      <c r="AW42" s="56"/>
      <c r="AX42" s="36">
        <v>80</v>
      </c>
      <c r="AY42" s="36"/>
      <c r="AZ42" s="38">
        <v>80</v>
      </c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80</v>
      </c>
      <c r="BN42" s="38" t="str">
        <f t="shared" si="12"/>
        <v/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80</v>
      </c>
      <c r="BS42" s="38">
        <v>80</v>
      </c>
      <c r="BT42" s="36"/>
      <c r="BU42" s="36">
        <v>80</v>
      </c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80</v>
      </c>
      <c r="CN42" s="49">
        <f t="shared" si="23"/>
        <v>80</v>
      </c>
      <c r="CO42" s="56"/>
      <c r="CP42" s="36">
        <v>11</v>
      </c>
      <c r="CQ42" s="61" t="str">
        <f t="shared" si="24"/>
        <v xml:space="preserve">Memiliki kemampuan pemahanan  Larutan Elektrolit, Redoks, Hukum Dasar, </v>
      </c>
      <c r="CR42" s="56"/>
      <c r="CS42" s="36">
        <v>11</v>
      </c>
      <c r="CT42" s="61" t="str">
        <f t="shared" si="25"/>
        <v xml:space="preserve">Memiliki keterampilan  Larutan Elektrolit, Hukum Dasar, </v>
      </c>
    </row>
    <row r="43" spans="1:110">
      <c r="A43" s="21">
        <v>33</v>
      </c>
      <c r="B43" s="21">
        <v>80536</v>
      </c>
      <c r="C43" s="21" t="s">
        <v>201</v>
      </c>
      <c r="E43" s="22">
        <f t="shared" ref="E43:E60" si="26">AV43</f>
        <v>74</v>
      </c>
      <c r="F43" s="21" t="str">
        <f t="shared" ref="F43:F60" si="27">IF(E43="","",IF(E43&lt;=69,"D",IF(E43&lt;=75,"C",IF(E43&lt;=90,"B",IF(E43&lt;=100,"A","E")))))</f>
        <v>C</v>
      </c>
      <c r="G43" s="21" t="str">
        <f t="shared" ref="G43:G60" si="28">CQ43</f>
        <v xml:space="preserve">Memiliki kemampuan pemahanan  Larutan Elektrolit, Redoks, Hukum Dasar, </v>
      </c>
      <c r="H43" s="22">
        <f t="shared" ref="H43:H60" si="29">CN43</f>
        <v>80</v>
      </c>
      <c r="I43" s="21" t="str">
        <f t="shared" ref="I43:I60" si="30">IF(H43="","",IF(H43&lt;=69,"D",IF(H43&lt;=75,"C",IF(H43&lt;=90,"B",IF(H43&lt;=100,"A","E")))))</f>
        <v>B</v>
      </c>
      <c r="J43" s="21" t="str">
        <f t="shared" ref="J43:J60" si="31">CT43</f>
        <v xml:space="preserve">Memiliki keterampilan  Larutan Elektrolit, Hukum Dasar, </v>
      </c>
      <c r="L43" s="36">
        <f t="shared" ref="L43:L60" si="32">AD43</f>
        <v>73</v>
      </c>
      <c r="M43" s="36">
        <f t="shared" ref="M43:M60" si="33">IF(COUNTBLANK(AT43:AT43),"",AT43)</f>
        <v>82</v>
      </c>
      <c r="O43" s="36">
        <v>80</v>
      </c>
      <c r="P43" s="36">
        <v>70</v>
      </c>
      <c r="Q43" s="38">
        <v>88</v>
      </c>
      <c r="R43" s="36">
        <v>80</v>
      </c>
      <c r="S43" s="36">
        <v>70</v>
      </c>
      <c r="T43" s="38">
        <v>80</v>
      </c>
      <c r="U43" s="36">
        <v>40</v>
      </c>
      <c r="V43" s="36">
        <v>70</v>
      </c>
      <c r="W43" s="38">
        <v>80</v>
      </c>
      <c r="X43" s="36"/>
      <c r="Y43" s="36"/>
      <c r="Z43" s="38"/>
      <c r="AA43" s="36"/>
      <c r="AB43" s="36"/>
      <c r="AC43" s="38"/>
      <c r="AD43" s="38">
        <f t="shared" ref="AD43:AD60" si="34">IF(AND(O43="",P43="",Q43=""),"",ROUND(AVERAGE(O43:AC43),0))</f>
        <v>73</v>
      </c>
      <c r="AE43" s="36">
        <v>70</v>
      </c>
      <c r="AF43" s="36"/>
      <c r="AG43" s="38">
        <v>80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82</v>
      </c>
      <c r="AU43" s="48">
        <f t="shared" ref="AU43:AU60" si="35">IF(AT43="","",AVERAGE(O43:AC43,AE43:AT43))</f>
        <v>74.166666666666671</v>
      </c>
      <c r="AV43" s="49">
        <f t="shared" ref="AV43:AV60" si="36">IF(AU43="","",ROUND(AU43,0))</f>
        <v>74</v>
      </c>
      <c r="AW43" s="56"/>
      <c r="AX43" s="36">
        <v>80</v>
      </c>
      <c r="AY43" s="36"/>
      <c r="AZ43" s="38">
        <v>80</v>
      </c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ref="BM43:BM60" si="37">IF(AND(AZ43="",AY43="",AX43=""),"",MAX(AX43:AZ43))</f>
        <v>80</v>
      </c>
      <c r="BN43" s="38" t="str">
        <f t="shared" ref="BN43:BN60" si="38">IF(AND(BB43="",BC43="",BA43=""),"",MAX(BA43:BC43))</f>
        <v/>
      </c>
      <c r="BO43" s="38" t="str">
        <f t="shared" ref="BO43:BO60" si="39">IF(AND(BD43="",BE43="",BF43=""),"",MAX(BD43:BF43))</f>
        <v/>
      </c>
      <c r="BP43" s="38" t="str">
        <f t="shared" ref="BP43:BP60" si="40">IF(AND(BG43="",BH43="",BI43=""),"",MAX(BG43:BI43))</f>
        <v/>
      </c>
      <c r="BQ43" s="38" t="str">
        <f t="shared" ref="BQ43:BQ60" si="41">IF(AND(BJ43="",BK43="",BL43=""),"",MAX(BJ43:BL43))</f>
        <v/>
      </c>
      <c r="BR43" s="38">
        <f t="shared" ref="BR43:BR60" si="42">IF(AND(BM43=""),"",ROUND(AVERAGE(BM43:BQ43),0))</f>
        <v>80</v>
      </c>
      <c r="BS43" s="38">
        <v>80</v>
      </c>
      <c r="BT43" s="36"/>
      <c r="BU43" s="36">
        <v>80</v>
      </c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ref="CH43:CH60" si="43">IF(AND(BU43="",BT43="",BS43=""),"",MAX(BS43:BU43))</f>
        <v>80</v>
      </c>
      <c r="CI43" s="38" t="str">
        <f t="shared" ref="CI43:CI60" si="44">IF(AND(BW43="",BX43="",BV43=""),"",MAX(BV43:BX43))</f>
        <v/>
      </c>
      <c r="CJ43" s="38" t="str">
        <f t="shared" ref="CJ43:CJ60" si="45">IF(AND(BY43="",BZ43="",CA43=""),"",MAX(BY43:CA43))</f>
        <v/>
      </c>
      <c r="CK43" s="38" t="str">
        <f t="shared" ref="CK43:CK60" si="46">IF(AND(CB43="",CC43="",CD43=""),"",MAX(CB43:CD43))</f>
        <v/>
      </c>
      <c r="CL43" s="38" t="str">
        <f t="shared" ref="CL43:CL60" si="47">IF(AND(CE43="",CF43="",CG43=""),"",MAX(CE43:CG43))</f>
        <v/>
      </c>
      <c r="CM43" s="48">
        <f t="shared" ref="CM43:CM60" si="48">IF(AND(CH43=""),"",AVERAGE(BR43,CH43:CL43))</f>
        <v>80</v>
      </c>
      <c r="CN43" s="49">
        <f t="shared" ref="CN43:CN60" si="49">IF(CM43="","",ROUND(CM43,0))</f>
        <v>80</v>
      </c>
      <c r="CO43" s="56"/>
      <c r="CP43" s="36">
        <v>11</v>
      </c>
      <c r="CQ43" s="61" t="str">
        <f t="shared" ref="CQ43:CQ46" si="50">IF(CP43="","",VLOOKUP(CP43,$DE$9:$DF$20,2,0))</f>
        <v xml:space="preserve">Memiliki kemampuan pemahanan  Larutan Elektrolit, Redoks, Hukum Dasar, </v>
      </c>
      <c r="CR43" s="56"/>
      <c r="CS43" s="36">
        <v>11</v>
      </c>
      <c r="CT43" s="61" t="str">
        <f t="shared" ref="CT43:CT46" si="51">IF(CS43="","",VLOOKUP(CS43,$DE$22:$DF$33,2,0))</f>
        <v xml:space="preserve">Memiliki keterampilan  Larutan Elektrolit, Hukum Dasar, </v>
      </c>
    </row>
    <row r="44" spans="1:110">
      <c r="A44" s="21">
        <v>34</v>
      </c>
      <c r="B44" s="21">
        <v>80552</v>
      </c>
      <c r="C44" s="21" t="s">
        <v>202</v>
      </c>
      <c r="E44" s="22">
        <f t="shared" si="26"/>
        <v>78</v>
      </c>
      <c r="F44" s="21" t="str">
        <f t="shared" si="27"/>
        <v>B</v>
      </c>
      <c r="G44" s="21" t="str">
        <f t="shared" si="28"/>
        <v xml:space="preserve">Memiliki kemampuan pemahanan  Larutan Elektrolit, Redoks, Hukum Dasar, </v>
      </c>
      <c r="H44" s="22">
        <f t="shared" si="29"/>
        <v>80</v>
      </c>
      <c r="I44" s="21" t="str">
        <f t="shared" si="30"/>
        <v>B</v>
      </c>
      <c r="J44" s="21" t="str">
        <f t="shared" si="31"/>
        <v xml:space="preserve">Memiliki keterampilan  Larutan Elektrolit, Hukum Dasar, </v>
      </c>
      <c r="L44" s="36">
        <f t="shared" si="32"/>
        <v>77</v>
      </c>
      <c r="M44" s="36">
        <f t="shared" si="33"/>
        <v>86</v>
      </c>
      <c r="O44" s="36">
        <v>75</v>
      </c>
      <c r="P44" s="36">
        <v>75</v>
      </c>
      <c r="Q44" s="38">
        <v>88</v>
      </c>
      <c r="R44" s="36">
        <v>72</v>
      </c>
      <c r="S44" s="36">
        <v>75</v>
      </c>
      <c r="T44" s="38">
        <v>85</v>
      </c>
      <c r="U44" s="36">
        <v>60</v>
      </c>
      <c r="V44" s="36">
        <v>80</v>
      </c>
      <c r="W44" s="38">
        <v>85</v>
      </c>
      <c r="X44" s="36"/>
      <c r="Y44" s="36"/>
      <c r="Z44" s="38"/>
      <c r="AA44" s="36"/>
      <c r="AB44" s="36"/>
      <c r="AC44" s="38"/>
      <c r="AD44" s="38">
        <f t="shared" si="34"/>
        <v>77</v>
      </c>
      <c r="AE44" s="36">
        <v>75</v>
      </c>
      <c r="AF44" s="36"/>
      <c r="AG44" s="38">
        <v>80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86</v>
      </c>
      <c r="AU44" s="48">
        <f t="shared" si="35"/>
        <v>78</v>
      </c>
      <c r="AV44" s="49">
        <f t="shared" si="36"/>
        <v>78</v>
      </c>
      <c r="AW44" s="56"/>
      <c r="AX44" s="36">
        <v>80</v>
      </c>
      <c r="AY44" s="36"/>
      <c r="AZ44" s="38">
        <v>80</v>
      </c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37"/>
        <v>80</v>
      </c>
      <c r="BN44" s="38" t="str">
        <f t="shared" si="38"/>
        <v/>
      </c>
      <c r="BO44" s="38" t="str">
        <f t="shared" si="39"/>
        <v/>
      </c>
      <c r="BP44" s="38" t="str">
        <f t="shared" si="40"/>
        <v/>
      </c>
      <c r="BQ44" s="38" t="str">
        <f t="shared" si="41"/>
        <v/>
      </c>
      <c r="BR44" s="38">
        <f t="shared" si="42"/>
        <v>80</v>
      </c>
      <c r="BS44" s="38">
        <v>80</v>
      </c>
      <c r="BT44" s="36"/>
      <c r="BU44" s="36">
        <v>80</v>
      </c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43"/>
        <v>80</v>
      </c>
      <c r="CI44" s="38" t="str">
        <f t="shared" si="44"/>
        <v/>
      </c>
      <c r="CJ44" s="38" t="str">
        <f t="shared" si="45"/>
        <v/>
      </c>
      <c r="CK44" s="38" t="str">
        <f t="shared" si="46"/>
        <v/>
      </c>
      <c r="CL44" s="38" t="str">
        <f t="shared" si="47"/>
        <v/>
      </c>
      <c r="CM44" s="48">
        <f t="shared" si="48"/>
        <v>80</v>
      </c>
      <c r="CN44" s="49">
        <f t="shared" si="49"/>
        <v>80</v>
      </c>
      <c r="CO44" s="56"/>
      <c r="CP44" s="36">
        <v>11</v>
      </c>
      <c r="CQ44" s="61" t="str">
        <f t="shared" si="50"/>
        <v xml:space="preserve">Memiliki kemampuan pemahanan  Larutan Elektrolit, Redoks, Hukum Dasar, </v>
      </c>
      <c r="CR44" s="56"/>
      <c r="CS44" s="36">
        <v>11</v>
      </c>
      <c r="CT44" s="61" t="str">
        <f t="shared" si="51"/>
        <v xml:space="preserve">Memiliki keterampilan  Larutan Elektrolit, Hukum Dasar, </v>
      </c>
    </row>
    <row r="45" spans="1:110">
      <c r="A45" s="21">
        <v>35</v>
      </c>
      <c r="B45" s="21">
        <v>80568</v>
      </c>
      <c r="C45" s="21" t="s">
        <v>203</v>
      </c>
      <c r="E45" s="22">
        <f t="shared" si="26"/>
        <v>76</v>
      </c>
      <c r="F45" s="21" t="str">
        <f t="shared" si="27"/>
        <v>B</v>
      </c>
      <c r="G45" s="21" t="str">
        <f t="shared" si="28"/>
        <v xml:space="preserve">Memiliki kemampuan pemahanan  Larutan Elektrolit, Redoks, Hukum Dasar, </v>
      </c>
      <c r="H45" s="22">
        <f t="shared" si="29"/>
        <v>80</v>
      </c>
      <c r="I45" s="21" t="str">
        <f t="shared" si="30"/>
        <v>B</v>
      </c>
      <c r="J45" s="21" t="str">
        <f t="shared" si="31"/>
        <v xml:space="preserve">Memiliki keterampilan  Larutan Elektrolit, Hukum Dasar, </v>
      </c>
      <c r="L45" s="36">
        <f t="shared" si="32"/>
        <v>74</v>
      </c>
      <c r="M45" s="36">
        <f t="shared" si="33"/>
        <v>88</v>
      </c>
      <c r="O45" s="36">
        <v>75</v>
      </c>
      <c r="P45" s="36">
        <v>70</v>
      </c>
      <c r="Q45" s="38">
        <v>88</v>
      </c>
      <c r="R45" s="36">
        <v>72</v>
      </c>
      <c r="S45" s="36">
        <v>70</v>
      </c>
      <c r="T45" s="38">
        <v>75</v>
      </c>
      <c r="U45" s="36">
        <v>68</v>
      </c>
      <c r="V45" s="36">
        <v>70</v>
      </c>
      <c r="W45" s="38">
        <v>80</v>
      </c>
      <c r="X45" s="36"/>
      <c r="Y45" s="36"/>
      <c r="Z45" s="38"/>
      <c r="AA45" s="36"/>
      <c r="AB45" s="36"/>
      <c r="AC45" s="38"/>
      <c r="AD45" s="38">
        <f t="shared" si="34"/>
        <v>74</v>
      </c>
      <c r="AE45" s="36">
        <v>75</v>
      </c>
      <c r="AF45" s="36"/>
      <c r="AG45" s="38">
        <v>77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88</v>
      </c>
      <c r="AU45" s="48">
        <f t="shared" si="35"/>
        <v>75.666666666666671</v>
      </c>
      <c r="AV45" s="49">
        <f t="shared" si="36"/>
        <v>76</v>
      </c>
      <c r="AW45" s="56"/>
      <c r="AX45" s="36">
        <v>80</v>
      </c>
      <c r="AY45" s="36"/>
      <c r="AZ45" s="38">
        <v>80</v>
      </c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37"/>
        <v>80</v>
      </c>
      <c r="BN45" s="38" t="str">
        <f t="shared" si="38"/>
        <v/>
      </c>
      <c r="BO45" s="38" t="str">
        <f t="shared" si="39"/>
        <v/>
      </c>
      <c r="BP45" s="38" t="str">
        <f t="shared" si="40"/>
        <v/>
      </c>
      <c r="BQ45" s="38" t="str">
        <f t="shared" si="41"/>
        <v/>
      </c>
      <c r="BR45" s="38">
        <f t="shared" si="42"/>
        <v>80</v>
      </c>
      <c r="BS45" s="38">
        <v>80</v>
      </c>
      <c r="BT45" s="36"/>
      <c r="BU45" s="36">
        <v>80</v>
      </c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43"/>
        <v>80</v>
      </c>
      <c r="CI45" s="38" t="str">
        <f t="shared" si="44"/>
        <v/>
      </c>
      <c r="CJ45" s="38" t="str">
        <f t="shared" si="45"/>
        <v/>
      </c>
      <c r="CK45" s="38" t="str">
        <f t="shared" si="46"/>
        <v/>
      </c>
      <c r="CL45" s="38" t="str">
        <f t="shared" si="47"/>
        <v/>
      </c>
      <c r="CM45" s="48">
        <f t="shared" si="48"/>
        <v>80</v>
      </c>
      <c r="CN45" s="49">
        <f t="shared" si="49"/>
        <v>80</v>
      </c>
      <c r="CO45" s="56"/>
      <c r="CP45" s="36">
        <v>11</v>
      </c>
      <c r="CQ45" s="61" t="str">
        <f t="shared" si="50"/>
        <v xml:space="preserve">Memiliki kemampuan pemahanan  Larutan Elektrolit, Redoks, Hukum Dasar, </v>
      </c>
      <c r="CR45" s="56"/>
      <c r="CS45" s="36">
        <v>11</v>
      </c>
      <c r="CT45" s="61" t="str">
        <f t="shared" si="51"/>
        <v xml:space="preserve">Memiliki keterampilan  Larutan Elektrolit, Hukum Dasar, </v>
      </c>
    </row>
    <row r="46" spans="1:110">
      <c r="A46" s="21">
        <v>36</v>
      </c>
      <c r="B46" s="21">
        <v>80584</v>
      </c>
      <c r="C46" s="21" t="s">
        <v>204</v>
      </c>
      <c r="E46" s="22">
        <f t="shared" si="26"/>
        <v>82</v>
      </c>
      <c r="F46" s="21" t="str">
        <f t="shared" si="27"/>
        <v>B</v>
      </c>
      <c r="G46" s="21" t="str">
        <f t="shared" si="28"/>
        <v xml:space="preserve">Memiliki kemampuan pemahanan  Larutan Elektrolit, Redoks, Hukum Dasar, </v>
      </c>
      <c r="H46" s="22">
        <f t="shared" si="29"/>
        <v>80</v>
      </c>
      <c r="I46" s="21" t="str">
        <f t="shared" si="30"/>
        <v>B</v>
      </c>
      <c r="J46" s="21" t="str">
        <f t="shared" si="31"/>
        <v xml:space="preserve">Memiliki keterampilan  Larutan Elektrolit, Hukum Dasar, </v>
      </c>
      <c r="L46" s="36">
        <f t="shared" si="32"/>
        <v>81</v>
      </c>
      <c r="M46" s="36">
        <f t="shared" si="33"/>
        <v>92</v>
      </c>
      <c r="O46" s="36">
        <v>72</v>
      </c>
      <c r="P46" s="36">
        <v>75</v>
      </c>
      <c r="Q46" s="38">
        <v>76</v>
      </c>
      <c r="R46" s="36">
        <v>72</v>
      </c>
      <c r="S46" s="36">
        <v>85</v>
      </c>
      <c r="T46" s="38">
        <v>90</v>
      </c>
      <c r="U46" s="36">
        <v>85</v>
      </c>
      <c r="V46" s="36">
        <v>80</v>
      </c>
      <c r="W46" s="38">
        <v>90</v>
      </c>
      <c r="X46" s="36"/>
      <c r="Y46" s="36"/>
      <c r="Z46" s="38"/>
      <c r="AA46" s="36"/>
      <c r="AB46" s="36"/>
      <c r="AC46" s="38"/>
      <c r="AD46" s="38">
        <f t="shared" si="34"/>
        <v>81</v>
      </c>
      <c r="AE46" s="36">
        <v>80</v>
      </c>
      <c r="AF46" s="36"/>
      <c r="AG46" s="38">
        <v>85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92</v>
      </c>
      <c r="AU46" s="48">
        <f t="shared" si="35"/>
        <v>81.833333333333329</v>
      </c>
      <c r="AV46" s="49">
        <f t="shared" si="36"/>
        <v>82</v>
      </c>
      <c r="AW46" s="56"/>
      <c r="AX46" s="36">
        <v>80</v>
      </c>
      <c r="AY46" s="36"/>
      <c r="AZ46" s="38">
        <v>80</v>
      </c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37"/>
        <v>80</v>
      </c>
      <c r="BN46" s="38" t="str">
        <f t="shared" si="38"/>
        <v/>
      </c>
      <c r="BO46" s="38" t="str">
        <f t="shared" si="39"/>
        <v/>
      </c>
      <c r="BP46" s="38" t="str">
        <f t="shared" si="40"/>
        <v/>
      </c>
      <c r="BQ46" s="38" t="str">
        <f t="shared" si="41"/>
        <v/>
      </c>
      <c r="BR46" s="38">
        <f t="shared" si="42"/>
        <v>80</v>
      </c>
      <c r="BS46" s="38">
        <v>80</v>
      </c>
      <c r="BT46" s="36"/>
      <c r="BU46" s="36">
        <v>80</v>
      </c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43"/>
        <v>80</v>
      </c>
      <c r="CI46" s="38" t="str">
        <f t="shared" si="44"/>
        <v/>
      </c>
      <c r="CJ46" s="38" t="str">
        <f t="shared" si="45"/>
        <v/>
      </c>
      <c r="CK46" s="38" t="str">
        <f t="shared" si="46"/>
        <v/>
      </c>
      <c r="CL46" s="38" t="str">
        <f t="shared" si="47"/>
        <v/>
      </c>
      <c r="CM46" s="48">
        <f t="shared" si="48"/>
        <v>80</v>
      </c>
      <c r="CN46" s="49">
        <f t="shared" si="49"/>
        <v>80</v>
      </c>
      <c r="CO46" s="56"/>
      <c r="CP46" s="36">
        <v>11</v>
      </c>
      <c r="CQ46" s="61" t="str">
        <f t="shared" si="50"/>
        <v xml:space="preserve">Memiliki kemampuan pemahanan  Larutan Elektrolit, Redoks, Hukum Dasar, </v>
      </c>
      <c r="CR46" s="56"/>
      <c r="CS46" s="36">
        <v>11</v>
      </c>
      <c r="CT46" s="61" t="str">
        <f t="shared" si="51"/>
        <v xml:space="preserve">Memiliki keterampilan  Larutan Elektrolit, Hukum Dasar, </v>
      </c>
    </row>
    <row r="47" spans="1:110">
      <c r="A47" s="21"/>
      <c r="B47" s="21"/>
      <c r="C47" s="21"/>
      <c r="E47" s="22" t="str">
        <f t="shared" si="26"/>
        <v/>
      </c>
      <c r="F47" s="21" t="str">
        <f t="shared" si="27"/>
        <v/>
      </c>
      <c r="G47" s="21">
        <f t="shared" si="28"/>
        <v>0</v>
      </c>
      <c r="H47" s="22" t="str">
        <f t="shared" si="29"/>
        <v/>
      </c>
      <c r="I47" s="21" t="str">
        <f t="shared" si="30"/>
        <v/>
      </c>
      <c r="J47" s="21">
        <f t="shared" si="31"/>
        <v>0</v>
      </c>
      <c r="L47" s="36" t="str">
        <f t="shared" si="32"/>
        <v/>
      </c>
      <c r="M47" s="36" t="str">
        <f t="shared" si="33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34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35"/>
        <v/>
      </c>
      <c r="AV47" s="49" t="str">
        <f t="shared" si="36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37"/>
        <v/>
      </c>
      <c r="BN47" s="38" t="str">
        <f t="shared" si="38"/>
        <v/>
      </c>
      <c r="BO47" s="38" t="str">
        <f t="shared" si="39"/>
        <v/>
      </c>
      <c r="BP47" s="38" t="str">
        <f t="shared" si="40"/>
        <v/>
      </c>
      <c r="BQ47" s="38" t="str">
        <f t="shared" si="41"/>
        <v/>
      </c>
      <c r="BR47" s="38" t="str">
        <f t="shared" si="42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43"/>
        <v/>
      </c>
      <c r="CI47" s="38" t="str">
        <f t="shared" si="44"/>
        <v/>
      </c>
      <c r="CJ47" s="38" t="str">
        <f t="shared" si="45"/>
        <v/>
      </c>
      <c r="CK47" s="38" t="str">
        <f t="shared" si="46"/>
        <v/>
      </c>
      <c r="CL47" s="38" t="str">
        <f t="shared" si="47"/>
        <v/>
      </c>
      <c r="CM47" s="48" t="str">
        <f t="shared" si="48"/>
        <v/>
      </c>
      <c r="CN47" s="49" t="str">
        <f t="shared" si="49"/>
        <v/>
      </c>
      <c r="CO47" s="56"/>
      <c r="CP47" s="36"/>
      <c r="CQ47" s="61"/>
      <c r="CR47" s="56"/>
      <c r="CS47" s="36"/>
      <c r="CT47" s="61"/>
    </row>
    <row r="48" spans="1:110">
      <c r="A48" s="21"/>
      <c r="B48" s="21"/>
      <c r="C48" s="21"/>
      <c r="E48" s="22" t="str">
        <f t="shared" si="26"/>
        <v/>
      </c>
      <c r="F48" s="21" t="str">
        <f t="shared" si="27"/>
        <v/>
      </c>
      <c r="G48" s="21">
        <f t="shared" si="28"/>
        <v>0</v>
      </c>
      <c r="H48" s="22" t="str">
        <f t="shared" si="29"/>
        <v/>
      </c>
      <c r="I48" s="21" t="str">
        <f t="shared" si="30"/>
        <v/>
      </c>
      <c r="J48" s="21">
        <f t="shared" si="31"/>
        <v>0</v>
      </c>
      <c r="L48" s="36" t="str">
        <f t="shared" si="32"/>
        <v/>
      </c>
      <c r="M48" s="36" t="str">
        <f t="shared" si="33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34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35"/>
        <v/>
      </c>
      <c r="AV48" s="49" t="str">
        <f t="shared" si="36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37"/>
        <v/>
      </c>
      <c r="BN48" s="38" t="str">
        <f t="shared" si="38"/>
        <v/>
      </c>
      <c r="BO48" s="38" t="str">
        <f t="shared" si="39"/>
        <v/>
      </c>
      <c r="BP48" s="38" t="str">
        <f t="shared" si="40"/>
        <v/>
      </c>
      <c r="BQ48" s="38" t="str">
        <f t="shared" si="41"/>
        <v/>
      </c>
      <c r="BR48" s="38" t="str">
        <f t="shared" si="42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43"/>
        <v/>
      </c>
      <c r="CI48" s="38" t="str">
        <f t="shared" si="44"/>
        <v/>
      </c>
      <c r="CJ48" s="38" t="str">
        <f t="shared" si="45"/>
        <v/>
      </c>
      <c r="CK48" s="38" t="str">
        <f t="shared" si="46"/>
        <v/>
      </c>
      <c r="CL48" s="38" t="str">
        <f t="shared" si="47"/>
        <v/>
      </c>
      <c r="CM48" s="48" t="str">
        <f t="shared" si="48"/>
        <v/>
      </c>
      <c r="CN48" s="49" t="str">
        <f t="shared" si="49"/>
        <v/>
      </c>
      <c r="CO48" s="56"/>
      <c r="CP48" s="36"/>
      <c r="CQ48" s="61"/>
      <c r="CR48" s="56"/>
      <c r="CS48" s="36"/>
      <c r="CT48" s="61"/>
    </row>
    <row r="49" spans="1:98">
      <c r="A49" s="21"/>
      <c r="B49" s="21"/>
      <c r="C49" s="21"/>
      <c r="E49" s="22" t="str">
        <f t="shared" si="26"/>
        <v/>
      </c>
      <c r="F49" s="21" t="str">
        <f t="shared" si="27"/>
        <v/>
      </c>
      <c r="G49" s="21">
        <f t="shared" si="28"/>
        <v>0</v>
      </c>
      <c r="H49" s="22" t="str">
        <f t="shared" si="29"/>
        <v/>
      </c>
      <c r="I49" s="21" t="str">
        <f t="shared" si="30"/>
        <v/>
      </c>
      <c r="J49" s="21">
        <f t="shared" si="31"/>
        <v>0</v>
      </c>
      <c r="L49" s="36" t="str">
        <f t="shared" si="32"/>
        <v/>
      </c>
      <c r="M49" s="36" t="str">
        <f t="shared" si="33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34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35"/>
        <v/>
      </c>
      <c r="AV49" s="49" t="str">
        <f t="shared" si="36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37"/>
        <v/>
      </c>
      <c r="BN49" s="38" t="str">
        <f t="shared" si="38"/>
        <v/>
      </c>
      <c r="BO49" s="38" t="str">
        <f t="shared" si="39"/>
        <v/>
      </c>
      <c r="BP49" s="38" t="str">
        <f t="shared" si="40"/>
        <v/>
      </c>
      <c r="BQ49" s="38" t="str">
        <f t="shared" si="41"/>
        <v/>
      </c>
      <c r="BR49" s="38" t="str">
        <f t="shared" si="42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43"/>
        <v/>
      </c>
      <c r="CI49" s="38" t="str">
        <f t="shared" si="44"/>
        <v/>
      </c>
      <c r="CJ49" s="38" t="str">
        <f t="shared" si="45"/>
        <v/>
      </c>
      <c r="CK49" s="38" t="str">
        <f t="shared" si="46"/>
        <v/>
      </c>
      <c r="CL49" s="38" t="str">
        <f t="shared" si="47"/>
        <v/>
      </c>
      <c r="CM49" s="48" t="str">
        <f t="shared" si="48"/>
        <v/>
      </c>
      <c r="CN49" s="49" t="str">
        <f t="shared" si="49"/>
        <v/>
      </c>
      <c r="CO49" s="56"/>
      <c r="CP49" s="36"/>
      <c r="CQ49" s="61"/>
      <c r="CR49" s="56"/>
      <c r="CS49" s="36"/>
      <c r="CT49" s="61"/>
    </row>
    <row r="50" spans="1:98">
      <c r="A50" s="21"/>
      <c r="B50" s="21"/>
      <c r="C50" s="21"/>
      <c r="E50" s="22" t="str">
        <f t="shared" si="26"/>
        <v/>
      </c>
      <c r="F50" s="21" t="str">
        <f t="shared" si="27"/>
        <v/>
      </c>
      <c r="G50" s="21">
        <f t="shared" si="28"/>
        <v>0</v>
      </c>
      <c r="H50" s="22" t="str">
        <f t="shared" si="29"/>
        <v/>
      </c>
      <c r="I50" s="21" t="str">
        <f t="shared" si="30"/>
        <v/>
      </c>
      <c r="J50" s="21">
        <f t="shared" si="31"/>
        <v>0</v>
      </c>
      <c r="L50" s="36" t="str">
        <f t="shared" si="32"/>
        <v/>
      </c>
      <c r="M50" s="36" t="str">
        <f t="shared" si="33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34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35"/>
        <v/>
      </c>
      <c r="AV50" s="49" t="str">
        <f t="shared" si="36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37"/>
        <v/>
      </c>
      <c r="BN50" s="38" t="str">
        <f t="shared" si="38"/>
        <v/>
      </c>
      <c r="BO50" s="38" t="str">
        <f t="shared" si="39"/>
        <v/>
      </c>
      <c r="BP50" s="38" t="str">
        <f t="shared" si="40"/>
        <v/>
      </c>
      <c r="BQ50" s="38" t="str">
        <f t="shared" si="41"/>
        <v/>
      </c>
      <c r="BR50" s="38" t="str">
        <f t="shared" si="42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43"/>
        <v/>
      </c>
      <c r="CI50" s="38" t="str">
        <f t="shared" si="44"/>
        <v/>
      </c>
      <c r="CJ50" s="38" t="str">
        <f t="shared" si="45"/>
        <v/>
      </c>
      <c r="CK50" s="38" t="str">
        <f t="shared" si="46"/>
        <v/>
      </c>
      <c r="CL50" s="38" t="str">
        <f t="shared" si="47"/>
        <v/>
      </c>
      <c r="CM50" s="48" t="str">
        <f t="shared" si="48"/>
        <v/>
      </c>
      <c r="CN50" s="49" t="str">
        <f t="shared" si="49"/>
        <v/>
      </c>
      <c r="CO50" s="56"/>
      <c r="CP50" s="36"/>
      <c r="CQ50" s="61"/>
      <c r="CR50" s="56"/>
      <c r="CS50" s="36"/>
      <c r="CT50" s="61"/>
    </row>
    <row r="51" spans="1:98">
      <c r="A51" s="21"/>
      <c r="B51" s="21"/>
      <c r="C51" s="21"/>
      <c r="E51" s="22" t="str">
        <f t="shared" si="26"/>
        <v/>
      </c>
      <c r="F51" s="21" t="str">
        <f t="shared" si="27"/>
        <v/>
      </c>
      <c r="G51" s="21">
        <f t="shared" si="28"/>
        <v>0</v>
      </c>
      <c r="H51" s="22" t="str">
        <f t="shared" si="29"/>
        <v/>
      </c>
      <c r="I51" s="21" t="str">
        <f t="shared" si="30"/>
        <v/>
      </c>
      <c r="J51" s="21">
        <f t="shared" si="31"/>
        <v>0</v>
      </c>
      <c r="L51" s="36" t="str">
        <f t="shared" si="32"/>
        <v/>
      </c>
      <c r="M51" s="36" t="str">
        <f t="shared" si="33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34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35"/>
        <v/>
      </c>
      <c r="AV51" s="49" t="str">
        <f t="shared" si="36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37"/>
        <v/>
      </c>
      <c r="BN51" s="38" t="str">
        <f t="shared" si="38"/>
        <v/>
      </c>
      <c r="BO51" s="38" t="str">
        <f t="shared" si="39"/>
        <v/>
      </c>
      <c r="BP51" s="38" t="str">
        <f t="shared" si="40"/>
        <v/>
      </c>
      <c r="BQ51" s="38" t="str">
        <f t="shared" si="41"/>
        <v/>
      </c>
      <c r="BR51" s="38" t="str">
        <f t="shared" si="42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43"/>
        <v/>
      </c>
      <c r="CI51" s="38" t="str">
        <f t="shared" si="44"/>
        <v/>
      </c>
      <c r="CJ51" s="38" t="str">
        <f t="shared" si="45"/>
        <v/>
      </c>
      <c r="CK51" s="38" t="str">
        <f t="shared" si="46"/>
        <v/>
      </c>
      <c r="CL51" s="38" t="str">
        <f t="shared" si="47"/>
        <v/>
      </c>
      <c r="CM51" s="48" t="str">
        <f t="shared" si="48"/>
        <v/>
      </c>
      <c r="CN51" s="49" t="str">
        <f t="shared" si="49"/>
        <v/>
      </c>
      <c r="CO51" s="56"/>
      <c r="CP51" s="36"/>
      <c r="CQ51" s="61"/>
      <c r="CR51" s="56"/>
      <c r="CS51" s="36"/>
      <c r="CT51" s="61"/>
    </row>
    <row r="52" spans="1:98">
      <c r="A52" s="21"/>
      <c r="B52" s="21"/>
      <c r="C52" s="21"/>
      <c r="E52" s="22" t="str">
        <f t="shared" si="26"/>
        <v/>
      </c>
      <c r="F52" s="21" t="str">
        <f t="shared" si="27"/>
        <v/>
      </c>
      <c r="G52" s="21">
        <f t="shared" si="28"/>
        <v>0</v>
      </c>
      <c r="H52" s="22" t="str">
        <f t="shared" si="29"/>
        <v/>
      </c>
      <c r="I52" s="21" t="str">
        <f t="shared" si="30"/>
        <v/>
      </c>
      <c r="J52" s="21">
        <f t="shared" si="31"/>
        <v>0</v>
      </c>
      <c r="L52" s="36" t="str">
        <f t="shared" si="32"/>
        <v/>
      </c>
      <c r="M52" s="36" t="str">
        <f t="shared" si="33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34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35"/>
        <v/>
      </c>
      <c r="AV52" s="49" t="str">
        <f t="shared" si="36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37"/>
        <v/>
      </c>
      <c r="BN52" s="38" t="str">
        <f t="shared" si="38"/>
        <v/>
      </c>
      <c r="BO52" s="38" t="str">
        <f t="shared" si="39"/>
        <v/>
      </c>
      <c r="BP52" s="38" t="str">
        <f t="shared" si="40"/>
        <v/>
      </c>
      <c r="BQ52" s="38" t="str">
        <f t="shared" si="41"/>
        <v/>
      </c>
      <c r="BR52" s="38" t="str">
        <f t="shared" si="42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43"/>
        <v/>
      </c>
      <c r="CI52" s="38" t="str">
        <f t="shared" si="44"/>
        <v/>
      </c>
      <c r="CJ52" s="38" t="str">
        <f t="shared" si="45"/>
        <v/>
      </c>
      <c r="CK52" s="38" t="str">
        <f t="shared" si="46"/>
        <v/>
      </c>
      <c r="CL52" s="38" t="str">
        <f t="shared" si="47"/>
        <v/>
      </c>
      <c r="CM52" s="48" t="str">
        <f t="shared" si="48"/>
        <v/>
      </c>
      <c r="CN52" s="49" t="str">
        <f t="shared" si="49"/>
        <v/>
      </c>
      <c r="CO52" s="56"/>
      <c r="CP52" s="36"/>
      <c r="CQ52" s="61"/>
      <c r="CR52" s="56"/>
      <c r="CS52" s="36"/>
      <c r="CT52" s="61"/>
    </row>
    <row r="53" spans="1:98">
      <c r="A53" s="21"/>
      <c r="B53" s="21"/>
      <c r="C53" s="21"/>
      <c r="E53" s="22" t="str">
        <f t="shared" si="26"/>
        <v/>
      </c>
      <c r="F53" s="21" t="str">
        <f t="shared" si="27"/>
        <v/>
      </c>
      <c r="G53" s="21">
        <f t="shared" si="28"/>
        <v>0</v>
      </c>
      <c r="H53" s="22" t="str">
        <f t="shared" si="29"/>
        <v/>
      </c>
      <c r="I53" s="21" t="str">
        <f t="shared" si="30"/>
        <v/>
      </c>
      <c r="J53" s="21">
        <f t="shared" si="31"/>
        <v>0</v>
      </c>
      <c r="L53" s="36" t="str">
        <f t="shared" si="32"/>
        <v/>
      </c>
      <c r="M53" s="36" t="str">
        <f t="shared" si="33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34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35"/>
        <v/>
      </c>
      <c r="AV53" s="49" t="str">
        <f t="shared" si="36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37"/>
        <v/>
      </c>
      <c r="BN53" s="38" t="str">
        <f t="shared" si="38"/>
        <v/>
      </c>
      <c r="BO53" s="38" t="str">
        <f t="shared" si="39"/>
        <v/>
      </c>
      <c r="BP53" s="38" t="str">
        <f t="shared" si="40"/>
        <v/>
      </c>
      <c r="BQ53" s="38" t="str">
        <f t="shared" si="41"/>
        <v/>
      </c>
      <c r="BR53" s="38" t="str">
        <f t="shared" si="42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43"/>
        <v/>
      </c>
      <c r="CI53" s="38" t="str">
        <f t="shared" si="44"/>
        <v/>
      </c>
      <c r="CJ53" s="38" t="str">
        <f t="shared" si="45"/>
        <v/>
      </c>
      <c r="CK53" s="38" t="str">
        <f t="shared" si="46"/>
        <v/>
      </c>
      <c r="CL53" s="38" t="str">
        <f t="shared" si="47"/>
        <v/>
      </c>
      <c r="CM53" s="48" t="str">
        <f t="shared" si="48"/>
        <v/>
      </c>
      <c r="CN53" s="49" t="str">
        <f t="shared" si="49"/>
        <v/>
      </c>
      <c r="CO53" s="56"/>
      <c r="CP53" s="36"/>
      <c r="CQ53" s="61"/>
      <c r="CR53" s="56"/>
      <c r="CS53" s="36"/>
      <c r="CT53" s="61"/>
    </row>
    <row r="54" spans="1:98">
      <c r="A54" s="21"/>
      <c r="B54" s="21"/>
      <c r="C54" s="21"/>
      <c r="E54" s="22" t="str">
        <f t="shared" si="26"/>
        <v/>
      </c>
      <c r="F54" s="21" t="str">
        <f t="shared" si="27"/>
        <v/>
      </c>
      <c r="G54" s="21">
        <f t="shared" si="28"/>
        <v>0</v>
      </c>
      <c r="H54" s="22" t="str">
        <f t="shared" si="29"/>
        <v/>
      </c>
      <c r="I54" s="21" t="str">
        <f t="shared" si="30"/>
        <v/>
      </c>
      <c r="J54" s="21">
        <f t="shared" si="31"/>
        <v>0</v>
      </c>
      <c r="L54" s="36" t="str">
        <f t="shared" si="32"/>
        <v/>
      </c>
      <c r="M54" s="36" t="str">
        <f t="shared" si="33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34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35"/>
        <v/>
      </c>
      <c r="AV54" s="49" t="str">
        <f t="shared" si="36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37"/>
        <v/>
      </c>
      <c r="BN54" s="38" t="str">
        <f t="shared" si="38"/>
        <v/>
      </c>
      <c r="BO54" s="38" t="str">
        <f t="shared" si="39"/>
        <v/>
      </c>
      <c r="BP54" s="38" t="str">
        <f t="shared" si="40"/>
        <v/>
      </c>
      <c r="BQ54" s="38" t="str">
        <f t="shared" si="41"/>
        <v/>
      </c>
      <c r="BR54" s="38" t="str">
        <f t="shared" si="42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43"/>
        <v/>
      </c>
      <c r="CI54" s="38" t="str">
        <f t="shared" si="44"/>
        <v/>
      </c>
      <c r="CJ54" s="38" t="str">
        <f t="shared" si="45"/>
        <v/>
      </c>
      <c r="CK54" s="38" t="str">
        <f t="shared" si="46"/>
        <v/>
      </c>
      <c r="CL54" s="38" t="str">
        <f t="shared" si="47"/>
        <v/>
      </c>
      <c r="CM54" s="48" t="str">
        <f t="shared" si="48"/>
        <v/>
      </c>
      <c r="CN54" s="49" t="str">
        <f t="shared" si="49"/>
        <v/>
      </c>
      <c r="CO54" s="56"/>
      <c r="CP54" s="36"/>
      <c r="CQ54" s="61"/>
      <c r="CR54" s="56"/>
      <c r="CS54" s="36"/>
      <c r="CT54" s="61"/>
    </row>
    <row r="55" spans="1:98">
      <c r="A55" s="21"/>
      <c r="B55" s="21"/>
      <c r="C55" s="21"/>
      <c r="E55" s="22" t="str">
        <f t="shared" si="26"/>
        <v/>
      </c>
      <c r="F55" s="21" t="str">
        <f t="shared" si="27"/>
        <v/>
      </c>
      <c r="G55" s="21">
        <f t="shared" si="28"/>
        <v>0</v>
      </c>
      <c r="H55" s="22" t="str">
        <f t="shared" si="29"/>
        <v/>
      </c>
      <c r="I55" s="21" t="str">
        <f t="shared" si="30"/>
        <v/>
      </c>
      <c r="J55" s="21">
        <f t="shared" si="31"/>
        <v>0</v>
      </c>
      <c r="L55" s="36" t="str">
        <f t="shared" si="32"/>
        <v/>
      </c>
      <c r="M55" s="36" t="str">
        <f t="shared" si="33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34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35"/>
        <v/>
      </c>
      <c r="AV55" s="49" t="str">
        <f t="shared" si="36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37"/>
        <v/>
      </c>
      <c r="BN55" s="38" t="str">
        <f t="shared" si="38"/>
        <v/>
      </c>
      <c r="BO55" s="38" t="str">
        <f t="shared" si="39"/>
        <v/>
      </c>
      <c r="BP55" s="38" t="str">
        <f t="shared" si="40"/>
        <v/>
      </c>
      <c r="BQ55" s="38" t="str">
        <f t="shared" si="41"/>
        <v/>
      </c>
      <c r="BR55" s="38" t="str">
        <f t="shared" si="42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43"/>
        <v/>
      </c>
      <c r="CI55" s="38" t="str">
        <f t="shared" si="44"/>
        <v/>
      </c>
      <c r="CJ55" s="38" t="str">
        <f t="shared" si="45"/>
        <v/>
      </c>
      <c r="CK55" s="38" t="str">
        <f t="shared" si="46"/>
        <v/>
      </c>
      <c r="CL55" s="38" t="str">
        <f t="shared" si="47"/>
        <v/>
      </c>
      <c r="CM55" s="48" t="str">
        <f t="shared" si="48"/>
        <v/>
      </c>
      <c r="CN55" s="49" t="str">
        <f t="shared" si="49"/>
        <v/>
      </c>
      <c r="CO55" s="56"/>
      <c r="CP55" s="36"/>
      <c r="CQ55" s="61"/>
      <c r="CR55" s="56"/>
      <c r="CS55" s="36"/>
      <c r="CT55" s="61"/>
    </row>
    <row r="56" spans="1:98">
      <c r="A56" s="21"/>
      <c r="B56" s="21"/>
      <c r="C56" s="21"/>
      <c r="E56" s="22" t="str">
        <f t="shared" si="26"/>
        <v/>
      </c>
      <c r="F56" s="21" t="str">
        <f t="shared" si="27"/>
        <v/>
      </c>
      <c r="G56" s="21">
        <f t="shared" si="28"/>
        <v>0</v>
      </c>
      <c r="H56" s="22" t="str">
        <f t="shared" si="29"/>
        <v/>
      </c>
      <c r="I56" s="21" t="str">
        <f t="shared" si="30"/>
        <v/>
      </c>
      <c r="J56" s="21">
        <f t="shared" si="31"/>
        <v>0</v>
      </c>
      <c r="L56" s="36" t="str">
        <f t="shared" si="32"/>
        <v/>
      </c>
      <c r="M56" s="36" t="str">
        <f t="shared" si="33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34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35"/>
        <v/>
      </c>
      <c r="AV56" s="49" t="str">
        <f t="shared" si="36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37"/>
        <v/>
      </c>
      <c r="BN56" s="38" t="str">
        <f t="shared" si="38"/>
        <v/>
      </c>
      <c r="BO56" s="38" t="str">
        <f t="shared" si="39"/>
        <v/>
      </c>
      <c r="BP56" s="38" t="str">
        <f t="shared" si="40"/>
        <v/>
      </c>
      <c r="BQ56" s="38" t="str">
        <f t="shared" si="41"/>
        <v/>
      </c>
      <c r="BR56" s="38" t="str">
        <f t="shared" si="42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43"/>
        <v/>
      </c>
      <c r="CI56" s="38" t="str">
        <f t="shared" si="44"/>
        <v/>
      </c>
      <c r="CJ56" s="38" t="str">
        <f t="shared" si="45"/>
        <v/>
      </c>
      <c r="CK56" s="38" t="str">
        <f t="shared" si="46"/>
        <v/>
      </c>
      <c r="CL56" s="38" t="str">
        <f t="shared" si="47"/>
        <v/>
      </c>
      <c r="CM56" s="48" t="str">
        <f t="shared" si="48"/>
        <v/>
      </c>
      <c r="CN56" s="49" t="str">
        <f t="shared" si="49"/>
        <v/>
      </c>
      <c r="CO56" s="56"/>
      <c r="CP56" s="36"/>
      <c r="CQ56" s="61"/>
      <c r="CR56" s="56"/>
      <c r="CS56" s="36"/>
      <c r="CT56" s="61"/>
    </row>
    <row r="57" spans="1:98">
      <c r="A57" s="21"/>
      <c r="B57" s="21"/>
      <c r="C57" s="21"/>
      <c r="E57" s="22" t="str">
        <f t="shared" si="26"/>
        <v/>
      </c>
      <c r="F57" s="21" t="str">
        <f t="shared" si="27"/>
        <v/>
      </c>
      <c r="G57" s="21">
        <f t="shared" si="28"/>
        <v>0</v>
      </c>
      <c r="H57" s="22" t="str">
        <f t="shared" si="29"/>
        <v/>
      </c>
      <c r="I57" s="21" t="str">
        <f t="shared" si="30"/>
        <v/>
      </c>
      <c r="J57" s="21">
        <f t="shared" si="31"/>
        <v>0</v>
      </c>
      <c r="L57" s="36" t="str">
        <f t="shared" si="32"/>
        <v/>
      </c>
      <c r="M57" s="36" t="str">
        <f t="shared" si="33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34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35"/>
        <v/>
      </c>
      <c r="AV57" s="49" t="str">
        <f t="shared" si="36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37"/>
        <v/>
      </c>
      <c r="BN57" s="38" t="str">
        <f t="shared" si="38"/>
        <v/>
      </c>
      <c r="BO57" s="38" t="str">
        <f t="shared" si="39"/>
        <v/>
      </c>
      <c r="BP57" s="38" t="str">
        <f t="shared" si="40"/>
        <v/>
      </c>
      <c r="BQ57" s="38" t="str">
        <f t="shared" si="41"/>
        <v/>
      </c>
      <c r="BR57" s="38" t="str">
        <f t="shared" si="42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43"/>
        <v/>
      </c>
      <c r="CI57" s="38" t="str">
        <f t="shared" si="44"/>
        <v/>
      </c>
      <c r="CJ57" s="38" t="str">
        <f t="shared" si="45"/>
        <v/>
      </c>
      <c r="CK57" s="38" t="str">
        <f t="shared" si="46"/>
        <v/>
      </c>
      <c r="CL57" s="38" t="str">
        <f t="shared" si="47"/>
        <v/>
      </c>
      <c r="CM57" s="48" t="str">
        <f t="shared" si="48"/>
        <v/>
      </c>
      <c r="CN57" s="49" t="str">
        <f t="shared" si="49"/>
        <v/>
      </c>
      <c r="CO57" s="56"/>
      <c r="CP57" s="36"/>
      <c r="CQ57" s="61"/>
      <c r="CR57" s="56"/>
      <c r="CS57" s="36"/>
      <c r="CT57" s="61"/>
    </row>
    <row r="58" spans="1:98">
      <c r="A58" s="21"/>
      <c r="B58" s="21"/>
      <c r="C58" s="21"/>
      <c r="E58" s="22" t="str">
        <f t="shared" si="26"/>
        <v/>
      </c>
      <c r="F58" s="21" t="str">
        <f t="shared" si="27"/>
        <v/>
      </c>
      <c r="G58" s="21">
        <f t="shared" si="28"/>
        <v>0</v>
      </c>
      <c r="H58" s="22" t="str">
        <f t="shared" si="29"/>
        <v/>
      </c>
      <c r="I58" s="21" t="str">
        <f t="shared" si="30"/>
        <v/>
      </c>
      <c r="J58" s="21">
        <f t="shared" si="31"/>
        <v>0</v>
      </c>
      <c r="L58" s="36" t="str">
        <f t="shared" si="32"/>
        <v/>
      </c>
      <c r="M58" s="36" t="str">
        <f t="shared" si="33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34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35"/>
        <v/>
      </c>
      <c r="AV58" s="49" t="str">
        <f t="shared" si="36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37"/>
        <v/>
      </c>
      <c r="BN58" s="38" t="str">
        <f t="shared" si="38"/>
        <v/>
      </c>
      <c r="BO58" s="38" t="str">
        <f t="shared" si="39"/>
        <v/>
      </c>
      <c r="BP58" s="38" t="str">
        <f t="shared" si="40"/>
        <v/>
      </c>
      <c r="BQ58" s="38" t="str">
        <f t="shared" si="41"/>
        <v/>
      </c>
      <c r="BR58" s="38" t="str">
        <f t="shared" si="42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43"/>
        <v/>
      </c>
      <c r="CI58" s="38" t="str">
        <f t="shared" si="44"/>
        <v/>
      </c>
      <c r="CJ58" s="38" t="str">
        <f t="shared" si="45"/>
        <v/>
      </c>
      <c r="CK58" s="38" t="str">
        <f t="shared" si="46"/>
        <v/>
      </c>
      <c r="CL58" s="38" t="str">
        <f t="shared" si="47"/>
        <v/>
      </c>
      <c r="CM58" s="48" t="str">
        <f t="shared" si="48"/>
        <v/>
      </c>
      <c r="CN58" s="49" t="str">
        <f t="shared" si="49"/>
        <v/>
      </c>
      <c r="CO58" s="56"/>
      <c r="CP58" s="36"/>
      <c r="CQ58" s="61"/>
      <c r="CR58" s="56"/>
      <c r="CS58" s="36"/>
      <c r="CT58" s="61"/>
    </row>
    <row r="59" spans="1:98">
      <c r="A59" s="21"/>
      <c r="B59" s="21"/>
      <c r="C59" s="21"/>
      <c r="E59" s="22" t="str">
        <f t="shared" si="26"/>
        <v/>
      </c>
      <c r="F59" s="21" t="str">
        <f t="shared" si="27"/>
        <v/>
      </c>
      <c r="G59" s="21">
        <f t="shared" si="28"/>
        <v>0</v>
      </c>
      <c r="H59" s="22" t="str">
        <f t="shared" si="29"/>
        <v/>
      </c>
      <c r="I59" s="21" t="str">
        <f t="shared" si="30"/>
        <v/>
      </c>
      <c r="J59" s="21">
        <f t="shared" si="31"/>
        <v>0</v>
      </c>
      <c r="L59" s="36" t="str">
        <f t="shared" si="32"/>
        <v/>
      </c>
      <c r="M59" s="36" t="str">
        <f t="shared" si="33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34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35"/>
        <v/>
      </c>
      <c r="AV59" s="49" t="str">
        <f t="shared" si="36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37"/>
        <v/>
      </c>
      <c r="BN59" s="38" t="str">
        <f t="shared" si="38"/>
        <v/>
      </c>
      <c r="BO59" s="38" t="str">
        <f t="shared" si="39"/>
        <v/>
      </c>
      <c r="BP59" s="38" t="str">
        <f t="shared" si="40"/>
        <v/>
      </c>
      <c r="BQ59" s="38" t="str">
        <f t="shared" si="41"/>
        <v/>
      </c>
      <c r="BR59" s="38" t="str">
        <f t="shared" si="42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43"/>
        <v/>
      </c>
      <c r="CI59" s="38" t="str">
        <f t="shared" si="44"/>
        <v/>
      </c>
      <c r="CJ59" s="38" t="str">
        <f t="shared" si="45"/>
        <v/>
      </c>
      <c r="CK59" s="38" t="str">
        <f t="shared" si="46"/>
        <v/>
      </c>
      <c r="CL59" s="38" t="str">
        <f t="shared" si="47"/>
        <v/>
      </c>
      <c r="CM59" s="48" t="str">
        <f t="shared" si="48"/>
        <v/>
      </c>
      <c r="CN59" s="49" t="str">
        <f t="shared" si="49"/>
        <v/>
      </c>
      <c r="CO59" s="56"/>
      <c r="CP59" s="36"/>
      <c r="CQ59" s="61"/>
      <c r="CR59" s="56"/>
      <c r="CS59" s="36"/>
      <c r="CT59" s="61"/>
    </row>
    <row r="60" spans="1:98">
      <c r="A60" s="21"/>
      <c r="B60" s="21"/>
      <c r="C60" s="21"/>
      <c r="E60" s="22" t="str">
        <f t="shared" si="26"/>
        <v/>
      </c>
      <c r="F60" s="21" t="str">
        <f t="shared" si="27"/>
        <v/>
      </c>
      <c r="G60" s="21">
        <f t="shared" si="28"/>
        <v>0</v>
      </c>
      <c r="H60" s="22" t="str">
        <f t="shared" si="29"/>
        <v/>
      </c>
      <c r="I60" s="21" t="str">
        <f t="shared" si="30"/>
        <v/>
      </c>
      <c r="J60" s="21">
        <f t="shared" si="31"/>
        <v>0</v>
      </c>
      <c r="L60" s="36" t="str">
        <f t="shared" si="32"/>
        <v/>
      </c>
      <c r="M60" s="36" t="str">
        <f t="shared" si="33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34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35"/>
        <v/>
      </c>
      <c r="AV60" s="49" t="str">
        <f t="shared" si="36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37"/>
        <v/>
      </c>
      <c r="BN60" s="38" t="str">
        <f t="shared" si="38"/>
        <v/>
      </c>
      <c r="BO60" s="38" t="str">
        <f t="shared" si="39"/>
        <v/>
      </c>
      <c r="BP60" s="38" t="str">
        <f t="shared" si="40"/>
        <v/>
      </c>
      <c r="BQ60" s="38" t="str">
        <f t="shared" si="41"/>
        <v/>
      </c>
      <c r="BR60" s="38" t="str">
        <f t="shared" si="42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43"/>
        <v/>
      </c>
      <c r="CI60" s="38" t="str">
        <f t="shared" si="44"/>
        <v/>
      </c>
      <c r="CJ60" s="38" t="str">
        <f t="shared" si="45"/>
        <v/>
      </c>
      <c r="CK60" s="38" t="str">
        <f t="shared" si="46"/>
        <v/>
      </c>
      <c r="CL60" s="38" t="str">
        <f t="shared" si="47"/>
        <v/>
      </c>
      <c r="CM60" s="48" t="str">
        <f t="shared" si="48"/>
        <v/>
      </c>
      <c r="CN60" s="49" t="str">
        <f t="shared" si="49"/>
        <v/>
      </c>
      <c r="CO60" s="56"/>
      <c r="CP60" s="36"/>
      <c r="CQ60" s="61"/>
      <c r="CR60" s="56"/>
      <c r="CS60" s="36"/>
      <c r="CT60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2015-09-01T09:01:00Z</dcterms:created>
  <dcterms:modified xsi:type="dcterms:W3CDTF">2018-08-01T07:14:44Z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