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630" windowWidth="16935" windowHeight="6600"/>
  </bookViews>
  <sheets>
    <sheet name="XII MIPA 2" sheetId="1" r:id="rId1"/>
  </sheets>
  <calcPr calcId="145621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M60" i="1"/>
  <c r="H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M59" i="1"/>
  <c r="H59" i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 s="1"/>
  <c r="E58" i="1" s="1"/>
  <c r="M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M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M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M55" i="1"/>
  <c r="CT54" i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 s="1"/>
  <c r="M54" i="1"/>
  <c r="CT53" i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M53" i="1"/>
  <c r="CT52" i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G52" i="1" s="1"/>
  <c r="AD52" i="1"/>
  <c r="D52" i="1" s="1"/>
  <c r="E52" i="1" s="1"/>
  <c r="M52" i="1"/>
  <c r="CT51" i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M51" i="1"/>
  <c r="CT50" i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M50" i="1"/>
  <c r="CT49" i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M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D48" i="1" s="1"/>
  <c r="M48" i="1"/>
  <c r="J48" i="1"/>
  <c r="I48" i="1"/>
  <c r="E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BQ47" i="1"/>
  <c r="BP47" i="1"/>
  <c r="BO47" i="1"/>
  <c r="BN47" i="1"/>
  <c r="BM47" i="1"/>
  <c r="AU47" i="1"/>
  <c r="AV47" i="1" s="1"/>
  <c r="AD47" i="1"/>
  <c r="D47" i="1" s="1"/>
  <c r="E47" i="1" s="1"/>
  <c r="M47" i="1"/>
  <c r="I47" i="1"/>
  <c r="J47" i="1" s="1"/>
  <c r="G47" i="1"/>
  <c r="F47" i="1"/>
  <c r="CL46" i="1"/>
  <c r="CK46" i="1"/>
  <c r="CJ46" i="1"/>
  <c r="CI46" i="1"/>
  <c r="CH46" i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V32" i="1"/>
  <c r="F32" i="1" s="1"/>
  <c r="G32" i="1" s="1"/>
  <c r="AU32" i="1"/>
  <c r="AD32" i="1"/>
  <c r="D32" i="1"/>
  <c r="E32" i="1" s="1"/>
  <c r="DF31" i="1"/>
  <c r="CL31" i="1"/>
  <c r="CK31" i="1"/>
  <c r="CJ31" i="1"/>
  <c r="CI31" i="1"/>
  <c r="CM31" i="1" s="1"/>
  <c r="CN31" i="1" s="1"/>
  <c r="K31" i="1" s="1"/>
  <c r="L31" i="1" s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/>
  <c r="DF30" i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AU28" i="1"/>
  <c r="AV28" i="1" s="1"/>
  <c r="F28" i="1" s="1"/>
  <c r="G28" i="1" s="1"/>
  <c r="AD28" i="1"/>
  <c r="I28" i="1"/>
  <c r="J28" i="1" s="1"/>
  <c r="D28" i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E27" i="1"/>
  <c r="D27" i="1"/>
  <c r="DF26" i="1"/>
  <c r="CT26" i="1"/>
  <c r="M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U25" i="1"/>
  <c r="AV25" i="1" s="1"/>
  <c r="F25" i="1" s="1"/>
  <c r="G25" i="1" s="1"/>
  <c r="AD25" i="1"/>
  <c r="D25" i="1"/>
  <c r="E25" i="1" s="1"/>
  <c r="DF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E24" i="1"/>
  <c r="D24" i="1"/>
  <c r="DF23" i="1"/>
  <c r="CT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/>
  <c r="E20" i="1" s="1"/>
  <c r="DF19" i="1"/>
  <c r="CT19" i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V19" i="1"/>
  <c r="F19" i="1" s="1"/>
  <c r="G19" i="1" s="1"/>
  <c r="AU19" i="1"/>
  <c r="AD19" i="1"/>
  <c r="M19" i="1"/>
  <c r="E19" i="1"/>
  <c r="D19" i="1"/>
  <c r="DF18" i="1"/>
  <c r="CT18" i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V16" i="1"/>
  <c r="F16" i="1" s="1"/>
  <c r="G16" i="1" s="1"/>
  <c r="AU16" i="1"/>
  <c r="AD16" i="1"/>
  <c r="D16" i="1"/>
  <c r="E16" i="1" s="1"/>
  <c r="DF15" i="1"/>
  <c r="CQ27" i="1" s="1"/>
  <c r="H27" i="1" s="1"/>
  <c r="CT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E15" i="1"/>
  <c r="D15" i="1"/>
  <c r="DF14" i="1"/>
  <c r="CT14" i="1"/>
  <c r="CQ14" i="1"/>
  <c r="H14" i="1" s="1"/>
  <c r="CL14" i="1"/>
  <c r="CK14" i="1"/>
  <c r="CJ14" i="1"/>
  <c r="CI14" i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/>
  <c r="E12" i="1" s="1"/>
  <c r="DF11" i="1"/>
  <c r="CT11" i="1"/>
  <c r="CQ11" i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M11" i="1"/>
  <c r="H11" i="1"/>
  <c r="D11" i="1"/>
  <c r="E11" i="1" s="1"/>
  <c r="DF10" i="1"/>
  <c r="DF9" i="1"/>
  <c r="BC2" i="1"/>
  <c r="CM13" i="1" l="1"/>
  <c r="CN13" i="1" s="1"/>
  <c r="K13" i="1" s="1"/>
  <c r="L13" i="1" s="1"/>
  <c r="CM14" i="1"/>
  <c r="CN14" i="1" s="1"/>
  <c r="K14" i="1" s="1"/>
  <c r="L14" i="1" s="1"/>
  <c r="CM32" i="1"/>
  <c r="CN32" i="1" s="1"/>
  <c r="K32" i="1" s="1"/>
  <c r="L32" i="1" s="1"/>
  <c r="CM15" i="1"/>
  <c r="CN15" i="1" s="1"/>
  <c r="K15" i="1" s="1"/>
  <c r="L15" i="1" s="1"/>
  <c r="CM18" i="1"/>
  <c r="CN18" i="1" s="1"/>
  <c r="K18" i="1" s="1"/>
  <c r="L18" i="1" s="1"/>
  <c r="CM22" i="1"/>
  <c r="CN22" i="1" s="1"/>
  <c r="K22" i="1" s="1"/>
  <c r="L22" i="1" s="1"/>
  <c r="CM27" i="1"/>
  <c r="CN27" i="1" s="1"/>
  <c r="K27" i="1" s="1"/>
  <c r="L27" i="1" s="1"/>
  <c r="CM45" i="1"/>
  <c r="CN45" i="1" s="1"/>
  <c r="K45" i="1" s="1"/>
  <c r="L45" i="1" s="1"/>
  <c r="CM46" i="1"/>
  <c r="CN46" i="1" s="1"/>
  <c r="K46" i="1" s="1"/>
  <c r="L46" i="1" s="1"/>
  <c r="CM11" i="1"/>
  <c r="CN11" i="1" s="1"/>
  <c r="K11" i="1" s="1"/>
  <c r="L11" i="1" s="1"/>
  <c r="CM12" i="1"/>
  <c r="CN12" i="1" s="1"/>
  <c r="K12" i="1" s="1"/>
  <c r="L12" i="1" s="1"/>
  <c r="CM17" i="1"/>
  <c r="CN17" i="1" s="1"/>
  <c r="K17" i="1" s="1"/>
  <c r="L17" i="1" s="1"/>
  <c r="CM20" i="1"/>
  <c r="CN20" i="1" s="1"/>
  <c r="K20" i="1" s="1"/>
  <c r="L20" i="1" s="1"/>
  <c r="CM25" i="1"/>
  <c r="CN25" i="1" s="1"/>
  <c r="K25" i="1" s="1"/>
  <c r="L25" i="1" s="1"/>
  <c r="CM30" i="1"/>
  <c r="CN30" i="1" s="1"/>
  <c r="K30" i="1" s="1"/>
  <c r="L30" i="1" s="1"/>
  <c r="CM33" i="1"/>
  <c r="CN33" i="1" s="1"/>
  <c r="K33" i="1" s="1"/>
  <c r="L33" i="1" s="1"/>
  <c r="CM19" i="1"/>
  <c r="CN19" i="1" s="1"/>
  <c r="K19" i="1" s="1"/>
  <c r="L19" i="1" s="1"/>
  <c r="CM34" i="1"/>
  <c r="CN34" i="1" s="1"/>
  <c r="K34" i="1" s="1"/>
  <c r="L34" i="1" s="1"/>
  <c r="CM35" i="1"/>
  <c r="CN35" i="1" s="1"/>
  <c r="K35" i="1" s="1"/>
  <c r="L35" i="1" s="1"/>
  <c r="CM36" i="1"/>
  <c r="CN36" i="1" s="1"/>
  <c r="K36" i="1" s="1"/>
  <c r="L36" i="1" s="1"/>
  <c r="CM37" i="1"/>
  <c r="CN37" i="1" s="1"/>
  <c r="K37" i="1" s="1"/>
  <c r="L37" i="1" s="1"/>
  <c r="CM38" i="1"/>
  <c r="CN38" i="1" s="1"/>
  <c r="K38" i="1" s="1"/>
  <c r="L38" i="1" s="1"/>
  <c r="CM39" i="1"/>
  <c r="CN39" i="1" s="1"/>
  <c r="K39" i="1" s="1"/>
  <c r="L39" i="1" s="1"/>
  <c r="CM40" i="1"/>
  <c r="CN40" i="1" s="1"/>
  <c r="K40" i="1" s="1"/>
  <c r="L40" i="1" s="1"/>
  <c r="CM41" i="1"/>
  <c r="CN41" i="1" s="1"/>
  <c r="K41" i="1" s="1"/>
  <c r="L41" i="1" s="1"/>
  <c r="CM42" i="1"/>
  <c r="CN42" i="1" s="1"/>
  <c r="K42" i="1" s="1"/>
  <c r="L42" i="1" s="1"/>
  <c r="CM43" i="1"/>
  <c r="CN43" i="1" s="1"/>
  <c r="K43" i="1" s="1"/>
  <c r="L43" i="1" s="1"/>
  <c r="CM44" i="1"/>
  <c r="CN44" i="1" s="1"/>
  <c r="K44" i="1" s="1"/>
  <c r="L44" i="1" s="1"/>
  <c r="CQ18" i="1"/>
  <c r="H18" i="1" s="1"/>
  <c r="CQ23" i="1"/>
  <c r="H23" i="1" s="1"/>
  <c r="CT44" i="1"/>
  <c r="M44" i="1" s="1"/>
  <c r="CT31" i="1"/>
  <c r="M31" i="1" s="1"/>
  <c r="CT27" i="1"/>
  <c r="M27" i="1" s="1"/>
  <c r="CT45" i="1"/>
  <c r="M45" i="1" s="1"/>
  <c r="CT42" i="1"/>
  <c r="M42" i="1" s="1"/>
  <c r="CT41" i="1"/>
  <c r="M41" i="1" s="1"/>
  <c r="CT40" i="1"/>
  <c r="M40" i="1" s="1"/>
  <c r="CT39" i="1"/>
  <c r="M39" i="1" s="1"/>
  <c r="CT38" i="1"/>
  <c r="M38" i="1" s="1"/>
  <c r="CT37" i="1"/>
  <c r="M37" i="1" s="1"/>
  <c r="CT36" i="1"/>
  <c r="M36" i="1" s="1"/>
  <c r="CT35" i="1"/>
  <c r="M35" i="1" s="1"/>
  <c r="CT34" i="1"/>
  <c r="M34" i="1" s="1"/>
  <c r="CT30" i="1"/>
  <c r="M30" i="1" s="1"/>
  <c r="CT46" i="1"/>
  <c r="M46" i="1" s="1"/>
  <c r="CT33" i="1"/>
  <c r="M33" i="1" s="1"/>
  <c r="CT43" i="1"/>
  <c r="M43" i="1" s="1"/>
  <c r="CT32" i="1"/>
  <c r="M32" i="1" s="1"/>
  <c r="CQ15" i="1"/>
  <c r="H15" i="1" s="1"/>
  <c r="CQ19" i="1"/>
  <c r="H19" i="1" s="1"/>
  <c r="CQ24" i="1"/>
  <c r="H24" i="1" s="1"/>
  <c r="CQ12" i="1"/>
  <c r="H12" i="1" s="1"/>
  <c r="CQ16" i="1"/>
  <c r="H16" i="1" s="1"/>
  <c r="CQ20" i="1"/>
  <c r="H20" i="1" s="1"/>
  <c r="CT24" i="1"/>
  <c r="M24" i="1" s="1"/>
  <c r="CQ25" i="1"/>
  <c r="H25" i="1" s="1"/>
  <c r="CT29" i="1"/>
  <c r="M29" i="1" s="1"/>
  <c r="CQ43" i="1"/>
  <c r="H43" i="1" s="1"/>
  <c r="CQ32" i="1"/>
  <c r="H32" i="1" s="1"/>
  <c r="CQ28" i="1"/>
  <c r="H28" i="1" s="1"/>
  <c r="CQ44" i="1"/>
  <c r="H44" i="1" s="1"/>
  <c r="CQ31" i="1"/>
  <c r="H31" i="1" s="1"/>
  <c r="CQ45" i="1"/>
  <c r="H45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46" i="1"/>
  <c r="H46" i="1" s="1"/>
  <c r="CQ33" i="1"/>
  <c r="H33" i="1" s="1"/>
  <c r="CQ29" i="1"/>
  <c r="H29" i="1" s="1"/>
  <c r="CQ17" i="1"/>
  <c r="H17" i="1" s="1"/>
  <c r="CQ21" i="1"/>
  <c r="H21" i="1" s="1"/>
  <c r="CQ22" i="1"/>
  <c r="H22" i="1" s="1"/>
  <c r="CQ26" i="1"/>
  <c r="H26" i="1" s="1"/>
  <c r="CT28" i="1"/>
  <c r="M28" i="1" s="1"/>
  <c r="CQ30" i="1"/>
  <c r="H30" i="1" s="1"/>
</calcChain>
</file>

<file path=xl/sharedStrings.xml><?xml version="1.0" encoding="utf-8"?>
<sst xmlns="http://schemas.openxmlformats.org/spreadsheetml/2006/main" count="182" uniqueCount="96">
  <si>
    <t>PERINGATAN :: KOLOM INI TIDAK BOLEH DIGESER POSISINYA</t>
  </si>
  <si>
    <t>DAFTAR NILAI PESERTA DIDIK SMA NEGERI 8 SEMARANG</t>
  </si>
  <si>
    <t>Guru :</t>
  </si>
  <si>
    <t>Tony Zakaria S.Ag., M.Si.</t>
  </si>
  <si>
    <t>Kelas XII MIPA 2</t>
  </si>
  <si>
    <t xml:space="preserve">KELAS </t>
  </si>
  <si>
    <t>:</t>
  </si>
  <si>
    <t>XII MIPA 2</t>
  </si>
  <si>
    <t>Mapel :</t>
  </si>
  <si>
    <t>Pendidikan Agama dan Budi Pekerti [ Kelompok A (Wajib) ]</t>
  </si>
  <si>
    <t>didownload 05/11/2019</t>
  </si>
  <si>
    <t>DAFTAR NILAI SEMESTER GASAL</t>
  </si>
  <si>
    <t xml:space="preserve">Wali Kelas </t>
  </si>
  <si>
    <t>Eni Murtiningsih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</si>
  <si>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</si>
  <si>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</si>
  <si>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</si>
  <si>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</si>
  <si>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</si>
  <si>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</si>
  <si>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</si>
  <si>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</si>
  <si>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</si>
  <si>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</si>
  <si>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</si>
  <si>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</si>
  <si>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</si>
  <si>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</si>
  <si>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</si>
  <si>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</si>
  <si>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</si>
  <si>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</si>
  <si>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</si>
  <si>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</si>
  <si>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</si>
  <si>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</si>
  <si>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</si>
  <si>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</si>
  <si>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</si>
  <si>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</si>
  <si>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</si>
  <si>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</si>
  <si>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</si>
  <si>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</si>
  <si>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</si>
  <si>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</si>
  <si>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al-Qur'an</t>
  </si>
  <si>
    <t>ADE EMANIAR</t>
  </si>
  <si>
    <t>Aqidah</t>
  </si>
  <si>
    <t>Predikat Pengetahuan</t>
  </si>
  <si>
    <t>ALAMUDIN ZULFAN GUNADI</t>
  </si>
  <si>
    <t>Akhlaq</t>
  </si>
  <si>
    <t>Minimal</t>
  </si>
  <si>
    <t>Maximal</t>
  </si>
  <si>
    <t>Predikat</t>
  </si>
  <si>
    <t>ALFARISKI YOGA PRATAMA</t>
  </si>
  <si>
    <t>Fiqih</t>
  </si>
  <si>
    <t>D</t>
  </si>
  <si>
    <t>ANINDYA DIAN PUTRIANI</t>
  </si>
  <si>
    <t>Tarikh</t>
  </si>
  <si>
    <t>C</t>
  </si>
  <si>
    <t>ARISKA DWI KUSUMANINGRUM</t>
  </si>
  <si>
    <t>B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</si>
  <si>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</si>
  <si>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</si>
  <si>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</si>
  <si>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</si>
  <si>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</si>
  <si>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</si>
  <si>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KETERANGAN KETERAMPILAN</t>
  </si>
  <si>
    <t>DWI HANDAYANI</t>
  </si>
  <si>
    <t>DYAH FELINA PANGESTU</t>
  </si>
  <si>
    <t>ELZA AINNUN NAZILA</t>
  </si>
  <si>
    <t>FIRDAUS FAJAR UTSMANI</t>
  </si>
  <si>
    <t>Predikat Keterampilan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</si>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</sst>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  <font>
      <sz val="10"/>
      <color rgb="FF000000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20" fillId="2" borderId="17" xfId="0" applyFont="1" applyFill="1" applyBorder="1"/>
    <xf numFmtId="0" fontId="20" fillId="2" borderId="18" xfId="0" applyFont="1" applyFill="1" applyBorder="1"/>
    <xf numFmtId="0" fontId="20" fillId="2" borderId="1" xfId="0" applyFont="1" applyFill="1" applyBorder="1"/>
    <xf numFmtId="0" fontId="20" fillId="2" borderId="2" xfId="0" applyFont="1" applyFill="1" applyBorder="1"/>
    <xf numFmtId="0" fontId="20" fillId="2" borderId="12" xfId="0" applyFont="1" applyFill="1" applyBorder="1"/>
    <xf numFmtId="0" fontId="20" fillId="2" borderId="8" xfId="0" applyFont="1" applyFill="1" applyBorder="1"/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B11" sqref="CB11:CB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930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930</v>
      </c>
      <c r="C3" s="11" t="s">
        <v>9</v>
      </c>
      <c r="D3" s="7"/>
      <c r="E3" s="7" t="s">
        <v>10</v>
      </c>
      <c r="F3" s="15"/>
      <c r="G3" s="7"/>
      <c r="H3" s="62" t="s">
        <v>11</v>
      </c>
      <c r="I3" s="63"/>
      <c r="J3" s="64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65" t="s">
        <v>15</v>
      </c>
      <c r="I4" s="66"/>
      <c r="J4" s="67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263</v>
      </c>
      <c r="C7" s="7"/>
      <c r="D7" s="88" t="s">
        <v>18</v>
      </c>
      <c r="E7" s="88"/>
      <c r="F7" s="88"/>
      <c r="G7" s="88"/>
      <c r="H7" s="88"/>
      <c r="I7" s="88"/>
      <c r="J7" s="88"/>
      <c r="K7" s="88"/>
      <c r="L7" s="88"/>
      <c r="M7" s="88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68" t="s">
        <v>23</v>
      </c>
      <c r="J8" s="68"/>
      <c r="K8" s="68"/>
      <c r="L8" s="68"/>
      <c r="M8" s="68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79" t="s">
        <v>26</v>
      </c>
      <c r="AV8" s="81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4" t="s">
        <v>26</v>
      </c>
      <c r="CN8" s="73" t="s">
        <v>27</v>
      </c>
      <c r="CO8" s="33"/>
      <c r="CP8" s="72" t="s">
        <v>29</v>
      </c>
      <c r="CQ8" s="72" t="s">
        <v>30</v>
      </c>
      <c r="CR8" s="33"/>
      <c r="CS8" s="76" t="s">
        <v>29</v>
      </c>
      <c r="CT8" s="76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89" t="s">
        <v>33</v>
      </c>
      <c r="J9" s="89"/>
      <c r="K9" s="68" t="s">
        <v>34</v>
      </c>
      <c r="L9" s="68"/>
      <c r="M9" s="68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79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0"/>
      <c r="AV9" s="82"/>
      <c r="AW9" s="33"/>
      <c r="AX9" s="86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41"/>
      <c r="BN9" s="41"/>
      <c r="BO9" s="41"/>
      <c r="BP9" s="41"/>
      <c r="BQ9" s="41"/>
      <c r="BR9" s="84" t="s">
        <v>33</v>
      </c>
      <c r="BS9" s="69">
        <v>6</v>
      </c>
      <c r="BT9" s="70"/>
      <c r="BU9" s="71"/>
      <c r="BV9" s="69">
        <v>7</v>
      </c>
      <c r="BW9" s="70"/>
      <c r="BX9" s="71"/>
      <c r="BY9" s="69">
        <v>8</v>
      </c>
      <c r="BZ9" s="70"/>
      <c r="CA9" s="71"/>
      <c r="CB9" s="69">
        <v>9</v>
      </c>
      <c r="CC9" s="70"/>
      <c r="CD9" s="71"/>
      <c r="CE9" s="69">
        <v>10</v>
      </c>
      <c r="CF9" s="70"/>
      <c r="CG9" s="71"/>
      <c r="CH9" s="44"/>
      <c r="CI9" s="44"/>
      <c r="CJ9" s="44"/>
      <c r="CK9" s="44"/>
      <c r="CL9" s="44"/>
      <c r="CM9" s="85"/>
      <c r="CN9" s="74"/>
      <c r="CO9" s="33"/>
      <c r="CP9" s="72"/>
      <c r="CQ9" s="72"/>
      <c r="CR9" s="33"/>
      <c r="CS9" s="76"/>
      <c r="CT9" s="76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al-Qur'an, Aqidah, Akhlaq, Fiqih, Tarikh,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0"/>
      <c r="AV10" s="83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5"/>
      <c r="CN10" s="75"/>
      <c r="CO10" s="33"/>
      <c r="CP10" s="72"/>
      <c r="CQ10" s="72"/>
      <c r="CR10" s="33"/>
      <c r="CS10" s="76"/>
      <c r="CT10" s="76"/>
      <c r="CU10" s="7"/>
      <c r="CV10" s="47">
        <v>1</v>
      </c>
      <c r="CW10" s="58" t="s">
        <v>46</v>
      </c>
      <c r="CX10" s="7">
        <v>5501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Aqidah, Akhlaq, Fiqih, Tarikh, Masih perlu peningkatan pemahaman al-Qur'an.</v>
      </c>
    </row>
    <row r="11" spans="1:110" x14ac:dyDescent="0.25">
      <c r="A11" s="8">
        <v>1</v>
      </c>
      <c r="B11" s="8">
        <v>130437</v>
      </c>
      <c r="C11" s="8" t="s">
        <v>47</v>
      </c>
      <c r="D11" s="8">
        <f t="shared" ref="D11:D42" si="0">AD11</f>
        <v>75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al-Qur'an, Aqidah, Akhlaq, Fiqih, Tarikh, </v>
      </c>
      <c r="I11" s="8">
        <f t="shared" ref="I11:I42" si="5">BR11</f>
        <v>73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al-Qur'an, Aqidah, Akhlaq, Fiqih, Tarikh, </v>
      </c>
      <c r="N11" s="7"/>
      <c r="O11" s="58">
        <v>75</v>
      </c>
      <c r="P11" s="58"/>
      <c r="Q11" s="2"/>
      <c r="R11" s="58">
        <v>80</v>
      </c>
      <c r="S11" s="58"/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75</v>
      </c>
      <c r="AE11" s="102">
        <v>95</v>
      </c>
      <c r="AF11" s="58"/>
      <c r="AG11" s="2"/>
      <c r="AH11" s="102">
        <v>95</v>
      </c>
      <c r="AI11" s="58"/>
      <c r="AJ11" s="2"/>
      <c r="AK11" s="104">
        <v>83</v>
      </c>
      <c r="AL11" s="58"/>
      <c r="AM11" s="2"/>
      <c r="AN11" s="106">
        <v>84</v>
      </c>
      <c r="AO11" s="58"/>
      <c r="AP11" s="2"/>
      <c r="AQ11" s="58"/>
      <c r="AR11" s="58"/>
      <c r="AS11" s="2"/>
      <c r="AT11" s="102">
        <v>81</v>
      </c>
      <c r="AU11" s="31">
        <f t="shared" ref="AU11:AU42" si="11">IF(AT11="","",AVERAGE(O11:AC11,AE11:AT11))</f>
        <v>82.875</v>
      </c>
      <c r="AV11" s="32">
        <f t="shared" ref="AV11:AV42" si="12">IF(AU11="","",ROUND(AU11,0))</f>
        <v>83</v>
      </c>
      <c r="AW11" s="35"/>
      <c r="AX11" s="58">
        <v>80</v>
      </c>
      <c r="AY11" s="58"/>
      <c r="AZ11" s="2"/>
      <c r="BA11" s="58">
        <v>70</v>
      </c>
      <c r="BB11" s="58"/>
      <c r="BC11" s="2"/>
      <c r="BD11" s="58">
        <v>70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70</v>
      </c>
      <c r="BO11" s="29">
        <f t="shared" ref="BO11:BO42" si="15">IF(AND(BD11="",BE11="",BF11=""),"",MAX(BD11:BF11))</f>
        <v>70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73</v>
      </c>
      <c r="BS11" s="102">
        <v>81</v>
      </c>
      <c r="BT11" s="58"/>
      <c r="BU11" s="2"/>
      <c r="BV11" s="102">
        <v>75</v>
      </c>
      <c r="BW11" s="58"/>
      <c r="BX11" s="2"/>
      <c r="BY11" s="104">
        <v>87</v>
      </c>
      <c r="BZ11" s="58"/>
      <c r="CA11" s="2"/>
      <c r="CB11" s="108">
        <v>83</v>
      </c>
      <c r="CC11" s="58"/>
      <c r="CD11" s="2"/>
      <c r="CE11" s="58"/>
      <c r="CF11" s="58"/>
      <c r="CG11" s="2"/>
      <c r="CH11" s="29">
        <f t="shared" ref="CH11:CH42" si="19">IF(AND(BU11="",BT11="",BS11=""),"",MAX(BS11:BU11))</f>
        <v>81</v>
      </c>
      <c r="CI11" s="29">
        <f t="shared" ref="CI11:CI42" si="20">IF(AND(BW11="",BX11="",BV11=""),"",MAX(BV11:BX11))</f>
        <v>75</v>
      </c>
      <c r="CJ11" s="29">
        <f t="shared" ref="CJ11:CJ42" si="21">IF(AND(BY11="",BZ11="",CA11=""),"",MAX(BY11:CA11))</f>
        <v>87</v>
      </c>
      <c r="CK11" s="29">
        <f t="shared" ref="CK11:CK42" si="22">IF(AND(CB11="",CC11="",CD11=""),"",MAX(CB11:CD11))</f>
        <v>83</v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79.8</v>
      </c>
      <c r="CN11" s="32">
        <f t="shared" ref="CN11:CN42" si="25">IF(CM11="","",ROUND(CM11,0))</f>
        <v>80</v>
      </c>
      <c r="CO11" s="35"/>
      <c r="CP11" s="58">
        <v>6</v>
      </c>
      <c r="CQ11" s="45" t="str">
        <f t="shared" ref="CQ11:CQ42" si="26">IF(CP11="","",VLOOKUP(CP11,$DE$9:$DF$20,2,0))</f>
        <v xml:space="preserve">Memiliki kemampuan pemahaman al-Qur'an, Aqidah, Akhlaq, Fiqih, Tarikh, </v>
      </c>
      <c r="CR11" s="35"/>
      <c r="CS11" s="58">
        <v>6</v>
      </c>
      <c r="CT11" s="45" t="str">
        <f t="shared" ref="CT11:CT42" si="27">IF(CS11="","",VLOOKUP(CS11,$DE$22:$DF$33,2,0))</f>
        <v xml:space="preserve">Memiliki keterampilan al-Qur'an, Aqidah, Akhlaq, Fiqih, Tarikh, </v>
      </c>
      <c r="CU11" s="7"/>
      <c r="CV11" s="47">
        <v>2</v>
      </c>
      <c r="CW11" s="58" t="s">
        <v>48</v>
      </c>
      <c r="CX11" s="7">
        <v>5502</v>
      </c>
      <c r="CY11" s="77" t="s">
        <v>49</v>
      </c>
      <c r="CZ11" s="77"/>
      <c r="DA11" s="7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al-Qur'an, Akhlaq, Fiqih, Tarikh, Masih perlu peningkatan pemahaman Aqidah.</v>
      </c>
    </row>
    <row r="12" spans="1:110" x14ac:dyDescent="0.25">
      <c r="A12" s="8">
        <v>2</v>
      </c>
      <c r="B12" s="8">
        <v>119897</v>
      </c>
      <c r="C12" s="8" t="s">
        <v>50</v>
      </c>
      <c r="D12" s="8">
        <f t="shared" si="0"/>
        <v>75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al-Qur'an, Aqidah, Akhlaq, Fiqih, Tarikh, </v>
      </c>
      <c r="I12" s="8">
        <f t="shared" si="5"/>
        <v>78</v>
      </c>
      <c r="J12" s="13" t="str">
        <f t="shared" si="6"/>
        <v>C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al-Qur'an, Aqidah, Akhlaq, Fiqih, Tarikh, </v>
      </c>
      <c r="N12" s="7"/>
      <c r="O12" s="58">
        <v>75</v>
      </c>
      <c r="P12" s="58"/>
      <c r="Q12" s="2"/>
      <c r="R12" s="58">
        <v>80</v>
      </c>
      <c r="S12" s="58"/>
      <c r="T12" s="2"/>
      <c r="U12" s="58">
        <v>70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75</v>
      </c>
      <c r="AE12" s="103">
        <v>70</v>
      </c>
      <c r="AF12" s="58"/>
      <c r="AG12" s="2"/>
      <c r="AH12" s="103">
        <v>75</v>
      </c>
      <c r="AI12" s="58"/>
      <c r="AJ12" s="2"/>
      <c r="AK12" s="105">
        <v>74</v>
      </c>
      <c r="AL12" s="58"/>
      <c r="AM12" s="2"/>
      <c r="AN12" s="107">
        <v>81</v>
      </c>
      <c r="AO12" s="58"/>
      <c r="AP12" s="2"/>
      <c r="AQ12" s="58"/>
      <c r="AR12" s="58"/>
      <c r="AS12" s="2"/>
      <c r="AT12" s="103">
        <v>79</v>
      </c>
      <c r="AU12" s="31">
        <f t="shared" si="11"/>
        <v>75.5</v>
      </c>
      <c r="AV12" s="32">
        <f t="shared" si="12"/>
        <v>76</v>
      </c>
      <c r="AW12" s="35"/>
      <c r="AX12" s="58">
        <v>70</v>
      </c>
      <c r="AY12" s="58"/>
      <c r="AZ12" s="2"/>
      <c r="BA12" s="58">
        <v>95</v>
      </c>
      <c r="BB12" s="58"/>
      <c r="BC12" s="2"/>
      <c r="BD12" s="58">
        <v>70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>
        <f t="shared" si="14"/>
        <v>95</v>
      </c>
      <c r="BO12" s="29">
        <f t="shared" si="15"/>
        <v>70</v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103">
        <v>79</v>
      </c>
      <c r="BT12" s="58"/>
      <c r="BU12" s="2"/>
      <c r="BV12" s="103">
        <v>70</v>
      </c>
      <c r="BW12" s="58"/>
      <c r="BX12" s="2"/>
      <c r="BY12" s="105">
        <v>82</v>
      </c>
      <c r="BZ12" s="58"/>
      <c r="CA12" s="2"/>
      <c r="CB12" s="109">
        <v>82</v>
      </c>
      <c r="CC12" s="58"/>
      <c r="CD12" s="2"/>
      <c r="CE12" s="58"/>
      <c r="CF12" s="58"/>
      <c r="CG12" s="2"/>
      <c r="CH12" s="29">
        <f t="shared" si="19"/>
        <v>79</v>
      </c>
      <c r="CI12" s="29">
        <f t="shared" si="20"/>
        <v>70</v>
      </c>
      <c r="CJ12" s="29">
        <f t="shared" si="21"/>
        <v>82</v>
      </c>
      <c r="CK12" s="29">
        <f t="shared" si="22"/>
        <v>82</v>
      </c>
      <c r="CL12" s="29" t="str">
        <f t="shared" si="23"/>
        <v/>
      </c>
      <c r="CM12" s="31">
        <f t="shared" si="24"/>
        <v>78.2</v>
      </c>
      <c r="CN12" s="32">
        <f t="shared" si="25"/>
        <v>78</v>
      </c>
      <c r="CO12" s="35"/>
      <c r="CP12" s="58">
        <v>6</v>
      </c>
      <c r="CQ12" s="45" t="str">
        <f t="shared" si="26"/>
        <v xml:space="preserve">Memiliki kemampuan pemahaman al-Qur'an, Aqidah, Akhlaq, Fiqih, Tarikh, </v>
      </c>
      <c r="CR12" s="35"/>
      <c r="CS12" s="58">
        <v>6</v>
      </c>
      <c r="CT12" s="45" t="str">
        <f t="shared" si="27"/>
        <v xml:space="preserve">Memiliki keterampilan al-Qur'an, Aqidah, Akhlaq, Fiqih, Tarikh, </v>
      </c>
      <c r="CU12" s="7"/>
      <c r="CV12" s="47">
        <v>3</v>
      </c>
      <c r="CW12" s="58" t="s">
        <v>51</v>
      </c>
      <c r="CX12" s="7">
        <v>5503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al-Qur'an, Aqidah, Fiqih, Tarikh, Masih perlu peningkatan pemahaman Akhlaq.</v>
      </c>
    </row>
    <row r="13" spans="1:110" x14ac:dyDescent="0.25">
      <c r="A13" s="8">
        <v>3</v>
      </c>
      <c r="B13" s="8">
        <v>119912</v>
      </c>
      <c r="C13" s="8" t="s">
        <v>55</v>
      </c>
      <c r="D13" s="8">
        <f t="shared" si="0"/>
        <v>77</v>
      </c>
      <c r="E13" s="13" t="str">
        <f t="shared" si="1"/>
        <v>C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al-Qur'an, Aqidah, Akhlaq, Fiqih, Tarikh, </v>
      </c>
      <c r="I13" s="8">
        <f t="shared" si="5"/>
        <v>70</v>
      </c>
      <c r="J13" s="13" t="str">
        <f t="shared" si="6"/>
        <v>C</v>
      </c>
      <c r="K13" s="20">
        <f t="shared" si="7"/>
        <v>73</v>
      </c>
      <c r="L13" s="13" t="str">
        <f t="shared" si="8"/>
        <v>C</v>
      </c>
      <c r="M13" s="8" t="str">
        <f t="shared" si="9"/>
        <v xml:space="preserve">Memiliki keterampilan al-Qur'an, Aqidah, Akhlaq, Fiqih, Tarikh, </v>
      </c>
      <c r="N13" s="7"/>
      <c r="O13" s="58">
        <v>80</v>
      </c>
      <c r="P13" s="58"/>
      <c r="Q13" s="2"/>
      <c r="R13" s="58">
        <v>80</v>
      </c>
      <c r="S13" s="58"/>
      <c r="T13" s="2"/>
      <c r="U13" s="58">
        <v>70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77</v>
      </c>
      <c r="AE13" s="103">
        <v>75</v>
      </c>
      <c r="AF13" s="58"/>
      <c r="AG13" s="2"/>
      <c r="AH13" s="103">
        <v>80</v>
      </c>
      <c r="AI13" s="58"/>
      <c r="AJ13" s="2"/>
      <c r="AK13" s="105">
        <v>70</v>
      </c>
      <c r="AL13" s="58"/>
      <c r="AM13" s="2"/>
      <c r="AN13" s="107">
        <v>74</v>
      </c>
      <c r="AO13" s="58"/>
      <c r="AP13" s="2"/>
      <c r="AQ13" s="58"/>
      <c r="AR13" s="58"/>
      <c r="AS13" s="2"/>
      <c r="AT13" s="103">
        <v>71</v>
      </c>
      <c r="AU13" s="31">
        <f t="shared" si="11"/>
        <v>75</v>
      </c>
      <c r="AV13" s="32">
        <f t="shared" si="12"/>
        <v>75</v>
      </c>
      <c r="AW13" s="35"/>
      <c r="AX13" s="58">
        <v>70</v>
      </c>
      <c r="AY13" s="58"/>
      <c r="AZ13" s="2"/>
      <c r="BA13" s="58">
        <v>70</v>
      </c>
      <c r="BB13" s="58"/>
      <c r="BC13" s="2"/>
      <c r="BD13" s="58">
        <v>70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70</v>
      </c>
      <c r="BN13" s="29">
        <f t="shared" si="14"/>
        <v>70</v>
      </c>
      <c r="BO13" s="29">
        <f t="shared" si="15"/>
        <v>70</v>
      </c>
      <c r="BP13" s="29" t="str">
        <f t="shared" si="16"/>
        <v/>
      </c>
      <c r="BQ13" s="29" t="str">
        <f t="shared" si="17"/>
        <v/>
      </c>
      <c r="BR13" s="29">
        <f t="shared" si="18"/>
        <v>70</v>
      </c>
      <c r="BS13" s="103">
        <v>71</v>
      </c>
      <c r="BT13" s="58"/>
      <c r="BU13" s="2"/>
      <c r="BV13" s="103">
        <v>75</v>
      </c>
      <c r="BW13" s="58"/>
      <c r="BX13" s="2"/>
      <c r="BY13" s="105">
        <v>75</v>
      </c>
      <c r="BZ13" s="58"/>
      <c r="CA13" s="2"/>
      <c r="CB13" s="109">
        <v>73</v>
      </c>
      <c r="CC13" s="58"/>
      <c r="CD13" s="2"/>
      <c r="CE13" s="58"/>
      <c r="CF13" s="58"/>
      <c r="CG13" s="2"/>
      <c r="CH13" s="29">
        <f t="shared" si="19"/>
        <v>71</v>
      </c>
      <c r="CI13" s="29">
        <f t="shared" si="20"/>
        <v>75</v>
      </c>
      <c r="CJ13" s="29">
        <f t="shared" si="21"/>
        <v>75</v>
      </c>
      <c r="CK13" s="29">
        <f t="shared" si="22"/>
        <v>73</v>
      </c>
      <c r="CL13" s="29" t="str">
        <f t="shared" si="23"/>
        <v/>
      </c>
      <c r="CM13" s="31">
        <f t="shared" si="24"/>
        <v>72.8</v>
      </c>
      <c r="CN13" s="32">
        <f t="shared" si="25"/>
        <v>73</v>
      </c>
      <c r="CO13" s="35"/>
      <c r="CP13" s="58">
        <v>6</v>
      </c>
      <c r="CQ13" s="45" t="str">
        <f t="shared" si="26"/>
        <v xml:space="preserve">Memiliki kemampuan pemahaman al-Qur'an, Aqidah, Akhlaq, Fiqih, Tarikh, </v>
      </c>
      <c r="CR13" s="35"/>
      <c r="CS13" s="58">
        <v>6</v>
      </c>
      <c r="CT13" s="45" t="str">
        <f t="shared" si="27"/>
        <v xml:space="preserve">Memiliki keterampilan al-Qur'an, Aqidah, Akhlaq, Fiqih, Tarikh, </v>
      </c>
      <c r="CU13" s="7"/>
      <c r="CV13" s="47">
        <v>4</v>
      </c>
      <c r="CW13" s="58" t="s">
        <v>56</v>
      </c>
      <c r="CX13" s="7">
        <v>5504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al-Qur'an, Aqidah, Akhlaq, Tarikh, Masih perlu peningkatan pemahaman Fiqih.</v>
      </c>
    </row>
    <row r="14" spans="1:110" x14ac:dyDescent="0.25">
      <c r="A14" s="8">
        <v>4</v>
      </c>
      <c r="B14" s="8">
        <v>119927</v>
      </c>
      <c r="C14" s="8" t="s">
        <v>58</v>
      </c>
      <c r="D14" s="8">
        <f t="shared" si="0"/>
        <v>75</v>
      </c>
      <c r="E14" s="13" t="str">
        <f t="shared" si="1"/>
        <v>C</v>
      </c>
      <c r="F14" s="17">
        <f t="shared" si="2"/>
        <v>75</v>
      </c>
      <c r="G14" s="13" t="str">
        <f t="shared" si="3"/>
        <v>C</v>
      </c>
      <c r="H14" s="13" t="str">
        <f t="shared" si="4"/>
        <v xml:space="preserve">Memiliki kemampuan pemahaman al-Qur'an, Aqidah, Akhlaq, Fiqih, Tarikh, </v>
      </c>
      <c r="I14" s="8">
        <f t="shared" si="5"/>
        <v>72</v>
      </c>
      <c r="J14" s="13" t="str">
        <f t="shared" si="6"/>
        <v>C</v>
      </c>
      <c r="K14" s="20">
        <f t="shared" si="7"/>
        <v>77</v>
      </c>
      <c r="L14" s="13" t="str">
        <f t="shared" si="8"/>
        <v>C</v>
      </c>
      <c r="M14" s="8" t="str">
        <f t="shared" si="9"/>
        <v xml:space="preserve">Memiliki keterampilan al-Qur'an, Aqidah, Akhlaq, Fiqih, Tarikh, </v>
      </c>
      <c r="N14" s="7"/>
      <c r="O14" s="58">
        <v>75</v>
      </c>
      <c r="P14" s="58"/>
      <c r="Q14" s="2"/>
      <c r="R14" s="58">
        <v>80</v>
      </c>
      <c r="S14" s="58"/>
      <c r="T14" s="2"/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75</v>
      </c>
      <c r="AE14" s="103">
        <v>75</v>
      </c>
      <c r="AF14" s="58"/>
      <c r="AG14" s="2"/>
      <c r="AH14" s="103">
        <v>70</v>
      </c>
      <c r="AI14" s="58"/>
      <c r="AJ14" s="2"/>
      <c r="AK14" s="105">
        <v>80</v>
      </c>
      <c r="AL14" s="58"/>
      <c r="AM14" s="2"/>
      <c r="AN14" s="107">
        <v>78</v>
      </c>
      <c r="AO14" s="58"/>
      <c r="AP14" s="2"/>
      <c r="AQ14" s="58"/>
      <c r="AR14" s="58"/>
      <c r="AS14" s="2"/>
      <c r="AT14" s="103">
        <v>72</v>
      </c>
      <c r="AU14" s="31">
        <f t="shared" si="11"/>
        <v>75</v>
      </c>
      <c r="AV14" s="32">
        <f t="shared" si="12"/>
        <v>75</v>
      </c>
      <c r="AW14" s="35"/>
      <c r="AX14" s="58">
        <v>70</v>
      </c>
      <c r="AY14" s="58"/>
      <c r="AZ14" s="2"/>
      <c r="BA14" s="58">
        <v>75</v>
      </c>
      <c r="BB14" s="58"/>
      <c r="BC14" s="2"/>
      <c r="BD14" s="58">
        <v>70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70</v>
      </c>
      <c r="BN14" s="29">
        <f t="shared" si="14"/>
        <v>75</v>
      </c>
      <c r="BO14" s="29">
        <f t="shared" si="15"/>
        <v>70</v>
      </c>
      <c r="BP14" s="29" t="str">
        <f t="shared" si="16"/>
        <v/>
      </c>
      <c r="BQ14" s="29" t="str">
        <f t="shared" si="17"/>
        <v/>
      </c>
      <c r="BR14" s="29">
        <f t="shared" si="18"/>
        <v>72</v>
      </c>
      <c r="BS14" s="103">
        <v>72</v>
      </c>
      <c r="BT14" s="58"/>
      <c r="BU14" s="2"/>
      <c r="BV14" s="103">
        <v>75</v>
      </c>
      <c r="BW14" s="58"/>
      <c r="BX14" s="2"/>
      <c r="BY14" s="105">
        <v>84</v>
      </c>
      <c r="BZ14" s="58"/>
      <c r="CA14" s="2"/>
      <c r="CB14" s="109">
        <v>81</v>
      </c>
      <c r="CC14" s="58"/>
      <c r="CD14" s="2"/>
      <c r="CE14" s="58"/>
      <c r="CF14" s="58"/>
      <c r="CG14" s="2"/>
      <c r="CH14" s="29">
        <f t="shared" si="19"/>
        <v>72</v>
      </c>
      <c r="CI14" s="29">
        <f t="shared" si="20"/>
        <v>75</v>
      </c>
      <c r="CJ14" s="29">
        <f t="shared" si="21"/>
        <v>84</v>
      </c>
      <c r="CK14" s="29">
        <f t="shared" si="22"/>
        <v>81</v>
      </c>
      <c r="CL14" s="29" t="str">
        <f t="shared" si="23"/>
        <v/>
      </c>
      <c r="CM14" s="31">
        <f t="shared" si="24"/>
        <v>76.8</v>
      </c>
      <c r="CN14" s="32">
        <f t="shared" si="25"/>
        <v>77</v>
      </c>
      <c r="CO14" s="35"/>
      <c r="CP14" s="58">
        <v>6</v>
      </c>
      <c r="CQ14" s="45" t="str">
        <f t="shared" si="26"/>
        <v xml:space="preserve">Memiliki kemampuan pemahaman al-Qur'an, Aqidah, Akhlaq, Fiqih, Tarikh, </v>
      </c>
      <c r="CR14" s="35"/>
      <c r="CS14" s="58">
        <v>6</v>
      </c>
      <c r="CT14" s="45" t="str">
        <f t="shared" si="27"/>
        <v xml:space="preserve">Memiliki keterampilan al-Qur'an, Aqidah, Akhlaq, Fiqih, Tarikh, </v>
      </c>
      <c r="CU14" s="7"/>
      <c r="CV14" s="47">
        <v>5</v>
      </c>
      <c r="CW14" s="58" t="s">
        <v>59</v>
      </c>
      <c r="CX14" s="7">
        <v>5505</v>
      </c>
      <c r="CY14" s="49">
        <v>70</v>
      </c>
      <c r="CZ14" s="54">
        <v>79</v>
      </c>
      <c r="DA14" s="57" t="s">
        <v>60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al-Qur'an, Aqidah, Akhlaq, Fiqih, Masih perlu peningkatan pemahaman Tarikh.</v>
      </c>
    </row>
    <row r="15" spans="1:110" x14ac:dyDescent="0.25">
      <c r="A15" s="8">
        <v>5</v>
      </c>
      <c r="B15" s="8">
        <v>119942</v>
      </c>
      <c r="C15" s="8" t="s">
        <v>61</v>
      </c>
      <c r="D15" s="8">
        <f t="shared" si="0"/>
        <v>82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al-Qur'an, Aqidah, Akhlaq, Fiqih, Tarikh, </v>
      </c>
      <c r="I15" s="8">
        <f t="shared" si="5"/>
        <v>84</v>
      </c>
      <c r="J15" s="13" t="str">
        <f t="shared" si="6"/>
        <v>B</v>
      </c>
      <c r="K15" s="20">
        <f t="shared" si="7"/>
        <v>85</v>
      </c>
      <c r="L15" s="13" t="str">
        <f t="shared" si="8"/>
        <v>B</v>
      </c>
      <c r="M15" s="8" t="str">
        <f t="shared" si="9"/>
        <v xml:space="preserve">Memiliki keterampilan al-Qur'an, Aqidah, Akhlaq, Fiqih, Tarikh, </v>
      </c>
      <c r="N15" s="7"/>
      <c r="O15" s="58">
        <v>80</v>
      </c>
      <c r="P15" s="58"/>
      <c r="Q15" s="2"/>
      <c r="R15" s="58">
        <v>90</v>
      </c>
      <c r="S15" s="58"/>
      <c r="T15" s="2"/>
      <c r="U15" s="58">
        <v>75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82</v>
      </c>
      <c r="AE15" s="103">
        <v>80</v>
      </c>
      <c r="AF15" s="58"/>
      <c r="AG15" s="2"/>
      <c r="AH15" s="103">
        <v>80</v>
      </c>
      <c r="AI15" s="58"/>
      <c r="AJ15" s="2"/>
      <c r="AK15" s="105">
        <v>87</v>
      </c>
      <c r="AL15" s="58"/>
      <c r="AM15" s="2"/>
      <c r="AN15" s="107">
        <v>85</v>
      </c>
      <c r="AO15" s="58"/>
      <c r="AP15" s="2"/>
      <c r="AQ15" s="58"/>
      <c r="AR15" s="58"/>
      <c r="AS15" s="2"/>
      <c r="AT15" s="103">
        <v>80</v>
      </c>
      <c r="AU15" s="31">
        <f t="shared" si="11"/>
        <v>82.125</v>
      </c>
      <c r="AV15" s="32">
        <f t="shared" si="12"/>
        <v>82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>
        <v>92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>
        <f t="shared" si="15"/>
        <v>92</v>
      </c>
      <c r="BP15" s="29" t="str">
        <f t="shared" si="16"/>
        <v/>
      </c>
      <c r="BQ15" s="29" t="str">
        <f t="shared" si="17"/>
        <v/>
      </c>
      <c r="BR15" s="29">
        <f t="shared" si="18"/>
        <v>84</v>
      </c>
      <c r="BS15" s="103">
        <v>80</v>
      </c>
      <c r="BT15" s="58"/>
      <c r="BU15" s="2"/>
      <c r="BV15" s="103">
        <v>80</v>
      </c>
      <c r="BW15" s="58"/>
      <c r="BX15" s="2"/>
      <c r="BY15" s="105">
        <v>91</v>
      </c>
      <c r="BZ15" s="58"/>
      <c r="CA15" s="2"/>
      <c r="CB15" s="109">
        <v>89</v>
      </c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80</v>
      </c>
      <c r="CJ15" s="29">
        <f t="shared" si="21"/>
        <v>91</v>
      </c>
      <c r="CK15" s="29">
        <f t="shared" si="22"/>
        <v>89</v>
      </c>
      <c r="CL15" s="29" t="str">
        <f t="shared" si="23"/>
        <v/>
      </c>
      <c r="CM15" s="31">
        <f t="shared" si="24"/>
        <v>84.8</v>
      </c>
      <c r="CN15" s="32">
        <f t="shared" si="25"/>
        <v>85</v>
      </c>
      <c r="CO15" s="35"/>
      <c r="CP15" s="58">
        <v>6</v>
      </c>
      <c r="CQ15" s="45" t="str">
        <f t="shared" si="26"/>
        <v xml:space="preserve">Memiliki kemampuan pemahaman al-Qur'an, Aqidah, Akhlaq, Fiqih, Tarikh, </v>
      </c>
      <c r="CR15" s="35"/>
      <c r="CS15" s="58">
        <v>6</v>
      </c>
      <c r="CT15" s="45" t="str">
        <f t="shared" si="27"/>
        <v xml:space="preserve">Memiliki keterampilan al-Qur'an, Aqidah, Akhlaq, Fiqih, Tarikh, </v>
      </c>
      <c r="CU15" s="7"/>
      <c r="CV15" s="47">
        <v>6</v>
      </c>
      <c r="CW15" s="58"/>
      <c r="CX15" s="7">
        <v>5506</v>
      </c>
      <c r="CY15" s="49">
        <v>80</v>
      </c>
      <c r="CZ15" s="54">
        <v>89</v>
      </c>
      <c r="DA15" s="57" t="s">
        <v>62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al-Qur'an, Aqidah, Akhlaq, Fiqih, Tarikh, </v>
      </c>
    </row>
    <row r="16" spans="1:110" x14ac:dyDescent="0.25">
      <c r="A16" s="8">
        <v>6</v>
      </c>
      <c r="B16" s="8">
        <v>119957</v>
      </c>
      <c r="C16" s="8" t="s">
        <v>63</v>
      </c>
      <c r="D16" s="8">
        <f t="shared" si="0"/>
        <v>73</v>
      </c>
      <c r="E16" s="13" t="str">
        <f t="shared" si="1"/>
        <v>C</v>
      </c>
      <c r="F16" s="17">
        <f t="shared" si="2"/>
        <v>77</v>
      </c>
      <c r="G16" s="13" t="str">
        <f t="shared" si="3"/>
        <v>C</v>
      </c>
      <c r="H16" s="13" t="str">
        <f t="shared" si="4"/>
        <v xml:space="preserve">Memiliki kemampuan pemahaman al-Qur'an, Aqidah, Akhlaq, Fiqih, Tarikh, </v>
      </c>
      <c r="I16" s="8">
        <f t="shared" si="5"/>
        <v>89</v>
      </c>
      <c r="J16" s="13" t="str">
        <f t="shared" si="6"/>
        <v>B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al-Qur'an, Aqidah, Akhlaq, Fiqih, Tarikh, </v>
      </c>
      <c r="N16" s="7"/>
      <c r="O16" s="58">
        <v>70</v>
      </c>
      <c r="P16" s="58"/>
      <c r="Q16" s="2"/>
      <c r="R16" s="58">
        <v>80</v>
      </c>
      <c r="S16" s="58"/>
      <c r="T16" s="2"/>
      <c r="U16" s="58">
        <v>70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73</v>
      </c>
      <c r="AE16" s="103">
        <v>75</v>
      </c>
      <c r="AF16" s="58"/>
      <c r="AG16" s="2"/>
      <c r="AH16" s="103">
        <v>80</v>
      </c>
      <c r="AI16" s="58"/>
      <c r="AJ16" s="2"/>
      <c r="AK16" s="105">
        <v>85</v>
      </c>
      <c r="AL16" s="58"/>
      <c r="AM16" s="2"/>
      <c r="AN16" s="107">
        <v>81</v>
      </c>
      <c r="AO16" s="58"/>
      <c r="AP16" s="2"/>
      <c r="AQ16" s="58"/>
      <c r="AR16" s="58"/>
      <c r="AS16" s="2"/>
      <c r="AT16" s="103">
        <v>75</v>
      </c>
      <c r="AU16" s="31">
        <f t="shared" si="11"/>
        <v>77</v>
      </c>
      <c r="AV16" s="32">
        <f t="shared" si="12"/>
        <v>77</v>
      </c>
      <c r="AW16" s="35"/>
      <c r="AX16" s="58">
        <v>90</v>
      </c>
      <c r="AY16" s="58"/>
      <c r="AZ16" s="2"/>
      <c r="BA16" s="58">
        <v>95</v>
      </c>
      <c r="BB16" s="58"/>
      <c r="BC16" s="2"/>
      <c r="BD16" s="58">
        <v>83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>
        <f t="shared" si="14"/>
        <v>95</v>
      </c>
      <c r="BO16" s="29">
        <f t="shared" si="15"/>
        <v>83</v>
      </c>
      <c r="BP16" s="29" t="str">
        <f t="shared" si="16"/>
        <v/>
      </c>
      <c r="BQ16" s="29" t="str">
        <f t="shared" si="17"/>
        <v/>
      </c>
      <c r="BR16" s="29">
        <f t="shared" si="18"/>
        <v>89</v>
      </c>
      <c r="BS16" s="103">
        <v>75</v>
      </c>
      <c r="BT16" s="58"/>
      <c r="BU16" s="2"/>
      <c r="BV16" s="103">
        <v>75</v>
      </c>
      <c r="BW16" s="58"/>
      <c r="BX16" s="2"/>
      <c r="BY16" s="105">
        <v>84</v>
      </c>
      <c r="BZ16" s="58"/>
      <c r="CA16" s="2"/>
      <c r="CB16" s="109">
        <v>88</v>
      </c>
      <c r="CC16" s="58"/>
      <c r="CD16" s="2"/>
      <c r="CE16" s="58"/>
      <c r="CF16" s="58"/>
      <c r="CG16" s="2"/>
      <c r="CH16" s="29">
        <f t="shared" si="19"/>
        <v>75</v>
      </c>
      <c r="CI16" s="29">
        <f t="shared" si="20"/>
        <v>75</v>
      </c>
      <c r="CJ16" s="29">
        <f t="shared" si="21"/>
        <v>84</v>
      </c>
      <c r="CK16" s="29">
        <f t="shared" si="22"/>
        <v>88</v>
      </c>
      <c r="CL16" s="29" t="str">
        <f t="shared" si="23"/>
        <v/>
      </c>
      <c r="CM16" s="31">
        <f t="shared" si="24"/>
        <v>82.2</v>
      </c>
      <c r="CN16" s="32">
        <f t="shared" si="25"/>
        <v>82</v>
      </c>
      <c r="CO16" s="35"/>
      <c r="CP16" s="58">
        <v>6</v>
      </c>
      <c r="CQ16" s="45" t="str">
        <f t="shared" si="26"/>
        <v xml:space="preserve">Memiliki kemampuan pemahaman al-Qur'an, Aqidah, Akhlaq, Fiqih, Tarikh, </v>
      </c>
      <c r="CR16" s="35"/>
      <c r="CS16" s="58">
        <v>6</v>
      </c>
      <c r="CT16" s="45" t="str">
        <f t="shared" si="27"/>
        <v xml:space="preserve">Memiliki keterampilan al-Qur'an, Aqidah, Akhlaq, Fiqih, Tarikh, </v>
      </c>
      <c r="CU16" s="7"/>
      <c r="CV16" s="47">
        <v>7</v>
      </c>
      <c r="CW16" s="58"/>
      <c r="CX16" s="7">
        <v>5507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al-Qur'an, Aqidah, Akhlaq, Fiqih, Tarikh, </v>
      </c>
    </row>
    <row r="17" spans="1:110" x14ac:dyDescent="0.25">
      <c r="A17" s="8">
        <v>7</v>
      </c>
      <c r="B17" s="8">
        <v>119972</v>
      </c>
      <c r="C17" s="8" t="s">
        <v>64</v>
      </c>
      <c r="D17" s="8">
        <f t="shared" si="0"/>
        <v>92</v>
      </c>
      <c r="E17" s="13" t="str">
        <f t="shared" si="1"/>
        <v>A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al-Qur'an, Aqidah, Akhlaq, Fiqih, Tarikh, </v>
      </c>
      <c r="I17" s="8">
        <f t="shared" si="5"/>
        <v>86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al-Qur'an, Aqidah, Akhlaq, Fiqih, Tarikh, </v>
      </c>
      <c r="N17" s="7"/>
      <c r="O17" s="58">
        <v>90</v>
      </c>
      <c r="P17" s="58"/>
      <c r="Q17" s="2"/>
      <c r="R17" s="58">
        <v>95</v>
      </c>
      <c r="S17" s="58"/>
      <c r="T17" s="2"/>
      <c r="U17" s="58">
        <v>90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92</v>
      </c>
      <c r="AE17" s="103">
        <v>90</v>
      </c>
      <c r="AF17" s="58"/>
      <c r="AG17" s="2"/>
      <c r="AH17" s="103">
        <v>80</v>
      </c>
      <c r="AI17" s="58"/>
      <c r="AJ17" s="2"/>
      <c r="AK17" s="105">
        <v>88</v>
      </c>
      <c r="AL17" s="58"/>
      <c r="AM17" s="2"/>
      <c r="AN17" s="107">
        <v>84</v>
      </c>
      <c r="AO17" s="58"/>
      <c r="AP17" s="2"/>
      <c r="AQ17" s="58"/>
      <c r="AR17" s="58"/>
      <c r="AS17" s="2"/>
      <c r="AT17" s="103">
        <v>80</v>
      </c>
      <c r="AU17" s="31">
        <f t="shared" si="11"/>
        <v>87.125</v>
      </c>
      <c r="AV17" s="32">
        <f t="shared" si="12"/>
        <v>87</v>
      </c>
      <c r="AW17" s="35"/>
      <c r="AX17" s="58">
        <v>85</v>
      </c>
      <c r="AY17" s="58"/>
      <c r="AZ17" s="2"/>
      <c r="BA17" s="58">
        <v>90</v>
      </c>
      <c r="BB17" s="58"/>
      <c r="BC17" s="2"/>
      <c r="BD17" s="58">
        <v>82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90</v>
      </c>
      <c r="BO17" s="29">
        <f t="shared" si="15"/>
        <v>82</v>
      </c>
      <c r="BP17" s="29" t="str">
        <f t="shared" si="16"/>
        <v/>
      </c>
      <c r="BQ17" s="29" t="str">
        <f t="shared" si="17"/>
        <v/>
      </c>
      <c r="BR17" s="29">
        <f t="shared" si="18"/>
        <v>86</v>
      </c>
      <c r="BS17" s="103">
        <v>80</v>
      </c>
      <c r="BT17" s="58"/>
      <c r="BU17" s="2"/>
      <c r="BV17" s="103">
        <v>90</v>
      </c>
      <c r="BW17" s="58"/>
      <c r="BX17" s="2"/>
      <c r="BY17" s="105">
        <v>90</v>
      </c>
      <c r="BZ17" s="58"/>
      <c r="CA17" s="2"/>
      <c r="CB17" s="109">
        <v>89</v>
      </c>
      <c r="CC17" s="58"/>
      <c r="CD17" s="2"/>
      <c r="CE17" s="58"/>
      <c r="CF17" s="58"/>
      <c r="CG17" s="2"/>
      <c r="CH17" s="29">
        <f t="shared" si="19"/>
        <v>80</v>
      </c>
      <c r="CI17" s="29">
        <f t="shared" si="20"/>
        <v>90</v>
      </c>
      <c r="CJ17" s="29">
        <f t="shared" si="21"/>
        <v>90</v>
      </c>
      <c r="CK17" s="29">
        <f t="shared" si="22"/>
        <v>89</v>
      </c>
      <c r="CL17" s="29" t="str">
        <f t="shared" si="23"/>
        <v/>
      </c>
      <c r="CM17" s="31">
        <f t="shared" si="24"/>
        <v>87</v>
      </c>
      <c r="CN17" s="32">
        <f t="shared" si="25"/>
        <v>87</v>
      </c>
      <c r="CO17" s="35"/>
      <c r="CP17" s="58">
        <v>6</v>
      </c>
      <c r="CQ17" s="45" t="str">
        <f t="shared" si="26"/>
        <v xml:space="preserve">Memiliki kemampuan pemahaman al-Qur'an, Aqidah, Akhlaq, Fiqih, Tarikh, </v>
      </c>
      <c r="CR17" s="35"/>
      <c r="CS17" s="58">
        <v>6</v>
      </c>
      <c r="CT17" s="45" t="str">
        <f t="shared" si="27"/>
        <v xml:space="preserve">Memiliki keterampilan al-Qur'an, Aqidah, Akhlaq, Fiqih, Tarikh, </v>
      </c>
      <c r="CU17" s="7"/>
      <c r="CV17" s="47">
        <v>8</v>
      </c>
      <c r="CW17" s="58"/>
      <c r="CX17" s="7">
        <v>5508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al-Qur'an, Aqidah, Akhlaq, Fiqih, Tarikh, </v>
      </c>
    </row>
    <row r="18" spans="1:110" x14ac:dyDescent="0.25">
      <c r="A18" s="8">
        <v>8</v>
      </c>
      <c r="B18" s="8">
        <v>119987</v>
      </c>
      <c r="C18" s="8" t="s">
        <v>65</v>
      </c>
      <c r="D18" s="8">
        <f t="shared" si="0"/>
        <v>88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al-Qur'an, Aqidah, Akhlaq, Fiqih, Tarikh, </v>
      </c>
      <c r="I18" s="8">
        <f t="shared" si="5"/>
        <v>83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al-Qur'an, Aqidah, Akhlaq, Fiqih, Tarikh, </v>
      </c>
      <c r="N18" s="7"/>
      <c r="O18" s="58">
        <v>90</v>
      </c>
      <c r="P18" s="58"/>
      <c r="Q18" s="2"/>
      <c r="R18" s="58">
        <v>95</v>
      </c>
      <c r="S18" s="58"/>
      <c r="T18" s="2"/>
      <c r="U18" s="58">
        <v>80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88</v>
      </c>
      <c r="AE18" s="103">
        <v>90</v>
      </c>
      <c r="AF18" s="58"/>
      <c r="AG18" s="2"/>
      <c r="AH18" s="103">
        <v>90</v>
      </c>
      <c r="AI18" s="58"/>
      <c r="AJ18" s="2"/>
      <c r="AK18" s="105">
        <v>89</v>
      </c>
      <c r="AL18" s="58"/>
      <c r="AM18" s="2"/>
      <c r="AN18" s="107">
        <v>85</v>
      </c>
      <c r="AO18" s="58"/>
      <c r="AP18" s="2"/>
      <c r="AQ18" s="58"/>
      <c r="AR18" s="58"/>
      <c r="AS18" s="2"/>
      <c r="AT18" s="103">
        <v>85</v>
      </c>
      <c r="AU18" s="31">
        <f t="shared" si="11"/>
        <v>88</v>
      </c>
      <c r="AV18" s="32">
        <f t="shared" si="12"/>
        <v>88</v>
      </c>
      <c r="AW18" s="35"/>
      <c r="AX18" s="58">
        <v>95</v>
      </c>
      <c r="AY18" s="58"/>
      <c r="AZ18" s="2"/>
      <c r="BA18" s="58">
        <v>70</v>
      </c>
      <c r="BB18" s="58"/>
      <c r="BC18" s="2"/>
      <c r="BD18" s="58">
        <v>83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95</v>
      </c>
      <c r="BN18" s="29">
        <f t="shared" si="14"/>
        <v>70</v>
      </c>
      <c r="BO18" s="29">
        <f t="shared" si="15"/>
        <v>83</v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103">
        <v>85</v>
      </c>
      <c r="BT18" s="58"/>
      <c r="BU18" s="2"/>
      <c r="BV18" s="103">
        <v>90</v>
      </c>
      <c r="BW18" s="58"/>
      <c r="BX18" s="2"/>
      <c r="BY18" s="105">
        <v>86</v>
      </c>
      <c r="BZ18" s="58"/>
      <c r="CA18" s="2"/>
      <c r="CB18" s="109">
        <v>90</v>
      </c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90</v>
      </c>
      <c r="CJ18" s="29">
        <f t="shared" si="21"/>
        <v>86</v>
      </c>
      <c r="CK18" s="29">
        <f t="shared" si="22"/>
        <v>90</v>
      </c>
      <c r="CL18" s="29" t="str">
        <f t="shared" si="23"/>
        <v/>
      </c>
      <c r="CM18" s="31">
        <f t="shared" si="24"/>
        <v>86.8</v>
      </c>
      <c r="CN18" s="32">
        <f t="shared" si="25"/>
        <v>87</v>
      </c>
      <c r="CO18" s="35"/>
      <c r="CP18" s="58">
        <v>6</v>
      </c>
      <c r="CQ18" s="45" t="str">
        <f t="shared" si="26"/>
        <v xml:space="preserve">Memiliki kemampuan pemahaman al-Qur'an, Aqidah, Akhlaq, Fiqih, Tarikh, </v>
      </c>
      <c r="CR18" s="35"/>
      <c r="CS18" s="58">
        <v>6</v>
      </c>
      <c r="CT18" s="45" t="str">
        <f t="shared" si="27"/>
        <v xml:space="preserve">Memiliki keterampilan al-Qur'an, Aqidah, Akhlaq, Fiqih, Tarikh, </v>
      </c>
      <c r="CU18" s="7"/>
      <c r="CV18" s="47">
        <v>9</v>
      </c>
      <c r="CW18" s="58"/>
      <c r="CX18" s="7">
        <v>5509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al-Qur'an, Aqidah, Akhlaq, Fiqih, Tarikh, </v>
      </c>
    </row>
    <row r="19" spans="1:110" x14ac:dyDescent="0.25">
      <c r="A19" s="8">
        <v>9</v>
      </c>
      <c r="B19" s="8">
        <v>120002</v>
      </c>
      <c r="C19" s="8" t="s">
        <v>66</v>
      </c>
      <c r="D19" s="8">
        <f t="shared" si="0"/>
        <v>80</v>
      </c>
      <c r="E19" s="13" t="str">
        <f t="shared" si="1"/>
        <v>B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al-Qur'an, Aqidah, Akhlaq, Fiqih, Tarikh, </v>
      </c>
      <c r="I19" s="8">
        <f t="shared" si="5"/>
        <v>73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al-Qur'an, Aqidah, Akhlaq, Fiqih, Tarikh, </v>
      </c>
      <c r="N19" s="7"/>
      <c r="O19" s="58">
        <v>75</v>
      </c>
      <c r="P19" s="58"/>
      <c r="Q19" s="2"/>
      <c r="R19" s="58">
        <v>80</v>
      </c>
      <c r="S19" s="58"/>
      <c r="T19" s="2"/>
      <c r="U19" s="58">
        <v>85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80</v>
      </c>
      <c r="AE19" s="103">
        <v>70</v>
      </c>
      <c r="AF19" s="58"/>
      <c r="AG19" s="2"/>
      <c r="AH19" s="103">
        <v>75</v>
      </c>
      <c r="AI19" s="58"/>
      <c r="AJ19" s="2"/>
      <c r="AK19" s="105">
        <v>71</v>
      </c>
      <c r="AL19" s="58"/>
      <c r="AM19" s="2"/>
      <c r="AN19" s="107">
        <v>71</v>
      </c>
      <c r="AO19" s="58"/>
      <c r="AP19" s="2"/>
      <c r="AQ19" s="58"/>
      <c r="AR19" s="58"/>
      <c r="AS19" s="2"/>
      <c r="AT19" s="103">
        <v>87</v>
      </c>
      <c r="AU19" s="31">
        <f t="shared" si="11"/>
        <v>76.75</v>
      </c>
      <c r="AV19" s="32">
        <f t="shared" si="12"/>
        <v>77</v>
      </c>
      <c r="AW19" s="35"/>
      <c r="AX19" s="58">
        <v>70</v>
      </c>
      <c r="AY19" s="58"/>
      <c r="AZ19" s="2"/>
      <c r="BA19" s="58">
        <v>80</v>
      </c>
      <c r="BB19" s="58"/>
      <c r="BC19" s="2"/>
      <c r="BD19" s="58">
        <v>70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>
        <f t="shared" si="14"/>
        <v>80</v>
      </c>
      <c r="BO19" s="29">
        <f t="shared" si="15"/>
        <v>70</v>
      </c>
      <c r="BP19" s="29" t="str">
        <f t="shared" si="16"/>
        <v/>
      </c>
      <c r="BQ19" s="29" t="str">
        <f t="shared" si="17"/>
        <v/>
      </c>
      <c r="BR19" s="29">
        <f t="shared" si="18"/>
        <v>73</v>
      </c>
      <c r="BS19" s="103">
        <v>87</v>
      </c>
      <c r="BT19" s="58"/>
      <c r="BU19" s="2"/>
      <c r="BV19" s="103">
        <v>70</v>
      </c>
      <c r="BW19" s="58"/>
      <c r="BX19" s="2"/>
      <c r="BY19" s="105">
        <v>73</v>
      </c>
      <c r="BZ19" s="58"/>
      <c r="CA19" s="2"/>
      <c r="CB19" s="109">
        <v>78</v>
      </c>
      <c r="CC19" s="58"/>
      <c r="CD19" s="2"/>
      <c r="CE19" s="58"/>
      <c r="CF19" s="58"/>
      <c r="CG19" s="2"/>
      <c r="CH19" s="29">
        <f t="shared" si="19"/>
        <v>87</v>
      </c>
      <c r="CI19" s="29">
        <f t="shared" si="20"/>
        <v>70</v>
      </c>
      <c r="CJ19" s="29">
        <f t="shared" si="21"/>
        <v>73</v>
      </c>
      <c r="CK19" s="29">
        <f t="shared" si="22"/>
        <v>78</v>
      </c>
      <c r="CL19" s="29" t="str">
        <f t="shared" si="23"/>
        <v/>
      </c>
      <c r="CM19" s="31">
        <f t="shared" si="24"/>
        <v>76.2</v>
      </c>
      <c r="CN19" s="32">
        <f t="shared" si="25"/>
        <v>76</v>
      </c>
      <c r="CO19" s="35"/>
      <c r="CP19" s="58">
        <v>6</v>
      </c>
      <c r="CQ19" s="45" t="str">
        <f t="shared" si="26"/>
        <v xml:space="preserve">Memiliki kemampuan pemahaman al-Qur'an, Aqidah, Akhlaq, Fiqih, Tarikh, </v>
      </c>
      <c r="CR19" s="35"/>
      <c r="CS19" s="58">
        <v>6</v>
      </c>
      <c r="CT19" s="45" t="str">
        <f t="shared" si="27"/>
        <v xml:space="preserve">Memiliki keterampilan al-Qur'an, Aqidah, Akhlaq, Fiqih, Tarikh, </v>
      </c>
      <c r="CU19" s="7"/>
      <c r="CV19" s="47">
        <v>10</v>
      </c>
      <c r="CW19" s="58"/>
      <c r="CX19" s="7">
        <v>5510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al-Qur'an, Aqidah, Akhlaq, Fiqih, Tarikh, </v>
      </c>
    </row>
    <row r="20" spans="1:110" x14ac:dyDescent="0.25">
      <c r="A20" s="8">
        <v>10</v>
      </c>
      <c r="B20" s="8">
        <v>120017</v>
      </c>
      <c r="C20" s="8" t="s">
        <v>67</v>
      </c>
      <c r="D20" s="8">
        <f t="shared" si="0"/>
        <v>78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al-Qur'an, Aqidah, Akhlaq, Fiqih, Tarikh, </v>
      </c>
      <c r="I20" s="8">
        <f t="shared" si="5"/>
        <v>70</v>
      </c>
      <c r="J20" s="13" t="str">
        <f t="shared" si="6"/>
        <v>C</v>
      </c>
      <c r="K20" s="20">
        <f t="shared" si="7"/>
        <v>77</v>
      </c>
      <c r="L20" s="13" t="str">
        <f t="shared" si="8"/>
        <v>C</v>
      </c>
      <c r="M20" s="8" t="str">
        <f t="shared" si="9"/>
        <v xml:space="preserve">Memiliki keterampilan al-Qur'an, Aqidah, Akhlaq, Fiqih, Tarikh, </v>
      </c>
      <c r="N20" s="7"/>
      <c r="O20" s="58">
        <v>70</v>
      </c>
      <c r="P20" s="58"/>
      <c r="Q20" s="2"/>
      <c r="R20" s="58">
        <v>78</v>
      </c>
      <c r="S20" s="58"/>
      <c r="T20" s="2"/>
      <c r="U20" s="58">
        <v>85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78</v>
      </c>
      <c r="AE20" s="103">
        <v>70</v>
      </c>
      <c r="AF20" s="58"/>
      <c r="AG20" s="2"/>
      <c r="AH20" s="103">
        <v>75</v>
      </c>
      <c r="AI20" s="58"/>
      <c r="AJ20" s="2"/>
      <c r="AK20" s="105">
        <v>84</v>
      </c>
      <c r="AL20" s="58"/>
      <c r="AM20" s="2"/>
      <c r="AN20" s="107">
        <v>79</v>
      </c>
      <c r="AO20" s="58"/>
      <c r="AP20" s="2"/>
      <c r="AQ20" s="58"/>
      <c r="AR20" s="58"/>
      <c r="AS20" s="2"/>
      <c r="AT20" s="103">
        <v>81</v>
      </c>
      <c r="AU20" s="31">
        <f t="shared" si="11"/>
        <v>77.75</v>
      </c>
      <c r="AV20" s="32">
        <f t="shared" si="12"/>
        <v>78</v>
      </c>
      <c r="AW20" s="35"/>
      <c r="AX20" s="58">
        <v>70</v>
      </c>
      <c r="AY20" s="58"/>
      <c r="AZ20" s="2"/>
      <c r="BA20" s="58">
        <v>70</v>
      </c>
      <c r="BB20" s="58"/>
      <c r="BC20" s="2"/>
      <c r="BD20" s="58">
        <v>70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>
        <f t="shared" si="14"/>
        <v>70</v>
      </c>
      <c r="BO20" s="29">
        <f t="shared" si="15"/>
        <v>70</v>
      </c>
      <c r="BP20" s="29" t="str">
        <f t="shared" si="16"/>
        <v/>
      </c>
      <c r="BQ20" s="29" t="str">
        <f t="shared" si="17"/>
        <v/>
      </c>
      <c r="BR20" s="29">
        <f t="shared" si="18"/>
        <v>70</v>
      </c>
      <c r="BS20" s="103">
        <v>81</v>
      </c>
      <c r="BT20" s="58"/>
      <c r="BU20" s="2"/>
      <c r="BV20" s="103">
        <v>70</v>
      </c>
      <c r="BW20" s="58"/>
      <c r="BX20" s="2"/>
      <c r="BY20" s="105">
        <v>84</v>
      </c>
      <c r="BZ20" s="58"/>
      <c r="CA20" s="2"/>
      <c r="CB20" s="109">
        <v>78</v>
      </c>
      <c r="CC20" s="58"/>
      <c r="CD20" s="2"/>
      <c r="CE20" s="58"/>
      <c r="CF20" s="58"/>
      <c r="CG20" s="2"/>
      <c r="CH20" s="29">
        <f t="shared" si="19"/>
        <v>81</v>
      </c>
      <c r="CI20" s="29">
        <f t="shared" si="20"/>
        <v>70</v>
      </c>
      <c r="CJ20" s="29">
        <f t="shared" si="21"/>
        <v>84</v>
      </c>
      <c r="CK20" s="29">
        <f t="shared" si="22"/>
        <v>78</v>
      </c>
      <c r="CL20" s="29" t="str">
        <f t="shared" si="23"/>
        <v/>
      </c>
      <c r="CM20" s="31">
        <f t="shared" si="24"/>
        <v>76.599999999999994</v>
      </c>
      <c r="CN20" s="32">
        <f t="shared" si="25"/>
        <v>77</v>
      </c>
      <c r="CO20" s="35"/>
      <c r="CP20" s="58">
        <v>6</v>
      </c>
      <c r="CQ20" s="45" t="str">
        <f t="shared" si="26"/>
        <v xml:space="preserve">Memiliki kemampuan pemahaman al-Qur'an, Aqidah, Akhlaq, Fiqih, Tarikh, </v>
      </c>
      <c r="CR20" s="35"/>
      <c r="CS20" s="58">
        <v>6</v>
      </c>
      <c r="CT20" s="45" t="str">
        <f t="shared" si="27"/>
        <v xml:space="preserve">Memiliki keterampilan al-Qur'an, Aqidah, Akhlaq, Fiqih, Tarikh,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al-Qur'an, Aqidah, Akhlaq, Fiqih, Tarikh, </v>
      </c>
    </row>
    <row r="21" spans="1:110" ht="18.75" customHeight="1" x14ac:dyDescent="0.3">
      <c r="A21" s="8">
        <v>11</v>
      </c>
      <c r="B21" s="8">
        <v>120032</v>
      </c>
      <c r="C21" s="8" t="s">
        <v>68</v>
      </c>
      <c r="D21" s="8">
        <f t="shared" si="0"/>
        <v>88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al-Qur'an, Aqidah, Akhlaq, Fiqih, Tarikh, </v>
      </c>
      <c r="I21" s="8">
        <f t="shared" si="5"/>
        <v>86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al-Qur'an, Aqidah, Akhlaq, Fiqih, Tarikh, </v>
      </c>
      <c r="N21" s="7"/>
      <c r="O21" s="58">
        <v>90</v>
      </c>
      <c r="P21" s="58"/>
      <c r="Q21" s="2"/>
      <c r="R21" s="58">
        <v>95</v>
      </c>
      <c r="S21" s="58"/>
      <c r="T21" s="2"/>
      <c r="U21" s="58">
        <v>80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88</v>
      </c>
      <c r="AE21" s="103">
        <v>90</v>
      </c>
      <c r="AF21" s="58"/>
      <c r="AG21" s="2"/>
      <c r="AH21" s="103">
        <v>80</v>
      </c>
      <c r="AI21" s="58"/>
      <c r="AJ21" s="2"/>
      <c r="AK21" s="105">
        <v>81</v>
      </c>
      <c r="AL21" s="58"/>
      <c r="AM21" s="2"/>
      <c r="AN21" s="107">
        <v>84</v>
      </c>
      <c r="AO21" s="58"/>
      <c r="AP21" s="2"/>
      <c r="AQ21" s="58"/>
      <c r="AR21" s="58"/>
      <c r="AS21" s="2"/>
      <c r="AT21" s="103">
        <v>82</v>
      </c>
      <c r="AU21" s="31">
        <f t="shared" si="11"/>
        <v>85.25</v>
      </c>
      <c r="AV21" s="32">
        <f t="shared" si="12"/>
        <v>85</v>
      </c>
      <c r="AW21" s="35"/>
      <c r="AX21" s="58">
        <v>90</v>
      </c>
      <c r="AY21" s="58"/>
      <c r="AZ21" s="2"/>
      <c r="BA21" s="58">
        <v>90</v>
      </c>
      <c r="BB21" s="58"/>
      <c r="BC21" s="2"/>
      <c r="BD21" s="58">
        <v>78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90</v>
      </c>
      <c r="BN21" s="29">
        <f t="shared" si="14"/>
        <v>90</v>
      </c>
      <c r="BO21" s="29">
        <f t="shared" si="15"/>
        <v>78</v>
      </c>
      <c r="BP21" s="29" t="str">
        <f t="shared" si="16"/>
        <v/>
      </c>
      <c r="BQ21" s="29" t="str">
        <f t="shared" si="17"/>
        <v/>
      </c>
      <c r="BR21" s="29">
        <f t="shared" si="18"/>
        <v>86</v>
      </c>
      <c r="BS21" s="103">
        <v>82</v>
      </c>
      <c r="BT21" s="58"/>
      <c r="BU21" s="2"/>
      <c r="BV21" s="103">
        <v>90</v>
      </c>
      <c r="BW21" s="58"/>
      <c r="BX21" s="2"/>
      <c r="BY21" s="105">
        <v>84</v>
      </c>
      <c r="BZ21" s="58"/>
      <c r="CA21" s="2"/>
      <c r="CB21" s="109">
        <v>89</v>
      </c>
      <c r="CC21" s="58"/>
      <c r="CD21" s="2"/>
      <c r="CE21" s="58"/>
      <c r="CF21" s="58"/>
      <c r="CG21" s="2"/>
      <c r="CH21" s="29">
        <f t="shared" si="19"/>
        <v>82</v>
      </c>
      <c r="CI21" s="29">
        <f t="shared" si="20"/>
        <v>90</v>
      </c>
      <c r="CJ21" s="29">
        <f t="shared" si="21"/>
        <v>84</v>
      </c>
      <c r="CK21" s="29">
        <f t="shared" si="22"/>
        <v>89</v>
      </c>
      <c r="CL21" s="29" t="str">
        <f t="shared" si="23"/>
        <v/>
      </c>
      <c r="CM21" s="31">
        <f t="shared" si="24"/>
        <v>86.2</v>
      </c>
      <c r="CN21" s="32">
        <f t="shared" si="25"/>
        <v>86</v>
      </c>
      <c r="CO21" s="35"/>
      <c r="CP21" s="58">
        <v>6</v>
      </c>
      <c r="CQ21" s="45" t="str">
        <f t="shared" si="26"/>
        <v xml:space="preserve">Memiliki kemampuan pemahaman al-Qur'an, Aqidah, Akhlaq, Fiqih, Tarikh, </v>
      </c>
      <c r="CR21" s="35"/>
      <c r="CS21" s="58">
        <v>6</v>
      </c>
      <c r="CT21" s="45" t="str">
        <f t="shared" si="27"/>
        <v xml:space="preserve">Memiliki keterampilan al-Qur'an, Aqidah, Akhlaq, Fiqih, Tarikh, </v>
      </c>
      <c r="CU21" s="7"/>
      <c r="CV21" s="9" t="s">
        <v>69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120047</v>
      </c>
      <c r="C22" s="8" t="s">
        <v>70</v>
      </c>
      <c r="D22" s="8">
        <f t="shared" si="0"/>
        <v>83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al-Qur'an, Aqidah, Akhlaq, Fiqih, Tarikh, </v>
      </c>
      <c r="I22" s="8">
        <f t="shared" si="5"/>
        <v>85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al-Qur'an, Aqidah, Akhlaq, Fiqih, Tarikh, </v>
      </c>
      <c r="N22" s="7"/>
      <c r="O22" s="58">
        <v>90</v>
      </c>
      <c r="P22" s="58"/>
      <c r="Q22" s="2"/>
      <c r="R22" s="58">
        <v>80</v>
      </c>
      <c r="S22" s="58"/>
      <c r="T22" s="2"/>
      <c r="U22" s="58">
        <v>80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83</v>
      </c>
      <c r="AE22" s="103">
        <v>90</v>
      </c>
      <c r="AF22" s="58"/>
      <c r="AG22" s="2"/>
      <c r="AH22" s="103">
        <v>90</v>
      </c>
      <c r="AI22" s="58"/>
      <c r="AJ22" s="2"/>
      <c r="AK22" s="105">
        <v>85</v>
      </c>
      <c r="AL22" s="58"/>
      <c r="AM22" s="2"/>
      <c r="AN22" s="107">
        <v>88</v>
      </c>
      <c r="AO22" s="58"/>
      <c r="AP22" s="2"/>
      <c r="AQ22" s="58"/>
      <c r="AR22" s="58"/>
      <c r="AS22" s="2"/>
      <c r="AT22" s="103">
        <v>82</v>
      </c>
      <c r="AU22" s="31">
        <f t="shared" si="11"/>
        <v>85.625</v>
      </c>
      <c r="AV22" s="32">
        <f t="shared" si="12"/>
        <v>86</v>
      </c>
      <c r="AW22" s="35"/>
      <c r="AX22" s="58">
        <v>80</v>
      </c>
      <c r="AY22" s="58"/>
      <c r="AZ22" s="2"/>
      <c r="BA22" s="58">
        <v>85</v>
      </c>
      <c r="BB22" s="58"/>
      <c r="BC22" s="2"/>
      <c r="BD22" s="58">
        <v>91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85</v>
      </c>
      <c r="BO22" s="29">
        <f t="shared" si="15"/>
        <v>91</v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103">
        <v>82</v>
      </c>
      <c r="BT22" s="58"/>
      <c r="BU22" s="2"/>
      <c r="BV22" s="103">
        <v>90</v>
      </c>
      <c r="BW22" s="58"/>
      <c r="BX22" s="2"/>
      <c r="BY22" s="105">
        <v>87</v>
      </c>
      <c r="BZ22" s="58"/>
      <c r="CA22" s="2"/>
      <c r="CB22" s="109">
        <v>92</v>
      </c>
      <c r="CC22" s="58"/>
      <c r="CD22" s="2"/>
      <c r="CE22" s="58"/>
      <c r="CF22" s="58"/>
      <c r="CG22" s="2"/>
      <c r="CH22" s="29">
        <f t="shared" si="19"/>
        <v>82</v>
      </c>
      <c r="CI22" s="29">
        <f t="shared" si="20"/>
        <v>90</v>
      </c>
      <c r="CJ22" s="29">
        <f t="shared" si="21"/>
        <v>87</v>
      </c>
      <c r="CK22" s="29">
        <f t="shared" si="22"/>
        <v>92</v>
      </c>
      <c r="CL22" s="29" t="str">
        <f t="shared" si="23"/>
        <v/>
      </c>
      <c r="CM22" s="31">
        <f t="shared" si="24"/>
        <v>87.2</v>
      </c>
      <c r="CN22" s="32">
        <f t="shared" si="25"/>
        <v>87</v>
      </c>
      <c r="CO22" s="35"/>
      <c r="CP22" s="58">
        <v>6</v>
      </c>
      <c r="CQ22" s="45" t="str">
        <f t="shared" si="26"/>
        <v xml:space="preserve">Memiliki kemampuan pemahaman al-Qur'an, Aqidah, Akhlaq, Fiqih, Tarikh, </v>
      </c>
      <c r="CR22" s="35"/>
      <c r="CS22" s="58">
        <v>6</v>
      </c>
      <c r="CT22" s="45" t="str">
        <f t="shared" si="27"/>
        <v xml:space="preserve">Memiliki keterampilan al-Qur'an, Aqidah, Akhlaq, Fiqih, Tarikh,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al-Qur'an, Aqidah, Akhlaq, Fiqih, Tarikh, </v>
      </c>
    </row>
    <row r="23" spans="1:110" x14ac:dyDescent="0.25">
      <c r="A23" s="8">
        <v>13</v>
      </c>
      <c r="B23" s="8">
        <v>120062</v>
      </c>
      <c r="C23" s="8" t="s">
        <v>71</v>
      </c>
      <c r="D23" s="8">
        <f t="shared" si="0"/>
        <v>77</v>
      </c>
      <c r="E23" s="13" t="str">
        <f t="shared" si="1"/>
        <v>C</v>
      </c>
      <c r="F23" s="17">
        <f t="shared" si="2"/>
        <v>79</v>
      </c>
      <c r="G23" s="13" t="str">
        <f t="shared" si="3"/>
        <v>C</v>
      </c>
      <c r="H23" s="13" t="str">
        <f t="shared" si="4"/>
        <v xml:space="preserve">Memiliki kemampuan pemahaman al-Qur'an, Aqidah, Akhlaq, Fiqih, Tarikh, </v>
      </c>
      <c r="I23" s="8">
        <f t="shared" si="5"/>
        <v>78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al-Qur'an, Aqidah, Akhlaq, Fiqih, Tarikh, </v>
      </c>
      <c r="N23" s="7"/>
      <c r="O23" s="58">
        <v>75</v>
      </c>
      <c r="P23" s="58"/>
      <c r="Q23" s="2"/>
      <c r="R23" s="58">
        <v>80</v>
      </c>
      <c r="S23" s="58"/>
      <c r="T23" s="2"/>
      <c r="U23" s="58">
        <v>75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77</v>
      </c>
      <c r="AE23" s="103">
        <v>79</v>
      </c>
      <c r="AF23" s="58"/>
      <c r="AG23" s="2"/>
      <c r="AH23" s="103">
        <v>80</v>
      </c>
      <c r="AI23" s="58"/>
      <c r="AJ23" s="2"/>
      <c r="AK23" s="105">
        <v>84</v>
      </c>
      <c r="AL23" s="58"/>
      <c r="AM23" s="2"/>
      <c r="AN23" s="107">
        <v>81</v>
      </c>
      <c r="AO23" s="58"/>
      <c r="AP23" s="2"/>
      <c r="AQ23" s="58"/>
      <c r="AR23" s="58"/>
      <c r="AS23" s="2"/>
      <c r="AT23" s="103">
        <v>77</v>
      </c>
      <c r="AU23" s="31">
        <f t="shared" si="11"/>
        <v>78.875</v>
      </c>
      <c r="AV23" s="32">
        <f t="shared" si="12"/>
        <v>79</v>
      </c>
      <c r="AW23" s="35"/>
      <c r="AX23" s="58">
        <v>80</v>
      </c>
      <c r="AY23" s="58"/>
      <c r="AZ23" s="2"/>
      <c r="BA23" s="58">
        <v>85</v>
      </c>
      <c r="BB23" s="58"/>
      <c r="BC23" s="2"/>
      <c r="BD23" s="58">
        <v>70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80</v>
      </c>
      <c r="BN23" s="29">
        <f t="shared" si="14"/>
        <v>85</v>
      </c>
      <c r="BO23" s="29">
        <f t="shared" si="15"/>
        <v>70</v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103">
        <v>77</v>
      </c>
      <c r="BT23" s="58"/>
      <c r="BU23" s="2"/>
      <c r="BV23" s="103">
        <v>79</v>
      </c>
      <c r="BW23" s="58"/>
      <c r="BX23" s="2"/>
      <c r="BY23" s="105">
        <v>85</v>
      </c>
      <c r="BZ23" s="58"/>
      <c r="CA23" s="2"/>
      <c r="CB23" s="109">
        <v>81</v>
      </c>
      <c r="CC23" s="58"/>
      <c r="CD23" s="2"/>
      <c r="CE23" s="58"/>
      <c r="CF23" s="58"/>
      <c r="CG23" s="2"/>
      <c r="CH23" s="29">
        <f t="shared" si="19"/>
        <v>77</v>
      </c>
      <c r="CI23" s="29">
        <f t="shared" si="20"/>
        <v>79</v>
      </c>
      <c r="CJ23" s="29">
        <f t="shared" si="21"/>
        <v>85</v>
      </c>
      <c r="CK23" s="29">
        <f t="shared" si="22"/>
        <v>81</v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6</v>
      </c>
      <c r="CQ23" s="45" t="str">
        <f t="shared" si="26"/>
        <v xml:space="preserve">Memiliki kemampuan pemahaman al-Qur'an, Aqidah, Akhlaq, Fiqih, Tarikh, </v>
      </c>
      <c r="CR23" s="35"/>
      <c r="CS23" s="58">
        <v>6</v>
      </c>
      <c r="CT23" s="45" t="str">
        <f t="shared" si="27"/>
        <v xml:space="preserve">Memiliki keterampilan al-Qur'an, Aqidah, Akhlaq, Fiqih, Tarikh, </v>
      </c>
      <c r="CU23" s="7"/>
      <c r="CV23" s="47">
        <v>1</v>
      </c>
      <c r="CW23" s="58" t="s">
        <v>46</v>
      </c>
      <c r="CX23" s="7">
        <v>5511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Aqidah, Akhlaq, Fiqih, Tarikh, Masih perlu peningkatan keterampilan al-Qur'an.</v>
      </c>
    </row>
    <row r="24" spans="1:110" x14ac:dyDescent="0.25">
      <c r="A24" s="8">
        <v>14</v>
      </c>
      <c r="B24" s="8">
        <v>120077</v>
      </c>
      <c r="C24" s="8" t="s">
        <v>72</v>
      </c>
      <c r="D24" s="8">
        <f t="shared" si="0"/>
        <v>79</v>
      </c>
      <c r="E24" s="13" t="str">
        <f t="shared" si="1"/>
        <v>C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al-Qur'an, Aqidah, Akhlaq, Fiqih, Tarikh, </v>
      </c>
      <c r="I24" s="8">
        <f t="shared" si="5"/>
        <v>82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al-Qur'an, Aqidah, Akhlaq, Fiqih, Tarikh, </v>
      </c>
      <c r="N24" s="7"/>
      <c r="O24" s="58">
        <v>80</v>
      </c>
      <c r="P24" s="58"/>
      <c r="Q24" s="2"/>
      <c r="R24" s="58">
        <v>78</v>
      </c>
      <c r="S24" s="58"/>
      <c r="T24" s="2"/>
      <c r="U24" s="58">
        <v>80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79</v>
      </c>
      <c r="AE24" s="103">
        <v>80</v>
      </c>
      <c r="AF24" s="58"/>
      <c r="AG24" s="2"/>
      <c r="AH24" s="103">
        <v>80</v>
      </c>
      <c r="AI24" s="58"/>
      <c r="AJ24" s="2"/>
      <c r="AK24" s="105">
        <v>91</v>
      </c>
      <c r="AL24" s="58"/>
      <c r="AM24" s="2"/>
      <c r="AN24" s="107">
        <v>92</v>
      </c>
      <c r="AO24" s="58"/>
      <c r="AP24" s="2"/>
      <c r="AQ24" s="58"/>
      <c r="AR24" s="58"/>
      <c r="AS24" s="2"/>
      <c r="AT24" s="103">
        <v>81</v>
      </c>
      <c r="AU24" s="31">
        <f t="shared" si="11"/>
        <v>82.75</v>
      </c>
      <c r="AV24" s="32">
        <f t="shared" si="12"/>
        <v>83</v>
      </c>
      <c r="AW24" s="35"/>
      <c r="AX24" s="58">
        <v>70</v>
      </c>
      <c r="AY24" s="58"/>
      <c r="AZ24" s="2"/>
      <c r="BA24" s="58">
        <v>85</v>
      </c>
      <c r="BB24" s="58"/>
      <c r="BC24" s="2"/>
      <c r="BD24" s="58">
        <v>90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70</v>
      </c>
      <c r="BN24" s="29">
        <f t="shared" si="14"/>
        <v>85</v>
      </c>
      <c r="BO24" s="29">
        <f t="shared" si="15"/>
        <v>90</v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103">
        <v>81</v>
      </c>
      <c r="BT24" s="58"/>
      <c r="BU24" s="2"/>
      <c r="BV24" s="103">
        <v>80</v>
      </c>
      <c r="BW24" s="58"/>
      <c r="BX24" s="2"/>
      <c r="BY24" s="105">
        <v>93</v>
      </c>
      <c r="BZ24" s="58"/>
      <c r="CA24" s="2"/>
      <c r="CB24" s="109">
        <v>95</v>
      </c>
      <c r="CC24" s="58"/>
      <c r="CD24" s="2"/>
      <c r="CE24" s="58"/>
      <c r="CF24" s="58"/>
      <c r="CG24" s="2"/>
      <c r="CH24" s="29">
        <f t="shared" si="19"/>
        <v>81</v>
      </c>
      <c r="CI24" s="29">
        <f t="shared" si="20"/>
        <v>80</v>
      </c>
      <c r="CJ24" s="29">
        <f t="shared" si="21"/>
        <v>93</v>
      </c>
      <c r="CK24" s="29">
        <f t="shared" si="22"/>
        <v>95</v>
      </c>
      <c r="CL24" s="29" t="str">
        <f t="shared" si="23"/>
        <v/>
      </c>
      <c r="CM24" s="31">
        <f t="shared" si="24"/>
        <v>86.2</v>
      </c>
      <c r="CN24" s="32">
        <f t="shared" si="25"/>
        <v>86</v>
      </c>
      <c r="CO24" s="35"/>
      <c r="CP24" s="58">
        <v>6</v>
      </c>
      <c r="CQ24" s="45" t="str">
        <f t="shared" si="26"/>
        <v xml:space="preserve">Memiliki kemampuan pemahaman al-Qur'an, Aqidah, Akhlaq, Fiqih, Tarikh, </v>
      </c>
      <c r="CR24" s="35"/>
      <c r="CS24" s="58">
        <v>6</v>
      </c>
      <c r="CT24" s="45" t="str">
        <f t="shared" si="27"/>
        <v xml:space="preserve">Memiliki keterampilan al-Qur'an, Aqidah, Akhlaq, Fiqih, Tarikh, </v>
      </c>
      <c r="CU24" s="7"/>
      <c r="CV24" s="47">
        <v>2</v>
      </c>
      <c r="CW24" s="58" t="s">
        <v>48</v>
      </c>
      <c r="CX24" s="7">
        <v>5512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al-Qur'an, Akhlaq, Fiqih, Tarikh, Masih perlu peningkatan keterampilan Aqidah.</v>
      </c>
    </row>
    <row r="25" spans="1:110" x14ac:dyDescent="0.25">
      <c r="A25" s="8">
        <v>15</v>
      </c>
      <c r="B25" s="8">
        <v>120092</v>
      </c>
      <c r="C25" s="8" t="s">
        <v>73</v>
      </c>
      <c r="D25" s="8">
        <f t="shared" si="0"/>
        <v>78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al-Qur'an, Aqidah, Akhlaq, Fiqih, Tarikh, </v>
      </c>
      <c r="I25" s="8">
        <f t="shared" si="5"/>
        <v>83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al-Qur'an, Aqidah, Akhlaq, Fiqih, Tarikh, </v>
      </c>
      <c r="N25" s="7"/>
      <c r="O25" s="58">
        <v>75</v>
      </c>
      <c r="P25" s="58"/>
      <c r="Q25" s="2"/>
      <c r="R25" s="58">
        <v>80</v>
      </c>
      <c r="S25" s="58"/>
      <c r="T25" s="2"/>
      <c r="U25" s="58">
        <v>80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78</v>
      </c>
      <c r="AE25" s="103">
        <v>80</v>
      </c>
      <c r="AF25" s="58"/>
      <c r="AG25" s="2"/>
      <c r="AH25" s="103">
        <v>75</v>
      </c>
      <c r="AI25" s="58"/>
      <c r="AJ25" s="2"/>
      <c r="AK25" s="105">
        <v>80</v>
      </c>
      <c r="AL25" s="58"/>
      <c r="AM25" s="2"/>
      <c r="AN25" s="107">
        <v>79</v>
      </c>
      <c r="AO25" s="58"/>
      <c r="AP25" s="2"/>
      <c r="AQ25" s="58"/>
      <c r="AR25" s="58"/>
      <c r="AS25" s="2"/>
      <c r="AT25" s="103">
        <v>76</v>
      </c>
      <c r="AU25" s="31">
        <f t="shared" si="11"/>
        <v>78.125</v>
      </c>
      <c r="AV25" s="32">
        <f t="shared" si="12"/>
        <v>78</v>
      </c>
      <c r="AW25" s="35"/>
      <c r="AX25" s="58">
        <v>85</v>
      </c>
      <c r="AY25" s="58"/>
      <c r="AZ25" s="2"/>
      <c r="BA25" s="58">
        <v>75</v>
      </c>
      <c r="BB25" s="58"/>
      <c r="BC25" s="2"/>
      <c r="BD25" s="58">
        <v>88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75</v>
      </c>
      <c r="BO25" s="29">
        <f t="shared" si="15"/>
        <v>88</v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103">
        <v>76</v>
      </c>
      <c r="BT25" s="58"/>
      <c r="BU25" s="2"/>
      <c r="BV25" s="103">
        <v>80</v>
      </c>
      <c r="BW25" s="58"/>
      <c r="BX25" s="2"/>
      <c r="BY25" s="105">
        <v>84</v>
      </c>
      <c r="BZ25" s="58"/>
      <c r="CA25" s="2"/>
      <c r="CB25" s="109">
        <v>82</v>
      </c>
      <c r="CC25" s="58"/>
      <c r="CD25" s="2"/>
      <c r="CE25" s="58"/>
      <c r="CF25" s="58"/>
      <c r="CG25" s="2"/>
      <c r="CH25" s="29">
        <f t="shared" si="19"/>
        <v>76</v>
      </c>
      <c r="CI25" s="29">
        <f t="shared" si="20"/>
        <v>80</v>
      </c>
      <c r="CJ25" s="29">
        <f t="shared" si="21"/>
        <v>84</v>
      </c>
      <c r="CK25" s="29">
        <f t="shared" si="22"/>
        <v>82</v>
      </c>
      <c r="CL25" s="29" t="str">
        <f t="shared" si="23"/>
        <v/>
      </c>
      <c r="CM25" s="31">
        <f t="shared" si="24"/>
        <v>81</v>
      </c>
      <c r="CN25" s="32">
        <f t="shared" si="25"/>
        <v>81</v>
      </c>
      <c r="CO25" s="35"/>
      <c r="CP25" s="58">
        <v>6</v>
      </c>
      <c r="CQ25" s="45" t="str">
        <f t="shared" si="26"/>
        <v xml:space="preserve">Memiliki kemampuan pemahaman al-Qur'an, Aqidah, Akhlaq, Fiqih, Tarikh, </v>
      </c>
      <c r="CR25" s="35"/>
      <c r="CS25" s="58">
        <v>6</v>
      </c>
      <c r="CT25" s="45" t="str">
        <f t="shared" si="27"/>
        <v xml:space="preserve">Memiliki keterampilan al-Qur'an, Aqidah, Akhlaq, Fiqih, Tarikh, </v>
      </c>
      <c r="CU25" s="7"/>
      <c r="CV25" s="47">
        <v>3</v>
      </c>
      <c r="CW25" s="58" t="s">
        <v>51</v>
      </c>
      <c r="CX25" s="7">
        <v>5513</v>
      </c>
      <c r="CY25" s="78" t="s">
        <v>74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al-Qur'an, Aqidah, Fiqih, Tarikh, Masih perlu peningkatan keterampilan Akhlaq.</v>
      </c>
    </row>
    <row r="26" spans="1:110" x14ac:dyDescent="0.25">
      <c r="A26" s="8">
        <v>16</v>
      </c>
      <c r="B26" s="8">
        <v>120107</v>
      </c>
      <c r="C26" s="8" t="s">
        <v>75</v>
      </c>
      <c r="D26" s="8">
        <f t="shared" si="0"/>
        <v>87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al-Qur'an, Aqidah, Akhlaq, Fiqih, Tarikh, </v>
      </c>
      <c r="I26" s="8">
        <f t="shared" si="5"/>
        <v>75</v>
      </c>
      <c r="J26" s="13" t="str">
        <f t="shared" si="6"/>
        <v>C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al-Qur'an, Aqidah, Akhlaq, Fiqih, Tarikh, </v>
      </c>
      <c r="N26" s="7"/>
      <c r="O26" s="58">
        <v>80</v>
      </c>
      <c r="P26" s="58"/>
      <c r="Q26" s="2"/>
      <c r="R26" s="58">
        <v>95</v>
      </c>
      <c r="S26" s="58"/>
      <c r="T26" s="2"/>
      <c r="U26" s="58">
        <v>85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87</v>
      </c>
      <c r="AE26" s="103">
        <v>80</v>
      </c>
      <c r="AF26" s="58"/>
      <c r="AG26" s="2"/>
      <c r="AH26" s="103">
        <v>90</v>
      </c>
      <c r="AI26" s="58"/>
      <c r="AJ26" s="2"/>
      <c r="AK26" s="105">
        <v>86</v>
      </c>
      <c r="AL26" s="58"/>
      <c r="AM26" s="2"/>
      <c r="AN26" s="107">
        <v>86</v>
      </c>
      <c r="AO26" s="58"/>
      <c r="AP26" s="2"/>
      <c r="AQ26" s="58"/>
      <c r="AR26" s="58"/>
      <c r="AS26" s="2"/>
      <c r="AT26" s="103">
        <v>79</v>
      </c>
      <c r="AU26" s="31">
        <f t="shared" si="11"/>
        <v>85.125</v>
      </c>
      <c r="AV26" s="32">
        <f t="shared" si="12"/>
        <v>85</v>
      </c>
      <c r="AW26" s="35"/>
      <c r="AX26" s="58">
        <v>70</v>
      </c>
      <c r="AY26" s="58"/>
      <c r="AZ26" s="2"/>
      <c r="BA26" s="58">
        <v>75</v>
      </c>
      <c r="BB26" s="58"/>
      <c r="BC26" s="2"/>
      <c r="BD26" s="58">
        <v>80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70</v>
      </c>
      <c r="BN26" s="29">
        <f t="shared" si="14"/>
        <v>75</v>
      </c>
      <c r="BO26" s="29">
        <f t="shared" si="15"/>
        <v>80</v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103">
        <v>79</v>
      </c>
      <c r="BT26" s="58"/>
      <c r="BU26" s="2"/>
      <c r="BV26" s="103">
        <v>80</v>
      </c>
      <c r="BW26" s="58"/>
      <c r="BX26" s="2"/>
      <c r="BY26" s="105">
        <v>84</v>
      </c>
      <c r="BZ26" s="58"/>
      <c r="CA26" s="2"/>
      <c r="CB26" s="109">
        <v>89</v>
      </c>
      <c r="CC26" s="58"/>
      <c r="CD26" s="2"/>
      <c r="CE26" s="58"/>
      <c r="CF26" s="58"/>
      <c r="CG26" s="2"/>
      <c r="CH26" s="29">
        <f t="shared" si="19"/>
        <v>79</v>
      </c>
      <c r="CI26" s="29">
        <f t="shared" si="20"/>
        <v>80</v>
      </c>
      <c r="CJ26" s="29">
        <f t="shared" si="21"/>
        <v>84</v>
      </c>
      <c r="CK26" s="29">
        <f t="shared" si="22"/>
        <v>89</v>
      </c>
      <c r="CL26" s="29" t="str">
        <f t="shared" si="23"/>
        <v/>
      </c>
      <c r="CM26" s="31">
        <f t="shared" si="24"/>
        <v>81.400000000000006</v>
      </c>
      <c r="CN26" s="32">
        <f t="shared" si="25"/>
        <v>81</v>
      </c>
      <c r="CO26" s="35"/>
      <c r="CP26" s="58">
        <v>6</v>
      </c>
      <c r="CQ26" s="45" t="str">
        <f t="shared" si="26"/>
        <v xml:space="preserve">Memiliki kemampuan pemahaman al-Qur'an, Aqidah, Akhlaq, Fiqih, Tarikh, </v>
      </c>
      <c r="CR26" s="35"/>
      <c r="CS26" s="58">
        <v>6</v>
      </c>
      <c r="CT26" s="45" t="str">
        <f t="shared" si="27"/>
        <v xml:space="preserve">Memiliki keterampilan al-Qur'an, Aqidah, Akhlaq, Fiqih, Tarikh, </v>
      </c>
      <c r="CU26" s="7"/>
      <c r="CV26" s="47">
        <v>4</v>
      </c>
      <c r="CW26" s="58" t="s">
        <v>56</v>
      </c>
      <c r="CX26" s="7">
        <v>5514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al-Qur'an, Aqidah, Akhlaq, Tarikh, Masih perlu peningkatan keterampilan Fiqih.</v>
      </c>
    </row>
    <row r="27" spans="1:110" x14ac:dyDescent="0.25">
      <c r="A27" s="8">
        <v>17</v>
      </c>
      <c r="B27" s="8">
        <v>120122</v>
      </c>
      <c r="C27" s="8" t="s">
        <v>76</v>
      </c>
      <c r="D27" s="8">
        <f t="shared" si="0"/>
        <v>78</v>
      </c>
      <c r="E27" s="13" t="str">
        <f t="shared" si="1"/>
        <v>C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al-Qur'an, Aqidah, Akhlaq, Fiqih, Tarikh, </v>
      </c>
      <c r="I27" s="8">
        <f t="shared" si="5"/>
        <v>84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al-Qur'an, Aqidah, Akhlaq, Fiqih, Tarikh, </v>
      </c>
      <c r="N27" s="7"/>
      <c r="O27" s="58">
        <v>75</v>
      </c>
      <c r="P27" s="58"/>
      <c r="Q27" s="2"/>
      <c r="R27" s="58">
        <v>80</v>
      </c>
      <c r="S27" s="58"/>
      <c r="T27" s="2"/>
      <c r="U27" s="58">
        <v>78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78</v>
      </c>
      <c r="AE27" s="103">
        <v>80</v>
      </c>
      <c r="AF27" s="58"/>
      <c r="AG27" s="2"/>
      <c r="AH27" s="103">
        <v>75</v>
      </c>
      <c r="AI27" s="58"/>
      <c r="AJ27" s="2"/>
      <c r="AK27" s="105">
        <v>76</v>
      </c>
      <c r="AL27" s="58"/>
      <c r="AM27" s="2"/>
      <c r="AN27" s="107">
        <v>79</v>
      </c>
      <c r="AO27" s="58"/>
      <c r="AP27" s="2"/>
      <c r="AQ27" s="58"/>
      <c r="AR27" s="58"/>
      <c r="AS27" s="2"/>
      <c r="AT27" s="103">
        <v>80</v>
      </c>
      <c r="AU27" s="31">
        <f t="shared" si="11"/>
        <v>77.875</v>
      </c>
      <c r="AV27" s="32">
        <f t="shared" si="12"/>
        <v>78</v>
      </c>
      <c r="AW27" s="35"/>
      <c r="AX27" s="58">
        <v>85</v>
      </c>
      <c r="AY27" s="58"/>
      <c r="AZ27" s="2"/>
      <c r="BA27" s="58">
        <v>80</v>
      </c>
      <c r="BB27" s="58"/>
      <c r="BC27" s="2"/>
      <c r="BD27" s="58">
        <v>86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80</v>
      </c>
      <c r="BO27" s="29">
        <f t="shared" si="15"/>
        <v>86</v>
      </c>
      <c r="BP27" s="29" t="str">
        <f t="shared" si="16"/>
        <v/>
      </c>
      <c r="BQ27" s="29" t="str">
        <f t="shared" si="17"/>
        <v/>
      </c>
      <c r="BR27" s="29">
        <f t="shared" si="18"/>
        <v>84</v>
      </c>
      <c r="BS27" s="103">
        <v>80</v>
      </c>
      <c r="BT27" s="58"/>
      <c r="BU27" s="2"/>
      <c r="BV27" s="103">
        <v>80</v>
      </c>
      <c r="BW27" s="58"/>
      <c r="BX27" s="2"/>
      <c r="BY27" s="105">
        <v>83</v>
      </c>
      <c r="BZ27" s="58"/>
      <c r="CA27" s="2"/>
      <c r="CB27" s="109">
        <v>84</v>
      </c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80</v>
      </c>
      <c r="CJ27" s="29">
        <f t="shared" si="21"/>
        <v>83</v>
      </c>
      <c r="CK27" s="29">
        <f t="shared" si="22"/>
        <v>84</v>
      </c>
      <c r="CL27" s="29" t="str">
        <f t="shared" si="23"/>
        <v/>
      </c>
      <c r="CM27" s="31">
        <f t="shared" si="24"/>
        <v>82.2</v>
      </c>
      <c r="CN27" s="32">
        <f t="shared" si="25"/>
        <v>82</v>
      </c>
      <c r="CO27" s="35"/>
      <c r="CP27" s="58">
        <v>6</v>
      </c>
      <c r="CQ27" s="45" t="str">
        <f t="shared" si="26"/>
        <v xml:space="preserve">Memiliki kemampuan pemahaman al-Qur'an, Aqidah, Akhlaq, Fiqih, Tarikh, </v>
      </c>
      <c r="CR27" s="35"/>
      <c r="CS27" s="58">
        <v>6</v>
      </c>
      <c r="CT27" s="45" t="str">
        <f t="shared" si="27"/>
        <v xml:space="preserve">Memiliki keterampilan al-Qur'an, Aqidah, Akhlaq, Fiqih, Tarikh, </v>
      </c>
      <c r="CU27" s="7"/>
      <c r="CV27" s="47">
        <v>5</v>
      </c>
      <c r="CW27" s="58" t="s">
        <v>59</v>
      </c>
      <c r="CX27" s="7">
        <v>5515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al-Qur'an, Aqidah, Akhlaq, Fiqih, Masih perlu peningkatan keterampilan Tarikh.</v>
      </c>
    </row>
    <row r="28" spans="1:110" x14ac:dyDescent="0.25">
      <c r="A28" s="8">
        <v>18</v>
      </c>
      <c r="B28" s="8">
        <v>120137</v>
      </c>
      <c r="C28" s="8" t="s">
        <v>77</v>
      </c>
      <c r="D28" s="8">
        <f t="shared" si="0"/>
        <v>76</v>
      </c>
      <c r="E28" s="13" t="str">
        <f t="shared" si="1"/>
        <v>C</v>
      </c>
      <c r="F28" s="17">
        <f t="shared" si="2"/>
        <v>79</v>
      </c>
      <c r="G28" s="13" t="str">
        <f t="shared" si="3"/>
        <v>C</v>
      </c>
      <c r="H28" s="13" t="str">
        <f t="shared" si="4"/>
        <v xml:space="preserve">Memiliki kemampuan pemahaman al-Qur'an, Aqidah, Akhlaq, Fiqih, Tarikh, </v>
      </c>
      <c r="I28" s="8">
        <f t="shared" si="5"/>
        <v>81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al-Qur'an, Aqidah, Akhlaq, Fiqih, Tarikh, </v>
      </c>
      <c r="N28" s="7"/>
      <c r="O28" s="58">
        <v>75</v>
      </c>
      <c r="P28" s="58"/>
      <c r="Q28" s="2"/>
      <c r="R28" s="58">
        <v>80</v>
      </c>
      <c r="S28" s="58"/>
      <c r="T28" s="2"/>
      <c r="U28" s="58">
        <v>72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76</v>
      </c>
      <c r="AE28" s="103">
        <v>80</v>
      </c>
      <c r="AF28" s="58"/>
      <c r="AG28" s="2"/>
      <c r="AH28" s="103">
        <v>80</v>
      </c>
      <c r="AI28" s="58"/>
      <c r="AJ28" s="2"/>
      <c r="AK28" s="105">
        <v>77</v>
      </c>
      <c r="AL28" s="58"/>
      <c r="AM28" s="2"/>
      <c r="AN28" s="107">
        <v>89</v>
      </c>
      <c r="AO28" s="58"/>
      <c r="AP28" s="2"/>
      <c r="AQ28" s="58"/>
      <c r="AR28" s="58"/>
      <c r="AS28" s="2"/>
      <c r="AT28" s="103">
        <v>81</v>
      </c>
      <c r="AU28" s="31">
        <f t="shared" si="11"/>
        <v>79.25</v>
      </c>
      <c r="AV28" s="32">
        <f t="shared" si="12"/>
        <v>79</v>
      </c>
      <c r="AW28" s="35"/>
      <c r="AX28" s="58">
        <v>80</v>
      </c>
      <c r="AY28" s="58"/>
      <c r="AZ28" s="2"/>
      <c r="BA28" s="58">
        <v>70</v>
      </c>
      <c r="BB28" s="58"/>
      <c r="BC28" s="2"/>
      <c r="BD28" s="58">
        <v>94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70</v>
      </c>
      <c r="BO28" s="29">
        <f t="shared" si="15"/>
        <v>94</v>
      </c>
      <c r="BP28" s="29" t="str">
        <f t="shared" si="16"/>
        <v/>
      </c>
      <c r="BQ28" s="29" t="str">
        <f t="shared" si="17"/>
        <v/>
      </c>
      <c r="BR28" s="29">
        <f t="shared" si="18"/>
        <v>81</v>
      </c>
      <c r="BS28" s="103">
        <v>81</v>
      </c>
      <c r="BT28" s="58"/>
      <c r="BU28" s="2"/>
      <c r="BV28" s="103">
        <v>80</v>
      </c>
      <c r="BW28" s="58"/>
      <c r="BX28" s="2"/>
      <c r="BY28" s="105">
        <v>87</v>
      </c>
      <c r="BZ28" s="58"/>
      <c r="CA28" s="2"/>
      <c r="CB28" s="109">
        <v>91</v>
      </c>
      <c r="CC28" s="58"/>
      <c r="CD28" s="2"/>
      <c r="CE28" s="58"/>
      <c r="CF28" s="58"/>
      <c r="CG28" s="2"/>
      <c r="CH28" s="29">
        <f t="shared" si="19"/>
        <v>81</v>
      </c>
      <c r="CI28" s="29">
        <f t="shared" si="20"/>
        <v>80</v>
      </c>
      <c r="CJ28" s="29">
        <f t="shared" si="21"/>
        <v>87</v>
      </c>
      <c r="CK28" s="29">
        <f t="shared" si="22"/>
        <v>91</v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8">
        <v>6</v>
      </c>
      <c r="CQ28" s="45" t="str">
        <f t="shared" si="26"/>
        <v xml:space="preserve">Memiliki kemampuan pemahaman al-Qur'an, Aqidah, Akhlaq, Fiqih, Tarikh, </v>
      </c>
      <c r="CR28" s="35"/>
      <c r="CS28" s="58">
        <v>6</v>
      </c>
      <c r="CT28" s="45" t="str">
        <f t="shared" si="27"/>
        <v xml:space="preserve">Memiliki keterampilan al-Qur'an, Aqidah, Akhlaq, Fiqih, Tarikh, </v>
      </c>
      <c r="CU28" s="7"/>
      <c r="CV28" s="47">
        <v>6</v>
      </c>
      <c r="CW28" s="58"/>
      <c r="CX28" s="7">
        <v>5516</v>
      </c>
      <c r="CY28" s="49">
        <v>70</v>
      </c>
      <c r="CZ28" s="54">
        <v>79</v>
      </c>
      <c r="DA28" s="57" t="s">
        <v>60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al-Qur'an, Aqidah, Akhlaq, Fiqih, Tarikh, </v>
      </c>
    </row>
    <row r="29" spans="1:110" x14ac:dyDescent="0.25">
      <c r="A29" s="8">
        <v>19</v>
      </c>
      <c r="B29" s="8">
        <v>120152</v>
      </c>
      <c r="C29" s="8" t="s">
        <v>78</v>
      </c>
      <c r="D29" s="8">
        <f t="shared" si="0"/>
        <v>72</v>
      </c>
      <c r="E29" s="13" t="str">
        <f t="shared" si="1"/>
        <v>C</v>
      </c>
      <c r="F29" s="17">
        <f t="shared" si="2"/>
        <v>74</v>
      </c>
      <c r="G29" s="13" t="str">
        <f t="shared" si="3"/>
        <v>C</v>
      </c>
      <c r="H29" s="13" t="str">
        <f t="shared" si="4"/>
        <v xml:space="preserve">Memiliki kemampuan pemahaman al-Qur'an, Aqidah, Akhlaq, Fiqih, Tarikh, </v>
      </c>
      <c r="I29" s="8">
        <f t="shared" si="5"/>
        <v>73</v>
      </c>
      <c r="J29" s="13" t="str">
        <f t="shared" si="6"/>
        <v>C</v>
      </c>
      <c r="K29" s="20">
        <f t="shared" si="7"/>
        <v>77</v>
      </c>
      <c r="L29" s="13" t="str">
        <f t="shared" si="8"/>
        <v>C</v>
      </c>
      <c r="M29" s="8" t="str">
        <f t="shared" si="9"/>
        <v xml:space="preserve">Memiliki keterampilan al-Qur'an, Aqidah, Akhlaq, Fiqih, Tarikh, </v>
      </c>
      <c r="N29" s="7"/>
      <c r="O29" s="58">
        <v>70</v>
      </c>
      <c r="P29" s="58"/>
      <c r="Q29" s="2"/>
      <c r="R29" s="58">
        <v>75</v>
      </c>
      <c r="S29" s="58"/>
      <c r="T29" s="2"/>
      <c r="U29" s="58">
        <v>70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72</v>
      </c>
      <c r="AE29" s="103">
        <v>70</v>
      </c>
      <c r="AF29" s="58"/>
      <c r="AG29" s="2"/>
      <c r="AH29" s="103">
        <v>75</v>
      </c>
      <c r="AI29" s="58"/>
      <c r="AJ29" s="2"/>
      <c r="AK29" s="105">
        <v>73</v>
      </c>
      <c r="AL29" s="58"/>
      <c r="AM29" s="2"/>
      <c r="AN29" s="107">
        <v>81</v>
      </c>
      <c r="AO29" s="58"/>
      <c r="AP29" s="2"/>
      <c r="AQ29" s="58"/>
      <c r="AR29" s="58"/>
      <c r="AS29" s="2"/>
      <c r="AT29" s="103">
        <v>78</v>
      </c>
      <c r="AU29" s="31">
        <f t="shared" si="11"/>
        <v>74</v>
      </c>
      <c r="AV29" s="32">
        <f t="shared" si="12"/>
        <v>74</v>
      </c>
      <c r="AW29" s="35"/>
      <c r="AX29" s="58">
        <v>70</v>
      </c>
      <c r="AY29" s="58"/>
      <c r="AZ29" s="2"/>
      <c r="BA29" s="58">
        <v>80</v>
      </c>
      <c r="BB29" s="58"/>
      <c r="BC29" s="2"/>
      <c r="BD29" s="58">
        <v>70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70</v>
      </c>
      <c r="BN29" s="29">
        <f t="shared" si="14"/>
        <v>80</v>
      </c>
      <c r="BO29" s="29">
        <f t="shared" si="15"/>
        <v>70</v>
      </c>
      <c r="BP29" s="29" t="str">
        <f t="shared" si="16"/>
        <v/>
      </c>
      <c r="BQ29" s="29" t="str">
        <f t="shared" si="17"/>
        <v/>
      </c>
      <c r="BR29" s="29">
        <f t="shared" si="18"/>
        <v>73</v>
      </c>
      <c r="BS29" s="103">
        <v>78</v>
      </c>
      <c r="BT29" s="58"/>
      <c r="BU29" s="2"/>
      <c r="BV29" s="103">
        <v>70</v>
      </c>
      <c r="BW29" s="58"/>
      <c r="BX29" s="2"/>
      <c r="BY29" s="105">
        <v>79</v>
      </c>
      <c r="BZ29" s="58"/>
      <c r="CA29" s="2"/>
      <c r="CB29" s="109">
        <v>85</v>
      </c>
      <c r="CC29" s="58"/>
      <c r="CD29" s="2"/>
      <c r="CE29" s="58"/>
      <c r="CF29" s="58"/>
      <c r="CG29" s="2"/>
      <c r="CH29" s="29">
        <f t="shared" si="19"/>
        <v>78</v>
      </c>
      <c r="CI29" s="29">
        <f t="shared" si="20"/>
        <v>70</v>
      </c>
      <c r="CJ29" s="29">
        <f t="shared" si="21"/>
        <v>79</v>
      </c>
      <c r="CK29" s="29">
        <f t="shared" si="22"/>
        <v>85</v>
      </c>
      <c r="CL29" s="29" t="str">
        <f t="shared" si="23"/>
        <v/>
      </c>
      <c r="CM29" s="31">
        <f t="shared" si="24"/>
        <v>77</v>
      </c>
      <c r="CN29" s="32">
        <f t="shared" si="25"/>
        <v>77</v>
      </c>
      <c r="CO29" s="35"/>
      <c r="CP29" s="58">
        <v>6</v>
      </c>
      <c r="CQ29" s="45" t="str">
        <f t="shared" si="26"/>
        <v xml:space="preserve">Memiliki kemampuan pemahaman al-Qur'an, Aqidah, Akhlaq, Fiqih, Tarikh, </v>
      </c>
      <c r="CR29" s="35"/>
      <c r="CS29" s="58">
        <v>6</v>
      </c>
      <c r="CT29" s="45" t="str">
        <f t="shared" si="27"/>
        <v xml:space="preserve">Memiliki keterampilan al-Qur'an, Aqidah, Akhlaq, Fiqih, Tarikh, </v>
      </c>
      <c r="CU29" s="7"/>
      <c r="CV29" s="47">
        <v>7</v>
      </c>
      <c r="CW29" s="58"/>
      <c r="CX29" s="7">
        <v>5517</v>
      </c>
      <c r="CY29" s="49">
        <v>80</v>
      </c>
      <c r="CZ29" s="54">
        <v>89</v>
      </c>
      <c r="DA29" s="57" t="s">
        <v>62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al-Qur'an, Aqidah, Akhlaq, Fiqih, Tarikh, </v>
      </c>
    </row>
    <row r="30" spans="1:110" x14ac:dyDescent="0.25">
      <c r="A30" s="8">
        <v>20</v>
      </c>
      <c r="B30" s="8">
        <v>120167</v>
      </c>
      <c r="C30" s="8" t="s">
        <v>79</v>
      </c>
      <c r="D30" s="8">
        <f t="shared" si="0"/>
        <v>72</v>
      </c>
      <c r="E30" s="13" t="str">
        <f t="shared" si="1"/>
        <v>C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al-Qur'an, Aqidah, Akhlaq, Fiqih, Tarikh, </v>
      </c>
      <c r="I30" s="8">
        <f t="shared" si="5"/>
        <v>86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al-Qur'an, Aqidah, Akhlaq, Fiqih, Tarikh, </v>
      </c>
      <c r="N30" s="7"/>
      <c r="O30" s="58">
        <v>75</v>
      </c>
      <c r="P30" s="58"/>
      <c r="Q30" s="2"/>
      <c r="R30" s="58">
        <v>70</v>
      </c>
      <c r="S30" s="58"/>
      <c r="T30" s="2"/>
      <c r="U30" s="58">
        <v>70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72</v>
      </c>
      <c r="AE30" s="103">
        <v>75</v>
      </c>
      <c r="AF30" s="58"/>
      <c r="AG30" s="2"/>
      <c r="AH30" s="103">
        <v>90</v>
      </c>
      <c r="AI30" s="58"/>
      <c r="AJ30" s="2"/>
      <c r="AK30" s="105">
        <v>80</v>
      </c>
      <c r="AL30" s="58"/>
      <c r="AM30" s="2"/>
      <c r="AN30" s="107">
        <v>87</v>
      </c>
      <c r="AO30" s="58"/>
      <c r="AP30" s="2"/>
      <c r="AQ30" s="58"/>
      <c r="AR30" s="58"/>
      <c r="AS30" s="2"/>
      <c r="AT30" s="103">
        <v>80</v>
      </c>
      <c r="AU30" s="31">
        <f t="shared" si="11"/>
        <v>78.375</v>
      </c>
      <c r="AV30" s="32">
        <f t="shared" si="12"/>
        <v>78</v>
      </c>
      <c r="AW30" s="35"/>
      <c r="AX30" s="58">
        <v>90</v>
      </c>
      <c r="AY30" s="58"/>
      <c r="AZ30" s="2"/>
      <c r="BA30" s="58">
        <v>85</v>
      </c>
      <c r="BB30" s="58"/>
      <c r="BC30" s="2"/>
      <c r="BD30" s="58">
        <v>82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90</v>
      </c>
      <c r="BN30" s="29">
        <f t="shared" si="14"/>
        <v>85</v>
      </c>
      <c r="BO30" s="29">
        <f t="shared" si="15"/>
        <v>82</v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103">
        <v>80</v>
      </c>
      <c r="BT30" s="58"/>
      <c r="BU30" s="2"/>
      <c r="BV30" s="103">
        <v>75</v>
      </c>
      <c r="BW30" s="58"/>
      <c r="BX30" s="2"/>
      <c r="BY30" s="105">
        <v>84</v>
      </c>
      <c r="BZ30" s="58"/>
      <c r="CA30" s="2"/>
      <c r="CB30" s="109">
        <v>82</v>
      </c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75</v>
      </c>
      <c r="CJ30" s="29">
        <f t="shared" si="21"/>
        <v>84</v>
      </c>
      <c r="CK30" s="29">
        <f t="shared" si="22"/>
        <v>82</v>
      </c>
      <c r="CL30" s="29" t="str">
        <f t="shared" si="23"/>
        <v/>
      </c>
      <c r="CM30" s="31">
        <f t="shared" si="24"/>
        <v>81.400000000000006</v>
      </c>
      <c r="CN30" s="32">
        <f t="shared" si="25"/>
        <v>81</v>
      </c>
      <c r="CO30" s="35"/>
      <c r="CP30" s="58">
        <v>6</v>
      </c>
      <c r="CQ30" s="45" t="str">
        <f t="shared" si="26"/>
        <v xml:space="preserve">Memiliki kemampuan pemahaman al-Qur'an, Aqidah, Akhlaq, Fiqih, Tarikh, </v>
      </c>
      <c r="CR30" s="35"/>
      <c r="CS30" s="58">
        <v>6</v>
      </c>
      <c r="CT30" s="45" t="str">
        <f t="shared" si="27"/>
        <v xml:space="preserve">Memiliki keterampilan al-Qur'an, Aqidah, Akhlaq, Fiqih, Tarikh, </v>
      </c>
      <c r="CU30" s="7"/>
      <c r="CV30" s="47">
        <v>8</v>
      </c>
      <c r="CW30" s="58"/>
      <c r="CX30" s="7">
        <v>5518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al-Qur'an, Aqidah, Akhlaq, Fiqih, Tarikh, </v>
      </c>
    </row>
    <row r="31" spans="1:110" x14ac:dyDescent="0.25">
      <c r="A31" s="8">
        <v>21</v>
      </c>
      <c r="B31" s="8">
        <v>120182</v>
      </c>
      <c r="C31" s="8" t="s">
        <v>80</v>
      </c>
      <c r="D31" s="8">
        <f t="shared" si="0"/>
        <v>89</v>
      </c>
      <c r="E31" s="13" t="str">
        <f t="shared" si="1"/>
        <v>B</v>
      </c>
      <c r="F31" s="17">
        <f t="shared" si="2"/>
        <v>87</v>
      </c>
      <c r="G31" s="13" t="str">
        <f t="shared" si="3"/>
        <v>B</v>
      </c>
      <c r="H31" s="13" t="str">
        <f t="shared" si="4"/>
        <v xml:space="preserve">Memiliki kemampuan pemahaman al-Qur'an, Aqidah, Akhlaq, Fiqih, Tarikh, </v>
      </c>
      <c r="I31" s="8">
        <f t="shared" si="5"/>
        <v>82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al-Qur'an, Aqidah, Akhlaq, Fiqih, Tarikh, </v>
      </c>
      <c r="N31" s="7"/>
      <c r="O31" s="58">
        <v>95</v>
      </c>
      <c r="P31" s="58"/>
      <c r="Q31" s="2"/>
      <c r="R31" s="58">
        <v>95</v>
      </c>
      <c r="S31" s="58"/>
      <c r="T31" s="2"/>
      <c r="U31" s="58">
        <v>78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89</v>
      </c>
      <c r="AE31" s="103">
        <v>90</v>
      </c>
      <c r="AF31" s="58"/>
      <c r="AG31" s="2"/>
      <c r="AH31" s="103">
        <v>80</v>
      </c>
      <c r="AI31" s="58"/>
      <c r="AJ31" s="2"/>
      <c r="AK31" s="105">
        <v>88</v>
      </c>
      <c r="AL31" s="58"/>
      <c r="AM31" s="2"/>
      <c r="AN31" s="107">
        <v>87</v>
      </c>
      <c r="AO31" s="58"/>
      <c r="AP31" s="2"/>
      <c r="AQ31" s="58"/>
      <c r="AR31" s="58"/>
      <c r="AS31" s="2"/>
      <c r="AT31" s="103">
        <v>80</v>
      </c>
      <c r="AU31" s="31">
        <f t="shared" si="11"/>
        <v>86.625</v>
      </c>
      <c r="AV31" s="32">
        <f t="shared" si="12"/>
        <v>87</v>
      </c>
      <c r="AW31" s="35"/>
      <c r="AX31" s="58">
        <v>85</v>
      </c>
      <c r="AY31" s="58"/>
      <c r="AZ31" s="2"/>
      <c r="BA31" s="58">
        <v>90</v>
      </c>
      <c r="BB31" s="58"/>
      <c r="BC31" s="2"/>
      <c r="BD31" s="58">
        <v>70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90</v>
      </c>
      <c r="BO31" s="29">
        <f t="shared" si="15"/>
        <v>70</v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103">
        <v>80</v>
      </c>
      <c r="BT31" s="58"/>
      <c r="BU31" s="2"/>
      <c r="BV31" s="103">
        <v>90</v>
      </c>
      <c r="BW31" s="58"/>
      <c r="BX31" s="2"/>
      <c r="BY31" s="105">
        <v>91</v>
      </c>
      <c r="BZ31" s="58"/>
      <c r="CA31" s="2"/>
      <c r="CB31" s="109">
        <v>92</v>
      </c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90</v>
      </c>
      <c r="CJ31" s="29">
        <f t="shared" si="21"/>
        <v>91</v>
      </c>
      <c r="CK31" s="29">
        <f t="shared" si="22"/>
        <v>92</v>
      </c>
      <c r="CL31" s="29" t="str">
        <f t="shared" si="23"/>
        <v/>
      </c>
      <c r="CM31" s="31">
        <f t="shared" si="24"/>
        <v>87</v>
      </c>
      <c r="CN31" s="32">
        <f t="shared" si="25"/>
        <v>87</v>
      </c>
      <c r="CO31" s="35"/>
      <c r="CP31" s="58">
        <v>6</v>
      </c>
      <c r="CQ31" s="45" t="str">
        <f t="shared" si="26"/>
        <v xml:space="preserve">Memiliki kemampuan pemahaman al-Qur'an, Aqidah, Akhlaq, Fiqih, Tarikh, </v>
      </c>
      <c r="CR31" s="35"/>
      <c r="CS31" s="58">
        <v>6</v>
      </c>
      <c r="CT31" s="45" t="str">
        <f t="shared" si="27"/>
        <v xml:space="preserve">Memiliki keterampilan al-Qur'an, Aqidah, Akhlaq, Fiqih, Tarikh, </v>
      </c>
      <c r="CU31" s="7"/>
      <c r="CV31" s="47">
        <v>9</v>
      </c>
      <c r="CW31" s="58"/>
      <c r="CX31" s="7">
        <v>5519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al-Qur'an, Aqidah, Akhlaq, Fiqih, Tarikh, </v>
      </c>
    </row>
    <row r="32" spans="1:110" x14ac:dyDescent="0.25">
      <c r="A32" s="8">
        <v>22</v>
      </c>
      <c r="B32" s="8">
        <v>120197</v>
      </c>
      <c r="C32" s="8" t="s">
        <v>81</v>
      </c>
      <c r="D32" s="8">
        <f t="shared" si="0"/>
        <v>77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al-Qur'an, Aqidah, Akhlaq, Fiqih, Tarikh, </v>
      </c>
      <c r="I32" s="8">
        <f t="shared" si="5"/>
        <v>91</v>
      </c>
      <c r="J32" s="13" t="str">
        <f t="shared" si="6"/>
        <v>A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al-Qur'an, Aqidah, Akhlaq, Fiqih, Tarikh, </v>
      </c>
      <c r="N32" s="7"/>
      <c r="O32" s="58">
        <v>80</v>
      </c>
      <c r="P32" s="58"/>
      <c r="Q32" s="2"/>
      <c r="R32" s="58">
        <v>80</v>
      </c>
      <c r="S32" s="58"/>
      <c r="T32" s="2"/>
      <c r="U32" s="58">
        <v>71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77</v>
      </c>
      <c r="AE32" s="103">
        <v>80</v>
      </c>
      <c r="AF32" s="58"/>
      <c r="AG32" s="2"/>
      <c r="AH32" s="103">
        <v>80</v>
      </c>
      <c r="AI32" s="58"/>
      <c r="AJ32" s="2"/>
      <c r="AK32" s="105">
        <v>87</v>
      </c>
      <c r="AL32" s="58"/>
      <c r="AM32" s="2"/>
      <c r="AN32" s="107">
        <v>85</v>
      </c>
      <c r="AO32" s="58"/>
      <c r="AP32" s="2"/>
      <c r="AQ32" s="58"/>
      <c r="AR32" s="58"/>
      <c r="AS32" s="2"/>
      <c r="AT32" s="103">
        <v>80</v>
      </c>
      <c r="AU32" s="31">
        <f t="shared" si="11"/>
        <v>80.375</v>
      </c>
      <c r="AV32" s="32">
        <f t="shared" si="12"/>
        <v>80</v>
      </c>
      <c r="AW32" s="35"/>
      <c r="AX32" s="58">
        <v>90</v>
      </c>
      <c r="AY32" s="58"/>
      <c r="AZ32" s="2"/>
      <c r="BA32" s="58">
        <v>95</v>
      </c>
      <c r="BB32" s="58"/>
      <c r="BC32" s="2"/>
      <c r="BD32" s="58">
        <v>88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95</v>
      </c>
      <c r="BO32" s="29">
        <f t="shared" si="15"/>
        <v>88</v>
      </c>
      <c r="BP32" s="29" t="str">
        <f t="shared" si="16"/>
        <v/>
      </c>
      <c r="BQ32" s="29" t="str">
        <f t="shared" si="17"/>
        <v/>
      </c>
      <c r="BR32" s="29">
        <f t="shared" si="18"/>
        <v>91</v>
      </c>
      <c r="BS32" s="103">
        <v>80</v>
      </c>
      <c r="BT32" s="58"/>
      <c r="BU32" s="2"/>
      <c r="BV32" s="103">
        <v>80</v>
      </c>
      <c r="BW32" s="58"/>
      <c r="BX32" s="2"/>
      <c r="BY32" s="105">
        <v>86</v>
      </c>
      <c r="BZ32" s="58"/>
      <c r="CA32" s="2"/>
      <c r="CB32" s="109">
        <v>92</v>
      </c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80</v>
      </c>
      <c r="CJ32" s="29">
        <f t="shared" si="21"/>
        <v>86</v>
      </c>
      <c r="CK32" s="29">
        <f t="shared" si="22"/>
        <v>92</v>
      </c>
      <c r="CL32" s="29" t="str">
        <f t="shared" si="23"/>
        <v/>
      </c>
      <c r="CM32" s="31">
        <f t="shared" si="24"/>
        <v>85.8</v>
      </c>
      <c r="CN32" s="32">
        <f t="shared" si="25"/>
        <v>86</v>
      </c>
      <c r="CO32" s="35"/>
      <c r="CP32" s="58">
        <v>6</v>
      </c>
      <c r="CQ32" s="45" t="str">
        <f t="shared" si="26"/>
        <v xml:space="preserve">Memiliki kemampuan pemahaman al-Qur'an, Aqidah, Akhlaq, Fiqih, Tarikh, </v>
      </c>
      <c r="CR32" s="35"/>
      <c r="CS32" s="58">
        <v>6</v>
      </c>
      <c r="CT32" s="45" t="str">
        <f t="shared" si="27"/>
        <v xml:space="preserve">Memiliki keterampilan al-Qur'an, Aqidah, Akhlaq, Fiqih, Tarikh, </v>
      </c>
      <c r="CU32" s="7"/>
      <c r="CV32" s="47">
        <v>10</v>
      </c>
      <c r="CW32" s="58"/>
      <c r="CX32" s="7">
        <v>5520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al-Qur'an, Aqidah, Akhlaq, Fiqih, Tarikh, </v>
      </c>
    </row>
    <row r="33" spans="1:110" x14ac:dyDescent="0.25">
      <c r="A33" s="8">
        <v>23</v>
      </c>
      <c r="B33" s="8">
        <v>120212</v>
      </c>
      <c r="C33" s="8" t="s">
        <v>82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al-Qur'an, Aqidah, Akhlaq, Fiqih, Tarikh, </v>
      </c>
      <c r="I33" s="8">
        <f t="shared" si="5"/>
        <v>87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al-Qur'an, Aqidah, Akhlaq, Fiqih, Tarikh, </v>
      </c>
      <c r="N33" s="7"/>
      <c r="O33" s="58">
        <v>90</v>
      </c>
      <c r="P33" s="58"/>
      <c r="Q33" s="2"/>
      <c r="R33" s="58">
        <v>80</v>
      </c>
      <c r="S33" s="58"/>
      <c r="T33" s="2"/>
      <c r="U33" s="58">
        <v>95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88</v>
      </c>
      <c r="AE33" s="103">
        <v>90</v>
      </c>
      <c r="AF33" s="58"/>
      <c r="AG33" s="2"/>
      <c r="AH33" s="103">
        <v>90</v>
      </c>
      <c r="AI33" s="58"/>
      <c r="AJ33" s="2"/>
      <c r="AK33" s="105">
        <v>88</v>
      </c>
      <c r="AL33" s="58"/>
      <c r="AM33" s="2"/>
      <c r="AN33" s="107">
        <v>90</v>
      </c>
      <c r="AO33" s="58"/>
      <c r="AP33" s="2"/>
      <c r="AQ33" s="58"/>
      <c r="AR33" s="58"/>
      <c r="AS33" s="2"/>
      <c r="AT33" s="103">
        <v>78</v>
      </c>
      <c r="AU33" s="31">
        <f t="shared" si="11"/>
        <v>87.625</v>
      </c>
      <c r="AV33" s="32">
        <f t="shared" si="12"/>
        <v>88</v>
      </c>
      <c r="AW33" s="35"/>
      <c r="AX33" s="58">
        <v>95</v>
      </c>
      <c r="AY33" s="58"/>
      <c r="AZ33" s="2"/>
      <c r="BA33" s="58">
        <v>90</v>
      </c>
      <c r="BB33" s="58"/>
      <c r="BC33" s="2"/>
      <c r="BD33" s="58">
        <v>75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95</v>
      </c>
      <c r="BN33" s="29">
        <f t="shared" si="14"/>
        <v>90</v>
      </c>
      <c r="BO33" s="29">
        <f t="shared" si="15"/>
        <v>75</v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103">
        <v>78</v>
      </c>
      <c r="BT33" s="58"/>
      <c r="BU33" s="2"/>
      <c r="BV33" s="103">
        <v>90</v>
      </c>
      <c r="BW33" s="58"/>
      <c r="BX33" s="2"/>
      <c r="BY33" s="105">
        <v>86</v>
      </c>
      <c r="BZ33" s="58"/>
      <c r="CA33" s="2"/>
      <c r="CB33" s="109">
        <v>89</v>
      </c>
      <c r="CC33" s="58"/>
      <c r="CD33" s="2"/>
      <c r="CE33" s="58"/>
      <c r="CF33" s="58"/>
      <c r="CG33" s="2"/>
      <c r="CH33" s="29">
        <f t="shared" si="19"/>
        <v>78</v>
      </c>
      <c r="CI33" s="29">
        <f t="shared" si="20"/>
        <v>90</v>
      </c>
      <c r="CJ33" s="29">
        <f t="shared" si="21"/>
        <v>86</v>
      </c>
      <c r="CK33" s="29">
        <f t="shared" si="22"/>
        <v>89</v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8">
        <v>6</v>
      </c>
      <c r="CQ33" s="45" t="str">
        <f t="shared" si="26"/>
        <v xml:space="preserve">Memiliki kemampuan pemahaman al-Qur'an, Aqidah, Akhlaq, Fiqih, Tarikh, </v>
      </c>
      <c r="CR33" s="35"/>
      <c r="CS33" s="58">
        <v>6</v>
      </c>
      <c r="CT33" s="45" t="str">
        <f t="shared" si="27"/>
        <v xml:space="preserve">Memiliki keterampilan al-Qur'an, Aqidah, Akhlaq, Fiqih, Tarikh,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al-Qur'an, Aqidah, Akhlaq, Fiqih, Tarikh, </v>
      </c>
    </row>
    <row r="34" spans="1:110" x14ac:dyDescent="0.25">
      <c r="A34" s="8">
        <v>24</v>
      </c>
      <c r="B34" s="8">
        <v>120227</v>
      </c>
      <c r="C34" s="8" t="s">
        <v>83</v>
      </c>
      <c r="D34" s="8">
        <f t="shared" si="0"/>
        <v>80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al-Qur'an, Aqidah, Akhlaq, Fiqih, Tarikh, </v>
      </c>
      <c r="I34" s="8">
        <f t="shared" si="5"/>
        <v>80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al-Qur'an, Aqidah, Akhlaq, Fiqih, Tarikh, </v>
      </c>
      <c r="N34" s="7"/>
      <c r="O34" s="58">
        <v>75</v>
      </c>
      <c r="P34" s="58"/>
      <c r="Q34" s="2"/>
      <c r="R34" s="58">
        <v>80</v>
      </c>
      <c r="S34" s="58"/>
      <c r="T34" s="2"/>
      <c r="U34" s="58">
        <v>85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80</v>
      </c>
      <c r="AE34" s="103">
        <v>75</v>
      </c>
      <c r="AF34" s="58"/>
      <c r="AG34" s="2"/>
      <c r="AH34" s="103">
        <v>70</v>
      </c>
      <c r="AI34" s="58"/>
      <c r="AJ34" s="2"/>
      <c r="AK34" s="105">
        <v>76</v>
      </c>
      <c r="AL34" s="58"/>
      <c r="AM34" s="2"/>
      <c r="AN34" s="107">
        <v>80</v>
      </c>
      <c r="AO34" s="58"/>
      <c r="AP34" s="2"/>
      <c r="AQ34" s="58"/>
      <c r="AR34" s="58"/>
      <c r="AS34" s="2"/>
      <c r="AT34" s="103">
        <v>84</v>
      </c>
      <c r="AU34" s="31">
        <f t="shared" si="11"/>
        <v>78.125</v>
      </c>
      <c r="AV34" s="32">
        <f t="shared" si="12"/>
        <v>78</v>
      </c>
      <c r="AW34" s="35"/>
      <c r="AX34" s="58">
        <v>85</v>
      </c>
      <c r="AY34" s="58"/>
      <c r="AZ34" s="2"/>
      <c r="BA34" s="58">
        <v>80</v>
      </c>
      <c r="BB34" s="58"/>
      <c r="BC34" s="2"/>
      <c r="BD34" s="58">
        <v>74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80</v>
      </c>
      <c r="BO34" s="29">
        <f t="shared" si="15"/>
        <v>74</v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103">
        <v>84</v>
      </c>
      <c r="BT34" s="58"/>
      <c r="BU34" s="2"/>
      <c r="BV34" s="103">
        <v>75</v>
      </c>
      <c r="BW34" s="58"/>
      <c r="BX34" s="2"/>
      <c r="BY34" s="105">
        <v>85</v>
      </c>
      <c r="BZ34" s="58"/>
      <c r="CA34" s="2"/>
      <c r="CB34" s="109">
        <v>83</v>
      </c>
      <c r="CC34" s="58"/>
      <c r="CD34" s="2"/>
      <c r="CE34" s="58"/>
      <c r="CF34" s="58"/>
      <c r="CG34" s="2"/>
      <c r="CH34" s="29">
        <f t="shared" si="19"/>
        <v>84</v>
      </c>
      <c r="CI34" s="29">
        <f t="shared" si="20"/>
        <v>75</v>
      </c>
      <c r="CJ34" s="29">
        <f t="shared" si="21"/>
        <v>85</v>
      </c>
      <c r="CK34" s="29">
        <f t="shared" si="22"/>
        <v>83</v>
      </c>
      <c r="CL34" s="29" t="str">
        <f t="shared" si="23"/>
        <v/>
      </c>
      <c r="CM34" s="31">
        <f t="shared" si="24"/>
        <v>81.400000000000006</v>
      </c>
      <c r="CN34" s="32">
        <f t="shared" si="25"/>
        <v>81</v>
      </c>
      <c r="CO34" s="35"/>
      <c r="CP34" s="58">
        <v>6</v>
      </c>
      <c r="CQ34" s="45" t="str">
        <f t="shared" si="26"/>
        <v xml:space="preserve">Memiliki kemampuan pemahaman al-Qur'an, Aqidah, Akhlaq, Fiqih, Tarikh, </v>
      </c>
      <c r="CR34" s="35"/>
      <c r="CS34" s="58">
        <v>6</v>
      </c>
      <c r="CT34" s="45" t="str">
        <f t="shared" si="27"/>
        <v xml:space="preserve">Memiliki keterampilan al-Qur'an, Aqidah, Akhlaq, Fiqih, Tarikh,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120242</v>
      </c>
      <c r="C35" s="8" t="s">
        <v>84</v>
      </c>
      <c r="D35" s="8">
        <f t="shared" si="0"/>
        <v>73</v>
      </c>
      <c r="E35" s="13" t="str">
        <f t="shared" si="1"/>
        <v>C</v>
      </c>
      <c r="F35" s="17">
        <f t="shared" si="2"/>
        <v>73</v>
      </c>
      <c r="G35" s="13" t="str">
        <f t="shared" si="3"/>
        <v>C</v>
      </c>
      <c r="H35" s="13" t="str">
        <f t="shared" si="4"/>
        <v xml:space="preserve">Memiliki kemampuan pemahaman al-Qur'an, Aqidah, Akhlaq, Fiqih, Tarikh, </v>
      </c>
      <c r="I35" s="8">
        <f t="shared" si="5"/>
        <v>72</v>
      </c>
      <c r="J35" s="13" t="str">
        <f t="shared" si="6"/>
        <v>C</v>
      </c>
      <c r="K35" s="20">
        <f t="shared" si="7"/>
        <v>75</v>
      </c>
      <c r="L35" s="13" t="str">
        <f t="shared" si="8"/>
        <v>C</v>
      </c>
      <c r="M35" s="8" t="str">
        <f t="shared" si="9"/>
        <v xml:space="preserve">Memiliki keterampilan al-Qur'an, Aqidah, Akhlaq, Fiqih, Tarikh, </v>
      </c>
      <c r="N35" s="7"/>
      <c r="O35" s="58">
        <v>70</v>
      </c>
      <c r="P35" s="58"/>
      <c r="Q35" s="2"/>
      <c r="R35" s="58">
        <v>80</v>
      </c>
      <c r="S35" s="58"/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73</v>
      </c>
      <c r="AE35" s="103">
        <v>70</v>
      </c>
      <c r="AF35" s="58"/>
      <c r="AG35" s="2"/>
      <c r="AH35" s="103">
        <v>75</v>
      </c>
      <c r="AI35" s="58"/>
      <c r="AJ35" s="2"/>
      <c r="AK35" s="105">
        <v>73</v>
      </c>
      <c r="AL35" s="58"/>
      <c r="AM35" s="2"/>
      <c r="AN35" s="107">
        <v>77</v>
      </c>
      <c r="AO35" s="58"/>
      <c r="AP35" s="2"/>
      <c r="AQ35" s="58"/>
      <c r="AR35" s="58"/>
      <c r="AS35" s="2"/>
      <c r="AT35" s="103">
        <v>71</v>
      </c>
      <c r="AU35" s="31">
        <f t="shared" si="11"/>
        <v>73.25</v>
      </c>
      <c r="AV35" s="32">
        <f t="shared" si="12"/>
        <v>73</v>
      </c>
      <c r="AW35" s="35"/>
      <c r="AX35" s="58">
        <v>70</v>
      </c>
      <c r="AY35" s="58"/>
      <c r="AZ35" s="2"/>
      <c r="BA35" s="58">
        <v>75</v>
      </c>
      <c r="BB35" s="58"/>
      <c r="BC35" s="2"/>
      <c r="BD35" s="58">
        <v>70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70</v>
      </c>
      <c r="BN35" s="29">
        <f t="shared" si="14"/>
        <v>75</v>
      </c>
      <c r="BO35" s="29">
        <f t="shared" si="15"/>
        <v>70</v>
      </c>
      <c r="BP35" s="29" t="str">
        <f t="shared" si="16"/>
        <v/>
      </c>
      <c r="BQ35" s="29" t="str">
        <f t="shared" si="17"/>
        <v/>
      </c>
      <c r="BR35" s="29">
        <f t="shared" si="18"/>
        <v>72</v>
      </c>
      <c r="BS35" s="103">
        <v>71</v>
      </c>
      <c r="BT35" s="58"/>
      <c r="BU35" s="2"/>
      <c r="BV35" s="103">
        <v>70</v>
      </c>
      <c r="BW35" s="58"/>
      <c r="BX35" s="2"/>
      <c r="BY35" s="105">
        <v>81</v>
      </c>
      <c r="BZ35" s="58"/>
      <c r="CA35" s="2"/>
      <c r="CB35" s="109">
        <v>79</v>
      </c>
      <c r="CC35" s="58"/>
      <c r="CD35" s="2"/>
      <c r="CE35" s="58"/>
      <c r="CF35" s="58"/>
      <c r="CG35" s="2"/>
      <c r="CH35" s="29">
        <f t="shared" si="19"/>
        <v>71</v>
      </c>
      <c r="CI35" s="29">
        <f t="shared" si="20"/>
        <v>70</v>
      </c>
      <c r="CJ35" s="29">
        <f t="shared" si="21"/>
        <v>81</v>
      </c>
      <c r="CK35" s="29">
        <f t="shared" si="22"/>
        <v>79</v>
      </c>
      <c r="CL35" s="29" t="str">
        <f t="shared" si="23"/>
        <v/>
      </c>
      <c r="CM35" s="31">
        <f t="shared" si="24"/>
        <v>74.599999999999994</v>
      </c>
      <c r="CN35" s="32">
        <f t="shared" si="25"/>
        <v>75</v>
      </c>
      <c r="CO35" s="35"/>
      <c r="CP35" s="58">
        <v>6</v>
      </c>
      <c r="CQ35" s="45" t="str">
        <f t="shared" si="26"/>
        <v xml:space="preserve">Memiliki kemampuan pemahaman al-Qur'an, Aqidah, Akhlaq, Fiqih, Tarikh, </v>
      </c>
      <c r="CR35" s="35"/>
      <c r="CS35" s="58">
        <v>6</v>
      </c>
      <c r="CT35" s="45" t="str">
        <f t="shared" si="27"/>
        <v xml:space="preserve">Memiliki keterampilan al-Qur'an, Aqidah, Akhlaq, Fiqih, Tarikh,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120257</v>
      </c>
      <c r="C36" s="8" t="s">
        <v>85</v>
      </c>
      <c r="D36" s="8">
        <f t="shared" si="0"/>
        <v>82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al-Qur'an, Aqidah, Akhlaq, Fiqih, Tarikh, </v>
      </c>
      <c r="I36" s="8">
        <f t="shared" si="5"/>
        <v>83</v>
      </c>
      <c r="J36" s="13" t="str">
        <f t="shared" si="6"/>
        <v>B</v>
      </c>
      <c r="K36" s="20">
        <f t="shared" si="7"/>
        <v>79</v>
      </c>
      <c r="L36" s="13" t="str">
        <f t="shared" si="8"/>
        <v>C</v>
      </c>
      <c r="M36" s="8" t="str">
        <f t="shared" si="9"/>
        <v xml:space="preserve">Memiliki keterampilan al-Qur'an, Aqidah, Akhlaq, Fiqih, Tarikh, </v>
      </c>
      <c r="N36" s="7"/>
      <c r="O36" s="58">
        <v>90</v>
      </c>
      <c r="P36" s="58"/>
      <c r="Q36" s="2"/>
      <c r="R36" s="58">
        <v>80</v>
      </c>
      <c r="S36" s="58"/>
      <c r="T36" s="2"/>
      <c r="U36" s="58">
        <v>75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82</v>
      </c>
      <c r="AE36" s="103">
        <v>80</v>
      </c>
      <c r="AF36" s="58"/>
      <c r="AG36" s="2"/>
      <c r="AH36" s="103">
        <v>75</v>
      </c>
      <c r="AI36" s="58"/>
      <c r="AJ36" s="2"/>
      <c r="AK36" s="105">
        <v>73</v>
      </c>
      <c r="AL36" s="58"/>
      <c r="AM36" s="2"/>
      <c r="AN36" s="107">
        <v>79</v>
      </c>
      <c r="AO36" s="58"/>
      <c r="AP36" s="2"/>
      <c r="AQ36" s="58"/>
      <c r="AR36" s="58"/>
      <c r="AS36" s="2"/>
      <c r="AT36" s="103">
        <v>82</v>
      </c>
      <c r="AU36" s="31">
        <f t="shared" si="11"/>
        <v>79.25</v>
      </c>
      <c r="AV36" s="32">
        <f t="shared" si="12"/>
        <v>79</v>
      </c>
      <c r="AW36" s="35"/>
      <c r="AX36" s="58">
        <v>85</v>
      </c>
      <c r="AY36" s="58"/>
      <c r="AZ36" s="2"/>
      <c r="BA36" s="58">
        <v>90</v>
      </c>
      <c r="BB36" s="58"/>
      <c r="BC36" s="2"/>
      <c r="BD36" s="58">
        <v>74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90</v>
      </c>
      <c r="BO36" s="29">
        <f t="shared" si="15"/>
        <v>74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103">
        <v>82</v>
      </c>
      <c r="BT36" s="58"/>
      <c r="BU36" s="2"/>
      <c r="BV36" s="103">
        <v>80</v>
      </c>
      <c r="BW36" s="58"/>
      <c r="BX36" s="2"/>
      <c r="BY36" s="105">
        <v>74</v>
      </c>
      <c r="BZ36" s="58"/>
      <c r="CA36" s="2"/>
      <c r="CB36" s="109">
        <v>77</v>
      </c>
      <c r="CC36" s="58"/>
      <c r="CD36" s="2"/>
      <c r="CE36" s="58"/>
      <c r="CF36" s="58"/>
      <c r="CG36" s="2"/>
      <c r="CH36" s="29">
        <f t="shared" si="19"/>
        <v>82</v>
      </c>
      <c r="CI36" s="29">
        <f t="shared" si="20"/>
        <v>80</v>
      </c>
      <c r="CJ36" s="29">
        <f t="shared" si="21"/>
        <v>74</v>
      </c>
      <c r="CK36" s="29">
        <f t="shared" si="22"/>
        <v>77</v>
      </c>
      <c r="CL36" s="29" t="str">
        <f t="shared" si="23"/>
        <v/>
      </c>
      <c r="CM36" s="31">
        <f t="shared" si="24"/>
        <v>79.2</v>
      </c>
      <c r="CN36" s="32">
        <f t="shared" si="25"/>
        <v>79</v>
      </c>
      <c r="CO36" s="35"/>
      <c r="CP36" s="58">
        <v>6</v>
      </c>
      <c r="CQ36" s="45" t="str">
        <f t="shared" si="26"/>
        <v xml:space="preserve">Memiliki kemampuan pemahaman al-Qur'an, Aqidah, Akhlaq, Fiqih, Tarikh, </v>
      </c>
      <c r="CR36" s="35"/>
      <c r="CS36" s="58">
        <v>6</v>
      </c>
      <c r="CT36" s="45" t="str">
        <f t="shared" si="27"/>
        <v xml:space="preserve">Memiliki keterampilan al-Qur'an, Aqidah, Akhlaq, Fiqih, Tarikh,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120272</v>
      </c>
      <c r="C37" s="8" t="s">
        <v>86</v>
      </c>
      <c r="D37" s="8">
        <f t="shared" si="0"/>
        <v>78</v>
      </c>
      <c r="E37" s="13" t="str">
        <f t="shared" si="1"/>
        <v>C</v>
      </c>
      <c r="F37" s="17">
        <f t="shared" si="2"/>
        <v>78</v>
      </c>
      <c r="G37" s="13" t="str">
        <f t="shared" si="3"/>
        <v>C</v>
      </c>
      <c r="H37" s="13" t="str">
        <f t="shared" si="4"/>
        <v xml:space="preserve">Memiliki kemampuan pemahaman al-Qur'an, Aqidah, Akhlaq, Fiqih, Tarikh, </v>
      </c>
      <c r="I37" s="8">
        <f t="shared" si="5"/>
        <v>88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al-Qur'an, Aqidah, Akhlaq, Fiqih, Tarikh, </v>
      </c>
      <c r="N37" s="7"/>
      <c r="O37" s="58">
        <v>75</v>
      </c>
      <c r="P37" s="58"/>
      <c r="Q37" s="2"/>
      <c r="R37" s="58">
        <v>80</v>
      </c>
      <c r="S37" s="58"/>
      <c r="T37" s="2"/>
      <c r="U37" s="58">
        <v>80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78</v>
      </c>
      <c r="AE37" s="103">
        <v>75</v>
      </c>
      <c r="AF37" s="58"/>
      <c r="AG37" s="2"/>
      <c r="AH37" s="103">
        <v>80</v>
      </c>
      <c r="AI37" s="58"/>
      <c r="AJ37" s="2"/>
      <c r="AK37" s="105">
        <v>80</v>
      </c>
      <c r="AL37" s="58"/>
      <c r="AM37" s="2"/>
      <c r="AN37" s="107">
        <v>84</v>
      </c>
      <c r="AO37" s="58"/>
      <c r="AP37" s="2"/>
      <c r="AQ37" s="58"/>
      <c r="AR37" s="58"/>
      <c r="AS37" s="2"/>
      <c r="AT37" s="103">
        <v>73</v>
      </c>
      <c r="AU37" s="31">
        <f t="shared" si="11"/>
        <v>78.375</v>
      </c>
      <c r="AV37" s="32">
        <f t="shared" si="12"/>
        <v>78</v>
      </c>
      <c r="AW37" s="35"/>
      <c r="AX37" s="58">
        <v>90</v>
      </c>
      <c r="AY37" s="58"/>
      <c r="AZ37" s="2"/>
      <c r="BA37" s="58">
        <v>85</v>
      </c>
      <c r="BB37" s="58"/>
      <c r="BC37" s="2"/>
      <c r="BD37" s="58">
        <v>90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85</v>
      </c>
      <c r="BO37" s="29">
        <f t="shared" si="15"/>
        <v>90</v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103">
        <v>73</v>
      </c>
      <c r="BT37" s="58"/>
      <c r="BU37" s="2"/>
      <c r="BV37" s="103">
        <v>75</v>
      </c>
      <c r="BW37" s="58"/>
      <c r="BX37" s="2"/>
      <c r="BY37" s="105">
        <v>85</v>
      </c>
      <c r="BZ37" s="58"/>
      <c r="CA37" s="2"/>
      <c r="CB37" s="109">
        <v>85</v>
      </c>
      <c r="CC37" s="58"/>
      <c r="CD37" s="2"/>
      <c r="CE37" s="58"/>
      <c r="CF37" s="58"/>
      <c r="CG37" s="2"/>
      <c r="CH37" s="29">
        <f t="shared" si="19"/>
        <v>73</v>
      </c>
      <c r="CI37" s="29">
        <f t="shared" si="20"/>
        <v>75</v>
      </c>
      <c r="CJ37" s="29">
        <f t="shared" si="21"/>
        <v>85</v>
      </c>
      <c r="CK37" s="29">
        <f t="shared" si="22"/>
        <v>85</v>
      </c>
      <c r="CL37" s="29" t="str">
        <f t="shared" si="23"/>
        <v/>
      </c>
      <c r="CM37" s="31">
        <f t="shared" si="24"/>
        <v>81.2</v>
      </c>
      <c r="CN37" s="32">
        <f t="shared" si="25"/>
        <v>81</v>
      </c>
      <c r="CO37" s="35"/>
      <c r="CP37" s="58">
        <v>6</v>
      </c>
      <c r="CQ37" s="45" t="str">
        <f t="shared" si="26"/>
        <v xml:space="preserve">Memiliki kemampuan pemahaman al-Qur'an, Aqidah, Akhlaq, Fiqih, Tarikh, </v>
      </c>
      <c r="CR37" s="35"/>
      <c r="CS37" s="58">
        <v>6</v>
      </c>
      <c r="CT37" s="45" t="str">
        <f t="shared" si="27"/>
        <v xml:space="preserve">Memiliki keterampilan al-Qur'an, Aqidah, Akhlaq, Fiqih, Tarikh,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120287</v>
      </c>
      <c r="C38" s="8" t="s">
        <v>87</v>
      </c>
      <c r="D38" s="8">
        <f t="shared" si="0"/>
        <v>80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al-Qur'an, Aqidah, Akhlaq, Fiqih, Tarikh, </v>
      </c>
      <c r="I38" s="8">
        <f t="shared" si="5"/>
        <v>85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al-Qur'an, Aqidah, Akhlaq, Fiqih, Tarikh, </v>
      </c>
      <c r="N38" s="7"/>
      <c r="O38" s="58">
        <v>80</v>
      </c>
      <c r="P38" s="58"/>
      <c r="Q38" s="2"/>
      <c r="R38" s="58">
        <v>80</v>
      </c>
      <c r="S38" s="58"/>
      <c r="T38" s="2"/>
      <c r="U38" s="58">
        <v>80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80</v>
      </c>
      <c r="AE38" s="103">
        <v>90</v>
      </c>
      <c r="AF38" s="58"/>
      <c r="AG38" s="2"/>
      <c r="AH38" s="103">
        <v>80</v>
      </c>
      <c r="AI38" s="58"/>
      <c r="AJ38" s="2"/>
      <c r="AK38" s="105">
        <v>82</v>
      </c>
      <c r="AL38" s="58"/>
      <c r="AM38" s="2"/>
      <c r="AN38" s="107">
        <v>81</v>
      </c>
      <c r="AO38" s="58"/>
      <c r="AP38" s="2"/>
      <c r="AQ38" s="58"/>
      <c r="AR38" s="58"/>
      <c r="AS38" s="2"/>
      <c r="AT38" s="103">
        <v>84</v>
      </c>
      <c r="AU38" s="31">
        <f t="shared" si="11"/>
        <v>82.125</v>
      </c>
      <c r="AV38" s="32">
        <f t="shared" si="12"/>
        <v>82</v>
      </c>
      <c r="AW38" s="35"/>
      <c r="AX38" s="58">
        <v>95</v>
      </c>
      <c r="AY38" s="58"/>
      <c r="AZ38" s="2"/>
      <c r="BA38" s="58">
        <v>80</v>
      </c>
      <c r="BB38" s="58"/>
      <c r="BC38" s="2"/>
      <c r="BD38" s="58">
        <v>79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95</v>
      </c>
      <c r="BN38" s="29">
        <f t="shared" si="14"/>
        <v>80</v>
      </c>
      <c r="BO38" s="29">
        <f t="shared" si="15"/>
        <v>79</v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103">
        <v>84</v>
      </c>
      <c r="BT38" s="58"/>
      <c r="BU38" s="2"/>
      <c r="BV38" s="103">
        <v>90</v>
      </c>
      <c r="BW38" s="58"/>
      <c r="BX38" s="2"/>
      <c r="BY38" s="105">
        <v>88</v>
      </c>
      <c r="BZ38" s="58"/>
      <c r="CA38" s="2"/>
      <c r="CB38" s="109">
        <v>85</v>
      </c>
      <c r="CC38" s="58"/>
      <c r="CD38" s="2"/>
      <c r="CE38" s="58"/>
      <c r="CF38" s="58"/>
      <c r="CG38" s="2"/>
      <c r="CH38" s="29">
        <f t="shared" si="19"/>
        <v>84</v>
      </c>
      <c r="CI38" s="29">
        <f t="shared" si="20"/>
        <v>90</v>
      </c>
      <c r="CJ38" s="29">
        <f t="shared" si="21"/>
        <v>88</v>
      </c>
      <c r="CK38" s="29">
        <f t="shared" si="22"/>
        <v>85</v>
      </c>
      <c r="CL38" s="29" t="str">
        <f t="shared" si="23"/>
        <v/>
      </c>
      <c r="CM38" s="31">
        <f t="shared" si="24"/>
        <v>86.4</v>
      </c>
      <c r="CN38" s="32">
        <f t="shared" si="25"/>
        <v>86</v>
      </c>
      <c r="CO38" s="35"/>
      <c r="CP38" s="58">
        <v>6</v>
      </c>
      <c r="CQ38" s="45" t="str">
        <f t="shared" si="26"/>
        <v xml:space="preserve">Memiliki kemampuan pemahaman al-Qur'an, Aqidah, Akhlaq, Fiqih, Tarikh, </v>
      </c>
      <c r="CR38" s="35"/>
      <c r="CS38" s="58">
        <v>6</v>
      </c>
      <c r="CT38" s="45" t="str">
        <f t="shared" si="27"/>
        <v xml:space="preserve">Memiliki keterampilan al-Qur'an, Aqidah, Akhlaq, Fiqih, Tarikh,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120302</v>
      </c>
      <c r="C39" s="8" t="s">
        <v>88</v>
      </c>
      <c r="D39" s="8">
        <f t="shared" si="0"/>
        <v>73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al-Qur'an, Aqidah, Akhlaq, Fiqih, Tarikh, </v>
      </c>
      <c r="I39" s="8">
        <f t="shared" si="5"/>
        <v>74</v>
      </c>
      <c r="J39" s="13" t="str">
        <f t="shared" si="6"/>
        <v>C</v>
      </c>
      <c r="K39" s="20">
        <f t="shared" si="7"/>
        <v>79</v>
      </c>
      <c r="L39" s="13" t="str">
        <f t="shared" si="8"/>
        <v>C</v>
      </c>
      <c r="M39" s="8" t="str">
        <f t="shared" si="9"/>
        <v xml:space="preserve">Memiliki keterampilan al-Qur'an, Aqidah, Akhlaq, Fiqih, Tarikh, </v>
      </c>
      <c r="N39" s="7"/>
      <c r="O39" s="58">
        <v>70</v>
      </c>
      <c r="P39" s="58"/>
      <c r="Q39" s="2"/>
      <c r="R39" s="58">
        <v>78</v>
      </c>
      <c r="S39" s="58"/>
      <c r="T39" s="2"/>
      <c r="U39" s="58">
        <v>72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73</v>
      </c>
      <c r="AE39" s="103">
        <v>70</v>
      </c>
      <c r="AF39" s="58"/>
      <c r="AG39" s="2"/>
      <c r="AH39" s="103">
        <v>75</v>
      </c>
      <c r="AI39" s="58"/>
      <c r="AJ39" s="2"/>
      <c r="AK39" s="105">
        <v>77</v>
      </c>
      <c r="AL39" s="58"/>
      <c r="AM39" s="2"/>
      <c r="AN39" s="107">
        <v>83</v>
      </c>
      <c r="AO39" s="58"/>
      <c r="AP39" s="2"/>
      <c r="AQ39" s="58"/>
      <c r="AR39" s="58"/>
      <c r="AS39" s="2"/>
      <c r="AT39" s="103">
        <v>78</v>
      </c>
      <c r="AU39" s="31">
        <f t="shared" si="11"/>
        <v>75.375</v>
      </c>
      <c r="AV39" s="32">
        <f t="shared" si="12"/>
        <v>75</v>
      </c>
      <c r="AW39" s="35"/>
      <c r="AX39" s="58">
        <v>80</v>
      </c>
      <c r="AY39" s="58"/>
      <c r="AZ39" s="2"/>
      <c r="BA39" s="58">
        <v>70</v>
      </c>
      <c r="BB39" s="58"/>
      <c r="BC39" s="2"/>
      <c r="BD39" s="58">
        <v>72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70</v>
      </c>
      <c r="BO39" s="29">
        <f t="shared" si="15"/>
        <v>72</v>
      </c>
      <c r="BP39" s="29" t="str">
        <f t="shared" si="16"/>
        <v/>
      </c>
      <c r="BQ39" s="29" t="str">
        <f t="shared" si="17"/>
        <v/>
      </c>
      <c r="BR39" s="29">
        <f t="shared" si="18"/>
        <v>74</v>
      </c>
      <c r="BS39" s="103">
        <v>78</v>
      </c>
      <c r="BT39" s="58"/>
      <c r="BU39" s="2"/>
      <c r="BV39" s="103">
        <v>70</v>
      </c>
      <c r="BW39" s="58"/>
      <c r="BX39" s="2"/>
      <c r="BY39" s="105">
        <v>86</v>
      </c>
      <c r="BZ39" s="58"/>
      <c r="CA39" s="2"/>
      <c r="CB39" s="109">
        <v>88</v>
      </c>
      <c r="CC39" s="58"/>
      <c r="CD39" s="2"/>
      <c r="CE39" s="58"/>
      <c r="CF39" s="58"/>
      <c r="CG39" s="2"/>
      <c r="CH39" s="29">
        <f t="shared" si="19"/>
        <v>78</v>
      </c>
      <c r="CI39" s="29">
        <f t="shared" si="20"/>
        <v>70</v>
      </c>
      <c r="CJ39" s="29">
        <f t="shared" si="21"/>
        <v>86</v>
      </c>
      <c r="CK39" s="29">
        <f t="shared" si="22"/>
        <v>88</v>
      </c>
      <c r="CL39" s="29" t="str">
        <f t="shared" si="23"/>
        <v/>
      </c>
      <c r="CM39" s="31">
        <f t="shared" si="24"/>
        <v>79.2</v>
      </c>
      <c r="CN39" s="32">
        <f t="shared" si="25"/>
        <v>79</v>
      </c>
      <c r="CO39" s="35"/>
      <c r="CP39" s="58">
        <v>6</v>
      </c>
      <c r="CQ39" s="45" t="str">
        <f t="shared" si="26"/>
        <v xml:space="preserve">Memiliki kemampuan pemahaman al-Qur'an, Aqidah, Akhlaq, Fiqih, Tarikh, </v>
      </c>
      <c r="CR39" s="35"/>
      <c r="CS39" s="58">
        <v>6</v>
      </c>
      <c r="CT39" s="45" t="str">
        <f t="shared" si="27"/>
        <v xml:space="preserve">Memiliki keterampilan al-Qur'an, Aqidah, Akhlaq, Fiqih, Tarikh,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120317</v>
      </c>
      <c r="C40" s="8" t="s">
        <v>89</v>
      </c>
      <c r="D40" s="8">
        <f t="shared" si="0"/>
        <v>92</v>
      </c>
      <c r="E40" s="13" t="str">
        <f t="shared" si="1"/>
        <v>A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al-Qur'an, Aqidah, Akhlaq, Fiqih, Tarikh, </v>
      </c>
      <c r="I40" s="8">
        <f t="shared" si="5"/>
        <v>83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al-Qur'an, Aqidah, Akhlaq, Fiqih, Tarikh, </v>
      </c>
      <c r="N40" s="7"/>
      <c r="O40" s="58">
        <v>90</v>
      </c>
      <c r="P40" s="58"/>
      <c r="Q40" s="2"/>
      <c r="R40" s="58">
        <v>96</v>
      </c>
      <c r="S40" s="58"/>
      <c r="T40" s="2"/>
      <c r="U40" s="58">
        <v>90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92</v>
      </c>
      <c r="AE40" s="103">
        <v>90</v>
      </c>
      <c r="AF40" s="58"/>
      <c r="AG40" s="2"/>
      <c r="AH40" s="103">
        <v>75</v>
      </c>
      <c r="AI40" s="58"/>
      <c r="AJ40" s="2"/>
      <c r="AK40" s="105">
        <v>85</v>
      </c>
      <c r="AL40" s="58"/>
      <c r="AM40" s="2"/>
      <c r="AN40" s="107">
        <v>84</v>
      </c>
      <c r="AO40" s="58"/>
      <c r="AP40" s="2"/>
      <c r="AQ40" s="58"/>
      <c r="AR40" s="58"/>
      <c r="AS40" s="2"/>
      <c r="AT40" s="103">
        <v>85</v>
      </c>
      <c r="AU40" s="31">
        <f t="shared" si="11"/>
        <v>86.875</v>
      </c>
      <c r="AV40" s="32">
        <f t="shared" si="12"/>
        <v>87</v>
      </c>
      <c r="AW40" s="35"/>
      <c r="AX40" s="58">
        <v>85</v>
      </c>
      <c r="AY40" s="58"/>
      <c r="AZ40" s="2"/>
      <c r="BA40" s="58">
        <v>90</v>
      </c>
      <c r="BB40" s="58"/>
      <c r="BC40" s="2"/>
      <c r="BD40" s="58">
        <v>74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90</v>
      </c>
      <c r="BO40" s="29">
        <f t="shared" si="15"/>
        <v>74</v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103">
        <v>85</v>
      </c>
      <c r="BT40" s="58"/>
      <c r="BU40" s="2"/>
      <c r="BV40" s="103">
        <v>90</v>
      </c>
      <c r="BW40" s="58"/>
      <c r="BX40" s="2"/>
      <c r="BY40" s="105">
        <v>85</v>
      </c>
      <c r="BZ40" s="58"/>
      <c r="CA40" s="2"/>
      <c r="CB40" s="109">
        <v>83</v>
      </c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90</v>
      </c>
      <c r="CJ40" s="29">
        <f t="shared" si="21"/>
        <v>85</v>
      </c>
      <c r="CK40" s="29">
        <f t="shared" si="22"/>
        <v>83</v>
      </c>
      <c r="CL40" s="29" t="str">
        <f t="shared" si="23"/>
        <v/>
      </c>
      <c r="CM40" s="31">
        <f t="shared" si="24"/>
        <v>85.2</v>
      </c>
      <c r="CN40" s="32">
        <f t="shared" si="25"/>
        <v>85</v>
      </c>
      <c r="CO40" s="35"/>
      <c r="CP40" s="58">
        <v>6</v>
      </c>
      <c r="CQ40" s="45" t="str">
        <f t="shared" si="26"/>
        <v xml:space="preserve">Memiliki kemampuan pemahaman al-Qur'an, Aqidah, Akhlaq, Fiqih, Tarikh, </v>
      </c>
      <c r="CR40" s="35"/>
      <c r="CS40" s="58">
        <v>6</v>
      </c>
      <c r="CT40" s="45" t="str">
        <f t="shared" si="27"/>
        <v xml:space="preserve">Memiliki keterampilan al-Qur'an, Aqidah, Akhlaq, Fiqih, Tarikh,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120332</v>
      </c>
      <c r="C41" s="8" t="s">
        <v>90</v>
      </c>
      <c r="D41" s="8">
        <f t="shared" si="0"/>
        <v>88</v>
      </c>
      <c r="E41" s="13" t="str">
        <f t="shared" si="1"/>
        <v>B</v>
      </c>
      <c r="F41" s="17">
        <f t="shared" si="2"/>
        <v>87</v>
      </c>
      <c r="G41" s="13" t="str">
        <f t="shared" si="3"/>
        <v>B</v>
      </c>
      <c r="H41" s="13" t="str">
        <f t="shared" si="4"/>
        <v xml:space="preserve">Memiliki kemampuan pemahaman al-Qur'an, Aqidah, Akhlaq, Fiqih, Tarikh, </v>
      </c>
      <c r="I41" s="8">
        <f t="shared" si="5"/>
        <v>83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al-Qur'an, Aqidah, Akhlaq, Fiqih, Tarikh, </v>
      </c>
      <c r="N41" s="7"/>
      <c r="O41" s="58">
        <v>90</v>
      </c>
      <c r="P41" s="58"/>
      <c r="Q41" s="2"/>
      <c r="R41" s="58">
        <v>95</v>
      </c>
      <c r="S41" s="58"/>
      <c r="T41" s="2"/>
      <c r="U41" s="58">
        <v>78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88</v>
      </c>
      <c r="AE41" s="103">
        <v>90</v>
      </c>
      <c r="AF41" s="58"/>
      <c r="AG41" s="2"/>
      <c r="AH41" s="103">
        <v>90</v>
      </c>
      <c r="AI41" s="58"/>
      <c r="AJ41" s="2"/>
      <c r="AK41" s="105">
        <v>88</v>
      </c>
      <c r="AL41" s="58"/>
      <c r="AM41" s="2"/>
      <c r="AN41" s="107">
        <v>83</v>
      </c>
      <c r="AO41" s="58"/>
      <c r="AP41" s="2"/>
      <c r="AQ41" s="58"/>
      <c r="AR41" s="58"/>
      <c r="AS41" s="2"/>
      <c r="AT41" s="103">
        <v>78</v>
      </c>
      <c r="AU41" s="31">
        <f t="shared" si="11"/>
        <v>86.5</v>
      </c>
      <c r="AV41" s="32">
        <f t="shared" si="12"/>
        <v>87</v>
      </c>
      <c r="AW41" s="35"/>
      <c r="AX41" s="58">
        <v>95</v>
      </c>
      <c r="AY41" s="58"/>
      <c r="AZ41" s="2"/>
      <c r="BA41" s="58">
        <v>70</v>
      </c>
      <c r="BB41" s="58"/>
      <c r="BC41" s="2"/>
      <c r="BD41" s="58">
        <v>84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95</v>
      </c>
      <c r="BN41" s="29">
        <f t="shared" si="14"/>
        <v>70</v>
      </c>
      <c r="BO41" s="29">
        <f t="shared" si="15"/>
        <v>84</v>
      </c>
      <c r="BP41" s="29" t="str">
        <f t="shared" si="16"/>
        <v/>
      </c>
      <c r="BQ41" s="29" t="str">
        <f t="shared" si="17"/>
        <v/>
      </c>
      <c r="BR41" s="29">
        <f t="shared" si="18"/>
        <v>83</v>
      </c>
      <c r="BS41" s="103">
        <v>78</v>
      </c>
      <c r="BT41" s="58"/>
      <c r="BU41" s="2"/>
      <c r="BV41" s="103">
        <v>90</v>
      </c>
      <c r="BW41" s="58"/>
      <c r="BX41" s="2"/>
      <c r="BY41" s="105">
        <v>84</v>
      </c>
      <c r="BZ41" s="58"/>
      <c r="CA41" s="2"/>
      <c r="CB41" s="109">
        <v>89</v>
      </c>
      <c r="CC41" s="58"/>
      <c r="CD41" s="2"/>
      <c r="CE41" s="58"/>
      <c r="CF41" s="58"/>
      <c r="CG41" s="2"/>
      <c r="CH41" s="29">
        <f t="shared" si="19"/>
        <v>78</v>
      </c>
      <c r="CI41" s="29">
        <f t="shared" si="20"/>
        <v>90</v>
      </c>
      <c r="CJ41" s="29">
        <f t="shared" si="21"/>
        <v>84</v>
      </c>
      <c r="CK41" s="29">
        <f t="shared" si="22"/>
        <v>89</v>
      </c>
      <c r="CL41" s="29" t="str">
        <f t="shared" si="23"/>
        <v/>
      </c>
      <c r="CM41" s="31">
        <f t="shared" si="24"/>
        <v>84.8</v>
      </c>
      <c r="CN41" s="32">
        <f t="shared" si="25"/>
        <v>85</v>
      </c>
      <c r="CO41" s="35"/>
      <c r="CP41" s="58">
        <v>6</v>
      </c>
      <c r="CQ41" s="45" t="str">
        <f t="shared" si="26"/>
        <v xml:space="preserve">Memiliki kemampuan pemahaman al-Qur'an, Aqidah, Akhlaq, Fiqih, Tarikh, </v>
      </c>
      <c r="CR41" s="35"/>
      <c r="CS41" s="58">
        <v>6</v>
      </c>
      <c r="CT41" s="45" t="str">
        <f t="shared" si="27"/>
        <v xml:space="preserve">Memiliki keterampilan al-Qur'an, Aqidah, Akhlaq, Fiqih, Tarikh,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120347</v>
      </c>
      <c r="C42" s="8" t="s">
        <v>91</v>
      </c>
      <c r="D42" s="8">
        <f t="shared" si="0"/>
        <v>88</v>
      </c>
      <c r="E42" s="13" t="str">
        <f t="shared" si="1"/>
        <v>B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al-Qur'an, Aqidah, Akhlaq, Fiqih, Tarikh, </v>
      </c>
      <c r="I42" s="8">
        <f t="shared" si="5"/>
        <v>94</v>
      </c>
      <c r="J42" s="13" t="str">
        <f t="shared" si="6"/>
        <v>A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al-Qur'an, Aqidah, Akhlaq, Fiqih, Tarikh, </v>
      </c>
      <c r="N42" s="7"/>
      <c r="O42" s="58">
        <v>90</v>
      </c>
      <c r="P42" s="58"/>
      <c r="Q42" s="2"/>
      <c r="R42" s="58">
        <v>95</v>
      </c>
      <c r="S42" s="58"/>
      <c r="T42" s="2"/>
      <c r="U42" s="58">
        <v>80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88</v>
      </c>
      <c r="AE42" s="103">
        <v>90</v>
      </c>
      <c r="AF42" s="58"/>
      <c r="AG42" s="2"/>
      <c r="AH42" s="103">
        <v>90</v>
      </c>
      <c r="AI42" s="58"/>
      <c r="AJ42" s="2"/>
      <c r="AK42" s="105">
        <v>89</v>
      </c>
      <c r="AL42" s="58"/>
      <c r="AM42" s="2"/>
      <c r="AN42" s="107">
        <v>87</v>
      </c>
      <c r="AO42" s="58"/>
      <c r="AP42" s="2"/>
      <c r="AQ42" s="58"/>
      <c r="AR42" s="58"/>
      <c r="AS42" s="2"/>
      <c r="AT42" s="103">
        <v>82</v>
      </c>
      <c r="AU42" s="31">
        <f t="shared" si="11"/>
        <v>87.875</v>
      </c>
      <c r="AV42" s="32">
        <f t="shared" si="12"/>
        <v>88</v>
      </c>
      <c r="AW42" s="35"/>
      <c r="AX42" s="58">
        <v>95</v>
      </c>
      <c r="AY42" s="58"/>
      <c r="AZ42" s="2"/>
      <c r="BA42" s="58">
        <v>95</v>
      </c>
      <c r="BB42" s="58"/>
      <c r="BC42" s="2"/>
      <c r="BD42" s="58">
        <v>93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95</v>
      </c>
      <c r="BN42" s="29">
        <f t="shared" si="14"/>
        <v>95</v>
      </c>
      <c r="BO42" s="29">
        <f t="shared" si="15"/>
        <v>93</v>
      </c>
      <c r="BP42" s="29" t="str">
        <f t="shared" si="16"/>
        <v/>
      </c>
      <c r="BQ42" s="29" t="str">
        <f t="shared" si="17"/>
        <v/>
      </c>
      <c r="BR42" s="29">
        <f t="shared" si="18"/>
        <v>94</v>
      </c>
      <c r="BS42" s="103">
        <v>82</v>
      </c>
      <c r="BT42" s="58"/>
      <c r="BU42" s="2"/>
      <c r="BV42" s="103">
        <v>90</v>
      </c>
      <c r="BW42" s="58"/>
      <c r="BX42" s="2"/>
      <c r="BY42" s="105">
        <v>86</v>
      </c>
      <c r="BZ42" s="58"/>
      <c r="CA42" s="2"/>
      <c r="CB42" s="109">
        <v>91</v>
      </c>
      <c r="CC42" s="58"/>
      <c r="CD42" s="2"/>
      <c r="CE42" s="58"/>
      <c r="CF42" s="58"/>
      <c r="CG42" s="2"/>
      <c r="CH42" s="29">
        <f t="shared" si="19"/>
        <v>82</v>
      </c>
      <c r="CI42" s="29">
        <f t="shared" si="20"/>
        <v>90</v>
      </c>
      <c r="CJ42" s="29">
        <f t="shared" si="21"/>
        <v>86</v>
      </c>
      <c r="CK42" s="29">
        <f t="shared" si="22"/>
        <v>91</v>
      </c>
      <c r="CL42" s="29" t="str">
        <f t="shared" si="23"/>
        <v/>
      </c>
      <c r="CM42" s="31">
        <f t="shared" si="24"/>
        <v>88.6</v>
      </c>
      <c r="CN42" s="32">
        <f t="shared" si="25"/>
        <v>89</v>
      </c>
      <c r="CO42" s="35"/>
      <c r="CP42" s="58">
        <v>6</v>
      </c>
      <c r="CQ42" s="45" t="str">
        <f t="shared" si="26"/>
        <v xml:space="preserve">Memiliki kemampuan pemahaman al-Qur'an, Aqidah, Akhlaq, Fiqih, Tarikh, </v>
      </c>
      <c r="CR42" s="35"/>
      <c r="CS42" s="58">
        <v>6</v>
      </c>
      <c r="CT42" s="45" t="str">
        <f t="shared" si="27"/>
        <v xml:space="preserve">Memiliki keterampilan al-Qur'an, Aqidah, Akhlaq, Fiqih, Tarikh,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120362</v>
      </c>
      <c r="C43" s="8" t="s">
        <v>92</v>
      </c>
      <c r="D43" s="8">
        <f t="shared" ref="D43:D60" si="28">AD43</f>
        <v>78</v>
      </c>
      <c r="E43" s="13" t="str">
        <f t="shared" ref="E43:E74" si="29">IF(D43="","",IF(D43&lt;=$CZ$13,"D",IF(D43&lt;=$CZ$14,"C",IF(D43&lt;=$CZ$15,"B",IF(D43&lt;=$CZ$16,"A","E")))))</f>
        <v>C</v>
      </c>
      <c r="F43" s="17">
        <f t="shared" ref="F43:F60" si="30">AV43</f>
        <v>78</v>
      </c>
      <c r="G43" s="13" t="str">
        <f t="shared" ref="G43:G74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al-Qur'an, Aqidah, Akhlaq, Fiqih, Tarikh, </v>
      </c>
      <c r="I43" s="8">
        <f t="shared" ref="I43:I60" si="33">BR43</f>
        <v>75</v>
      </c>
      <c r="J43" s="13" t="str">
        <f t="shared" ref="J43:J74" si="34">IF(I43="","",IF(I43&lt;=$CZ$27,"D",IF(I43&lt;=$CZ$28,"C",IF(I43&lt;=$CZ$29,"B",IF(I43&lt;=$CZ$30,"A","E")))))</f>
        <v>C</v>
      </c>
      <c r="K43" s="20">
        <f t="shared" ref="K43:K60" si="35">CN43</f>
        <v>79</v>
      </c>
      <c r="L43" s="13" t="str">
        <f t="shared" ref="L43:L74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al-Qur'an, Aqidah, Akhlaq, Fiqih, Tarikh, </v>
      </c>
      <c r="N43" s="7"/>
      <c r="O43" s="58">
        <v>80</v>
      </c>
      <c r="P43" s="58"/>
      <c r="Q43" s="2"/>
      <c r="R43" s="58">
        <v>80</v>
      </c>
      <c r="S43" s="58"/>
      <c r="T43" s="2"/>
      <c r="U43" s="58">
        <v>75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74" si="38">IF(AND(O43="",P43="",Q43=""),"",ROUND(AVERAGE(O43:AC43),0))</f>
        <v>78</v>
      </c>
      <c r="AE43" s="103">
        <v>80</v>
      </c>
      <c r="AF43" s="58"/>
      <c r="AG43" s="2"/>
      <c r="AH43" s="103">
        <v>75</v>
      </c>
      <c r="AI43" s="58"/>
      <c r="AJ43" s="2"/>
      <c r="AK43" s="105">
        <v>76</v>
      </c>
      <c r="AL43" s="58"/>
      <c r="AM43" s="2"/>
      <c r="AN43" s="107">
        <v>80</v>
      </c>
      <c r="AO43" s="58"/>
      <c r="AP43" s="2"/>
      <c r="AQ43" s="58"/>
      <c r="AR43" s="58"/>
      <c r="AS43" s="2"/>
      <c r="AT43" s="103">
        <v>78</v>
      </c>
      <c r="AU43" s="31">
        <f t="shared" ref="AU43:AU74" si="39">IF(AT43="","",AVERAGE(O43:AC43,AE43:AT43))</f>
        <v>78</v>
      </c>
      <c r="AV43" s="32">
        <f t="shared" ref="AV43:AV74" si="40">IF(AU43="","",ROUND(AU43,0))</f>
        <v>78</v>
      </c>
      <c r="AW43" s="35"/>
      <c r="AX43" s="58">
        <v>70</v>
      </c>
      <c r="AY43" s="58"/>
      <c r="AZ43" s="2"/>
      <c r="BA43" s="58">
        <v>85</v>
      </c>
      <c r="BB43" s="58"/>
      <c r="BC43" s="2"/>
      <c r="BD43" s="58">
        <v>70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>
        <f t="shared" ref="BN43:BN60" si="42">IF(AND(BB43="",BC43="",BA43=""),"",MAX(BA43:BC43))</f>
        <v>85</v>
      </c>
      <c r="BO43" s="29">
        <f t="shared" ref="BO43:BO60" si="43">IF(AND(BD43="",BE43="",BF43=""),"",MAX(BD43:BF43))</f>
        <v>70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74" si="46">IF(AND(BM43=""),"",ROUND(AVERAGE(BM43:BQ43),0))</f>
        <v>75</v>
      </c>
      <c r="BS43" s="103">
        <v>78</v>
      </c>
      <c r="BT43" s="58"/>
      <c r="BU43" s="2"/>
      <c r="BV43" s="103">
        <v>80</v>
      </c>
      <c r="BW43" s="58"/>
      <c r="BX43" s="2"/>
      <c r="BY43" s="105">
        <v>79</v>
      </c>
      <c r="BZ43" s="58"/>
      <c r="CA43" s="2"/>
      <c r="CB43" s="109">
        <v>84</v>
      </c>
      <c r="CC43" s="58"/>
      <c r="CD43" s="2"/>
      <c r="CE43" s="58"/>
      <c r="CF43" s="58"/>
      <c r="CG43" s="2"/>
      <c r="CH43" s="29">
        <f t="shared" ref="CH43:CH60" si="47">IF(AND(BU43="",BT43="",BS43=""),"",MAX(BS43:BU43))</f>
        <v>78</v>
      </c>
      <c r="CI43" s="29">
        <f t="shared" ref="CI43:CI60" si="48">IF(AND(BW43="",BX43="",BV43=""),"",MAX(BV43:BX43))</f>
        <v>80</v>
      </c>
      <c r="CJ43" s="29">
        <f t="shared" ref="CJ43:CJ60" si="49">IF(AND(BY43="",BZ43="",CA43=""),"",MAX(BY43:CA43))</f>
        <v>79</v>
      </c>
      <c r="CK43" s="29">
        <f t="shared" ref="CK43:CK60" si="50">IF(AND(CB43="",CC43="",CD43=""),"",MAX(CB43:CD43))</f>
        <v>84</v>
      </c>
      <c r="CL43" s="29" t="str">
        <f t="shared" ref="CL43:CL60" si="51">IF(AND(CE43="",CF43="",CG43=""),"",MAX(CE43:CG43))</f>
        <v/>
      </c>
      <c r="CM43" s="31">
        <f t="shared" ref="CM43:CM74" si="52">IF(AND(CH43=""),"",AVERAGE(BR43,CH43:CL43))</f>
        <v>79.2</v>
      </c>
      <c r="CN43" s="32">
        <f t="shared" ref="CN43:CN74" si="53">IF(CM43="","",ROUND(CM43,0))</f>
        <v>79</v>
      </c>
      <c r="CO43" s="35"/>
      <c r="CP43" s="58">
        <v>6</v>
      </c>
      <c r="CQ43" s="45" t="str">
        <f t="shared" ref="CQ43:CQ74" si="54">IF(CP43="","",VLOOKUP(CP43,$DE$9:$DF$20,2,0))</f>
        <v xml:space="preserve">Memiliki kemampuan pemahaman al-Qur'an, Aqidah, Akhlaq, Fiqih, Tarikh, </v>
      </c>
      <c r="CR43" s="35"/>
      <c r="CS43" s="58">
        <v>6</v>
      </c>
      <c r="CT43" s="45" t="str">
        <f t="shared" ref="CT43:CT74" si="55">IF(CS43="","",VLOOKUP(CS43,$DE$22:$DF$33,2,0))</f>
        <v xml:space="preserve">Memiliki keterampilan al-Qur'an, Aqidah, Akhlaq, Fiqih, Tarikh,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120377</v>
      </c>
      <c r="C44" s="8" t="s">
        <v>93</v>
      </c>
      <c r="D44" s="8">
        <f t="shared" si="28"/>
        <v>83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al-Qur'an, Aqidah, Akhlaq, Fiqih, Tarikh, </v>
      </c>
      <c r="I44" s="8">
        <f t="shared" si="33"/>
        <v>87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al-Qur'an, Aqidah, Akhlaq, Fiqih, Tarikh, </v>
      </c>
      <c r="N44" s="7"/>
      <c r="O44" s="58">
        <v>80</v>
      </c>
      <c r="P44" s="58"/>
      <c r="Q44" s="2"/>
      <c r="R44" s="58">
        <v>80</v>
      </c>
      <c r="S44" s="58"/>
      <c r="T44" s="2"/>
      <c r="U44" s="58">
        <v>90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103">
        <v>80</v>
      </c>
      <c r="AF44" s="58"/>
      <c r="AG44" s="2"/>
      <c r="AH44" s="103">
        <v>80</v>
      </c>
      <c r="AI44" s="58"/>
      <c r="AJ44" s="2"/>
      <c r="AK44" s="105">
        <v>79</v>
      </c>
      <c r="AL44" s="58"/>
      <c r="AM44" s="2"/>
      <c r="AN44" s="107">
        <v>85</v>
      </c>
      <c r="AO44" s="58"/>
      <c r="AP44" s="2"/>
      <c r="AQ44" s="58"/>
      <c r="AR44" s="58"/>
      <c r="AS44" s="2"/>
      <c r="AT44" s="103">
        <v>74</v>
      </c>
      <c r="AU44" s="31">
        <f t="shared" si="39"/>
        <v>81</v>
      </c>
      <c r="AV44" s="32">
        <f t="shared" si="40"/>
        <v>81</v>
      </c>
      <c r="AW44" s="35"/>
      <c r="AX44" s="58">
        <v>95</v>
      </c>
      <c r="AY44" s="58"/>
      <c r="AZ44" s="2"/>
      <c r="BA44" s="58">
        <v>90</v>
      </c>
      <c r="BB44" s="58"/>
      <c r="BC44" s="2"/>
      <c r="BD44" s="58">
        <v>77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95</v>
      </c>
      <c r="BN44" s="29">
        <f t="shared" si="42"/>
        <v>90</v>
      </c>
      <c r="BO44" s="29">
        <f t="shared" si="43"/>
        <v>77</v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103">
        <v>74</v>
      </c>
      <c r="BT44" s="58"/>
      <c r="BU44" s="2"/>
      <c r="BV44" s="103">
        <v>80</v>
      </c>
      <c r="BW44" s="58"/>
      <c r="BX44" s="2"/>
      <c r="BY44" s="105">
        <v>84</v>
      </c>
      <c r="BZ44" s="58"/>
      <c r="CA44" s="2"/>
      <c r="CB44" s="109">
        <v>89</v>
      </c>
      <c r="CC44" s="58"/>
      <c r="CD44" s="2"/>
      <c r="CE44" s="58"/>
      <c r="CF44" s="58"/>
      <c r="CG44" s="2"/>
      <c r="CH44" s="29">
        <f t="shared" si="47"/>
        <v>74</v>
      </c>
      <c r="CI44" s="29">
        <f t="shared" si="48"/>
        <v>80</v>
      </c>
      <c r="CJ44" s="29">
        <f t="shared" si="49"/>
        <v>84</v>
      </c>
      <c r="CK44" s="29">
        <f t="shared" si="50"/>
        <v>89</v>
      </c>
      <c r="CL44" s="29" t="str">
        <f t="shared" si="51"/>
        <v/>
      </c>
      <c r="CM44" s="31">
        <f t="shared" si="52"/>
        <v>82.8</v>
      </c>
      <c r="CN44" s="32">
        <f t="shared" si="53"/>
        <v>83</v>
      </c>
      <c r="CO44" s="35"/>
      <c r="CP44" s="58">
        <v>6</v>
      </c>
      <c r="CQ44" s="45" t="str">
        <f t="shared" si="54"/>
        <v xml:space="preserve">Memiliki kemampuan pemahaman al-Qur'an, Aqidah, Akhlaq, Fiqih, Tarikh, </v>
      </c>
      <c r="CR44" s="35"/>
      <c r="CS44" s="58">
        <v>6</v>
      </c>
      <c r="CT44" s="45" t="str">
        <f t="shared" si="55"/>
        <v xml:space="preserve">Memiliki keterampilan al-Qur'an, Aqidah, Akhlaq, Fiqih, Tarikh,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120392</v>
      </c>
      <c r="C45" s="8" t="s">
        <v>94</v>
      </c>
      <c r="D45" s="8">
        <f t="shared" si="28"/>
        <v>76</v>
      </c>
      <c r="E45" s="13" t="str">
        <f t="shared" si="29"/>
        <v>C</v>
      </c>
      <c r="F45" s="17">
        <f t="shared" si="30"/>
        <v>75</v>
      </c>
      <c r="G45" s="13" t="str">
        <f t="shared" si="31"/>
        <v>C</v>
      </c>
      <c r="H45" s="13" t="str">
        <f t="shared" si="32"/>
        <v xml:space="preserve">Memiliki kemampuan pemahaman al-Qur'an, Aqidah, Akhlaq, Fiqih, Tarikh, </v>
      </c>
      <c r="I45" s="8">
        <f t="shared" si="33"/>
        <v>73</v>
      </c>
      <c r="J45" s="13" t="str">
        <f t="shared" si="34"/>
        <v>C</v>
      </c>
      <c r="K45" s="20">
        <f t="shared" si="35"/>
        <v>78</v>
      </c>
      <c r="L45" s="13" t="str">
        <f t="shared" si="36"/>
        <v>C</v>
      </c>
      <c r="M45" s="8" t="str">
        <f t="shared" si="37"/>
        <v xml:space="preserve">Memiliki keterampilan al-Qur'an, Aqidah, Akhlaq, Fiqih, Tarikh, </v>
      </c>
      <c r="N45" s="7"/>
      <c r="O45" s="58">
        <v>80</v>
      </c>
      <c r="P45" s="58"/>
      <c r="Q45" s="2"/>
      <c r="R45" s="58">
        <v>75</v>
      </c>
      <c r="S45" s="58"/>
      <c r="T45" s="2"/>
      <c r="U45" s="58">
        <v>72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76</v>
      </c>
      <c r="AE45" s="103">
        <v>80</v>
      </c>
      <c r="AF45" s="58"/>
      <c r="AG45" s="2"/>
      <c r="AH45" s="103">
        <v>70</v>
      </c>
      <c r="AI45" s="58"/>
      <c r="AJ45" s="2"/>
      <c r="AK45" s="105">
        <v>78</v>
      </c>
      <c r="AL45" s="58"/>
      <c r="AM45" s="2"/>
      <c r="AN45" s="107">
        <v>71</v>
      </c>
      <c r="AO45" s="58"/>
      <c r="AP45" s="2"/>
      <c r="AQ45" s="58"/>
      <c r="AR45" s="58"/>
      <c r="AS45" s="2"/>
      <c r="AT45" s="103">
        <v>75</v>
      </c>
      <c r="AU45" s="31">
        <f t="shared" si="39"/>
        <v>75.125</v>
      </c>
      <c r="AV45" s="32">
        <f t="shared" si="40"/>
        <v>75</v>
      </c>
      <c r="AW45" s="35"/>
      <c r="AX45" s="58">
        <v>70</v>
      </c>
      <c r="AY45" s="58"/>
      <c r="AZ45" s="2"/>
      <c r="BA45" s="58">
        <v>75</v>
      </c>
      <c r="BB45" s="58"/>
      <c r="BC45" s="2"/>
      <c r="BD45" s="58">
        <v>74</v>
      </c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70</v>
      </c>
      <c r="BN45" s="29">
        <f t="shared" si="42"/>
        <v>75</v>
      </c>
      <c r="BO45" s="29">
        <f t="shared" si="43"/>
        <v>74</v>
      </c>
      <c r="BP45" s="29" t="str">
        <f t="shared" si="44"/>
        <v/>
      </c>
      <c r="BQ45" s="29" t="str">
        <f t="shared" si="45"/>
        <v/>
      </c>
      <c r="BR45" s="29">
        <f t="shared" si="46"/>
        <v>73</v>
      </c>
      <c r="BS45" s="103">
        <v>75</v>
      </c>
      <c r="BT45" s="58"/>
      <c r="BU45" s="2"/>
      <c r="BV45" s="103">
        <v>80</v>
      </c>
      <c r="BW45" s="58"/>
      <c r="BX45" s="2"/>
      <c r="BY45" s="105">
        <v>83</v>
      </c>
      <c r="BZ45" s="58"/>
      <c r="CA45" s="2"/>
      <c r="CB45" s="109">
        <v>79</v>
      </c>
      <c r="CC45" s="58"/>
      <c r="CD45" s="2"/>
      <c r="CE45" s="58"/>
      <c r="CF45" s="58"/>
      <c r="CG45" s="2"/>
      <c r="CH45" s="29">
        <f t="shared" si="47"/>
        <v>75</v>
      </c>
      <c r="CI45" s="29">
        <f t="shared" si="48"/>
        <v>80</v>
      </c>
      <c r="CJ45" s="29">
        <f t="shared" si="49"/>
        <v>83</v>
      </c>
      <c r="CK45" s="29">
        <f t="shared" si="50"/>
        <v>79</v>
      </c>
      <c r="CL45" s="29" t="str">
        <f t="shared" si="51"/>
        <v/>
      </c>
      <c r="CM45" s="31">
        <f t="shared" si="52"/>
        <v>78</v>
      </c>
      <c r="CN45" s="32">
        <f t="shared" si="53"/>
        <v>78</v>
      </c>
      <c r="CO45" s="35"/>
      <c r="CP45" s="58">
        <v>6</v>
      </c>
      <c r="CQ45" s="45" t="str">
        <f t="shared" si="54"/>
        <v xml:space="preserve">Memiliki kemampuan pemahaman al-Qur'an, Aqidah, Akhlaq, Fiqih, Tarikh, </v>
      </c>
      <c r="CR45" s="35"/>
      <c r="CS45" s="58">
        <v>6</v>
      </c>
      <c r="CT45" s="45" t="str">
        <f t="shared" si="55"/>
        <v xml:space="preserve">Memiliki keterampilan al-Qur'an, Aqidah, Akhlaq, Fiqih, Tarikh,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120407</v>
      </c>
      <c r="C46" s="8" t="s">
        <v>95</v>
      </c>
      <c r="D46" s="8">
        <f t="shared" si="28"/>
        <v>80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al-Qur'an, Aqidah, Akhlaq, Fiqih, Tarikh, </v>
      </c>
      <c r="I46" s="8">
        <f t="shared" si="33"/>
        <v>90</v>
      </c>
      <c r="J46" s="13" t="str">
        <f t="shared" si="34"/>
        <v>A</v>
      </c>
      <c r="K46" s="20">
        <f t="shared" si="35"/>
        <v>88</v>
      </c>
      <c r="L46" s="13" t="str">
        <f t="shared" si="36"/>
        <v>B</v>
      </c>
      <c r="M46" s="8" t="str">
        <f t="shared" si="37"/>
        <v xml:space="preserve">Memiliki keterampilan al-Qur'an, Aqidah, Akhlaq, Fiqih, Tarikh, </v>
      </c>
      <c r="N46" s="7"/>
      <c r="O46" s="58">
        <v>80</v>
      </c>
      <c r="P46" s="58"/>
      <c r="Q46" s="2"/>
      <c r="R46" s="58">
        <v>80</v>
      </c>
      <c r="S46" s="58"/>
      <c r="T46" s="2"/>
      <c r="U46" s="58">
        <v>80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80</v>
      </c>
      <c r="AE46" s="103">
        <v>90</v>
      </c>
      <c r="AF46" s="58"/>
      <c r="AG46" s="2"/>
      <c r="AH46" s="103">
        <v>80</v>
      </c>
      <c r="AI46" s="58"/>
      <c r="AJ46" s="2"/>
      <c r="AK46" s="105">
        <v>88</v>
      </c>
      <c r="AL46" s="58"/>
      <c r="AM46" s="2"/>
      <c r="AN46" s="107">
        <v>84</v>
      </c>
      <c r="AO46" s="58"/>
      <c r="AP46" s="2"/>
      <c r="AQ46" s="58"/>
      <c r="AR46" s="58"/>
      <c r="AS46" s="2"/>
      <c r="AT46" s="103">
        <v>79</v>
      </c>
      <c r="AU46" s="31">
        <f t="shared" si="39"/>
        <v>82.625</v>
      </c>
      <c r="AV46" s="32">
        <f t="shared" si="40"/>
        <v>83</v>
      </c>
      <c r="AW46" s="35"/>
      <c r="AX46" s="58">
        <v>90</v>
      </c>
      <c r="AY46" s="58"/>
      <c r="AZ46" s="2"/>
      <c r="BA46" s="58">
        <v>95</v>
      </c>
      <c r="BB46" s="58"/>
      <c r="BC46" s="2"/>
      <c r="BD46" s="58">
        <v>85</v>
      </c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>
        <f t="shared" si="42"/>
        <v>95</v>
      </c>
      <c r="BO46" s="29">
        <f t="shared" si="43"/>
        <v>85</v>
      </c>
      <c r="BP46" s="29" t="str">
        <f t="shared" si="44"/>
        <v/>
      </c>
      <c r="BQ46" s="29" t="str">
        <f t="shared" si="45"/>
        <v/>
      </c>
      <c r="BR46" s="29">
        <f t="shared" si="46"/>
        <v>90</v>
      </c>
      <c r="BS46" s="103">
        <v>79</v>
      </c>
      <c r="BT46" s="58"/>
      <c r="BU46" s="2"/>
      <c r="BV46" s="103">
        <v>90</v>
      </c>
      <c r="BW46" s="58"/>
      <c r="BX46" s="2"/>
      <c r="BY46" s="105">
        <v>85</v>
      </c>
      <c r="BZ46" s="58"/>
      <c r="CA46" s="2"/>
      <c r="CB46" s="109">
        <v>95</v>
      </c>
      <c r="CC46" s="58"/>
      <c r="CD46" s="2"/>
      <c r="CE46" s="58"/>
      <c r="CF46" s="58"/>
      <c r="CG46" s="2"/>
      <c r="CH46" s="29">
        <f t="shared" si="47"/>
        <v>79</v>
      </c>
      <c r="CI46" s="29">
        <f t="shared" si="48"/>
        <v>90</v>
      </c>
      <c r="CJ46" s="29">
        <f t="shared" si="49"/>
        <v>85</v>
      </c>
      <c r="CK46" s="29">
        <f t="shared" si="50"/>
        <v>95</v>
      </c>
      <c r="CL46" s="29" t="str">
        <f t="shared" si="51"/>
        <v/>
      </c>
      <c r="CM46" s="31">
        <f t="shared" si="52"/>
        <v>87.8</v>
      </c>
      <c r="CN46" s="32">
        <f t="shared" si="53"/>
        <v>88</v>
      </c>
      <c r="CO46" s="35"/>
      <c r="CP46" s="58">
        <v>6</v>
      </c>
      <c r="CQ46" s="45" t="str">
        <f t="shared" si="54"/>
        <v xml:space="preserve">Memiliki kemampuan pemahaman al-Qur'an, Aqidah, Akhlaq, Fiqih, Tarikh, </v>
      </c>
      <c r="CR46" s="35"/>
      <c r="CS46" s="58">
        <v>6</v>
      </c>
      <c r="CT46" s="45" t="str">
        <f t="shared" si="55"/>
        <v xml:space="preserve">Memiliki keterampilan al-Qur'an, Aqidah, Akhlaq, Fiqih, Tarikh,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10</cp:lastModifiedBy>
  <dcterms:created xsi:type="dcterms:W3CDTF">2015-09-01T09:01:01Z</dcterms:created>
  <dcterms:modified xsi:type="dcterms:W3CDTF">2019-12-11T00:27:37Z</dcterms:modified>
  <cp:category/>
</cp:coreProperties>
</file>