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042DCC80-8009-5B45-9D5A-62B480DC1CE2}" xr6:coauthVersionLast="45" xr6:coauthVersionMax="45" xr10:uidLastSave="{00000000-0000-0000-0000-000000000000}"/>
  <bookViews>
    <workbookView xWindow="0" yWindow="0" windowWidth="28800" windowHeight="12315" xr2:uid="{00000000-000D-0000-FFFF-FFFF00000000}"/>
  </bookViews>
  <sheets>
    <sheet name="X MIPA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DF10" i="1"/>
  <c r="CQ17" i="1"/>
  <c r="CH17" i="1"/>
  <c r="BM17" i="1"/>
  <c r="BN17" i="1"/>
  <c r="BO17" i="1"/>
  <c r="BP17" i="1"/>
  <c r="BQ17" i="1"/>
  <c r="BR17" i="1"/>
  <c r="CI17" i="1"/>
  <c r="CJ17" i="1"/>
  <c r="CK17" i="1"/>
  <c r="CL17" i="1"/>
  <c r="CM17" i="1"/>
  <c r="CN17" i="1"/>
  <c r="AU17" i="1"/>
  <c r="AV17" i="1"/>
  <c r="AD17" i="1"/>
  <c r="M17" i="1"/>
  <c r="K17" i="1"/>
  <c r="L17" i="1"/>
  <c r="I17" i="1"/>
  <c r="J17" i="1"/>
  <c r="H17" i="1"/>
  <c r="F17" i="1"/>
  <c r="G17" i="1"/>
  <c r="D17" i="1"/>
  <c r="E17" i="1"/>
  <c r="DF16" i="1"/>
  <c r="CT16" i="1"/>
  <c r="CQ16" i="1"/>
  <c r="CH16" i="1"/>
  <c r="BM16" i="1"/>
  <c r="BN16" i="1"/>
  <c r="BO16" i="1"/>
  <c r="BP16" i="1"/>
  <c r="BQ16" i="1"/>
  <c r="BR16" i="1"/>
  <c r="CI16" i="1"/>
  <c r="CJ16" i="1"/>
  <c r="CK16" i="1"/>
  <c r="CL16" i="1"/>
  <c r="CM16" i="1"/>
  <c r="CN16" i="1"/>
  <c r="AU16" i="1"/>
  <c r="AV16" i="1"/>
  <c r="AD16" i="1"/>
  <c r="M16" i="1"/>
  <c r="K16" i="1"/>
  <c r="L16" i="1"/>
  <c r="I16" i="1"/>
  <c r="J16" i="1"/>
  <c r="H16" i="1"/>
  <c r="F16" i="1"/>
  <c r="G16" i="1"/>
  <c r="D16" i="1"/>
  <c r="E16" i="1"/>
  <c r="DF15" i="1"/>
  <c r="CT15" i="1"/>
  <c r="CQ15" i="1"/>
  <c r="CH15" i="1"/>
  <c r="BM15" i="1"/>
  <c r="BN15" i="1"/>
  <c r="BO15" i="1"/>
  <c r="BP15" i="1"/>
  <c r="BQ15" i="1"/>
  <c r="BR15" i="1"/>
  <c r="CI15" i="1"/>
  <c r="CJ15" i="1"/>
  <c r="CK15" i="1"/>
  <c r="CL15" i="1"/>
  <c r="CM15" i="1"/>
  <c r="CN15" i="1"/>
  <c r="AU15" i="1"/>
  <c r="AV15" i="1"/>
  <c r="AD15" i="1"/>
  <c r="M15" i="1"/>
  <c r="K15" i="1"/>
  <c r="L15" i="1"/>
  <c r="I15" i="1"/>
  <c r="J15" i="1"/>
  <c r="H15" i="1"/>
  <c r="F15" i="1"/>
  <c r="G15" i="1"/>
  <c r="D15" i="1"/>
  <c r="E15" i="1"/>
  <c r="DF14" i="1"/>
  <c r="CT14" i="1"/>
  <c r="CQ14" i="1"/>
  <c r="CH14" i="1"/>
  <c r="BM14" i="1"/>
  <c r="BN14" i="1"/>
  <c r="BO14" i="1"/>
  <c r="BP14" i="1"/>
  <c r="BQ14" i="1"/>
  <c r="BR14" i="1"/>
  <c r="CI14" i="1"/>
  <c r="CJ14" i="1"/>
  <c r="CK14" i="1"/>
  <c r="CL14" i="1"/>
  <c r="CM14" i="1"/>
  <c r="CN14" i="1"/>
  <c r="AU14" i="1"/>
  <c r="AV14" i="1"/>
  <c r="AD14" i="1"/>
  <c r="M14" i="1"/>
  <c r="K14" i="1"/>
  <c r="L14" i="1"/>
  <c r="I14" i="1"/>
  <c r="J14" i="1"/>
  <c r="H14" i="1"/>
  <c r="F14" i="1"/>
  <c r="G14" i="1"/>
  <c r="D14" i="1"/>
  <c r="E14" i="1"/>
  <c r="DF13" i="1"/>
  <c r="CT13" i="1"/>
  <c r="CQ13" i="1"/>
  <c r="CH13" i="1"/>
  <c r="BM13" i="1"/>
  <c r="BN13" i="1"/>
  <c r="BO13" i="1"/>
  <c r="BP13" i="1"/>
  <c r="BQ13" i="1"/>
  <c r="BR13" i="1"/>
  <c r="CI13" i="1"/>
  <c r="CJ13" i="1"/>
  <c r="CK13" i="1"/>
  <c r="CL13" i="1"/>
  <c r="CM13" i="1"/>
  <c r="CN13" i="1"/>
  <c r="AU13" i="1"/>
  <c r="AV13" i="1"/>
  <c r="AD13" i="1"/>
  <c r="M13" i="1"/>
  <c r="K13" i="1"/>
  <c r="L13" i="1"/>
  <c r="I13" i="1"/>
  <c r="J13" i="1"/>
  <c r="H13" i="1"/>
  <c r="F13" i="1"/>
  <c r="G13" i="1"/>
  <c r="D13" i="1"/>
  <c r="E13" i="1"/>
  <c r="DF12" i="1"/>
  <c r="CT12" i="1"/>
  <c r="CQ12" i="1"/>
  <c r="CH12" i="1"/>
  <c r="BM12" i="1"/>
  <c r="BN12" i="1"/>
  <c r="BO12" i="1"/>
  <c r="BP12" i="1"/>
  <c r="BQ12" i="1"/>
  <c r="BR12" i="1"/>
  <c r="CI12" i="1"/>
  <c r="CJ12" i="1"/>
  <c r="CK12" i="1"/>
  <c r="CL12" i="1"/>
  <c r="CM12" i="1"/>
  <c r="C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9" i="1"/>
  <c r="BC2" i="1"/>
</calcChain>
</file>

<file path=xl/sharedStrings.xml><?xml version="1.0" encoding="utf-8"?>
<sst xmlns="http://schemas.openxmlformats.org/spreadsheetml/2006/main" count="158" uniqueCount="67">
  <si>
    <t>PERINGATAN :: KOLOM INI TIDAK BOLEH DIGESER POSISINYA</t>
  </si>
  <si>
    <t>DAFTAR NILAI PESERTA DIDIK SMA NEGERI 8 SEMARANG</t>
  </si>
  <si>
    <t>Guru :</t>
  </si>
  <si>
    <t>Valentina Alien</t>
  </si>
  <si>
    <t>Kelas X MIPA 5</t>
  </si>
  <si>
    <t xml:space="preserve">KELAS </t>
  </si>
  <si>
    <t>:</t>
  </si>
  <si>
    <t>X MIPA 5</t>
  </si>
  <si>
    <t>Mapel :</t>
  </si>
  <si>
    <t>Pendidikan Agama dan Budi Pekerti [ Kelompok A (Wajib) ]</t>
  </si>
  <si>
    <t>didownload 05/11/2019</t>
  </si>
  <si>
    <t>DAFTAR NILAI SEMESTER GASAL</t>
  </si>
  <si>
    <t xml:space="preserve">Wali Kelas </t>
  </si>
  <si>
    <t>Nur Subagio</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</si>
  <si>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</si>
  <si>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</si>
  <si>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</si>
  <si>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</si>
  <si>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</si>
  <si>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</si>
  <si>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</si>
  <si>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</si>
  <si>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</si>
  <si>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</si>
  <si>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</si>
  <si>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</si>
  <si>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</si>
  <si>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</si>
  <si>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</si>
  <si>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</si>
  <si>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</si>
  <si>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</si>
  <si>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</si>
  <si>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</si>
  <si>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</si>
  <si>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</si>
  <si>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</si>
  <si>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</si>
  <si>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</si>
  <si>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</si>
  <si>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</si>
  <si>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</si>
  <si>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</si>
  <si>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</si>
  <si>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</si>
  <si>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</si>
  <si>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CAECILIA NOVITA BELLA PRATIWI</t>
  </si>
  <si>
    <t>Predikat Pengetahuan</t>
  </si>
  <si>
    <t>CATHLEA EUGENINA</t>
  </si>
  <si>
    <t>Minimal</t>
  </si>
  <si>
    <t>Maximal</t>
  </si>
  <si>
    <t>Predikat</t>
  </si>
  <si>
    <t>HENDRICO SURYA WIRAWAN</t>
  </si>
  <si>
    <t>D</t>
  </si>
  <si>
    <t>MICHAELL HERLANDA</t>
  </si>
  <si>
    <t>C</t>
  </si>
  <si>
    <t>SWANDARU TEGAS HERALAN</t>
  </si>
  <si>
    <t>B</t>
  </si>
  <si>
    <t>V. ARYA CHANDRANAMA DIMASCHAQTI</t>
  </si>
  <si>
    <t>Y. NOVEN DHIMAS NUGROHO</t>
  </si>
  <si>
    <t>KETERANGAN KETERAMPILAN</t>
  </si>
  <si>
    <t>Predikat Keterampilan</t>
  </si>
  <si>
    <t>Siswa dapat menjelaskan isi kitab suci perjanjian baru dan perjanjian lama</t>
  </si>
  <si>
    <t>siswa terampil dalam menjelaskan isi kitab suci perjanjian lama dan perjanjian baru</t>
  </si>
  <si>
    <t>siswa dapat menjelaskan isi kitab suci perjanjian baru dan perjanjian lama</t>
  </si>
  <si>
    <t>Siswa cukup dapat menjelaskan isi kitab suci perjanjian baru dan perjanjian lama</t>
  </si>
  <si>
    <t>siswa cukup terampil dalam menjelaskan isi kitab suci perjanjian lama dan perjanjian baru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</si>
</sst>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0" fillId="13" borderId="2" xfId="0" applyFill="1" applyBorder="1" applyAlignment="1" applyProtection="1">
      <alignment horizont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T11" activePane="bottomRight" state="frozen"/>
      <selection pane="bottomLeft"/>
      <selection pane="topRight"/>
      <selection pane="bottomRight" activeCell="CP12" sqref="CP12"/>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936</v>
      </c>
      <c r="B1" s="2"/>
      <c r="C1" s="91" t="s">
        <v>0</v>
      </c>
      <c r="D1" s="91"/>
      <c r="E1" s="91"/>
      <c r="F1" s="91"/>
      <c r="G1" s="91"/>
      <c r="H1" s="91"/>
      <c r="I1" s="91"/>
      <c r="J1" s="91"/>
      <c r="K1" s="91"/>
      <c r="L1" s="91"/>
      <c r="M1" s="91"/>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936</v>
      </c>
      <c r="C3" s="5" t="s">
        <v>9</v>
      </c>
      <c r="D3" s="6"/>
      <c r="E3" s="6" t="s">
        <v>10</v>
      </c>
      <c r="F3" s="8"/>
      <c r="G3" s="6"/>
      <c r="H3" s="92" t="s">
        <v>11</v>
      </c>
      <c r="I3" s="93"/>
      <c r="J3" s="94"/>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95" t="s">
        <v>15</v>
      </c>
      <c r="I4" s="96"/>
      <c r="J4" s="97"/>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247</v>
      </c>
      <c r="C7" s="6"/>
      <c r="D7" s="98" t="s">
        <v>18</v>
      </c>
      <c r="E7" s="98"/>
      <c r="F7" s="98"/>
      <c r="G7" s="98"/>
      <c r="H7" s="98"/>
      <c r="I7" s="98"/>
      <c r="J7" s="98"/>
      <c r="K7" s="98"/>
      <c r="L7" s="98"/>
      <c r="M7" s="98"/>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61" t="s">
        <v>19</v>
      </c>
      <c r="B8" s="62" t="s">
        <v>20</v>
      </c>
      <c r="C8" s="61" t="s">
        <v>21</v>
      </c>
      <c r="D8" s="99" t="s">
        <v>22</v>
      </c>
      <c r="E8" s="99"/>
      <c r="F8" s="99"/>
      <c r="G8" s="99"/>
      <c r="H8" s="99"/>
      <c r="I8" s="90" t="s">
        <v>23</v>
      </c>
      <c r="J8" s="90"/>
      <c r="K8" s="90"/>
      <c r="L8" s="90"/>
      <c r="M8" s="90"/>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65" t="s">
        <v>25</v>
      </c>
      <c r="AU8" s="63" t="s">
        <v>26</v>
      </c>
      <c r="AV8" s="68"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71" t="s">
        <v>26</v>
      </c>
      <c r="CN8" s="74" t="s">
        <v>27</v>
      </c>
      <c r="CO8" s="33"/>
      <c r="CP8" s="77" t="s">
        <v>29</v>
      </c>
      <c r="CQ8" s="77" t="s">
        <v>30</v>
      </c>
      <c r="CR8" s="33"/>
      <c r="CS8" s="78" t="s">
        <v>29</v>
      </c>
      <c r="CT8" s="78" t="s">
        <v>31</v>
      </c>
      <c r="CU8" s="6"/>
      <c r="CV8" s="2" t="s">
        <v>32</v>
      </c>
      <c r="CW8" s="6"/>
      <c r="CX8" s="6"/>
      <c r="CY8" s="6"/>
      <c r="CZ8" s="6"/>
      <c r="DA8" s="6"/>
    </row>
    <row r="9" spans="1:110" ht="15" customHeight="1" x14ac:dyDescent="0.2">
      <c r="A9" s="61"/>
      <c r="B9" s="62"/>
      <c r="C9" s="61"/>
      <c r="D9" s="87" t="s">
        <v>33</v>
      </c>
      <c r="E9" s="87"/>
      <c r="F9" s="88" t="s">
        <v>34</v>
      </c>
      <c r="G9" s="88"/>
      <c r="H9" s="88"/>
      <c r="I9" s="89" t="s">
        <v>33</v>
      </c>
      <c r="J9" s="89"/>
      <c r="K9" s="90" t="s">
        <v>34</v>
      </c>
      <c r="L9" s="90"/>
      <c r="M9" s="90"/>
      <c r="N9" s="20"/>
      <c r="O9" s="83">
        <v>1</v>
      </c>
      <c r="P9" s="84"/>
      <c r="Q9" s="85"/>
      <c r="R9" s="83">
        <v>2</v>
      </c>
      <c r="S9" s="84"/>
      <c r="T9" s="85"/>
      <c r="U9" s="83">
        <v>3</v>
      </c>
      <c r="V9" s="84"/>
      <c r="W9" s="85"/>
      <c r="X9" s="83">
        <v>4</v>
      </c>
      <c r="Y9" s="84"/>
      <c r="Z9" s="85"/>
      <c r="AA9" s="83">
        <v>5</v>
      </c>
      <c r="AB9" s="84"/>
      <c r="AC9" s="85"/>
      <c r="AD9" s="63" t="s">
        <v>33</v>
      </c>
      <c r="AE9" s="83">
        <v>6</v>
      </c>
      <c r="AF9" s="84"/>
      <c r="AG9" s="85"/>
      <c r="AH9" s="83">
        <v>7</v>
      </c>
      <c r="AI9" s="84"/>
      <c r="AJ9" s="85"/>
      <c r="AK9" s="83">
        <v>8</v>
      </c>
      <c r="AL9" s="84"/>
      <c r="AM9" s="85"/>
      <c r="AN9" s="83">
        <v>9</v>
      </c>
      <c r="AO9" s="84"/>
      <c r="AP9" s="85"/>
      <c r="AQ9" s="83">
        <v>10</v>
      </c>
      <c r="AR9" s="84"/>
      <c r="AS9" s="85"/>
      <c r="AT9" s="66"/>
      <c r="AU9" s="67"/>
      <c r="AV9" s="69"/>
      <c r="AW9" s="33"/>
      <c r="AX9" s="86">
        <v>1</v>
      </c>
      <c r="AY9" s="80"/>
      <c r="AZ9" s="81"/>
      <c r="BA9" s="79">
        <v>2</v>
      </c>
      <c r="BB9" s="80"/>
      <c r="BC9" s="81"/>
      <c r="BD9" s="79">
        <v>3</v>
      </c>
      <c r="BE9" s="80"/>
      <c r="BF9" s="81"/>
      <c r="BG9" s="79">
        <v>4</v>
      </c>
      <c r="BH9" s="80"/>
      <c r="BI9" s="81"/>
      <c r="BJ9" s="79">
        <v>5</v>
      </c>
      <c r="BK9" s="80"/>
      <c r="BL9" s="81"/>
      <c r="BM9" s="41"/>
      <c r="BN9" s="41"/>
      <c r="BO9" s="41"/>
      <c r="BP9" s="41"/>
      <c r="BQ9" s="41"/>
      <c r="BR9" s="71" t="s">
        <v>33</v>
      </c>
      <c r="BS9" s="79">
        <v>6</v>
      </c>
      <c r="BT9" s="80"/>
      <c r="BU9" s="81"/>
      <c r="BV9" s="79">
        <v>7</v>
      </c>
      <c r="BW9" s="80"/>
      <c r="BX9" s="81"/>
      <c r="BY9" s="79">
        <v>8</v>
      </c>
      <c r="BZ9" s="80"/>
      <c r="CA9" s="81"/>
      <c r="CB9" s="79">
        <v>9</v>
      </c>
      <c r="CC9" s="80"/>
      <c r="CD9" s="81"/>
      <c r="CE9" s="79">
        <v>10</v>
      </c>
      <c r="CF9" s="80"/>
      <c r="CG9" s="81"/>
      <c r="CH9" s="44"/>
      <c r="CI9" s="44"/>
      <c r="CJ9" s="44"/>
      <c r="CK9" s="44"/>
      <c r="CL9" s="44"/>
      <c r="CM9" s="73"/>
      <c r="CN9" s="75"/>
      <c r="CO9" s="33"/>
      <c r="CP9" s="77"/>
      <c r="CQ9" s="77"/>
      <c r="CR9" s="33"/>
      <c r="CS9" s="78"/>
      <c r="CT9" s="78"/>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v>
      </c>
    </row>
    <row r="10" spans="1:110" x14ac:dyDescent="0.2">
      <c r="A10" s="61"/>
      <c r="B10" s="62"/>
      <c r="C10" s="61"/>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64"/>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66"/>
      <c r="AU10" s="67"/>
      <c r="AV10" s="70"/>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72"/>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73"/>
      <c r="CN10" s="76"/>
      <c r="CO10" s="33"/>
      <c r="CP10" s="77"/>
      <c r="CQ10" s="77"/>
      <c r="CR10" s="33"/>
      <c r="CS10" s="78"/>
      <c r="CT10" s="78"/>
      <c r="CU10" s="6"/>
      <c r="CV10" s="47">
        <v>1</v>
      </c>
      <c r="CW10" s="27" t="s">
        <v>65</v>
      </c>
      <c r="CX10" s="6">
        <v>5621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row>
    <row r="11" spans="1:110" x14ac:dyDescent="0.2">
      <c r="A11" s="13">
        <v>1</v>
      </c>
      <c r="B11" s="13">
        <v>133133</v>
      </c>
      <c r="C11" s="13" t="s">
        <v>46</v>
      </c>
      <c r="D11" s="13">
        <f t="shared" ref="D11:D60" si="0">AD11</f>
        <v>82</v>
      </c>
      <c r="E11" s="14" t="str">
        <f t="shared" ref="E11:E60" si="1">IF(D11="","",IF(D11&lt;=$CZ$13,"D",IF(D11&lt;=$CZ$14,"C",IF(D11&lt;=$CZ$15,"B",IF(D11&lt;=$CZ$16,"A","E")))))</f>
        <v>B</v>
      </c>
      <c r="F11" s="15">
        <f t="shared" ref="F11:F60" si="2">AV11</f>
        <v>82</v>
      </c>
      <c r="G11" s="14" t="str">
        <f t="shared" ref="G11:G60" si="3">IF(F11="","",IF(F11&lt;=$CZ$13,"D",IF(F11&lt;=$CZ$14,"C",IF(F11&lt;=$CZ$15,"B",IF(F11&lt;=$CZ$16,"A","E")))))</f>
        <v>B</v>
      </c>
      <c r="H11" s="14" t="str">
        <f t="shared" ref="H11:H60" si="4">CQ11</f>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1" s="13">
        <f t="shared" ref="I11:I60" si="5">BR11</f>
        <v>83</v>
      </c>
      <c r="J11" s="14" t="str">
        <f t="shared" ref="J11:J60" si="6">IF(I11="","",IF(I11&lt;=$CZ$27,"D",IF(I11&lt;=$CZ$28,"C",IF(I11&lt;=$CZ$29,"B",IF(I11&lt;=$CZ$30,"A","E")))))</f>
        <v>B</v>
      </c>
      <c r="K11" s="26">
        <f t="shared" ref="K11:K60" si="7">CN11</f>
        <v>82</v>
      </c>
      <c r="L11" s="14" t="str">
        <f t="shared" ref="L11:L60" si="8">IF(K11="","",IF(K11&lt;=$CZ$27,"D",IF(K11&lt;=$CZ$28,"C",IF(K11&lt;=$CZ$29,"B",IF(K11&lt;=$CZ$30,"A","E")))))</f>
        <v>B</v>
      </c>
      <c r="M11" s="13" t="str">
        <f t="shared" ref="M11:M60" si="9">CT11</f>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1" s="6"/>
      <c r="O11" s="27">
        <v>80</v>
      </c>
      <c r="P11" s="27">
        <v>78</v>
      </c>
      <c r="Q11" s="28">
        <v>80</v>
      </c>
      <c r="R11" s="27">
        <v>86</v>
      </c>
      <c r="S11" s="27">
        <v>77</v>
      </c>
      <c r="T11" s="28">
        <v>79</v>
      </c>
      <c r="U11" s="27">
        <v>85</v>
      </c>
      <c r="V11" s="27">
        <v>78</v>
      </c>
      <c r="W11" s="28">
        <v>86</v>
      </c>
      <c r="X11" s="27">
        <v>90</v>
      </c>
      <c r="Y11" s="27">
        <v>85</v>
      </c>
      <c r="Z11" s="28">
        <v>78</v>
      </c>
      <c r="AA11" s="27">
        <v>80</v>
      </c>
      <c r="AB11" s="27">
        <v>90</v>
      </c>
      <c r="AC11" s="28">
        <v>85</v>
      </c>
      <c r="AD11" s="29">
        <f t="shared" ref="AD11:AD60" si="10">IF(AND(O11="",P11="",Q11=""),"",ROUND(AVERAGE(O11:AC11),0))</f>
        <v>82</v>
      </c>
      <c r="AE11" s="27">
        <v>81</v>
      </c>
      <c r="AF11" s="27">
        <v>80</v>
      </c>
      <c r="AG11" s="28">
        <v>81</v>
      </c>
      <c r="AH11" s="27">
        <v>80</v>
      </c>
      <c r="AI11" s="27">
        <v>79</v>
      </c>
      <c r="AJ11" s="28">
        <v>80</v>
      </c>
      <c r="AK11" s="27">
        <v>79</v>
      </c>
      <c r="AL11" s="27">
        <v>80</v>
      </c>
      <c r="AM11" s="28">
        <v>82</v>
      </c>
      <c r="AN11" s="27">
        <v>82</v>
      </c>
      <c r="AO11" s="27">
        <v>83</v>
      </c>
      <c r="AP11" s="28">
        <v>80</v>
      </c>
      <c r="AQ11" s="27">
        <v>80</v>
      </c>
      <c r="AR11" s="27">
        <v>80</v>
      </c>
      <c r="AS11" s="28">
        <v>80</v>
      </c>
      <c r="AT11" s="27">
        <v>83</v>
      </c>
      <c r="AU11" s="31">
        <f t="shared" ref="AU11:AU60" si="11">IF(AT11="","",AVERAGE(O11:AC11,AE11:AT11))</f>
        <v>81.516129032258064</v>
      </c>
      <c r="AV11" s="32">
        <f t="shared" ref="AV11:AV60" si="12">IF(AU11="","",ROUND(AU11,0))</f>
        <v>82</v>
      </c>
      <c r="AW11" s="40"/>
      <c r="AX11" s="27">
        <v>80</v>
      </c>
      <c r="AY11" s="27">
        <v>85</v>
      </c>
      <c r="AZ11" s="28">
        <v>85</v>
      </c>
      <c r="BA11" s="27">
        <v>79</v>
      </c>
      <c r="BB11" s="27">
        <v>80</v>
      </c>
      <c r="BC11" s="28">
        <v>80</v>
      </c>
      <c r="BD11" s="27">
        <v>85</v>
      </c>
      <c r="BE11" s="27">
        <v>90</v>
      </c>
      <c r="BF11" s="28">
        <v>79</v>
      </c>
      <c r="BG11" s="27">
        <v>79</v>
      </c>
      <c r="BH11" s="27">
        <v>78</v>
      </c>
      <c r="BI11" s="28">
        <v>79</v>
      </c>
      <c r="BJ11" s="27">
        <v>80</v>
      </c>
      <c r="BK11" s="27">
        <v>80</v>
      </c>
      <c r="BL11" s="28">
        <v>80</v>
      </c>
      <c r="BM11" s="29">
        <f t="shared" ref="BM11:BM60" si="13">IF(AND(AZ11="",AY11="",AX11=""),"",MAX(AX11:AZ11))</f>
        <v>85</v>
      </c>
      <c r="BN11" s="29">
        <f t="shared" ref="BN11:BN60" si="14">IF(AND(BB11="",BC11="",BA11=""),"",MAX(BA11:BC11))</f>
        <v>80</v>
      </c>
      <c r="BO11" s="29">
        <f t="shared" ref="BO11:BO60" si="15">IF(AND(BD11="",BE11="",BF11=""),"",MAX(BD11:BF11))</f>
        <v>90</v>
      </c>
      <c r="BP11" s="29">
        <f t="shared" ref="BP11:BP60" si="16">IF(AND(BG11="",BH11="",BI11=""),"",MAX(BG11:BI11))</f>
        <v>79</v>
      </c>
      <c r="BQ11" s="29">
        <f t="shared" ref="BQ11:BQ60" si="17">IF(AND(BJ11="",BK11="",BL11=""),"",MAX(BJ11:BL11))</f>
        <v>80</v>
      </c>
      <c r="BR11" s="29">
        <f t="shared" ref="BR11:BR60" si="18">IF(AND(BM11=""),"",ROUND(AVERAGE(BM11:BQ11),0))</f>
        <v>83</v>
      </c>
      <c r="BS11" s="27">
        <v>81</v>
      </c>
      <c r="BT11" s="27">
        <v>82</v>
      </c>
      <c r="BU11" s="28">
        <v>82</v>
      </c>
      <c r="BV11" s="27">
        <v>83</v>
      </c>
      <c r="BW11" s="27">
        <v>81</v>
      </c>
      <c r="BX11" s="28">
        <v>80</v>
      </c>
      <c r="BY11" s="27">
        <v>78</v>
      </c>
      <c r="BZ11" s="27">
        <v>79</v>
      </c>
      <c r="CA11" s="28">
        <v>77</v>
      </c>
      <c r="CB11" s="27">
        <v>78</v>
      </c>
      <c r="CC11" s="27">
        <v>80</v>
      </c>
      <c r="CD11" s="28">
        <v>82</v>
      </c>
      <c r="CE11" s="27">
        <v>79</v>
      </c>
      <c r="CF11" s="27">
        <v>81</v>
      </c>
      <c r="CG11" s="28">
        <v>82</v>
      </c>
      <c r="CH11" s="29">
        <f t="shared" ref="CH11:CH60" si="19">IF(AND(BU11="",BT11="",BS11=""),"",MAX(BS11:BU11))</f>
        <v>82</v>
      </c>
      <c r="CI11" s="29">
        <f t="shared" ref="CI11:CI60" si="20">IF(AND(BW11="",BX11="",BV11=""),"",MAX(BV11:BX11))</f>
        <v>83</v>
      </c>
      <c r="CJ11" s="29">
        <f t="shared" ref="CJ11:CJ60" si="21">IF(AND(BY11="",BZ11="",CA11=""),"",MAX(BY11:CA11))</f>
        <v>79</v>
      </c>
      <c r="CK11" s="29">
        <f t="shared" ref="CK11:CK60" si="22">IF(AND(CB11="",CC11="",CD11=""),"",MAX(CB11:CD11))</f>
        <v>82</v>
      </c>
      <c r="CL11" s="29">
        <f t="shared" ref="CL11:CL60" si="23">IF(AND(CE11="",CF11="",CG11=""),"",MAX(CE11:CG11))</f>
        <v>82</v>
      </c>
      <c r="CM11" s="31">
        <f t="shared" ref="CM11:CM60" si="24">IF(AND(CH11=""),"",AVERAGE(BR11,CH11:CL11))</f>
        <v>81.833333333333329</v>
      </c>
      <c r="CN11" s="32">
        <f t="shared" ref="CN11:CN60" si="25">IF(CM11="","",ROUND(CM11,0))</f>
        <v>82</v>
      </c>
      <c r="CO11" s="40"/>
      <c r="CP11" s="27">
        <v>1</v>
      </c>
      <c r="CQ11" s="45" t="str">
        <f t="shared" ref="CQ11:CQ60" si="26">IF(CP11="","",VLOOKUP(CP11,$DE$9:$DF$20,2,0))</f>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1" s="40"/>
      <c r="CS11" s="27">
        <v>1</v>
      </c>
      <c r="CT11" s="45" t="str">
        <f t="shared" ref="CT11:CT60" si="27">IF(CS11="","",VLOOKUP(CS11,$DE$22:$DF$33,2,0))</f>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1" s="6"/>
      <c r="CV11" s="47">
        <v>2</v>
      </c>
      <c r="CW11" s="27" t="s">
        <v>64</v>
      </c>
      <c r="CX11" s="6">
        <v>5622</v>
      </c>
      <c r="CY11" s="82" t="s">
        <v>47</v>
      </c>
      <c r="CZ11" s="82"/>
      <c r="DA11" s="82"/>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2" spans="1:110" x14ac:dyDescent="0.2">
      <c r="A12" s="13">
        <v>2</v>
      </c>
      <c r="B12" s="13">
        <v>133167</v>
      </c>
      <c r="C12" s="13" t="s">
        <v>48</v>
      </c>
      <c r="D12" s="13">
        <f t="shared" si="0"/>
        <v>78</v>
      </c>
      <c r="E12" s="14" t="str">
        <f t="shared" si="1"/>
        <v>C</v>
      </c>
      <c r="F12" s="15">
        <f t="shared" si="2"/>
        <v>78</v>
      </c>
      <c r="G12" s="14" t="str">
        <f t="shared" si="3"/>
        <v>C</v>
      </c>
      <c r="H12" s="14" t="str">
        <f t="shared" si="4"/>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c r="I12" s="13">
        <f t="shared" si="5"/>
        <v>79</v>
      </c>
      <c r="J12" s="14" t="str">
        <f t="shared" si="6"/>
        <v>C</v>
      </c>
      <c r="K12" s="26">
        <f t="shared" si="7"/>
        <v>79</v>
      </c>
      <c r="L12" s="14" t="str">
        <f t="shared" si="8"/>
        <v>C</v>
      </c>
      <c r="M12" s="13" t="str">
        <f t="shared" si="9"/>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c r="N12" s="6"/>
      <c r="O12" s="27">
        <v>77</v>
      </c>
      <c r="P12" s="27">
        <v>76</v>
      </c>
      <c r="Q12" s="28">
        <v>76</v>
      </c>
      <c r="R12" s="27">
        <v>80</v>
      </c>
      <c r="S12" s="27">
        <v>76</v>
      </c>
      <c r="T12" s="28">
        <v>79</v>
      </c>
      <c r="U12" s="27">
        <v>80</v>
      </c>
      <c r="V12" s="27">
        <v>85</v>
      </c>
      <c r="W12" s="28">
        <v>80</v>
      </c>
      <c r="X12" s="27">
        <v>76</v>
      </c>
      <c r="Y12" s="27">
        <v>79</v>
      </c>
      <c r="Z12" s="28">
        <v>78</v>
      </c>
      <c r="AA12" s="27">
        <v>78</v>
      </c>
      <c r="AB12" s="27">
        <v>77</v>
      </c>
      <c r="AC12" s="28">
        <v>80</v>
      </c>
      <c r="AD12" s="29">
        <f t="shared" si="10"/>
        <v>78</v>
      </c>
      <c r="AE12" s="27">
        <v>76</v>
      </c>
      <c r="AF12" s="27">
        <v>77</v>
      </c>
      <c r="AG12" s="28">
        <v>78</v>
      </c>
      <c r="AH12" s="27">
        <v>77</v>
      </c>
      <c r="AI12" s="27">
        <v>76</v>
      </c>
      <c r="AJ12" s="28">
        <v>75</v>
      </c>
      <c r="AK12" s="27">
        <v>78</v>
      </c>
      <c r="AL12" s="27">
        <v>77</v>
      </c>
      <c r="AM12" s="28">
        <v>76</v>
      </c>
      <c r="AN12" s="27">
        <v>76</v>
      </c>
      <c r="AO12" s="27">
        <v>78</v>
      </c>
      <c r="AP12" s="28">
        <v>80</v>
      </c>
      <c r="AQ12" s="27">
        <v>76</v>
      </c>
      <c r="AR12" s="27">
        <v>76</v>
      </c>
      <c r="AS12" s="28">
        <v>76</v>
      </c>
      <c r="AT12" s="27">
        <v>76</v>
      </c>
      <c r="AU12" s="31">
        <f t="shared" si="11"/>
        <v>77.58064516129032</v>
      </c>
      <c r="AV12" s="32">
        <f t="shared" si="12"/>
        <v>78</v>
      </c>
      <c r="AW12" s="40"/>
      <c r="AX12" s="27">
        <v>79</v>
      </c>
      <c r="AY12" s="27">
        <v>80</v>
      </c>
      <c r="AZ12" s="28">
        <v>80</v>
      </c>
      <c r="BA12" s="27">
        <v>79</v>
      </c>
      <c r="BB12" s="27">
        <v>80</v>
      </c>
      <c r="BC12" s="28">
        <v>80</v>
      </c>
      <c r="BD12" s="27">
        <v>79</v>
      </c>
      <c r="BE12" s="27">
        <v>80</v>
      </c>
      <c r="BF12" s="28">
        <v>76</v>
      </c>
      <c r="BG12" s="27">
        <v>77</v>
      </c>
      <c r="BH12" s="27">
        <v>78</v>
      </c>
      <c r="BI12" s="28">
        <v>78</v>
      </c>
      <c r="BJ12" s="27">
        <v>77</v>
      </c>
      <c r="BK12" s="27">
        <v>77</v>
      </c>
      <c r="BL12" s="28">
        <v>77</v>
      </c>
      <c r="BM12" s="29">
        <f t="shared" si="13"/>
        <v>80</v>
      </c>
      <c r="BN12" s="29">
        <f t="shared" si="14"/>
        <v>80</v>
      </c>
      <c r="BO12" s="29">
        <f t="shared" si="15"/>
        <v>80</v>
      </c>
      <c r="BP12" s="29">
        <f t="shared" si="16"/>
        <v>78</v>
      </c>
      <c r="BQ12" s="29">
        <f t="shared" si="17"/>
        <v>77</v>
      </c>
      <c r="BR12" s="29">
        <f t="shared" si="18"/>
        <v>79</v>
      </c>
      <c r="BS12" s="27">
        <v>80</v>
      </c>
      <c r="BT12" s="27">
        <v>79</v>
      </c>
      <c r="BU12" s="28">
        <v>78</v>
      </c>
      <c r="BV12" s="27">
        <v>80</v>
      </c>
      <c r="BW12" s="27">
        <v>76</v>
      </c>
      <c r="BX12" s="28">
        <v>77</v>
      </c>
      <c r="BY12" s="27">
        <v>78</v>
      </c>
      <c r="BZ12" s="27">
        <v>78</v>
      </c>
      <c r="CA12" s="28">
        <v>76</v>
      </c>
      <c r="CB12" s="27">
        <v>76</v>
      </c>
      <c r="CC12" s="27">
        <v>77</v>
      </c>
      <c r="CD12" s="28">
        <v>77</v>
      </c>
      <c r="CE12" s="27">
        <v>78</v>
      </c>
      <c r="CF12" s="27">
        <v>76</v>
      </c>
      <c r="CG12" s="28">
        <v>76</v>
      </c>
      <c r="CH12" s="29">
        <f t="shared" si="19"/>
        <v>80</v>
      </c>
      <c r="CI12" s="29">
        <f t="shared" si="20"/>
        <v>80</v>
      </c>
      <c r="CJ12" s="29">
        <f t="shared" si="21"/>
        <v>78</v>
      </c>
      <c r="CK12" s="29">
        <f t="shared" si="22"/>
        <v>77</v>
      </c>
      <c r="CL12" s="29">
        <f t="shared" si="23"/>
        <v>78</v>
      </c>
      <c r="CM12" s="31">
        <f t="shared" si="24"/>
        <v>78.666666666666671</v>
      </c>
      <c r="CN12" s="32">
        <f t="shared" si="25"/>
        <v>79</v>
      </c>
      <c r="CO12" s="40"/>
      <c r="CP12" s="27">
        <v>2</v>
      </c>
      <c r="CQ12" s="45" t="str">
        <f t="shared" si="26"/>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c r="CR12" s="40"/>
      <c r="CS12" s="27">
        <v>2</v>
      </c>
      <c r="CT12" s="45" t="str">
        <f t="shared" si="27"/>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c r="CU12" s="6"/>
      <c r="CV12" s="47">
        <v>3</v>
      </c>
      <c r="CW12" s="27" t="s">
        <v>62</v>
      </c>
      <c r="CX12" s="6">
        <v>5623</v>
      </c>
      <c r="CY12" s="48" t="s">
        <v>49</v>
      </c>
      <c r="CZ12" s="49" t="s">
        <v>50</v>
      </c>
      <c r="DA12" s="49"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3" spans="1:110" x14ac:dyDescent="0.2">
      <c r="A13" s="13">
        <v>3</v>
      </c>
      <c r="B13" s="13">
        <v>133320</v>
      </c>
      <c r="C13" s="13" t="s">
        <v>52</v>
      </c>
      <c r="D13" s="13">
        <f t="shared" si="0"/>
        <v>80</v>
      </c>
      <c r="E13" s="14" t="str">
        <f t="shared" si="1"/>
        <v>B</v>
      </c>
      <c r="F13" s="15">
        <f t="shared" si="2"/>
        <v>80</v>
      </c>
      <c r="G13" s="14" t="str">
        <f t="shared" si="3"/>
        <v>B</v>
      </c>
      <c r="H13" s="14" t="str">
        <f t="shared" si="4"/>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3" s="13">
        <f t="shared" si="5"/>
        <v>82</v>
      </c>
      <c r="J13" s="14" t="str">
        <f t="shared" si="6"/>
        <v>B</v>
      </c>
      <c r="K13" s="26">
        <f t="shared" si="7"/>
        <v>81</v>
      </c>
      <c r="L13" s="14" t="str">
        <f t="shared" si="8"/>
        <v>B</v>
      </c>
      <c r="M13" s="13" t="str">
        <f t="shared" si="9"/>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3" s="6"/>
      <c r="O13" s="27">
        <v>79</v>
      </c>
      <c r="P13" s="27">
        <v>78</v>
      </c>
      <c r="Q13" s="28">
        <v>80</v>
      </c>
      <c r="R13" s="27">
        <v>80</v>
      </c>
      <c r="S13" s="27">
        <v>85</v>
      </c>
      <c r="T13" s="28">
        <v>76</v>
      </c>
      <c r="U13" s="27">
        <v>85</v>
      </c>
      <c r="V13" s="27">
        <v>79</v>
      </c>
      <c r="W13" s="28">
        <v>80</v>
      </c>
      <c r="X13" s="27">
        <v>85</v>
      </c>
      <c r="Y13" s="27">
        <v>76</v>
      </c>
      <c r="Z13" s="28">
        <v>79</v>
      </c>
      <c r="AA13" s="27">
        <v>80</v>
      </c>
      <c r="AB13" s="27">
        <v>85</v>
      </c>
      <c r="AC13" s="28">
        <v>80</v>
      </c>
      <c r="AD13" s="29">
        <f t="shared" si="10"/>
        <v>80</v>
      </c>
      <c r="AE13" s="27">
        <v>80</v>
      </c>
      <c r="AF13" s="27">
        <v>78</v>
      </c>
      <c r="AG13" s="28">
        <v>79</v>
      </c>
      <c r="AH13" s="27">
        <v>82</v>
      </c>
      <c r="AI13" s="27">
        <v>79</v>
      </c>
      <c r="AJ13" s="28">
        <v>79</v>
      </c>
      <c r="AK13" s="27">
        <v>79</v>
      </c>
      <c r="AL13" s="27">
        <v>80</v>
      </c>
      <c r="AM13" s="28">
        <v>79</v>
      </c>
      <c r="AN13" s="27">
        <v>80</v>
      </c>
      <c r="AO13" s="27">
        <v>81</v>
      </c>
      <c r="AP13" s="28">
        <v>78</v>
      </c>
      <c r="AQ13" s="27">
        <v>80</v>
      </c>
      <c r="AR13" s="27">
        <v>78</v>
      </c>
      <c r="AS13" s="28">
        <v>79</v>
      </c>
      <c r="AT13" s="27">
        <v>80</v>
      </c>
      <c r="AU13" s="31">
        <f t="shared" si="11"/>
        <v>79.935483870967744</v>
      </c>
      <c r="AV13" s="32">
        <f t="shared" si="12"/>
        <v>80</v>
      </c>
      <c r="AW13" s="40"/>
      <c r="AX13" s="27">
        <v>80</v>
      </c>
      <c r="AY13" s="27">
        <v>85</v>
      </c>
      <c r="AZ13" s="28">
        <v>80</v>
      </c>
      <c r="BA13" s="27">
        <v>79</v>
      </c>
      <c r="BB13" s="27">
        <v>80</v>
      </c>
      <c r="BC13" s="28">
        <v>80</v>
      </c>
      <c r="BD13" s="27">
        <v>85</v>
      </c>
      <c r="BE13" s="27">
        <v>85</v>
      </c>
      <c r="BF13" s="28">
        <v>79</v>
      </c>
      <c r="BG13" s="27">
        <v>79</v>
      </c>
      <c r="BH13" s="27">
        <v>78</v>
      </c>
      <c r="BI13" s="28">
        <v>78</v>
      </c>
      <c r="BJ13" s="27">
        <v>78</v>
      </c>
      <c r="BK13" s="27">
        <v>79</v>
      </c>
      <c r="BL13" s="28">
        <v>80</v>
      </c>
      <c r="BM13" s="29">
        <f t="shared" si="13"/>
        <v>85</v>
      </c>
      <c r="BN13" s="29">
        <f t="shared" si="14"/>
        <v>80</v>
      </c>
      <c r="BO13" s="29">
        <f t="shared" si="15"/>
        <v>85</v>
      </c>
      <c r="BP13" s="29">
        <f t="shared" si="16"/>
        <v>79</v>
      </c>
      <c r="BQ13" s="29">
        <f t="shared" si="17"/>
        <v>80</v>
      </c>
      <c r="BR13" s="29">
        <f t="shared" si="18"/>
        <v>82</v>
      </c>
      <c r="BS13" s="27">
        <v>80</v>
      </c>
      <c r="BT13" s="27">
        <v>79</v>
      </c>
      <c r="BU13" s="28">
        <v>79</v>
      </c>
      <c r="BV13" s="27">
        <v>80</v>
      </c>
      <c r="BW13" s="27">
        <v>80</v>
      </c>
      <c r="BX13" s="28">
        <v>80</v>
      </c>
      <c r="BY13" s="27">
        <v>81</v>
      </c>
      <c r="BZ13" s="27">
        <v>82</v>
      </c>
      <c r="CA13" s="28">
        <v>82</v>
      </c>
      <c r="CB13" s="27">
        <v>80</v>
      </c>
      <c r="CC13" s="27">
        <v>83</v>
      </c>
      <c r="CD13" s="28">
        <v>81</v>
      </c>
      <c r="CE13" s="27">
        <v>80</v>
      </c>
      <c r="CF13" s="27">
        <v>79</v>
      </c>
      <c r="CG13" s="28">
        <v>80</v>
      </c>
      <c r="CH13" s="29">
        <f t="shared" si="19"/>
        <v>80</v>
      </c>
      <c r="CI13" s="29">
        <f t="shared" si="20"/>
        <v>80</v>
      </c>
      <c r="CJ13" s="29">
        <f t="shared" si="21"/>
        <v>82</v>
      </c>
      <c r="CK13" s="29">
        <f t="shared" si="22"/>
        <v>83</v>
      </c>
      <c r="CL13" s="29">
        <f t="shared" si="23"/>
        <v>80</v>
      </c>
      <c r="CM13" s="31">
        <f t="shared" si="24"/>
        <v>81.166666666666671</v>
      </c>
      <c r="CN13" s="32">
        <f t="shared" si="25"/>
        <v>81</v>
      </c>
      <c r="CO13" s="40"/>
      <c r="CP13" s="27">
        <v>1</v>
      </c>
      <c r="CQ13" s="45" t="str">
        <f t="shared" si="26"/>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3" s="40"/>
      <c r="CS13" s="27">
        <v>1</v>
      </c>
      <c r="CT13" s="45" t="str">
        <f t="shared" si="27"/>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3" s="6"/>
      <c r="CV13" s="47">
        <v>4</v>
      </c>
      <c r="CW13" s="27" t="s">
        <v>62</v>
      </c>
      <c r="CX13" s="6">
        <v>5624</v>
      </c>
      <c r="CY13" s="50">
        <v>0</v>
      </c>
      <c r="CZ13" s="51">
        <v>69</v>
      </c>
      <c r="DA13" s="58"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4" spans="1:110" x14ac:dyDescent="0.2">
      <c r="A14" s="13">
        <v>4</v>
      </c>
      <c r="B14" s="13">
        <v>133371</v>
      </c>
      <c r="C14" s="13" t="s">
        <v>54</v>
      </c>
      <c r="D14" s="13">
        <f t="shared" si="0"/>
        <v>80</v>
      </c>
      <c r="E14" s="14" t="str">
        <f t="shared" si="1"/>
        <v>B</v>
      </c>
      <c r="F14" s="15">
        <f t="shared" si="2"/>
        <v>80</v>
      </c>
      <c r="G14" s="14" t="str">
        <f t="shared" si="3"/>
        <v>B</v>
      </c>
      <c r="H14" s="14" t="str">
        <f t="shared" si="4"/>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4" s="13">
        <f t="shared" si="5"/>
        <v>82</v>
      </c>
      <c r="J14" s="14" t="str">
        <f t="shared" si="6"/>
        <v>B</v>
      </c>
      <c r="K14" s="26">
        <f t="shared" si="7"/>
        <v>81</v>
      </c>
      <c r="L14" s="14" t="str">
        <f t="shared" si="8"/>
        <v>B</v>
      </c>
      <c r="M14" s="13" t="str">
        <f t="shared" si="9"/>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4" s="6"/>
      <c r="O14" s="27">
        <v>80</v>
      </c>
      <c r="P14" s="27">
        <v>80</v>
      </c>
      <c r="Q14" s="28">
        <v>80</v>
      </c>
      <c r="R14" s="27">
        <v>85</v>
      </c>
      <c r="S14" s="27">
        <v>76</v>
      </c>
      <c r="T14" s="28">
        <v>79</v>
      </c>
      <c r="U14" s="27">
        <v>85</v>
      </c>
      <c r="V14" s="27">
        <v>78</v>
      </c>
      <c r="W14" s="28">
        <v>80</v>
      </c>
      <c r="X14" s="27">
        <v>78</v>
      </c>
      <c r="Y14" s="27">
        <v>78</v>
      </c>
      <c r="Z14" s="28">
        <v>79</v>
      </c>
      <c r="AA14" s="27">
        <v>80</v>
      </c>
      <c r="AB14" s="27">
        <v>85</v>
      </c>
      <c r="AC14" s="28">
        <v>80</v>
      </c>
      <c r="AD14" s="29">
        <f t="shared" si="10"/>
        <v>80</v>
      </c>
      <c r="AE14" s="27">
        <v>81</v>
      </c>
      <c r="AF14" s="27">
        <v>80</v>
      </c>
      <c r="AG14" s="28">
        <v>82</v>
      </c>
      <c r="AH14" s="27">
        <v>79</v>
      </c>
      <c r="AI14" s="27">
        <v>79</v>
      </c>
      <c r="AJ14" s="28">
        <v>79</v>
      </c>
      <c r="AK14" s="27">
        <v>80</v>
      </c>
      <c r="AL14" s="27">
        <v>81</v>
      </c>
      <c r="AM14" s="28">
        <v>82</v>
      </c>
      <c r="AN14" s="27">
        <v>83</v>
      </c>
      <c r="AO14" s="27">
        <v>80</v>
      </c>
      <c r="AP14" s="28">
        <v>80</v>
      </c>
      <c r="AQ14" s="27">
        <v>81</v>
      </c>
      <c r="AR14" s="27">
        <v>79</v>
      </c>
      <c r="AS14" s="28">
        <v>80</v>
      </c>
      <c r="AT14" s="27">
        <v>80</v>
      </c>
      <c r="AU14" s="31">
        <f t="shared" si="11"/>
        <v>80.290322580645167</v>
      </c>
      <c r="AV14" s="32">
        <f t="shared" si="12"/>
        <v>80</v>
      </c>
      <c r="AW14" s="40"/>
      <c r="AX14" s="27">
        <v>80</v>
      </c>
      <c r="AY14" s="27">
        <v>85</v>
      </c>
      <c r="AZ14" s="28">
        <v>85</v>
      </c>
      <c r="BA14" s="27">
        <v>79</v>
      </c>
      <c r="BB14" s="27">
        <v>80</v>
      </c>
      <c r="BC14" s="28">
        <v>80</v>
      </c>
      <c r="BD14" s="27">
        <v>85</v>
      </c>
      <c r="BE14" s="27">
        <v>85</v>
      </c>
      <c r="BF14" s="28">
        <v>79</v>
      </c>
      <c r="BG14" s="27">
        <v>79</v>
      </c>
      <c r="BH14" s="27">
        <v>78</v>
      </c>
      <c r="BI14" s="28">
        <v>79</v>
      </c>
      <c r="BJ14" s="27">
        <v>78</v>
      </c>
      <c r="BK14" s="27">
        <v>78</v>
      </c>
      <c r="BL14" s="28">
        <v>80</v>
      </c>
      <c r="BM14" s="29">
        <f t="shared" si="13"/>
        <v>85</v>
      </c>
      <c r="BN14" s="29">
        <f t="shared" si="14"/>
        <v>80</v>
      </c>
      <c r="BO14" s="29">
        <f t="shared" si="15"/>
        <v>85</v>
      </c>
      <c r="BP14" s="29">
        <f t="shared" si="16"/>
        <v>79</v>
      </c>
      <c r="BQ14" s="29">
        <f t="shared" si="17"/>
        <v>80</v>
      </c>
      <c r="BR14" s="29">
        <f t="shared" si="18"/>
        <v>82</v>
      </c>
      <c r="BS14" s="27">
        <v>81</v>
      </c>
      <c r="BT14" s="27">
        <v>79</v>
      </c>
      <c r="BU14" s="28">
        <v>80</v>
      </c>
      <c r="BV14" s="27">
        <v>78</v>
      </c>
      <c r="BW14" s="27">
        <v>78</v>
      </c>
      <c r="BX14" s="28">
        <v>79</v>
      </c>
      <c r="BY14" s="27">
        <v>80</v>
      </c>
      <c r="BZ14" s="27">
        <v>78</v>
      </c>
      <c r="CA14" s="28">
        <v>77</v>
      </c>
      <c r="CB14" s="27">
        <v>79</v>
      </c>
      <c r="CC14" s="27">
        <v>80</v>
      </c>
      <c r="CD14" s="28">
        <v>80</v>
      </c>
      <c r="CE14" s="27">
        <v>81</v>
      </c>
      <c r="CF14" s="27">
        <v>82</v>
      </c>
      <c r="CG14" s="28">
        <v>80</v>
      </c>
      <c r="CH14" s="29">
        <f t="shared" si="19"/>
        <v>81</v>
      </c>
      <c r="CI14" s="29">
        <f t="shared" si="20"/>
        <v>79</v>
      </c>
      <c r="CJ14" s="29">
        <f t="shared" si="21"/>
        <v>80</v>
      </c>
      <c r="CK14" s="29">
        <f t="shared" si="22"/>
        <v>80</v>
      </c>
      <c r="CL14" s="29">
        <f t="shared" si="23"/>
        <v>82</v>
      </c>
      <c r="CM14" s="31">
        <f t="shared" si="24"/>
        <v>80.666666666666671</v>
      </c>
      <c r="CN14" s="32">
        <f t="shared" si="25"/>
        <v>81</v>
      </c>
      <c r="CO14" s="40"/>
      <c r="CP14" s="27">
        <v>1</v>
      </c>
      <c r="CQ14" s="45" t="str">
        <f t="shared" si="26"/>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4" s="40"/>
      <c r="CS14" s="27">
        <v>1</v>
      </c>
      <c r="CT14" s="45" t="str">
        <f t="shared" si="27"/>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4" s="6"/>
      <c r="CV14" s="47">
        <v>5</v>
      </c>
      <c r="CW14" s="27" t="s">
        <v>62</v>
      </c>
      <c r="CX14" s="6">
        <v>5625</v>
      </c>
      <c r="CY14" s="50">
        <v>70</v>
      </c>
      <c r="CZ14" s="52">
        <v>79</v>
      </c>
      <c r="DA14" s="59" t="s">
        <v>55</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5" spans="1:110" x14ac:dyDescent="0.2">
      <c r="A15" s="13">
        <v>5</v>
      </c>
      <c r="B15" s="13">
        <v>133524</v>
      </c>
      <c r="C15" s="13" t="s">
        <v>56</v>
      </c>
      <c r="D15" s="13">
        <f t="shared" si="0"/>
        <v>79</v>
      </c>
      <c r="E15" s="14" t="str">
        <f t="shared" si="1"/>
        <v>C</v>
      </c>
      <c r="F15" s="15">
        <f t="shared" si="2"/>
        <v>79</v>
      </c>
      <c r="G15" s="14" t="str">
        <f t="shared" si="3"/>
        <v>C</v>
      </c>
      <c r="H15" s="14" t="str">
        <f t="shared" si="4"/>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5" s="13">
        <f t="shared" si="5"/>
        <v>82</v>
      </c>
      <c r="J15" s="14" t="str">
        <f t="shared" si="6"/>
        <v>B</v>
      </c>
      <c r="K15" s="26">
        <f t="shared" si="7"/>
        <v>81</v>
      </c>
      <c r="L15" s="14" t="str">
        <f t="shared" si="8"/>
        <v>B</v>
      </c>
      <c r="M15" s="13" t="str">
        <f t="shared" si="9"/>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5" s="6"/>
      <c r="O15" s="27">
        <v>79</v>
      </c>
      <c r="P15" s="27">
        <v>76</v>
      </c>
      <c r="Q15" s="28">
        <v>76</v>
      </c>
      <c r="R15" s="27">
        <v>80</v>
      </c>
      <c r="S15" s="27">
        <v>77</v>
      </c>
      <c r="T15" s="28">
        <v>79</v>
      </c>
      <c r="U15" s="27">
        <v>79</v>
      </c>
      <c r="V15" s="27">
        <v>78</v>
      </c>
      <c r="W15" s="28">
        <v>80</v>
      </c>
      <c r="X15" s="27">
        <v>78</v>
      </c>
      <c r="Y15" s="27">
        <v>79</v>
      </c>
      <c r="Z15" s="28">
        <v>79</v>
      </c>
      <c r="AA15" s="27">
        <v>80</v>
      </c>
      <c r="AB15" s="27">
        <v>80</v>
      </c>
      <c r="AC15" s="28">
        <v>80</v>
      </c>
      <c r="AD15" s="29">
        <f t="shared" si="10"/>
        <v>79</v>
      </c>
      <c r="AE15" s="27">
        <v>80</v>
      </c>
      <c r="AF15" s="27">
        <v>80</v>
      </c>
      <c r="AG15" s="28">
        <v>78</v>
      </c>
      <c r="AH15" s="27">
        <v>79</v>
      </c>
      <c r="AI15" s="27">
        <v>78</v>
      </c>
      <c r="AJ15" s="28">
        <v>78</v>
      </c>
      <c r="AK15" s="27">
        <v>79</v>
      </c>
      <c r="AL15" s="27">
        <v>80</v>
      </c>
      <c r="AM15" s="28">
        <v>76</v>
      </c>
      <c r="AN15" s="27">
        <v>80</v>
      </c>
      <c r="AO15" s="27">
        <v>79</v>
      </c>
      <c r="AP15" s="28">
        <v>80</v>
      </c>
      <c r="AQ15" s="27">
        <v>80</v>
      </c>
      <c r="AR15" s="27">
        <v>78</v>
      </c>
      <c r="AS15" s="28">
        <v>79</v>
      </c>
      <c r="AT15" s="27">
        <v>78</v>
      </c>
      <c r="AU15" s="31">
        <f t="shared" si="11"/>
        <v>78.774193548387103</v>
      </c>
      <c r="AV15" s="32">
        <f t="shared" si="12"/>
        <v>79</v>
      </c>
      <c r="AW15" s="40"/>
      <c r="AX15" s="27">
        <v>80</v>
      </c>
      <c r="AY15" s="27">
        <v>85</v>
      </c>
      <c r="AZ15" s="28">
        <v>83</v>
      </c>
      <c r="BA15" s="27">
        <v>79</v>
      </c>
      <c r="BB15" s="27">
        <v>80</v>
      </c>
      <c r="BC15" s="28">
        <v>80</v>
      </c>
      <c r="BD15" s="27">
        <v>85</v>
      </c>
      <c r="BE15" s="27">
        <v>80</v>
      </c>
      <c r="BF15" s="28">
        <v>79</v>
      </c>
      <c r="BG15" s="27">
        <v>79</v>
      </c>
      <c r="BH15" s="27">
        <v>78</v>
      </c>
      <c r="BI15" s="28">
        <v>78</v>
      </c>
      <c r="BJ15" s="27">
        <v>78</v>
      </c>
      <c r="BK15" s="27">
        <v>78</v>
      </c>
      <c r="BL15" s="28">
        <v>80</v>
      </c>
      <c r="BM15" s="29">
        <f t="shared" si="13"/>
        <v>85</v>
      </c>
      <c r="BN15" s="29">
        <f t="shared" si="14"/>
        <v>80</v>
      </c>
      <c r="BO15" s="29">
        <f t="shared" si="15"/>
        <v>85</v>
      </c>
      <c r="BP15" s="29">
        <f t="shared" si="16"/>
        <v>79</v>
      </c>
      <c r="BQ15" s="29">
        <f t="shared" si="17"/>
        <v>80</v>
      </c>
      <c r="BR15" s="29">
        <f t="shared" si="18"/>
        <v>82</v>
      </c>
      <c r="BS15" s="27">
        <v>80</v>
      </c>
      <c r="BT15" s="27">
        <v>79</v>
      </c>
      <c r="BU15" s="28">
        <v>78</v>
      </c>
      <c r="BV15" s="27">
        <v>79</v>
      </c>
      <c r="BW15" s="27">
        <v>79</v>
      </c>
      <c r="BX15" s="28">
        <v>80</v>
      </c>
      <c r="BY15" s="27">
        <v>81</v>
      </c>
      <c r="BZ15" s="27">
        <v>79</v>
      </c>
      <c r="CA15" s="28">
        <v>80</v>
      </c>
      <c r="CB15" s="27">
        <v>81</v>
      </c>
      <c r="CC15" s="27">
        <v>81</v>
      </c>
      <c r="CD15" s="28">
        <v>80</v>
      </c>
      <c r="CE15" s="27">
        <v>79</v>
      </c>
      <c r="CF15" s="27">
        <v>80</v>
      </c>
      <c r="CG15" s="28">
        <v>80</v>
      </c>
      <c r="CH15" s="29">
        <f t="shared" si="19"/>
        <v>80</v>
      </c>
      <c r="CI15" s="29">
        <f t="shared" si="20"/>
        <v>80</v>
      </c>
      <c r="CJ15" s="29">
        <f t="shared" si="21"/>
        <v>81</v>
      </c>
      <c r="CK15" s="29">
        <f t="shared" si="22"/>
        <v>81</v>
      </c>
      <c r="CL15" s="29">
        <f t="shared" si="23"/>
        <v>80</v>
      </c>
      <c r="CM15" s="31">
        <f t="shared" si="24"/>
        <v>80.666666666666671</v>
      </c>
      <c r="CN15" s="32">
        <f t="shared" si="25"/>
        <v>81</v>
      </c>
      <c r="CO15" s="40"/>
      <c r="CP15" s="27">
        <v>1</v>
      </c>
      <c r="CQ15" s="45" t="str">
        <f t="shared" si="26"/>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5" s="40"/>
      <c r="CS15" s="27">
        <v>1</v>
      </c>
      <c r="CT15" s="45" t="str">
        <f t="shared" si="27"/>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5" s="6"/>
      <c r="CV15" s="47">
        <v>6</v>
      </c>
      <c r="CW15" s="27" t="s">
        <v>62</v>
      </c>
      <c r="CX15" s="6">
        <v>5626</v>
      </c>
      <c r="CY15" s="50">
        <v>80</v>
      </c>
      <c r="CZ15" s="52">
        <v>89</v>
      </c>
      <c r="DA15" s="59" t="s">
        <v>57</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6" spans="1:110" x14ac:dyDescent="0.2">
      <c r="A16" s="13">
        <v>6</v>
      </c>
      <c r="B16" s="13">
        <v>133575</v>
      </c>
      <c r="C16" s="13" t="s">
        <v>58</v>
      </c>
      <c r="D16" s="13">
        <f t="shared" si="0"/>
        <v>80</v>
      </c>
      <c r="E16" s="14" t="str">
        <f t="shared" si="1"/>
        <v>B</v>
      </c>
      <c r="F16" s="15">
        <f t="shared" si="2"/>
        <v>79</v>
      </c>
      <c r="G16" s="14" t="str">
        <f t="shared" si="3"/>
        <v>C</v>
      </c>
      <c r="H16" s="14" t="str">
        <f t="shared" si="4"/>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6" s="13">
        <f t="shared" si="5"/>
        <v>82</v>
      </c>
      <c r="J16" s="14" t="str">
        <f t="shared" si="6"/>
        <v>B</v>
      </c>
      <c r="K16" s="26">
        <f t="shared" si="7"/>
        <v>81</v>
      </c>
      <c r="L16" s="14" t="str">
        <f t="shared" si="8"/>
        <v>B</v>
      </c>
      <c r="M16" s="13" t="str">
        <f t="shared" si="9"/>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6" s="6"/>
      <c r="O16" s="27">
        <v>79</v>
      </c>
      <c r="P16" s="27">
        <v>78</v>
      </c>
      <c r="Q16" s="28">
        <v>80</v>
      </c>
      <c r="R16" s="27">
        <v>80</v>
      </c>
      <c r="S16" s="27">
        <v>79</v>
      </c>
      <c r="T16" s="28">
        <v>79</v>
      </c>
      <c r="U16" s="27">
        <v>80</v>
      </c>
      <c r="V16" s="27">
        <v>79</v>
      </c>
      <c r="W16" s="28">
        <v>80</v>
      </c>
      <c r="X16" s="27">
        <v>78</v>
      </c>
      <c r="Y16" s="27">
        <v>79</v>
      </c>
      <c r="Z16" s="28">
        <v>79</v>
      </c>
      <c r="AA16" s="27">
        <v>80</v>
      </c>
      <c r="AB16" s="27">
        <v>85</v>
      </c>
      <c r="AC16" s="28">
        <v>80</v>
      </c>
      <c r="AD16" s="29">
        <f t="shared" si="10"/>
        <v>80</v>
      </c>
      <c r="AE16" s="27">
        <v>79</v>
      </c>
      <c r="AF16" s="27">
        <v>78</v>
      </c>
      <c r="AG16" s="28">
        <v>80</v>
      </c>
      <c r="AH16" s="27">
        <v>79</v>
      </c>
      <c r="AI16" s="27">
        <v>78</v>
      </c>
      <c r="AJ16" s="28">
        <v>79</v>
      </c>
      <c r="AK16" s="27">
        <v>80</v>
      </c>
      <c r="AL16" s="27">
        <v>79</v>
      </c>
      <c r="AM16" s="28">
        <v>76</v>
      </c>
      <c r="AN16" s="27">
        <v>80</v>
      </c>
      <c r="AO16" s="27">
        <v>79</v>
      </c>
      <c r="AP16" s="28">
        <v>78</v>
      </c>
      <c r="AQ16" s="27">
        <v>80</v>
      </c>
      <c r="AR16" s="27">
        <v>79</v>
      </c>
      <c r="AS16" s="28">
        <v>79</v>
      </c>
      <c r="AT16" s="27">
        <v>78</v>
      </c>
      <c r="AU16" s="31">
        <f t="shared" si="11"/>
        <v>79.225806451612897</v>
      </c>
      <c r="AV16" s="32">
        <f t="shared" si="12"/>
        <v>79</v>
      </c>
      <c r="AW16" s="40"/>
      <c r="AX16" s="27">
        <v>80</v>
      </c>
      <c r="AY16" s="27">
        <v>85</v>
      </c>
      <c r="AZ16" s="28">
        <v>83</v>
      </c>
      <c r="BA16" s="27">
        <v>79</v>
      </c>
      <c r="BB16" s="27">
        <v>79</v>
      </c>
      <c r="BC16" s="28">
        <v>80</v>
      </c>
      <c r="BD16" s="27">
        <v>85</v>
      </c>
      <c r="BE16" s="27">
        <v>80</v>
      </c>
      <c r="BF16" s="28">
        <v>79</v>
      </c>
      <c r="BG16" s="27">
        <v>79</v>
      </c>
      <c r="BH16" s="27">
        <v>78</v>
      </c>
      <c r="BI16" s="28">
        <v>79</v>
      </c>
      <c r="BJ16" s="27">
        <v>79</v>
      </c>
      <c r="BK16" s="27">
        <v>78</v>
      </c>
      <c r="BL16" s="28">
        <v>80</v>
      </c>
      <c r="BM16" s="29">
        <f t="shared" si="13"/>
        <v>85</v>
      </c>
      <c r="BN16" s="29">
        <f t="shared" si="14"/>
        <v>80</v>
      </c>
      <c r="BO16" s="29">
        <f t="shared" si="15"/>
        <v>85</v>
      </c>
      <c r="BP16" s="29">
        <f t="shared" si="16"/>
        <v>79</v>
      </c>
      <c r="BQ16" s="29">
        <f t="shared" si="17"/>
        <v>80</v>
      </c>
      <c r="BR16" s="29">
        <f t="shared" si="18"/>
        <v>82</v>
      </c>
      <c r="BS16" s="27">
        <v>80</v>
      </c>
      <c r="BT16" s="27">
        <v>78</v>
      </c>
      <c r="BU16" s="28">
        <v>79</v>
      </c>
      <c r="BV16" s="27">
        <v>78</v>
      </c>
      <c r="BW16" s="27">
        <v>79</v>
      </c>
      <c r="BX16" s="28">
        <v>79</v>
      </c>
      <c r="BY16" s="27">
        <v>80</v>
      </c>
      <c r="BZ16" s="27">
        <v>81</v>
      </c>
      <c r="CA16" s="28">
        <v>79</v>
      </c>
      <c r="CB16" s="27">
        <v>80</v>
      </c>
      <c r="CC16" s="27">
        <v>81</v>
      </c>
      <c r="CD16" s="28">
        <v>79</v>
      </c>
      <c r="CE16" s="27">
        <v>77</v>
      </c>
      <c r="CF16" s="27">
        <v>78</v>
      </c>
      <c r="CG16" s="28">
        <v>80</v>
      </c>
      <c r="CH16" s="29">
        <f t="shared" si="19"/>
        <v>80</v>
      </c>
      <c r="CI16" s="29">
        <f t="shared" si="20"/>
        <v>79</v>
      </c>
      <c r="CJ16" s="29">
        <f t="shared" si="21"/>
        <v>81</v>
      </c>
      <c r="CK16" s="29">
        <f t="shared" si="22"/>
        <v>81</v>
      </c>
      <c r="CL16" s="29">
        <f t="shared" si="23"/>
        <v>80</v>
      </c>
      <c r="CM16" s="31">
        <f t="shared" si="24"/>
        <v>80.5</v>
      </c>
      <c r="CN16" s="32">
        <f t="shared" si="25"/>
        <v>81</v>
      </c>
      <c r="CO16" s="40"/>
      <c r="CP16" s="27">
        <v>1</v>
      </c>
      <c r="CQ16" s="45" t="str">
        <f t="shared" si="26"/>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6" s="40"/>
      <c r="CS16" s="27">
        <v>1</v>
      </c>
      <c r="CT16" s="45" t="str">
        <f t="shared" si="27"/>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6" s="6"/>
      <c r="CV16" s="47">
        <v>7</v>
      </c>
      <c r="CW16" s="27" t="s">
        <v>62</v>
      </c>
      <c r="CX16" s="6">
        <v>5627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7" spans="1:110" x14ac:dyDescent="0.2">
      <c r="A17" s="13">
        <v>7</v>
      </c>
      <c r="B17" s="13">
        <v>133592</v>
      </c>
      <c r="C17" s="13" t="s">
        <v>59</v>
      </c>
      <c r="D17" s="13">
        <f t="shared" si="0"/>
        <v>80</v>
      </c>
      <c r="E17" s="14" t="str">
        <f t="shared" si="1"/>
        <v>B</v>
      </c>
      <c r="F17" s="15">
        <f t="shared" si="2"/>
        <v>79</v>
      </c>
      <c r="G17" s="14" t="str">
        <f t="shared" si="3"/>
        <v>C</v>
      </c>
      <c r="H17" s="14" t="str">
        <f t="shared" si="4"/>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I17" s="13">
        <f t="shared" si="5"/>
        <v>82</v>
      </c>
      <c r="J17" s="14" t="str">
        <f t="shared" si="6"/>
        <v>B</v>
      </c>
      <c r="K17" s="26">
        <f t="shared" si="7"/>
        <v>81</v>
      </c>
      <c r="L17" s="14" t="str">
        <f t="shared" si="8"/>
        <v>B</v>
      </c>
      <c r="M17" s="13" t="str">
        <f t="shared" si="9"/>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N17" s="6"/>
      <c r="O17" s="27">
        <v>80</v>
      </c>
      <c r="P17" s="27">
        <v>80</v>
      </c>
      <c r="Q17" s="28">
        <v>80</v>
      </c>
      <c r="R17" s="27">
        <v>80</v>
      </c>
      <c r="S17" s="27">
        <v>77</v>
      </c>
      <c r="T17" s="28">
        <v>79</v>
      </c>
      <c r="U17" s="27">
        <v>80</v>
      </c>
      <c r="V17" s="27">
        <v>78</v>
      </c>
      <c r="W17" s="28">
        <v>80</v>
      </c>
      <c r="X17" s="27">
        <v>78</v>
      </c>
      <c r="Y17" s="27">
        <v>79</v>
      </c>
      <c r="Z17" s="28">
        <v>79</v>
      </c>
      <c r="AA17" s="27">
        <v>80</v>
      </c>
      <c r="AB17" s="27">
        <v>85</v>
      </c>
      <c r="AC17" s="28">
        <v>80</v>
      </c>
      <c r="AD17" s="29">
        <f t="shared" si="10"/>
        <v>80</v>
      </c>
      <c r="AE17" s="27">
        <v>80</v>
      </c>
      <c r="AF17" s="27">
        <v>79</v>
      </c>
      <c r="AG17" s="28">
        <v>78</v>
      </c>
      <c r="AH17" s="27">
        <v>78</v>
      </c>
      <c r="AI17" s="27">
        <v>78</v>
      </c>
      <c r="AJ17" s="28">
        <v>78</v>
      </c>
      <c r="AK17" s="27">
        <v>79</v>
      </c>
      <c r="AL17" s="27">
        <v>80</v>
      </c>
      <c r="AM17" s="28">
        <v>80</v>
      </c>
      <c r="AN17" s="27">
        <v>79</v>
      </c>
      <c r="AO17" s="27">
        <v>76</v>
      </c>
      <c r="AP17" s="28">
        <v>80</v>
      </c>
      <c r="AQ17" s="27">
        <v>79</v>
      </c>
      <c r="AR17" s="27">
        <v>79</v>
      </c>
      <c r="AS17" s="28">
        <v>78</v>
      </c>
      <c r="AT17" s="27">
        <v>78</v>
      </c>
      <c r="AU17" s="31">
        <f t="shared" si="11"/>
        <v>79.161290322580641</v>
      </c>
      <c r="AV17" s="32">
        <f t="shared" si="12"/>
        <v>79</v>
      </c>
      <c r="AW17" s="40"/>
      <c r="AX17" s="27">
        <v>80</v>
      </c>
      <c r="AY17" s="27">
        <v>85</v>
      </c>
      <c r="AZ17" s="28">
        <v>90</v>
      </c>
      <c r="BA17" s="27">
        <v>79</v>
      </c>
      <c r="BB17" s="27">
        <v>80</v>
      </c>
      <c r="BC17" s="28">
        <v>80</v>
      </c>
      <c r="BD17" s="27">
        <v>83</v>
      </c>
      <c r="BE17" s="27">
        <v>80</v>
      </c>
      <c r="BF17" s="28">
        <v>79</v>
      </c>
      <c r="BG17" s="27">
        <v>79</v>
      </c>
      <c r="BH17" s="27">
        <v>78</v>
      </c>
      <c r="BI17" s="28">
        <v>78</v>
      </c>
      <c r="BJ17" s="27">
        <v>78</v>
      </c>
      <c r="BK17" s="27">
        <v>79</v>
      </c>
      <c r="BL17" s="28">
        <v>80</v>
      </c>
      <c r="BM17" s="29">
        <f t="shared" si="13"/>
        <v>90</v>
      </c>
      <c r="BN17" s="29">
        <f t="shared" si="14"/>
        <v>80</v>
      </c>
      <c r="BO17" s="29">
        <f t="shared" si="15"/>
        <v>83</v>
      </c>
      <c r="BP17" s="29">
        <f t="shared" si="16"/>
        <v>79</v>
      </c>
      <c r="BQ17" s="29">
        <f t="shared" si="17"/>
        <v>80</v>
      </c>
      <c r="BR17" s="29">
        <f t="shared" si="18"/>
        <v>82</v>
      </c>
      <c r="BS17" s="27">
        <v>80</v>
      </c>
      <c r="BT17" s="27">
        <v>79</v>
      </c>
      <c r="BU17" s="28">
        <v>79</v>
      </c>
      <c r="BV17" s="27">
        <v>78</v>
      </c>
      <c r="BW17" s="27">
        <v>79</v>
      </c>
      <c r="BX17" s="28">
        <v>80</v>
      </c>
      <c r="BY17" s="27">
        <v>81</v>
      </c>
      <c r="BZ17" s="27">
        <v>80</v>
      </c>
      <c r="CA17" s="28">
        <v>79</v>
      </c>
      <c r="CB17" s="27">
        <v>79</v>
      </c>
      <c r="CC17" s="27">
        <v>78</v>
      </c>
      <c r="CD17" s="28">
        <v>80</v>
      </c>
      <c r="CE17" s="27">
        <v>82</v>
      </c>
      <c r="CF17" s="27">
        <v>80</v>
      </c>
      <c r="CG17" s="28">
        <v>81</v>
      </c>
      <c r="CH17" s="29">
        <f t="shared" si="19"/>
        <v>80</v>
      </c>
      <c r="CI17" s="29">
        <f t="shared" si="20"/>
        <v>80</v>
      </c>
      <c r="CJ17" s="29">
        <f t="shared" si="21"/>
        <v>81</v>
      </c>
      <c r="CK17" s="29">
        <f t="shared" si="22"/>
        <v>80</v>
      </c>
      <c r="CL17" s="29">
        <f t="shared" si="23"/>
        <v>82</v>
      </c>
      <c r="CM17" s="31">
        <f t="shared" si="24"/>
        <v>80.833333333333329</v>
      </c>
      <c r="CN17" s="32">
        <f t="shared" si="25"/>
        <v>81</v>
      </c>
      <c r="CO17" s="40"/>
      <c r="CP17" s="27">
        <v>1</v>
      </c>
      <c r="CQ17" s="45" t="str">
        <f t="shared" si="26"/>
        <v>Memiliki kemampuan pemahaman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cukup dapat menjelaskan isi kitab suci perjanjian baru dan perjanjian lama.</v>
      </c>
      <c r="CR17" s="40"/>
      <c r="CS17" s="27">
        <v>1</v>
      </c>
      <c r="CT17" s="45" t="str">
        <f t="shared" si="27"/>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c r="CU17" s="6"/>
      <c r="CV17" s="47">
        <v>8</v>
      </c>
      <c r="CW17" s="27" t="s">
        <v>62</v>
      </c>
      <c r="CX17" s="6">
        <v>5628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Masih perlu peningkatan pemahaman Siswa dapat menjelaskan isi kitab suci perjanjian baru dan perjanjian lama.</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5629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5630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cukup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Siswa dapat menjelaskan isi kitab suci perjanjian baru dan perjanjian lama,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60</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66</v>
      </c>
      <c r="CX23" s="6">
        <v>5631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cukup terampil dalam menjelaskan isi kitab suci perjanjian lama dan perjanjian baru.</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63</v>
      </c>
      <c r="CX24" s="6">
        <v>5632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t="s">
        <v>63</v>
      </c>
      <c r="CX25" s="6">
        <v>5633</v>
      </c>
      <c r="CY25" s="60" t="s">
        <v>61</v>
      </c>
      <c r="CZ25" s="60"/>
      <c r="DA25" s="60"/>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t="s">
        <v>63</v>
      </c>
      <c r="CX26" s="6">
        <v>5634</v>
      </c>
      <c r="CY26" s="56" t="s">
        <v>49</v>
      </c>
      <c r="CZ26" s="57" t="s">
        <v>50</v>
      </c>
      <c r="DA26" s="57" t="s">
        <v>51</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t="s">
        <v>63</v>
      </c>
      <c r="CX27" s="6">
        <v>5635</v>
      </c>
      <c r="CY27" s="50">
        <v>0</v>
      </c>
      <c r="CZ27" s="51">
        <v>69</v>
      </c>
      <c r="DA27" s="58" t="s">
        <v>53</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t="s">
        <v>63</v>
      </c>
      <c r="CX28" s="6">
        <v>5636</v>
      </c>
      <c r="CY28" s="50">
        <v>70</v>
      </c>
      <c r="CZ28" s="52">
        <v>79</v>
      </c>
      <c r="DA28" s="59" t="s">
        <v>55</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t="s">
        <v>63</v>
      </c>
      <c r="CX29" s="6">
        <v>5637</v>
      </c>
      <c r="CY29" s="50">
        <v>80</v>
      </c>
      <c r="CZ29" s="52">
        <v>89</v>
      </c>
      <c r="DA29" s="59" t="s">
        <v>57</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Masih perlu peningkatan keterampilan siswa terampil dalam menjelaskan isi kitab suci perjanjian lama dan perjanjian baru.</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5638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5639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5640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cukup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siswa terampil dalam menjelaskan isi kitab suci perjanjian lama dan perjanjian baru,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1:M1"/>
    <mergeCell ref="H3:J3"/>
    <mergeCell ref="H4:J4"/>
    <mergeCell ref="D7:M7"/>
    <mergeCell ref="D8:H8"/>
    <mergeCell ref="I8:M8"/>
    <mergeCell ref="D9:E9"/>
    <mergeCell ref="F9:H9"/>
    <mergeCell ref="I9:J9"/>
    <mergeCell ref="K9:M9"/>
    <mergeCell ref="O9:Q9"/>
    <mergeCell ref="R9:T9"/>
    <mergeCell ref="U9:W9"/>
    <mergeCell ref="X9:Z9"/>
    <mergeCell ref="AA9:AC9"/>
    <mergeCell ref="AE9:AG9"/>
    <mergeCell ref="AH9:AJ9"/>
    <mergeCell ref="AK9:AM9"/>
    <mergeCell ref="AN9:AP9"/>
    <mergeCell ref="AQ9:AS9"/>
    <mergeCell ref="AX9:AZ9"/>
    <mergeCell ref="BY9:CA9"/>
    <mergeCell ref="CB9:CD9"/>
    <mergeCell ref="CE9:CG9"/>
    <mergeCell ref="CY11:DA11"/>
    <mergeCell ref="BA9:BC9"/>
    <mergeCell ref="BD9:BF9"/>
    <mergeCell ref="BG9:BI9"/>
    <mergeCell ref="BJ9:BL9"/>
    <mergeCell ref="BS9:BU9"/>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 MIPA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