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55" windowWidth="19815" windowHeight="9405" activeTab="6"/>
  </bookViews>
  <sheets>
    <sheet name="XI-MIPA 1" sheetId="1" r:id="rId1"/>
    <sheet name="XI-MIPA 2" sheetId="2" r:id="rId2"/>
    <sheet name="XI-MIPA 3" sheetId="3" r:id="rId3"/>
    <sheet name="XI-MIPA 4" sheetId="4" r:id="rId4"/>
    <sheet name="XI-MIPA 5" sheetId="5" r:id="rId5"/>
    <sheet name="XI-MIPA 6" sheetId="6" r:id="rId6"/>
    <sheet name="XI-MIPA 7" sheetId="7" r:id="rId7"/>
  </sheets>
  <calcPr calcId="144525"/>
</workbook>
</file>

<file path=xl/calcChain.xml><?xml version="1.0" encoding="utf-8"?>
<calcChain xmlns="http://schemas.openxmlformats.org/spreadsheetml/2006/main">
  <c r="K55" i="7" l="1"/>
  <c r="P50" i="7"/>
  <c r="M50" i="7"/>
  <c r="N50" i="7" s="1"/>
  <c r="K50" i="7"/>
  <c r="L50" i="7" s="1"/>
  <c r="J50" i="7"/>
  <c r="H50" i="7"/>
  <c r="G50" i="7"/>
  <c r="F50" i="7"/>
  <c r="E50" i="7"/>
  <c r="P49" i="7"/>
  <c r="M49" i="7"/>
  <c r="N49" i="7" s="1"/>
  <c r="K49" i="7"/>
  <c r="L49" i="7" s="1"/>
  <c r="J49" i="7"/>
  <c r="H49" i="7"/>
  <c r="G49" i="7"/>
  <c r="F49" i="7"/>
  <c r="E49" i="7"/>
  <c r="P48" i="7"/>
  <c r="M48" i="7"/>
  <c r="N48" i="7" s="1"/>
  <c r="K48" i="7"/>
  <c r="L48" i="7" s="1"/>
  <c r="J48" i="7"/>
  <c r="H48" i="7"/>
  <c r="G48" i="7"/>
  <c r="F48" i="7"/>
  <c r="E48" i="7"/>
  <c r="P47" i="7"/>
  <c r="M47" i="7"/>
  <c r="N47" i="7" s="1"/>
  <c r="K47" i="7"/>
  <c r="L47" i="7" s="1"/>
  <c r="J47" i="7"/>
  <c r="H47" i="7"/>
  <c r="G47" i="7"/>
  <c r="F47" i="7"/>
  <c r="E47" i="7"/>
  <c r="P46" i="7"/>
  <c r="M46" i="7"/>
  <c r="N46" i="7" s="1"/>
  <c r="K46" i="7"/>
  <c r="L46" i="7" s="1"/>
  <c r="J46" i="7"/>
  <c r="H46" i="7"/>
  <c r="G46" i="7"/>
  <c r="F46" i="7"/>
  <c r="E46" i="7"/>
  <c r="P45" i="7"/>
  <c r="M45" i="7"/>
  <c r="N45" i="7" s="1"/>
  <c r="K45" i="7"/>
  <c r="L45" i="7" s="1"/>
  <c r="J45" i="7"/>
  <c r="H45" i="7"/>
  <c r="G45" i="7"/>
  <c r="F45" i="7"/>
  <c r="E45" i="7"/>
  <c r="P44" i="7"/>
  <c r="M44" i="7"/>
  <c r="N44" i="7" s="1"/>
  <c r="K44" i="7"/>
  <c r="L44" i="7" s="1"/>
  <c r="J44" i="7"/>
  <c r="H44" i="7"/>
  <c r="G44" i="7"/>
  <c r="F44" i="7"/>
  <c r="E44" i="7"/>
  <c r="P43" i="7"/>
  <c r="M43" i="7"/>
  <c r="N43" i="7" s="1"/>
  <c r="K43" i="7"/>
  <c r="L43" i="7" s="1"/>
  <c r="J43" i="7"/>
  <c r="H43" i="7"/>
  <c r="G43" i="7"/>
  <c r="F43" i="7"/>
  <c r="E43" i="7"/>
  <c r="P42" i="7"/>
  <c r="M42" i="7"/>
  <c r="N42" i="7" s="1"/>
  <c r="K42" i="7"/>
  <c r="L42" i="7" s="1"/>
  <c r="J42" i="7"/>
  <c r="H42" i="7"/>
  <c r="G42" i="7"/>
  <c r="F42" i="7"/>
  <c r="E42" i="7"/>
  <c r="P41" i="7"/>
  <c r="M41" i="7"/>
  <c r="N41" i="7" s="1"/>
  <c r="K41" i="7"/>
  <c r="L41" i="7" s="1"/>
  <c r="J41" i="7"/>
  <c r="H41" i="7"/>
  <c r="G41" i="7"/>
  <c r="F41" i="7"/>
  <c r="E41" i="7"/>
  <c r="P40" i="7"/>
  <c r="M40" i="7"/>
  <c r="N40" i="7" s="1"/>
  <c r="K40" i="7"/>
  <c r="L40" i="7" s="1"/>
  <c r="J40" i="7"/>
  <c r="H40" i="7"/>
  <c r="G40" i="7"/>
  <c r="F40" i="7"/>
  <c r="E40" i="7"/>
  <c r="P39" i="7"/>
  <c r="M39" i="7"/>
  <c r="N39" i="7" s="1"/>
  <c r="K39" i="7"/>
  <c r="L39" i="7" s="1"/>
  <c r="J39" i="7"/>
  <c r="H39" i="7"/>
  <c r="G39" i="7"/>
  <c r="F39" i="7"/>
  <c r="E39" i="7"/>
  <c r="P38" i="7"/>
  <c r="M38" i="7"/>
  <c r="N38" i="7" s="1"/>
  <c r="K38" i="7"/>
  <c r="L38" i="7" s="1"/>
  <c r="J38" i="7"/>
  <c r="H38" i="7"/>
  <c r="G38" i="7"/>
  <c r="F38" i="7"/>
  <c r="E38" i="7"/>
  <c r="P37" i="7"/>
  <c r="M37" i="7"/>
  <c r="N37" i="7" s="1"/>
  <c r="K37" i="7"/>
  <c r="L37" i="7" s="1"/>
  <c r="J37" i="7"/>
  <c r="H37" i="7"/>
  <c r="G37" i="7"/>
  <c r="F37" i="7"/>
  <c r="E37" i="7"/>
  <c r="P36" i="7"/>
  <c r="M36" i="7"/>
  <c r="N36" i="7" s="1"/>
  <c r="K36" i="7"/>
  <c r="L36" i="7" s="1"/>
  <c r="J36" i="7"/>
  <c r="H36" i="7"/>
  <c r="G36" i="7"/>
  <c r="F36" i="7"/>
  <c r="E36" i="7"/>
  <c r="P35" i="7"/>
  <c r="M35" i="7"/>
  <c r="N35" i="7" s="1"/>
  <c r="K35" i="7"/>
  <c r="L35" i="7" s="1"/>
  <c r="J35" i="7"/>
  <c r="H35" i="7"/>
  <c r="G35" i="7"/>
  <c r="F35" i="7"/>
  <c r="E35" i="7"/>
  <c r="P34" i="7"/>
  <c r="M34" i="7"/>
  <c r="N34" i="7" s="1"/>
  <c r="K34" i="7"/>
  <c r="L34" i="7" s="1"/>
  <c r="J34" i="7"/>
  <c r="H34" i="7"/>
  <c r="G34" i="7"/>
  <c r="F34" i="7"/>
  <c r="E34" i="7"/>
  <c r="P33" i="7"/>
  <c r="M33" i="7"/>
  <c r="N33" i="7" s="1"/>
  <c r="K33" i="7"/>
  <c r="L33" i="7" s="1"/>
  <c r="J33" i="7"/>
  <c r="H33" i="7"/>
  <c r="G33" i="7"/>
  <c r="F33" i="7"/>
  <c r="E33" i="7"/>
  <c r="P32" i="7"/>
  <c r="M32" i="7"/>
  <c r="N32" i="7" s="1"/>
  <c r="K32" i="7"/>
  <c r="L32" i="7" s="1"/>
  <c r="J32" i="7"/>
  <c r="H32" i="7"/>
  <c r="G32" i="7"/>
  <c r="F32" i="7"/>
  <c r="E32" i="7"/>
  <c r="P31" i="7"/>
  <c r="M31" i="7"/>
  <c r="N31" i="7" s="1"/>
  <c r="K31" i="7"/>
  <c r="L31" i="7" s="1"/>
  <c r="J31" i="7"/>
  <c r="H31" i="7"/>
  <c r="G31" i="7"/>
  <c r="F31" i="7"/>
  <c r="E31" i="7"/>
  <c r="P30" i="7"/>
  <c r="M30" i="7"/>
  <c r="N30" i="7" s="1"/>
  <c r="K30" i="7"/>
  <c r="L30" i="7" s="1"/>
  <c r="J30" i="7"/>
  <c r="H30" i="7"/>
  <c r="G30" i="7"/>
  <c r="F30" i="7"/>
  <c r="E30" i="7"/>
  <c r="P29" i="7"/>
  <c r="M29" i="7"/>
  <c r="N29" i="7" s="1"/>
  <c r="K29" i="7"/>
  <c r="L29" i="7" s="1"/>
  <c r="J29" i="7"/>
  <c r="H29" i="7"/>
  <c r="G29" i="7"/>
  <c r="F29" i="7"/>
  <c r="E29" i="7"/>
  <c r="P28" i="7"/>
  <c r="M28" i="7"/>
  <c r="N28" i="7" s="1"/>
  <c r="K28" i="7"/>
  <c r="L28" i="7" s="1"/>
  <c r="J28" i="7"/>
  <c r="H28" i="7"/>
  <c r="G28" i="7"/>
  <c r="F28" i="7"/>
  <c r="E28" i="7"/>
  <c r="P27" i="7"/>
  <c r="M27" i="7"/>
  <c r="N27" i="7" s="1"/>
  <c r="K27" i="7"/>
  <c r="L27" i="7" s="1"/>
  <c r="J27" i="7"/>
  <c r="H27" i="7"/>
  <c r="G27" i="7"/>
  <c r="F27" i="7"/>
  <c r="E27" i="7"/>
  <c r="P26" i="7"/>
  <c r="M26" i="7"/>
  <c r="N26" i="7" s="1"/>
  <c r="K26" i="7"/>
  <c r="L26" i="7" s="1"/>
  <c r="J26" i="7"/>
  <c r="H26" i="7"/>
  <c r="G26" i="7"/>
  <c r="F26" i="7"/>
  <c r="E26" i="7"/>
  <c r="P25" i="7"/>
  <c r="M25" i="7"/>
  <c r="N25" i="7" s="1"/>
  <c r="K25" i="7"/>
  <c r="L25" i="7" s="1"/>
  <c r="J25" i="7"/>
  <c r="H25" i="7"/>
  <c r="G25" i="7"/>
  <c r="F25" i="7"/>
  <c r="E25" i="7"/>
  <c r="P24" i="7"/>
  <c r="M24" i="7"/>
  <c r="N24" i="7" s="1"/>
  <c r="K24" i="7"/>
  <c r="L24" i="7" s="1"/>
  <c r="J24" i="7"/>
  <c r="H24" i="7"/>
  <c r="G24" i="7"/>
  <c r="F24" i="7"/>
  <c r="E24" i="7"/>
  <c r="P23" i="7"/>
  <c r="M23" i="7"/>
  <c r="N23" i="7" s="1"/>
  <c r="K23" i="7"/>
  <c r="L23" i="7" s="1"/>
  <c r="J23" i="7"/>
  <c r="H23" i="7"/>
  <c r="G23" i="7"/>
  <c r="F23" i="7"/>
  <c r="E23" i="7"/>
  <c r="P22" i="7"/>
  <c r="M22" i="7"/>
  <c r="N22" i="7" s="1"/>
  <c r="K22" i="7"/>
  <c r="L22" i="7" s="1"/>
  <c r="J22" i="7"/>
  <c r="H22" i="7"/>
  <c r="G22" i="7"/>
  <c r="F22" i="7"/>
  <c r="E22" i="7"/>
  <c r="P21" i="7"/>
  <c r="M21" i="7"/>
  <c r="N21" i="7" s="1"/>
  <c r="K21" i="7"/>
  <c r="L21" i="7" s="1"/>
  <c r="J21" i="7"/>
  <c r="H21" i="7"/>
  <c r="G21" i="7"/>
  <c r="F21" i="7"/>
  <c r="E21" i="7"/>
  <c r="P20" i="7"/>
  <c r="M20" i="7"/>
  <c r="N20" i="7" s="1"/>
  <c r="K20" i="7"/>
  <c r="L20" i="7" s="1"/>
  <c r="J20" i="7"/>
  <c r="H20" i="7"/>
  <c r="G20" i="7"/>
  <c r="F20" i="7"/>
  <c r="E20" i="7"/>
  <c r="P19" i="7"/>
  <c r="M19" i="7"/>
  <c r="N19" i="7" s="1"/>
  <c r="K19" i="7"/>
  <c r="L19" i="7" s="1"/>
  <c r="J19" i="7"/>
  <c r="H19" i="7"/>
  <c r="G19" i="7"/>
  <c r="F19" i="7"/>
  <c r="E19" i="7"/>
  <c r="P18" i="7"/>
  <c r="M18" i="7"/>
  <c r="N18" i="7" s="1"/>
  <c r="K18" i="7"/>
  <c r="L18" i="7" s="1"/>
  <c r="J18" i="7"/>
  <c r="H18" i="7"/>
  <c r="G18" i="7"/>
  <c r="F18" i="7"/>
  <c r="E18" i="7"/>
  <c r="P17" i="7"/>
  <c r="M17" i="7"/>
  <c r="N17" i="7" s="1"/>
  <c r="K17" i="7"/>
  <c r="L17" i="7" s="1"/>
  <c r="J17" i="7"/>
  <c r="H17" i="7"/>
  <c r="G17" i="7"/>
  <c r="F17" i="7"/>
  <c r="E17" i="7"/>
  <c r="P16" i="7"/>
  <c r="M16" i="7"/>
  <c r="N16" i="7" s="1"/>
  <c r="K16" i="7"/>
  <c r="L16" i="7" s="1"/>
  <c r="J16" i="7"/>
  <c r="H16" i="7"/>
  <c r="G16" i="7"/>
  <c r="F16" i="7"/>
  <c r="E16" i="7"/>
  <c r="P15" i="7"/>
  <c r="M15" i="7"/>
  <c r="N15" i="7" s="1"/>
  <c r="K15" i="7"/>
  <c r="L15" i="7" s="1"/>
  <c r="J15" i="7"/>
  <c r="H15" i="7"/>
  <c r="G15" i="7"/>
  <c r="F15" i="7"/>
  <c r="E15" i="7"/>
  <c r="P14" i="7"/>
  <c r="M14" i="7"/>
  <c r="N14" i="7" s="1"/>
  <c r="K14" i="7"/>
  <c r="L14" i="7" s="1"/>
  <c r="J14" i="7"/>
  <c r="H14" i="7"/>
  <c r="G14" i="7"/>
  <c r="F14" i="7"/>
  <c r="E14" i="7"/>
  <c r="P13" i="7"/>
  <c r="M13" i="7"/>
  <c r="N13" i="7" s="1"/>
  <c r="K13" i="7"/>
  <c r="L13" i="7" s="1"/>
  <c r="J13" i="7"/>
  <c r="H13" i="7"/>
  <c r="G13" i="7"/>
  <c r="F13" i="7"/>
  <c r="E13" i="7"/>
  <c r="P12" i="7"/>
  <c r="M12" i="7"/>
  <c r="N12" i="7" s="1"/>
  <c r="K12" i="7"/>
  <c r="L12" i="7" s="1"/>
  <c r="J12" i="7"/>
  <c r="H12" i="7"/>
  <c r="G12" i="7"/>
  <c r="F12" i="7"/>
  <c r="E12" i="7"/>
  <c r="P11" i="7"/>
  <c r="M11" i="7"/>
  <c r="N11" i="7" s="1"/>
  <c r="K11" i="7"/>
  <c r="L11" i="7" s="1"/>
  <c r="J11" i="7"/>
  <c r="H11" i="7"/>
  <c r="G11" i="7"/>
  <c r="K53" i="7" s="1"/>
  <c r="F11" i="7"/>
  <c r="E11" i="7"/>
  <c r="K55" i="6"/>
  <c r="P50" i="6"/>
  <c r="M50" i="6"/>
  <c r="N50" i="6" s="1"/>
  <c r="L50" i="6"/>
  <c r="K50" i="6"/>
  <c r="J50" i="6"/>
  <c r="G50" i="6"/>
  <c r="H50" i="6" s="1"/>
  <c r="E50" i="6"/>
  <c r="F50" i="6" s="1"/>
  <c r="P49" i="6"/>
  <c r="N49" i="6"/>
  <c r="M49" i="6"/>
  <c r="L49" i="6"/>
  <c r="K49" i="6"/>
  <c r="J49" i="6"/>
  <c r="G49" i="6"/>
  <c r="H49" i="6" s="1"/>
  <c r="E49" i="6"/>
  <c r="F49" i="6" s="1"/>
  <c r="P48" i="6"/>
  <c r="N48" i="6"/>
  <c r="M48" i="6"/>
  <c r="L48" i="6"/>
  <c r="K48" i="6"/>
  <c r="J48" i="6"/>
  <c r="G48" i="6"/>
  <c r="H48" i="6" s="1"/>
  <c r="E48" i="6"/>
  <c r="F48" i="6" s="1"/>
  <c r="P47" i="6"/>
  <c r="N47" i="6"/>
  <c r="M47" i="6"/>
  <c r="L47" i="6"/>
  <c r="K47" i="6"/>
  <c r="J47" i="6"/>
  <c r="G47" i="6"/>
  <c r="H47" i="6" s="1"/>
  <c r="E47" i="6"/>
  <c r="F47" i="6" s="1"/>
  <c r="P46" i="6"/>
  <c r="N46" i="6"/>
  <c r="M46" i="6"/>
  <c r="L46" i="6"/>
  <c r="K46" i="6"/>
  <c r="J46" i="6"/>
  <c r="G46" i="6"/>
  <c r="H46" i="6" s="1"/>
  <c r="E46" i="6"/>
  <c r="F46" i="6" s="1"/>
  <c r="P45" i="6"/>
  <c r="N45" i="6"/>
  <c r="M45" i="6"/>
  <c r="L45" i="6"/>
  <c r="K45" i="6"/>
  <c r="J45" i="6"/>
  <c r="G45" i="6"/>
  <c r="H45" i="6" s="1"/>
  <c r="E45" i="6"/>
  <c r="F45" i="6" s="1"/>
  <c r="P44" i="6"/>
  <c r="N44" i="6"/>
  <c r="M44" i="6"/>
  <c r="L44" i="6"/>
  <c r="K44" i="6"/>
  <c r="J44" i="6"/>
  <c r="G44" i="6"/>
  <c r="H44" i="6" s="1"/>
  <c r="E44" i="6"/>
  <c r="F44" i="6" s="1"/>
  <c r="P43" i="6"/>
  <c r="N43" i="6"/>
  <c r="M43" i="6"/>
  <c r="L43" i="6"/>
  <c r="K43" i="6"/>
  <c r="J43" i="6"/>
  <c r="G43" i="6"/>
  <c r="H43" i="6" s="1"/>
  <c r="E43" i="6"/>
  <c r="F43" i="6" s="1"/>
  <c r="P42" i="6"/>
  <c r="N42" i="6"/>
  <c r="M42" i="6"/>
  <c r="L42" i="6"/>
  <c r="K42" i="6"/>
  <c r="J42" i="6"/>
  <c r="G42" i="6"/>
  <c r="H42" i="6" s="1"/>
  <c r="E42" i="6"/>
  <c r="F42" i="6" s="1"/>
  <c r="P41" i="6"/>
  <c r="N41" i="6"/>
  <c r="M41" i="6"/>
  <c r="L41" i="6"/>
  <c r="K41" i="6"/>
  <c r="J41" i="6"/>
  <c r="G41" i="6"/>
  <c r="H41" i="6" s="1"/>
  <c r="E41" i="6"/>
  <c r="F41" i="6" s="1"/>
  <c r="P40" i="6"/>
  <c r="N40" i="6"/>
  <c r="M40" i="6"/>
  <c r="L40" i="6"/>
  <c r="K40" i="6"/>
  <c r="J40" i="6"/>
  <c r="G40" i="6"/>
  <c r="H40" i="6" s="1"/>
  <c r="E40" i="6"/>
  <c r="F40" i="6" s="1"/>
  <c r="P39" i="6"/>
  <c r="N39" i="6"/>
  <c r="M39" i="6"/>
  <c r="L39" i="6"/>
  <c r="K39" i="6"/>
  <c r="J39" i="6"/>
  <c r="G39" i="6"/>
  <c r="H39" i="6" s="1"/>
  <c r="E39" i="6"/>
  <c r="F39" i="6" s="1"/>
  <c r="P38" i="6"/>
  <c r="N38" i="6"/>
  <c r="M38" i="6"/>
  <c r="L38" i="6"/>
  <c r="K38" i="6"/>
  <c r="J38" i="6"/>
  <c r="G38" i="6"/>
  <c r="H38" i="6" s="1"/>
  <c r="E38" i="6"/>
  <c r="F38" i="6" s="1"/>
  <c r="P37" i="6"/>
  <c r="N37" i="6"/>
  <c r="M37" i="6"/>
  <c r="L37" i="6"/>
  <c r="K37" i="6"/>
  <c r="J37" i="6"/>
  <c r="G37" i="6"/>
  <c r="H37" i="6" s="1"/>
  <c r="E37" i="6"/>
  <c r="F37" i="6" s="1"/>
  <c r="P36" i="6"/>
  <c r="N36" i="6"/>
  <c r="M36" i="6"/>
  <c r="L36" i="6"/>
  <c r="K36" i="6"/>
  <c r="J36" i="6"/>
  <c r="G36" i="6"/>
  <c r="H36" i="6" s="1"/>
  <c r="E36" i="6"/>
  <c r="F36" i="6" s="1"/>
  <c r="P35" i="6"/>
  <c r="N35" i="6"/>
  <c r="M35" i="6"/>
  <c r="L35" i="6"/>
  <c r="K35" i="6"/>
  <c r="J35" i="6"/>
  <c r="G35" i="6"/>
  <c r="H35" i="6" s="1"/>
  <c r="E35" i="6"/>
  <c r="F35" i="6" s="1"/>
  <c r="P34" i="6"/>
  <c r="N34" i="6"/>
  <c r="M34" i="6"/>
  <c r="L34" i="6"/>
  <c r="K34" i="6"/>
  <c r="J34" i="6"/>
  <c r="G34" i="6"/>
  <c r="H34" i="6" s="1"/>
  <c r="E34" i="6"/>
  <c r="F34" i="6" s="1"/>
  <c r="P33" i="6"/>
  <c r="N33" i="6"/>
  <c r="M33" i="6"/>
  <c r="L33" i="6"/>
  <c r="K33" i="6"/>
  <c r="J33" i="6"/>
  <c r="G33" i="6"/>
  <c r="H33" i="6" s="1"/>
  <c r="E33" i="6"/>
  <c r="F33" i="6" s="1"/>
  <c r="P32" i="6"/>
  <c r="N32" i="6"/>
  <c r="M32" i="6"/>
  <c r="L32" i="6"/>
  <c r="K32" i="6"/>
  <c r="J32" i="6"/>
  <c r="G32" i="6"/>
  <c r="H32" i="6" s="1"/>
  <c r="E32" i="6"/>
  <c r="F32" i="6" s="1"/>
  <c r="P31" i="6"/>
  <c r="N31" i="6"/>
  <c r="M31" i="6"/>
  <c r="L31" i="6"/>
  <c r="K31" i="6"/>
  <c r="J31" i="6"/>
  <c r="G31" i="6"/>
  <c r="H31" i="6" s="1"/>
  <c r="E31" i="6"/>
  <c r="F31" i="6" s="1"/>
  <c r="P30" i="6"/>
  <c r="N30" i="6"/>
  <c r="M30" i="6"/>
  <c r="L30" i="6"/>
  <c r="K30" i="6"/>
  <c r="J30" i="6"/>
  <c r="G30" i="6"/>
  <c r="H30" i="6" s="1"/>
  <c r="E30" i="6"/>
  <c r="F30" i="6" s="1"/>
  <c r="P29" i="6"/>
  <c r="N29" i="6"/>
  <c r="M29" i="6"/>
  <c r="L29" i="6"/>
  <c r="K29" i="6"/>
  <c r="J29" i="6"/>
  <c r="G29" i="6"/>
  <c r="H29" i="6" s="1"/>
  <c r="E29" i="6"/>
  <c r="F29" i="6" s="1"/>
  <c r="P28" i="6"/>
  <c r="N28" i="6"/>
  <c r="M28" i="6"/>
  <c r="L28" i="6"/>
  <c r="K28" i="6"/>
  <c r="J28" i="6"/>
  <c r="G28" i="6"/>
  <c r="H28" i="6" s="1"/>
  <c r="E28" i="6"/>
  <c r="F28" i="6" s="1"/>
  <c r="P27" i="6"/>
  <c r="N27" i="6"/>
  <c r="M27" i="6"/>
  <c r="L27" i="6"/>
  <c r="K27" i="6"/>
  <c r="J27" i="6"/>
  <c r="G27" i="6"/>
  <c r="H27" i="6" s="1"/>
  <c r="E27" i="6"/>
  <c r="F27" i="6" s="1"/>
  <c r="P26" i="6"/>
  <c r="N26" i="6"/>
  <c r="M26" i="6"/>
  <c r="L26" i="6"/>
  <c r="K26" i="6"/>
  <c r="J26" i="6"/>
  <c r="G26" i="6"/>
  <c r="H26" i="6" s="1"/>
  <c r="E26" i="6"/>
  <c r="F26" i="6" s="1"/>
  <c r="P25" i="6"/>
  <c r="N25" i="6"/>
  <c r="M25" i="6"/>
  <c r="L25" i="6"/>
  <c r="K25" i="6"/>
  <c r="J25" i="6"/>
  <c r="G25" i="6"/>
  <c r="H25" i="6" s="1"/>
  <c r="E25" i="6"/>
  <c r="F25" i="6" s="1"/>
  <c r="P24" i="6"/>
  <c r="N24" i="6"/>
  <c r="M24" i="6"/>
  <c r="L24" i="6"/>
  <c r="K24" i="6"/>
  <c r="J24" i="6"/>
  <c r="G24" i="6"/>
  <c r="H24" i="6" s="1"/>
  <c r="E24" i="6"/>
  <c r="F24" i="6" s="1"/>
  <c r="P23" i="6"/>
  <c r="N23" i="6"/>
  <c r="M23" i="6"/>
  <c r="L23" i="6"/>
  <c r="K23" i="6"/>
  <c r="J23" i="6"/>
  <c r="G23" i="6"/>
  <c r="H23" i="6" s="1"/>
  <c r="E23" i="6"/>
  <c r="F23" i="6" s="1"/>
  <c r="P22" i="6"/>
  <c r="N22" i="6"/>
  <c r="M22" i="6"/>
  <c r="L22" i="6"/>
  <c r="K22" i="6"/>
  <c r="J22" i="6"/>
  <c r="G22" i="6"/>
  <c r="H22" i="6" s="1"/>
  <c r="E22" i="6"/>
  <c r="F22" i="6" s="1"/>
  <c r="P21" i="6"/>
  <c r="N21" i="6"/>
  <c r="M21" i="6"/>
  <c r="L21" i="6"/>
  <c r="K21" i="6"/>
  <c r="J21" i="6"/>
  <c r="G21" i="6"/>
  <c r="H21" i="6" s="1"/>
  <c r="E21" i="6"/>
  <c r="F21" i="6" s="1"/>
  <c r="P20" i="6"/>
  <c r="N20" i="6"/>
  <c r="M20" i="6"/>
  <c r="L20" i="6"/>
  <c r="K20" i="6"/>
  <c r="J20" i="6"/>
  <c r="G20" i="6"/>
  <c r="H20" i="6" s="1"/>
  <c r="E20" i="6"/>
  <c r="F20" i="6" s="1"/>
  <c r="P19" i="6"/>
  <c r="N19" i="6"/>
  <c r="M19" i="6"/>
  <c r="L19" i="6"/>
  <c r="K19" i="6"/>
  <c r="J19" i="6"/>
  <c r="G19" i="6"/>
  <c r="H19" i="6" s="1"/>
  <c r="E19" i="6"/>
  <c r="F19" i="6" s="1"/>
  <c r="P18" i="6"/>
  <c r="N18" i="6"/>
  <c r="M18" i="6"/>
  <c r="L18" i="6"/>
  <c r="K18" i="6"/>
  <c r="J18" i="6"/>
  <c r="G18" i="6"/>
  <c r="H18" i="6" s="1"/>
  <c r="E18" i="6"/>
  <c r="F18" i="6" s="1"/>
  <c r="P17" i="6"/>
  <c r="N17" i="6"/>
  <c r="M17" i="6"/>
  <c r="L17" i="6"/>
  <c r="K17" i="6"/>
  <c r="J17" i="6"/>
  <c r="G17" i="6"/>
  <c r="H17" i="6" s="1"/>
  <c r="E17" i="6"/>
  <c r="F17" i="6" s="1"/>
  <c r="P16" i="6"/>
  <c r="N16" i="6"/>
  <c r="M16" i="6"/>
  <c r="L16" i="6"/>
  <c r="K16" i="6"/>
  <c r="J16" i="6"/>
  <c r="G16" i="6"/>
  <c r="H16" i="6" s="1"/>
  <c r="E16" i="6"/>
  <c r="F16" i="6" s="1"/>
  <c r="P15" i="6"/>
  <c r="N15" i="6"/>
  <c r="M15" i="6"/>
  <c r="L15" i="6"/>
  <c r="K15" i="6"/>
  <c r="J15" i="6"/>
  <c r="G15" i="6"/>
  <c r="H15" i="6" s="1"/>
  <c r="E15" i="6"/>
  <c r="F15" i="6" s="1"/>
  <c r="P14" i="6"/>
  <c r="N14" i="6"/>
  <c r="M14" i="6"/>
  <c r="L14" i="6"/>
  <c r="K14" i="6"/>
  <c r="J14" i="6"/>
  <c r="G14" i="6"/>
  <c r="H14" i="6" s="1"/>
  <c r="E14" i="6"/>
  <c r="F14" i="6" s="1"/>
  <c r="P13" i="6"/>
  <c r="N13" i="6"/>
  <c r="M13" i="6"/>
  <c r="L13" i="6"/>
  <c r="K13" i="6"/>
  <c r="J13" i="6"/>
  <c r="G13" i="6"/>
  <c r="H13" i="6" s="1"/>
  <c r="E13" i="6"/>
  <c r="F13" i="6" s="1"/>
  <c r="P12" i="6"/>
  <c r="N12" i="6"/>
  <c r="M12" i="6"/>
  <c r="L12" i="6"/>
  <c r="K12" i="6"/>
  <c r="J12" i="6"/>
  <c r="G12" i="6"/>
  <c r="H12" i="6" s="1"/>
  <c r="E12" i="6"/>
  <c r="F12" i="6" s="1"/>
  <c r="P11" i="6"/>
  <c r="N11" i="6"/>
  <c r="M11" i="6"/>
  <c r="L11" i="6"/>
  <c r="K11" i="6"/>
  <c r="J11" i="6"/>
  <c r="G11" i="6"/>
  <c r="E11" i="6"/>
  <c r="F11" i="6" s="1"/>
  <c r="K55" i="5"/>
  <c r="P50" i="5"/>
  <c r="N50" i="5"/>
  <c r="M50" i="5"/>
  <c r="L50" i="5"/>
  <c r="K50" i="5"/>
  <c r="J50" i="5"/>
  <c r="G50" i="5"/>
  <c r="H50" i="5" s="1"/>
  <c r="E50" i="5"/>
  <c r="F50" i="5" s="1"/>
  <c r="P49" i="5"/>
  <c r="N49" i="5"/>
  <c r="M49" i="5"/>
  <c r="L49" i="5"/>
  <c r="K49" i="5"/>
  <c r="J49" i="5"/>
  <c r="G49" i="5"/>
  <c r="H49" i="5" s="1"/>
  <c r="F49" i="5"/>
  <c r="E49" i="5"/>
  <c r="P48" i="5"/>
  <c r="M48" i="5"/>
  <c r="N48" i="5" s="1"/>
  <c r="K48" i="5"/>
  <c r="L48" i="5" s="1"/>
  <c r="J48" i="5"/>
  <c r="H48" i="5"/>
  <c r="G48" i="5"/>
  <c r="F48" i="5"/>
  <c r="E48" i="5"/>
  <c r="P47" i="5"/>
  <c r="M47" i="5"/>
  <c r="N47" i="5" s="1"/>
  <c r="K47" i="5"/>
  <c r="L47" i="5" s="1"/>
  <c r="J47" i="5"/>
  <c r="H47" i="5"/>
  <c r="G47" i="5"/>
  <c r="F47" i="5"/>
  <c r="E47" i="5"/>
  <c r="P46" i="5"/>
  <c r="M46" i="5"/>
  <c r="N46" i="5" s="1"/>
  <c r="K46" i="5"/>
  <c r="L46" i="5" s="1"/>
  <c r="J46" i="5"/>
  <c r="H46" i="5"/>
  <c r="G46" i="5"/>
  <c r="F46" i="5"/>
  <c r="E46" i="5"/>
  <c r="P45" i="5"/>
  <c r="M45" i="5"/>
  <c r="N45" i="5" s="1"/>
  <c r="K45" i="5"/>
  <c r="L45" i="5" s="1"/>
  <c r="J45" i="5"/>
  <c r="H45" i="5"/>
  <c r="G45" i="5"/>
  <c r="F45" i="5"/>
  <c r="E45" i="5"/>
  <c r="P44" i="5"/>
  <c r="M44" i="5"/>
  <c r="N44" i="5" s="1"/>
  <c r="K44" i="5"/>
  <c r="L44" i="5" s="1"/>
  <c r="J44" i="5"/>
  <c r="H44" i="5"/>
  <c r="G44" i="5"/>
  <c r="F44" i="5"/>
  <c r="E44" i="5"/>
  <c r="P43" i="5"/>
  <c r="M43" i="5"/>
  <c r="N43" i="5" s="1"/>
  <c r="K43" i="5"/>
  <c r="L43" i="5" s="1"/>
  <c r="J43" i="5"/>
  <c r="H43" i="5"/>
  <c r="G43" i="5"/>
  <c r="F43" i="5"/>
  <c r="E43" i="5"/>
  <c r="P42" i="5"/>
  <c r="M42" i="5"/>
  <c r="N42" i="5" s="1"/>
  <c r="K42" i="5"/>
  <c r="L42" i="5" s="1"/>
  <c r="J42" i="5"/>
  <c r="H42" i="5"/>
  <c r="G42" i="5"/>
  <c r="F42" i="5"/>
  <c r="E42" i="5"/>
  <c r="P41" i="5"/>
  <c r="M41" i="5"/>
  <c r="N41" i="5" s="1"/>
  <c r="K41" i="5"/>
  <c r="L41" i="5" s="1"/>
  <c r="J41" i="5"/>
  <c r="H41" i="5"/>
  <c r="G41" i="5"/>
  <c r="F41" i="5"/>
  <c r="E41" i="5"/>
  <c r="P40" i="5"/>
  <c r="M40" i="5"/>
  <c r="N40" i="5" s="1"/>
  <c r="K40" i="5"/>
  <c r="L40" i="5" s="1"/>
  <c r="J40" i="5"/>
  <c r="H40" i="5"/>
  <c r="G40" i="5"/>
  <c r="F40" i="5"/>
  <c r="E40" i="5"/>
  <c r="P39" i="5"/>
  <c r="M39" i="5"/>
  <c r="N39" i="5" s="1"/>
  <c r="K39" i="5"/>
  <c r="L39" i="5" s="1"/>
  <c r="J39" i="5"/>
  <c r="H39" i="5"/>
  <c r="G39" i="5"/>
  <c r="F39" i="5"/>
  <c r="E39" i="5"/>
  <c r="P38" i="5"/>
  <c r="M38" i="5"/>
  <c r="N38" i="5" s="1"/>
  <c r="K38" i="5"/>
  <c r="L38" i="5" s="1"/>
  <c r="J38" i="5"/>
  <c r="H38" i="5"/>
  <c r="G38" i="5"/>
  <c r="F38" i="5"/>
  <c r="E38" i="5"/>
  <c r="P37" i="5"/>
  <c r="M37" i="5"/>
  <c r="N37" i="5" s="1"/>
  <c r="K37" i="5"/>
  <c r="L37" i="5" s="1"/>
  <c r="J37" i="5"/>
  <c r="H37" i="5"/>
  <c r="G37" i="5"/>
  <c r="F37" i="5"/>
  <c r="E37" i="5"/>
  <c r="P36" i="5"/>
  <c r="M36" i="5"/>
  <c r="N36" i="5" s="1"/>
  <c r="K36" i="5"/>
  <c r="L36" i="5" s="1"/>
  <c r="J36" i="5"/>
  <c r="H36" i="5"/>
  <c r="G36" i="5"/>
  <c r="F36" i="5"/>
  <c r="E36" i="5"/>
  <c r="P35" i="5"/>
  <c r="M35" i="5"/>
  <c r="N35" i="5" s="1"/>
  <c r="K35" i="5"/>
  <c r="L35" i="5" s="1"/>
  <c r="J35" i="5"/>
  <c r="H35" i="5"/>
  <c r="G35" i="5"/>
  <c r="F35" i="5"/>
  <c r="E35" i="5"/>
  <c r="P34" i="5"/>
  <c r="M34" i="5"/>
  <c r="N34" i="5" s="1"/>
  <c r="K34" i="5"/>
  <c r="L34" i="5" s="1"/>
  <c r="J34" i="5"/>
  <c r="H34" i="5"/>
  <c r="G34" i="5"/>
  <c r="F34" i="5"/>
  <c r="E34" i="5"/>
  <c r="P33" i="5"/>
  <c r="M33" i="5"/>
  <c r="N33" i="5" s="1"/>
  <c r="K33" i="5"/>
  <c r="L33" i="5" s="1"/>
  <c r="J33" i="5"/>
  <c r="H33" i="5"/>
  <c r="G33" i="5"/>
  <c r="F33" i="5"/>
  <c r="E33" i="5"/>
  <c r="P32" i="5"/>
  <c r="M32" i="5"/>
  <c r="N32" i="5" s="1"/>
  <c r="K32" i="5"/>
  <c r="L32" i="5" s="1"/>
  <c r="J32" i="5"/>
  <c r="H32" i="5"/>
  <c r="G32" i="5"/>
  <c r="F32" i="5"/>
  <c r="E32" i="5"/>
  <c r="P31" i="5"/>
  <c r="M31" i="5"/>
  <c r="N31" i="5" s="1"/>
  <c r="K31" i="5"/>
  <c r="L31" i="5" s="1"/>
  <c r="J31" i="5"/>
  <c r="H31" i="5"/>
  <c r="G31" i="5"/>
  <c r="F31" i="5"/>
  <c r="E31" i="5"/>
  <c r="P30" i="5"/>
  <c r="M30" i="5"/>
  <c r="N30" i="5" s="1"/>
  <c r="K30" i="5"/>
  <c r="L30" i="5" s="1"/>
  <c r="J30" i="5"/>
  <c r="H30" i="5"/>
  <c r="G30" i="5"/>
  <c r="F30" i="5"/>
  <c r="E30" i="5"/>
  <c r="P29" i="5"/>
  <c r="M29" i="5"/>
  <c r="N29" i="5" s="1"/>
  <c r="K29" i="5"/>
  <c r="L29" i="5" s="1"/>
  <c r="J29" i="5"/>
  <c r="H29" i="5"/>
  <c r="G29" i="5"/>
  <c r="F29" i="5"/>
  <c r="E29" i="5"/>
  <c r="P28" i="5"/>
  <c r="M28" i="5"/>
  <c r="N28" i="5" s="1"/>
  <c r="K28" i="5"/>
  <c r="L28" i="5" s="1"/>
  <c r="J28" i="5"/>
  <c r="H28" i="5"/>
  <c r="G28" i="5"/>
  <c r="F28" i="5"/>
  <c r="E28" i="5"/>
  <c r="P27" i="5"/>
  <c r="M27" i="5"/>
  <c r="N27" i="5" s="1"/>
  <c r="K27" i="5"/>
  <c r="L27" i="5" s="1"/>
  <c r="J27" i="5"/>
  <c r="H27" i="5"/>
  <c r="G27" i="5"/>
  <c r="F27" i="5"/>
  <c r="E27" i="5"/>
  <c r="P26" i="5"/>
  <c r="M26" i="5"/>
  <c r="N26" i="5" s="1"/>
  <c r="K26" i="5"/>
  <c r="L26" i="5" s="1"/>
  <c r="J26" i="5"/>
  <c r="H26" i="5"/>
  <c r="G26" i="5"/>
  <c r="F26" i="5"/>
  <c r="E26" i="5"/>
  <c r="P25" i="5"/>
  <c r="M25" i="5"/>
  <c r="N25" i="5" s="1"/>
  <c r="K25" i="5"/>
  <c r="L25" i="5" s="1"/>
  <c r="J25" i="5"/>
  <c r="H25" i="5"/>
  <c r="G25" i="5"/>
  <c r="F25" i="5"/>
  <c r="E25" i="5"/>
  <c r="P24" i="5"/>
  <c r="M24" i="5"/>
  <c r="N24" i="5" s="1"/>
  <c r="K24" i="5"/>
  <c r="L24" i="5" s="1"/>
  <c r="J24" i="5"/>
  <c r="H24" i="5"/>
  <c r="G24" i="5"/>
  <c r="F24" i="5"/>
  <c r="E24" i="5"/>
  <c r="P23" i="5"/>
  <c r="M23" i="5"/>
  <c r="N23" i="5" s="1"/>
  <c r="K23" i="5"/>
  <c r="L23" i="5" s="1"/>
  <c r="J23" i="5"/>
  <c r="H23" i="5"/>
  <c r="G23" i="5"/>
  <c r="F23" i="5"/>
  <c r="E23" i="5"/>
  <c r="P22" i="5"/>
  <c r="M22" i="5"/>
  <c r="N22" i="5" s="1"/>
  <c r="K22" i="5"/>
  <c r="L22" i="5" s="1"/>
  <c r="J22" i="5"/>
  <c r="H22" i="5"/>
  <c r="G22" i="5"/>
  <c r="F22" i="5"/>
  <c r="E22" i="5"/>
  <c r="P21" i="5"/>
  <c r="M21" i="5"/>
  <c r="N21" i="5" s="1"/>
  <c r="K21" i="5"/>
  <c r="L21" i="5" s="1"/>
  <c r="J21" i="5"/>
  <c r="H21" i="5"/>
  <c r="G21" i="5"/>
  <c r="F21" i="5"/>
  <c r="E21" i="5"/>
  <c r="P20" i="5"/>
  <c r="M20" i="5"/>
  <c r="N20" i="5" s="1"/>
  <c r="K20" i="5"/>
  <c r="L20" i="5" s="1"/>
  <c r="J20" i="5"/>
  <c r="H20" i="5"/>
  <c r="G20" i="5"/>
  <c r="F20" i="5"/>
  <c r="E20" i="5"/>
  <c r="P19" i="5"/>
  <c r="M19" i="5"/>
  <c r="N19" i="5" s="1"/>
  <c r="K19" i="5"/>
  <c r="L19" i="5" s="1"/>
  <c r="J19" i="5"/>
  <c r="H19" i="5"/>
  <c r="G19" i="5"/>
  <c r="F19" i="5"/>
  <c r="E19" i="5"/>
  <c r="P18" i="5"/>
  <c r="M18" i="5"/>
  <c r="N18" i="5" s="1"/>
  <c r="K18" i="5"/>
  <c r="L18" i="5" s="1"/>
  <c r="J18" i="5"/>
  <c r="H18" i="5"/>
  <c r="G18" i="5"/>
  <c r="F18" i="5"/>
  <c r="E18" i="5"/>
  <c r="P17" i="5"/>
  <c r="M17" i="5"/>
  <c r="N17" i="5" s="1"/>
  <c r="K17" i="5"/>
  <c r="L17" i="5" s="1"/>
  <c r="J17" i="5"/>
  <c r="H17" i="5"/>
  <c r="G17" i="5"/>
  <c r="F17" i="5"/>
  <c r="E17" i="5"/>
  <c r="P16" i="5"/>
  <c r="M16" i="5"/>
  <c r="N16" i="5" s="1"/>
  <c r="K16" i="5"/>
  <c r="L16" i="5" s="1"/>
  <c r="J16" i="5"/>
  <c r="H16" i="5"/>
  <c r="G16" i="5"/>
  <c r="F16" i="5"/>
  <c r="E16" i="5"/>
  <c r="P15" i="5"/>
  <c r="M15" i="5"/>
  <c r="N15" i="5" s="1"/>
  <c r="K15" i="5"/>
  <c r="L15" i="5" s="1"/>
  <c r="J15" i="5"/>
  <c r="H15" i="5"/>
  <c r="G15" i="5"/>
  <c r="F15" i="5"/>
  <c r="E15" i="5"/>
  <c r="P14" i="5"/>
  <c r="M14" i="5"/>
  <c r="N14" i="5" s="1"/>
  <c r="K14" i="5"/>
  <c r="L14" i="5" s="1"/>
  <c r="J14" i="5"/>
  <c r="H14" i="5"/>
  <c r="G14" i="5"/>
  <c r="F14" i="5"/>
  <c r="E14" i="5"/>
  <c r="P13" i="5"/>
  <c r="M13" i="5"/>
  <c r="N13" i="5" s="1"/>
  <c r="K13" i="5"/>
  <c r="L13" i="5" s="1"/>
  <c r="J13" i="5"/>
  <c r="H13" i="5"/>
  <c r="G13" i="5"/>
  <c r="F13" i="5"/>
  <c r="E13" i="5"/>
  <c r="P12" i="5"/>
  <c r="M12" i="5"/>
  <c r="N12" i="5" s="1"/>
  <c r="K12" i="5"/>
  <c r="L12" i="5" s="1"/>
  <c r="J12" i="5"/>
  <c r="H12" i="5"/>
  <c r="G12" i="5"/>
  <c r="F12" i="5"/>
  <c r="E12" i="5"/>
  <c r="P11" i="5"/>
  <c r="M11" i="5"/>
  <c r="N11" i="5" s="1"/>
  <c r="K11" i="5"/>
  <c r="L11" i="5" s="1"/>
  <c r="J11" i="5"/>
  <c r="H11" i="5"/>
  <c r="G11" i="5"/>
  <c r="K53" i="5" s="1"/>
  <c r="F11" i="5"/>
  <c r="E11" i="5"/>
  <c r="K55" i="4"/>
  <c r="P50" i="4"/>
  <c r="M50" i="4"/>
  <c r="N50" i="4" s="1"/>
  <c r="K50" i="4"/>
  <c r="L50" i="4" s="1"/>
  <c r="J50" i="4"/>
  <c r="H50" i="4"/>
  <c r="G50" i="4"/>
  <c r="F50" i="4"/>
  <c r="E50" i="4"/>
  <c r="P49" i="4"/>
  <c r="M49" i="4"/>
  <c r="N49" i="4" s="1"/>
  <c r="K49" i="4"/>
  <c r="L49" i="4" s="1"/>
  <c r="J49" i="4"/>
  <c r="H49" i="4"/>
  <c r="G49" i="4"/>
  <c r="F49" i="4"/>
  <c r="E49" i="4"/>
  <c r="P48" i="4"/>
  <c r="M48" i="4"/>
  <c r="N48" i="4" s="1"/>
  <c r="K48" i="4"/>
  <c r="L48" i="4" s="1"/>
  <c r="J48" i="4"/>
  <c r="H48" i="4"/>
  <c r="G48" i="4"/>
  <c r="F48" i="4"/>
  <c r="E48" i="4"/>
  <c r="P47" i="4"/>
  <c r="M47" i="4"/>
  <c r="N47" i="4" s="1"/>
  <c r="K47" i="4"/>
  <c r="L47" i="4" s="1"/>
  <c r="J47" i="4"/>
  <c r="H47" i="4"/>
  <c r="G47" i="4"/>
  <c r="F47" i="4"/>
  <c r="E47" i="4"/>
  <c r="P46" i="4"/>
  <c r="M46" i="4"/>
  <c r="N46" i="4" s="1"/>
  <c r="K46" i="4"/>
  <c r="L46" i="4" s="1"/>
  <c r="J46" i="4"/>
  <c r="H46" i="4"/>
  <c r="G46" i="4"/>
  <c r="F46" i="4"/>
  <c r="E46" i="4"/>
  <c r="P45" i="4"/>
  <c r="M45" i="4"/>
  <c r="N45" i="4" s="1"/>
  <c r="K45" i="4"/>
  <c r="L45" i="4" s="1"/>
  <c r="J45" i="4"/>
  <c r="H45" i="4"/>
  <c r="G45" i="4"/>
  <c r="F45" i="4"/>
  <c r="E45" i="4"/>
  <c r="P44" i="4"/>
  <c r="M44" i="4"/>
  <c r="N44" i="4" s="1"/>
  <c r="K44" i="4"/>
  <c r="L44" i="4" s="1"/>
  <c r="J44" i="4"/>
  <c r="H44" i="4"/>
  <c r="G44" i="4"/>
  <c r="F44" i="4"/>
  <c r="E44" i="4"/>
  <c r="P43" i="4"/>
  <c r="M43" i="4"/>
  <c r="N43" i="4" s="1"/>
  <c r="K43" i="4"/>
  <c r="L43" i="4" s="1"/>
  <c r="J43" i="4"/>
  <c r="H43" i="4"/>
  <c r="G43" i="4"/>
  <c r="F43" i="4"/>
  <c r="E43" i="4"/>
  <c r="P42" i="4"/>
  <c r="M42" i="4"/>
  <c r="N42" i="4" s="1"/>
  <c r="K42" i="4"/>
  <c r="L42" i="4" s="1"/>
  <c r="J42" i="4"/>
  <c r="H42" i="4"/>
  <c r="G42" i="4"/>
  <c r="F42" i="4"/>
  <c r="E42" i="4"/>
  <c r="P41" i="4"/>
  <c r="M41" i="4"/>
  <c r="N41" i="4" s="1"/>
  <c r="K41" i="4"/>
  <c r="L41" i="4" s="1"/>
  <c r="J41" i="4"/>
  <c r="H41" i="4"/>
  <c r="G41" i="4"/>
  <c r="F41" i="4"/>
  <c r="E41" i="4"/>
  <c r="P40" i="4"/>
  <c r="M40" i="4"/>
  <c r="N40" i="4" s="1"/>
  <c r="K40" i="4"/>
  <c r="L40" i="4" s="1"/>
  <c r="J40" i="4"/>
  <c r="H40" i="4"/>
  <c r="G40" i="4"/>
  <c r="F40" i="4"/>
  <c r="E40" i="4"/>
  <c r="P39" i="4"/>
  <c r="M39" i="4"/>
  <c r="N39" i="4" s="1"/>
  <c r="K39" i="4"/>
  <c r="L39" i="4" s="1"/>
  <c r="J39" i="4"/>
  <c r="H39" i="4"/>
  <c r="G39" i="4"/>
  <c r="F39" i="4"/>
  <c r="E39" i="4"/>
  <c r="P38" i="4"/>
  <c r="M38" i="4"/>
  <c r="N38" i="4" s="1"/>
  <c r="K38" i="4"/>
  <c r="L38" i="4" s="1"/>
  <c r="J38" i="4"/>
  <c r="H38" i="4"/>
  <c r="G38" i="4"/>
  <c r="F38" i="4"/>
  <c r="E38" i="4"/>
  <c r="P37" i="4"/>
  <c r="M37" i="4"/>
  <c r="N37" i="4" s="1"/>
  <c r="K37" i="4"/>
  <c r="L37" i="4" s="1"/>
  <c r="J37" i="4"/>
  <c r="H37" i="4"/>
  <c r="G37" i="4"/>
  <c r="F37" i="4"/>
  <c r="E37" i="4"/>
  <c r="P36" i="4"/>
  <c r="M36" i="4"/>
  <c r="N36" i="4" s="1"/>
  <c r="K36" i="4"/>
  <c r="L36" i="4" s="1"/>
  <c r="J36" i="4"/>
  <c r="H36" i="4"/>
  <c r="G36" i="4"/>
  <c r="F36" i="4"/>
  <c r="E36" i="4"/>
  <c r="P35" i="4"/>
  <c r="M35" i="4"/>
  <c r="N35" i="4" s="1"/>
  <c r="K35" i="4"/>
  <c r="L35" i="4" s="1"/>
  <c r="J35" i="4"/>
  <c r="H35" i="4"/>
  <c r="G35" i="4"/>
  <c r="F35" i="4"/>
  <c r="E35" i="4"/>
  <c r="P34" i="4"/>
  <c r="M34" i="4"/>
  <c r="N34" i="4" s="1"/>
  <c r="K34" i="4"/>
  <c r="L34" i="4" s="1"/>
  <c r="J34" i="4"/>
  <c r="H34" i="4"/>
  <c r="G34" i="4"/>
  <c r="F34" i="4"/>
  <c r="E34" i="4"/>
  <c r="P33" i="4"/>
  <c r="M33" i="4"/>
  <c r="N33" i="4" s="1"/>
  <c r="K33" i="4"/>
  <c r="L33" i="4" s="1"/>
  <c r="J33" i="4"/>
  <c r="H33" i="4"/>
  <c r="G33" i="4"/>
  <c r="F33" i="4"/>
  <c r="E33" i="4"/>
  <c r="P32" i="4"/>
  <c r="M32" i="4"/>
  <c r="N32" i="4" s="1"/>
  <c r="K32" i="4"/>
  <c r="L32" i="4" s="1"/>
  <c r="J32" i="4"/>
  <c r="H32" i="4"/>
  <c r="G32" i="4"/>
  <c r="F32" i="4"/>
  <c r="E32" i="4"/>
  <c r="P31" i="4"/>
  <c r="M31" i="4"/>
  <c r="N31" i="4" s="1"/>
  <c r="K31" i="4"/>
  <c r="L31" i="4" s="1"/>
  <c r="J31" i="4"/>
  <c r="H31" i="4"/>
  <c r="G31" i="4"/>
  <c r="F31" i="4"/>
  <c r="E31" i="4"/>
  <c r="P30" i="4"/>
  <c r="M30" i="4"/>
  <c r="N30" i="4" s="1"/>
  <c r="K30" i="4"/>
  <c r="L30" i="4" s="1"/>
  <c r="J30" i="4"/>
  <c r="H30" i="4"/>
  <c r="G30" i="4"/>
  <c r="F30" i="4"/>
  <c r="E30" i="4"/>
  <c r="P29" i="4"/>
  <c r="M29" i="4"/>
  <c r="N29" i="4" s="1"/>
  <c r="K29" i="4"/>
  <c r="L29" i="4" s="1"/>
  <c r="J29" i="4"/>
  <c r="H29" i="4"/>
  <c r="G29" i="4"/>
  <c r="F29" i="4"/>
  <c r="E29" i="4"/>
  <c r="P28" i="4"/>
  <c r="M28" i="4"/>
  <c r="N28" i="4" s="1"/>
  <c r="K28" i="4"/>
  <c r="L28" i="4" s="1"/>
  <c r="J28" i="4"/>
  <c r="H28" i="4"/>
  <c r="G28" i="4"/>
  <c r="F28" i="4"/>
  <c r="E28" i="4"/>
  <c r="P27" i="4"/>
  <c r="M27" i="4"/>
  <c r="N27" i="4" s="1"/>
  <c r="K27" i="4"/>
  <c r="L27" i="4" s="1"/>
  <c r="J27" i="4"/>
  <c r="H27" i="4"/>
  <c r="G27" i="4"/>
  <c r="F27" i="4"/>
  <c r="E27" i="4"/>
  <c r="P26" i="4"/>
  <c r="M26" i="4"/>
  <c r="N26" i="4" s="1"/>
  <c r="K26" i="4"/>
  <c r="L26" i="4" s="1"/>
  <c r="J26" i="4"/>
  <c r="H26" i="4"/>
  <c r="G26" i="4"/>
  <c r="F26" i="4"/>
  <c r="E26" i="4"/>
  <c r="P25" i="4"/>
  <c r="M25" i="4"/>
  <c r="N25" i="4" s="1"/>
  <c r="K25" i="4"/>
  <c r="L25" i="4" s="1"/>
  <c r="J25" i="4"/>
  <c r="H25" i="4"/>
  <c r="G25" i="4"/>
  <c r="F25" i="4"/>
  <c r="E25" i="4"/>
  <c r="P24" i="4"/>
  <c r="M24" i="4"/>
  <c r="N24" i="4" s="1"/>
  <c r="K24" i="4"/>
  <c r="L24" i="4" s="1"/>
  <c r="J24" i="4"/>
  <c r="H24" i="4"/>
  <c r="G24" i="4"/>
  <c r="F24" i="4"/>
  <c r="E24" i="4"/>
  <c r="P23" i="4"/>
  <c r="M23" i="4"/>
  <c r="N23" i="4" s="1"/>
  <c r="K23" i="4"/>
  <c r="L23" i="4" s="1"/>
  <c r="J23" i="4"/>
  <c r="H23" i="4"/>
  <c r="G23" i="4"/>
  <c r="F23" i="4"/>
  <c r="E23" i="4"/>
  <c r="P22" i="4"/>
  <c r="M22" i="4"/>
  <c r="N22" i="4" s="1"/>
  <c r="K22" i="4"/>
  <c r="L22" i="4" s="1"/>
  <c r="J22" i="4"/>
  <c r="H22" i="4"/>
  <c r="G22" i="4"/>
  <c r="F22" i="4"/>
  <c r="E22" i="4"/>
  <c r="P21" i="4"/>
  <c r="M21" i="4"/>
  <c r="N21" i="4" s="1"/>
  <c r="K21" i="4"/>
  <c r="L21" i="4" s="1"/>
  <c r="J21" i="4"/>
  <c r="H21" i="4"/>
  <c r="G21" i="4"/>
  <c r="F21" i="4"/>
  <c r="E21" i="4"/>
  <c r="P20" i="4"/>
  <c r="M20" i="4"/>
  <c r="N20" i="4" s="1"/>
  <c r="K20" i="4"/>
  <c r="L20" i="4" s="1"/>
  <c r="J20" i="4"/>
  <c r="H20" i="4"/>
  <c r="G20" i="4"/>
  <c r="F20" i="4"/>
  <c r="E20" i="4"/>
  <c r="P19" i="4"/>
  <c r="M19" i="4"/>
  <c r="N19" i="4" s="1"/>
  <c r="K19" i="4"/>
  <c r="L19" i="4" s="1"/>
  <c r="J19" i="4"/>
  <c r="H19" i="4"/>
  <c r="G19" i="4"/>
  <c r="F19" i="4"/>
  <c r="E19" i="4"/>
  <c r="P18" i="4"/>
  <c r="M18" i="4"/>
  <c r="N18" i="4" s="1"/>
  <c r="K18" i="4"/>
  <c r="L18" i="4" s="1"/>
  <c r="J18" i="4"/>
  <c r="H18" i="4"/>
  <c r="G18" i="4"/>
  <c r="F18" i="4"/>
  <c r="E18" i="4"/>
  <c r="P17" i="4"/>
  <c r="M17" i="4"/>
  <c r="N17" i="4" s="1"/>
  <c r="K17" i="4"/>
  <c r="L17" i="4" s="1"/>
  <c r="J17" i="4"/>
  <c r="H17" i="4"/>
  <c r="G17" i="4"/>
  <c r="F17" i="4"/>
  <c r="E17" i="4"/>
  <c r="P16" i="4"/>
  <c r="M16" i="4"/>
  <c r="N16" i="4" s="1"/>
  <c r="K16" i="4"/>
  <c r="L16" i="4" s="1"/>
  <c r="J16" i="4"/>
  <c r="H16" i="4"/>
  <c r="G16" i="4"/>
  <c r="F16" i="4"/>
  <c r="E16" i="4"/>
  <c r="P15" i="4"/>
  <c r="M15" i="4"/>
  <c r="N15" i="4" s="1"/>
  <c r="K15" i="4"/>
  <c r="L15" i="4" s="1"/>
  <c r="J15" i="4"/>
  <c r="H15" i="4"/>
  <c r="G15" i="4"/>
  <c r="F15" i="4"/>
  <c r="E15" i="4"/>
  <c r="P14" i="4"/>
  <c r="M14" i="4"/>
  <c r="N14" i="4" s="1"/>
  <c r="K14" i="4"/>
  <c r="L14" i="4" s="1"/>
  <c r="J14" i="4"/>
  <c r="H14" i="4"/>
  <c r="G14" i="4"/>
  <c r="F14" i="4"/>
  <c r="E14" i="4"/>
  <c r="P13" i="4"/>
  <c r="M13" i="4"/>
  <c r="N13" i="4" s="1"/>
  <c r="K13" i="4"/>
  <c r="L13" i="4" s="1"/>
  <c r="J13" i="4"/>
  <c r="H13" i="4"/>
  <c r="G13" i="4"/>
  <c r="F13" i="4"/>
  <c r="E13" i="4"/>
  <c r="P12" i="4"/>
  <c r="M12" i="4"/>
  <c r="N12" i="4" s="1"/>
  <c r="K12" i="4"/>
  <c r="L12" i="4" s="1"/>
  <c r="J12" i="4"/>
  <c r="H12" i="4"/>
  <c r="G12" i="4"/>
  <c r="F12" i="4"/>
  <c r="E12" i="4"/>
  <c r="P11" i="4"/>
  <c r="M11" i="4"/>
  <c r="N11" i="4" s="1"/>
  <c r="K11" i="4"/>
  <c r="L11" i="4" s="1"/>
  <c r="J11" i="4"/>
  <c r="H11" i="4"/>
  <c r="G11" i="4"/>
  <c r="K54" i="4" s="1"/>
  <c r="F11" i="4"/>
  <c r="E11" i="4"/>
  <c r="K55" i="3"/>
  <c r="P50" i="3"/>
  <c r="M50" i="3"/>
  <c r="N50" i="3" s="1"/>
  <c r="K50" i="3"/>
  <c r="L50" i="3" s="1"/>
  <c r="J50" i="3"/>
  <c r="H50" i="3"/>
  <c r="G50" i="3"/>
  <c r="F50" i="3"/>
  <c r="E50" i="3"/>
  <c r="P49" i="3"/>
  <c r="M49" i="3"/>
  <c r="N49" i="3" s="1"/>
  <c r="K49" i="3"/>
  <c r="L49" i="3" s="1"/>
  <c r="J49" i="3"/>
  <c r="H49" i="3"/>
  <c r="G49" i="3"/>
  <c r="F49" i="3"/>
  <c r="E49" i="3"/>
  <c r="P48" i="3"/>
  <c r="M48" i="3"/>
  <c r="N48" i="3" s="1"/>
  <c r="K48" i="3"/>
  <c r="L48" i="3" s="1"/>
  <c r="J48" i="3"/>
  <c r="H48" i="3"/>
  <c r="G48" i="3"/>
  <c r="F48" i="3"/>
  <c r="E48" i="3"/>
  <c r="P47" i="3"/>
  <c r="M47" i="3"/>
  <c r="N47" i="3" s="1"/>
  <c r="K47" i="3"/>
  <c r="L47" i="3" s="1"/>
  <c r="J47" i="3"/>
  <c r="H47" i="3"/>
  <c r="G47" i="3"/>
  <c r="F47" i="3"/>
  <c r="E47" i="3"/>
  <c r="P46" i="3"/>
  <c r="M46" i="3"/>
  <c r="N46" i="3" s="1"/>
  <c r="L46" i="3"/>
  <c r="K46" i="3"/>
  <c r="J46" i="3"/>
  <c r="G46" i="3"/>
  <c r="H46" i="3" s="1"/>
  <c r="E46" i="3"/>
  <c r="F46" i="3" s="1"/>
  <c r="P45" i="3"/>
  <c r="N45" i="3"/>
  <c r="M45" i="3"/>
  <c r="L45" i="3"/>
  <c r="K45" i="3"/>
  <c r="J45" i="3"/>
  <c r="G45" i="3"/>
  <c r="H45" i="3" s="1"/>
  <c r="E45" i="3"/>
  <c r="F45" i="3" s="1"/>
  <c r="P44" i="3"/>
  <c r="N44" i="3"/>
  <c r="M44" i="3"/>
  <c r="L44" i="3"/>
  <c r="K44" i="3"/>
  <c r="J44" i="3"/>
  <c r="G44" i="3"/>
  <c r="H44" i="3" s="1"/>
  <c r="E44" i="3"/>
  <c r="F44" i="3" s="1"/>
  <c r="P43" i="3"/>
  <c r="N43" i="3"/>
  <c r="M43" i="3"/>
  <c r="L43" i="3"/>
  <c r="K43" i="3"/>
  <c r="J43" i="3"/>
  <c r="G43" i="3"/>
  <c r="H43" i="3" s="1"/>
  <c r="E43" i="3"/>
  <c r="F43" i="3" s="1"/>
  <c r="P42" i="3"/>
  <c r="N42" i="3"/>
  <c r="M42" i="3"/>
  <c r="L42" i="3"/>
  <c r="K42" i="3"/>
  <c r="J42" i="3"/>
  <c r="G42" i="3"/>
  <c r="H42" i="3" s="1"/>
  <c r="E42" i="3"/>
  <c r="F42" i="3" s="1"/>
  <c r="P41" i="3"/>
  <c r="N41" i="3"/>
  <c r="M41" i="3"/>
  <c r="L41" i="3"/>
  <c r="K41" i="3"/>
  <c r="J41" i="3"/>
  <c r="G41" i="3"/>
  <c r="H41" i="3" s="1"/>
  <c r="E41" i="3"/>
  <c r="F41" i="3" s="1"/>
  <c r="P40" i="3"/>
  <c r="N40" i="3"/>
  <c r="M40" i="3"/>
  <c r="L40" i="3"/>
  <c r="K40" i="3"/>
  <c r="J40" i="3"/>
  <c r="G40" i="3"/>
  <c r="H40" i="3" s="1"/>
  <c r="E40" i="3"/>
  <c r="F40" i="3" s="1"/>
  <c r="P39" i="3"/>
  <c r="N39" i="3"/>
  <c r="M39" i="3"/>
  <c r="L39" i="3"/>
  <c r="K39" i="3"/>
  <c r="J39" i="3"/>
  <c r="G39" i="3"/>
  <c r="H39" i="3" s="1"/>
  <c r="E39" i="3"/>
  <c r="F39" i="3" s="1"/>
  <c r="P38" i="3"/>
  <c r="N38" i="3"/>
  <c r="M38" i="3"/>
  <c r="L38" i="3"/>
  <c r="K38" i="3"/>
  <c r="J38" i="3"/>
  <c r="G38" i="3"/>
  <c r="H38" i="3" s="1"/>
  <c r="E38" i="3"/>
  <c r="F38" i="3" s="1"/>
  <c r="P37" i="3"/>
  <c r="N37" i="3"/>
  <c r="M37" i="3"/>
  <c r="L37" i="3"/>
  <c r="K37" i="3"/>
  <c r="J37" i="3"/>
  <c r="G37" i="3"/>
  <c r="H37" i="3" s="1"/>
  <c r="E37" i="3"/>
  <c r="F37" i="3" s="1"/>
  <c r="P36" i="3"/>
  <c r="N36" i="3"/>
  <c r="M36" i="3"/>
  <c r="L36" i="3"/>
  <c r="K36" i="3"/>
  <c r="J36" i="3"/>
  <c r="G36" i="3"/>
  <c r="H36" i="3" s="1"/>
  <c r="E36" i="3"/>
  <c r="F36" i="3" s="1"/>
  <c r="P35" i="3"/>
  <c r="N35" i="3"/>
  <c r="M35" i="3"/>
  <c r="L35" i="3"/>
  <c r="K35" i="3"/>
  <c r="J35" i="3"/>
  <c r="G35" i="3"/>
  <c r="H35" i="3" s="1"/>
  <c r="E35" i="3"/>
  <c r="F35" i="3" s="1"/>
  <c r="P34" i="3"/>
  <c r="N34" i="3"/>
  <c r="M34" i="3"/>
  <c r="L34" i="3"/>
  <c r="K34" i="3"/>
  <c r="J34" i="3"/>
  <c r="G34" i="3"/>
  <c r="H34" i="3" s="1"/>
  <c r="E34" i="3"/>
  <c r="F34" i="3" s="1"/>
  <c r="P33" i="3"/>
  <c r="N33" i="3"/>
  <c r="M33" i="3"/>
  <c r="L33" i="3"/>
  <c r="K33" i="3"/>
  <c r="J33" i="3"/>
  <c r="G33" i="3"/>
  <c r="H33" i="3" s="1"/>
  <c r="E33" i="3"/>
  <c r="F33" i="3" s="1"/>
  <c r="P32" i="3"/>
  <c r="N32" i="3"/>
  <c r="M32" i="3"/>
  <c r="L32" i="3"/>
  <c r="K32" i="3"/>
  <c r="J32" i="3"/>
  <c r="G32" i="3"/>
  <c r="H32" i="3" s="1"/>
  <c r="E32" i="3"/>
  <c r="F32" i="3" s="1"/>
  <c r="P31" i="3"/>
  <c r="N31" i="3"/>
  <c r="M31" i="3"/>
  <c r="L31" i="3"/>
  <c r="K31" i="3"/>
  <c r="J31" i="3"/>
  <c r="G31" i="3"/>
  <c r="H31" i="3" s="1"/>
  <c r="E31" i="3"/>
  <c r="F31" i="3" s="1"/>
  <c r="P30" i="3"/>
  <c r="N30" i="3"/>
  <c r="M30" i="3"/>
  <c r="L30" i="3"/>
  <c r="K30" i="3"/>
  <c r="J30" i="3"/>
  <c r="G30" i="3"/>
  <c r="H30" i="3" s="1"/>
  <c r="E30" i="3"/>
  <c r="F30" i="3" s="1"/>
  <c r="P29" i="3"/>
  <c r="N29" i="3"/>
  <c r="M29" i="3"/>
  <c r="L29" i="3"/>
  <c r="K29" i="3"/>
  <c r="J29" i="3"/>
  <c r="G29" i="3"/>
  <c r="H29" i="3" s="1"/>
  <c r="E29" i="3"/>
  <c r="F29" i="3" s="1"/>
  <c r="P28" i="3"/>
  <c r="N28" i="3"/>
  <c r="M28" i="3"/>
  <c r="L28" i="3"/>
  <c r="K28" i="3"/>
  <c r="J28" i="3"/>
  <c r="G28" i="3"/>
  <c r="H28" i="3" s="1"/>
  <c r="E28" i="3"/>
  <c r="F28" i="3" s="1"/>
  <c r="P27" i="3"/>
  <c r="N27" i="3"/>
  <c r="M27" i="3"/>
  <c r="L27" i="3"/>
  <c r="K27" i="3"/>
  <c r="J27" i="3"/>
  <c r="G27" i="3"/>
  <c r="H27" i="3" s="1"/>
  <c r="E27" i="3"/>
  <c r="F27" i="3" s="1"/>
  <c r="P26" i="3"/>
  <c r="N26" i="3"/>
  <c r="M26" i="3"/>
  <c r="L26" i="3"/>
  <c r="K26" i="3"/>
  <c r="J26" i="3"/>
  <c r="G26" i="3"/>
  <c r="H26" i="3" s="1"/>
  <c r="E26" i="3"/>
  <c r="F26" i="3" s="1"/>
  <c r="P25" i="3"/>
  <c r="N25" i="3"/>
  <c r="M25" i="3"/>
  <c r="L25" i="3"/>
  <c r="K25" i="3"/>
  <c r="J25" i="3"/>
  <c r="G25" i="3"/>
  <c r="H25" i="3" s="1"/>
  <c r="E25" i="3"/>
  <c r="F25" i="3" s="1"/>
  <c r="P24" i="3"/>
  <c r="N24" i="3"/>
  <c r="M24" i="3"/>
  <c r="L24" i="3"/>
  <c r="K24" i="3"/>
  <c r="J24" i="3"/>
  <c r="G24" i="3"/>
  <c r="H24" i="3" s="1"/>
  <c r="E24" i="3"/>
  <c r="F24" i="3" s="1"/>
  <c r="P23" i="3"/>
  <c r="N23" i="3"/>
  <c r="M23" i="3"/>
  <c r="L23" i="3"/>
  <c r="K23" i="3"/>
  <c r="J23" i="3"/>
  <c r="G23" i="3"/>
  <c r="H23" i="3" s="1"/>
  <c r="E23" i="3"/>
  <c r="F23" i="3" s="1"/>
  <c r="P22" i="3"/>
  <c r="N22" i="3"/>
  <c r="M22" i="3"/>
  <c r="L22" i="3"/>
  <c r="K22" i="3"/>
  <c r="J22" i="3"/>
  <c r="G22" i="3"/>
  <c r="H22" i="3" s="1"/>
  <c r="E22" i="3"/>
  <c r="F22" i="3" s="1"/>
  <c r="P21" i="3"/>
  <c r="N21" i="3"/>
  <c r="M21" i="3"/>
  <c r="L21" i="3"/>
  <c r="K21" i="3"/>
  <c r="J21" i="3"/>
  <c r="G21" i="3"/>
  <c r="H21" i="3" s="1"/>
  <c r="E21" i="3"/>
  <c r="F21" i="3" s="1"/>
  <c r="P20" i="3"/>
  <c r="N20" i="3"/>
  <c r="M20" i="3"/>
  <c r="L20" i="3"/>
  <c r="K20" i="3"/>
  <c r="J20" i="3"/>
  <c r="G20" i="3"/>
  <c r="H20" i="3" s="1"/>
  <c r="E20" i="3"/>
  <c r="F20" i="3" s="1"/>
  <c r="P19" i="3"/>
  <c r="N19" i="3"/>
  <c r="M19" i="3"/>
  <c r="L19" i="3"/>
  <c r="K19" i="3"/>
  <c r="J19" i="3"/>
  <c r="G19" i="3"/>
  <c r="H19" i="3" s="1"/>
  <c r="E19" i="3"/>
  <c r="F19" i="3" s="1"/>
  <c r="P18" i="3"/>
  <c r="N18" i="3"/>
  <c r="M18" i="3"/>
  <c r="L18" i="3"/>
  <c r="K18" i="3"/>
  <c r="J18" i="3"/>
  <c r="G18" i="3"/>
  <c r="H18" i="3" s="1"/>
  <c r="E18" i="3"/>
  <c r="F18" i="3" s="1"/>
  <c r="P17" i="3"/>
  <c r="N17" i="3"/>
  <c r="M17" i="3"/>
  <c r="L17" i="3"/>
  <c r="K17" i="3"/>
  <c r="J17" i="3"/>
  <c r="G17" i="3"/>
  <c r="H17" i="3" s="1"/>
  <c r="E17" i="3"/>
  <c r="F17" i="3" s="1"/>
  <c r="P16" i="3"/>
  <c r="N16" i="3"/>
  <c r="M16" i="3"/>
  <c r="L16" i="3"/>
  <c r="K16" i="3"/>
  <c r="J16" i="3"/>
  <c r="G16" i="3"/>
  <c r="H16" i="3" s="1"/>
  <c r="E16" i="3"/>
  <c r="F16" i="3" s="1"/>
  <c r="P15" i="3"/>
  <c r="N15" i="3"/>
  <c r="M15" i="3"/>
  <c r="L15" i="3"/>
  <c r="K15" i="3"/>
  <c r="J15" i="3"/>
  <c r="G15" i="3"/>
  <c r="H15" i="3" s="1"/>
  <c r="E15" i="3"/>
  <c r="F15" i="3" s="1"/>
  <c r="P14" i="3"/>
  <c r="N14" i="3"/>
  <c r="M14" i="3"/>
  <c r="L14" i="3"/>
  <c r="K14" i="3"/>
  <c r="J14" i="3"/>
  <c r="G14" i="3"/>
  <c r="H14" i="3" s="1"/>
  <c r="E14" i="3"/>
  <c r="F14" i="3" s="1"/>
  <c r="P13" i="3"/>
  <c r="N13" i="3"/>
  <c r="M13" i="3"/>
  <c r="L13" i="3"/>
  <c r="K13" i="3"/>
  <c r="J13" i="3"/>
  <c r="G13" i="3"/>
  <c r="H13" i="3" s="1"/>
  <c r="E13" i="3"/>
  <c r="F13" i="3" s="1"/>
  <c r="P12" i="3"/>
  <c r="N12" i="3"/>
  <c r="M12" i="3"/>
  <c r="L12" i="3"/>
  <c r="K12" i="3"/>
  <c r="J12" i="3"/>
  <c r="G12" i="3"/>
  <c r="H12" i="3" s="1"/>
  <c r="E12" i="3"/>
  <c r="F12" i="3" s="1"/>
  <c r="P11" i="3"/>
  <c r="N11" i="3"/>
  <c r="M11" i="3"/>
  <c r="L11" i="3"/>
  <c r="K11" i="3"/>
  <c r="J11" i="3"/>
  <c r="G11" i="3"/>
  <c r="E11" i="3"/>
  <c r="F11" i="3" s="1"/>
  <c r="K55" i="2"/>
  <c r="P50" i="2"/>
  <c r="N50" i="2"/>
  <c r="M50" i="2"/>
  <c r="L50" i="2"/>
  <c r="K50" i="2"/>
  <c r="J50" i="2"/>
  <c r="G50" i="2"/>
  <c r="H50" i="2" s="1"/>
  <c r="E50" i="2"/>
  <c r="F50" i="2" s="1"/>
  <c r="P49" i="2"/>
  <c r="N49" i="2"/>
  <c r="M49" i="2"/>
  <c r="L49" i="2"/>
  <c r="K49" i="2"/>
  <c r="J49" i="2"/>
  <c r="G49" i="2"/>
  <c r="H49" i="2" s="1"/>
  <c r="E49" i="2"/>
  <c r="F49" i="2" s="1"/>
  <c r="P48" i="2"/>
  <c r="N48" i="2"/>
  <c r="M48" i="2"/>
  <c r="L48" i="2"/>
  <c r="K48" i="2"/>
  <c r="J48" i="2"/>
  <c r="G48" i="2"/>
  <c r="H48" i="2" s="1"/>
  <c r="E48" i="2"/>
  <c r="F48" i="2" s="1"/>
  <c r="P47" i="2"/>
  <c r="N47" i="2"/>
  <c r="M47" i="2"/>
  <c r="L47" i="2"/>
  <c r="K47" i="2"/>
  <c r="J47" i="2"/>
  <c r="G47" i="2"/>
  <c r="H47" i="2" s="1"/>
  <c r="E47" i="2"/>
  <c r="F47" i="2" s="1"/>
  <c r="P46" i="2"/>
  <c r="N46" i="2"/>
  <c r="M46" i="2"/>
  <c r="L46" i="2"/>
  <c r="K46" i="2"/>
  <c r="J46" i="2"/>
  <c r="G46" i="2"/>
  <c r="H46" i="2" s="1"/>
  <c r="E46" i="2"/>
  <c r="F46" i="2" s="1"/>
  <c r="P45" i="2"/>
  <c r="N45" i="2"/>
  <c r="M45" i="2"/>
  <c r="L45" i="2"/>
  <c r="K45" i="2"/>
  <c r="J45" i="2"/>
  <c r="G45" i="2"/>
  <c r="H45" i="2" s="1"/>
  <c r="E45" i="2"/>
  <c r="F45" i="2" s="1"/>
  <c r="P44" i="2"/>
  <c r="N44" i="2"/>
  <c r="M44" i="2"/>
  <c r="L44" i="2"/>
  <c r="K44" i="2"/>
  <c r="J44" i="2"/>
  <c r="G44" i="2"/>
  <c r="H44" i="2" s="1"/>
  <c r="E44" i="2"/>
  <c r="F44" i="2" s="1"/>
  <c r="P43" i="2"/>
  <c r="N43" i="2"/>
  <c r="M43" i="2"/>
  <c r="L43" i="2"/>
  <c r="K43" i="2"/>
  <c r="J43" i="2"/>
  <c r="G43" i="2"/>
  <c r="H43" i="2" s="1"/>
  <c r="E43" i="2"/>
  <c r="F43" i="2" s="1"/>
  <c r="P42" i="2"/>
  <c r="N42" i="2"/>
  <c r="M42" i="2"/>
  <c r="L42" i="2"/>
  <c r="K42" i="2"/>
  <c r="J42" i="2"/>
  <c r="G42" i="2"/>
  <c r="H42" i="2" s="1"/>
  <c r="E42" i="2"/>
  <c r="F42" i="2" s="1"/>
  <c r="P41" i="2"/>
  <c r="N41" i="2"/>
  <c r="M41" i="2"/>
  <c r="L41" i="2"/>
  <c r="K41" i="2"/>
  <c r="J41" i="2"/>
  <c r="G41" i="2"/>
  <c r="H41" i="2" s="1"/>
  <c r="E41" i="2"/>
  <c r="F41" i="2" s="1"/>
  <c r="P40" i="2"/>
  <c r="N40" i="2"/>
  <c r="M40" i="2"/>
  <c r="L40" i="2"/>
  <c r="K40" i="2"/>
  <c r="J40" i="2"/>
  <c r="G40" i="2"/>
  <c r="H40" i="2" s="1"/>
  <c r="E40" i="2"/>
  <c r="F40" i="2" s="1"/>
  <c r="P39" i="2"/>
  <c r="N39" i="2"/>
  <c r="M39" i="2"/>
  <c r="L39" i="2"/>
  <c r="K39" i="2"/>
  <c r="J39" i="2"/>
  <c r="G39" i="2"/>
  <c r="H39" i="2" s="1"/>
  <c r="E39" i="2"/>
  <c r="F39" i="2" s="1"/>
  <c r="P38" i="2"/>
  <c r="N38" i="2"/>
  <c r="M38" i="2"/>
  <c r="L38" i="2"/>
  <c r="K38" i="2"/>
  <c r="J38" i="2"/>
  <c r="G38" i="2"/>
  <c r="H38" i="2" s="1"/>
  <c r="E38" i="2"/>
  <c r="F38" i="2" s="1"/>
  <c r="P37" i="2"/>
  <c r="N37" i="2"/>
  <c r="M37" i="2"/>
  <c r="L37" i="2"/>
  <c r="K37" i="2"/>
  <c r="J37" i="2"/>
  <c r="G37" i="2"/>
  <c r="H37" i="2" s="1"/>
  <c r="E37" i="2"/>
  <c r="F37" i="2" s="1"/>
  <c r="P36" i="2"/>
  <c r="N36" i="2"/>
  <c r="M36" i="2"/>
  <c r="L36" i="2"/>
  <c r="K36" i="2"/>
  <c r="J36" i="2"/>
  <c r="G36" i="2"/>
  <c r="H36" i="2" s="1"/>
  <c r="E36" i="2"/>
  <c r="F36" i="2" s="1"/>
  <c r="P35" i="2"/>
  <c r="N35" i="2"/>
  <c r="M35" i="2"/>
  <c r="L35" i="2"/>
  <c r="K35" i="2"/>
  <c r="J35" i="2"/>
  <c r="G35" i="2"/>
  <c r="H35" i="2" s="1"/>
  <c r="E35" i="2"/>
  <c r="F35" i="2" s="1"/>
  <c r="P34" i="2"/>
  <c r="N34" i="2"/>
  <c r="M34" i="2"/>
  <c r="L34" i="2"/>
  <c r="K34" i="2"/>
  <c r="J34" i="2"/>
  <c r="G34" i="2"/>
  <c r="H34" i="2" s="1"/>
  <c r="E34" i="2"/>
  <c r="F34" i="2" s="1"/>
  <c r="P33" i="2"/>
  <c r="N33" i="2"/>
  <c r="M33" i="2"/>
  <c r="L33" i="2"/>
  <c r="K33" i="2"/>
  <c r="J33" i="2"/>
  <c r="G33" i="2"/>
  <c r="H33" i="2" s="1"/>
  <c r="E33" i="2"/>
  <c r="F33" i="2" s="1"/>
  <c r="P32" i="2"/>
  <c r="N32" i="2"/>
  <c r="M32" i="2"/>
  <c r="L32" i="2"/>
  <c r="K32" i="2"/>
  <c r="J32" i="2"/>
  <c r="G32" i="2"/>
  <c r="H32" i="2" s="1"/>
  <c r="E32" i="2"/>
  <c r="F32" i="2" s="1"/>
  <c r="P31" i="2"/>
  <c r="N31" i="2"/>
  <c r="M31" i="2"/>
  <c r="L31" i="2"/>
  <c r="K31" i="2"/>
  <c r="J31" i="2"/>
  <c r="G31" i="2"/>
  <c r="H31" i="2" s="1"/>
  <c r="E31" i="2"/>
  <c r="F31" i="2" s="1"/>
  <c r="P30" i="2"/>
  <c r="N30" i="2"/>
  <c r="M30" i="2"/>
  <c r="L30" i="2"/>
  <c r="K30" i="2"/>
  <c r="J30" i="2"/>
  <c r="G30" i="2"/>
  <c r="H30" i="2" s="1"/>
  <c r="E30" i="2"/>
  <c r="F30" i="2" s="1"/>
  <c r="P29" i="2"/>
  <c r="N29" i="2"/>
  <c r="M29" i="2"/>
  <c r="L29" i="2"/>
  <c r="K29" i="2"/>
  <c r="J29" i="2"/>
  <c r="G29" i="2"/>
  <c r="H29" i="2" s="1"/>
  <c r="E29" i="2"/>
  <c r="F29" i="2" s="1"/>
  <c r="P28" i="2"/>
  <c r="N28" i="2"/>
  <c r="M28" i="2"/>
  <c r="L28" i="2"/>
  <c r="K28" i="2"/>
  <c r="J28" i="2"/>
  <c r="G28" i="2"/>
  <c r="H28" i="2" s="1"/>
  <c r="E28" i="2"/>
  <c r="F28" i="2" s="1"/>
  <c r="P27" i="2"/>
  <c r="N27" i="2"/>
  <c r="M27" i="2"/>
  <c r="L27" i="2"/>
  <c r="K27" i="2"/>
  <c r="J27" i="2"/>
  <c r="G27" i="2"/>
  <c r="H27" i="2" s="1"/>
  <c r="E27" i="2"/>
  <c r="F27" i="2" s="1"/>
  <c r="P26" i="2"/>
  <c r="N26" i="2"/>
  <c r="M26" i="2"/>
  <c r="L26" i="2"/>
  <c r="K26" i="2"/>
  <c r="J26" i="2"/>
  <c r="G26" i="2"/>
  <c r="H26" i="2" s="1"/>
  <c r="E26" i="2"/>
  <c r="F26" i="2" s="1"/>
  <c r="P25" i="2"/>
  <c r="N25" i="2"/>
  <c r="M25" i="2"/>
  <c r="L25" i="2"/>
  <c r="K25" i="2"/>
  <c r="J25" i="2"/>
  <c r="G25" i="2"/>
  <c r="H25" i="2" s="1"/>
  <c r="E25" i="2"/>
  <c r="F25" i="2" s="1"/>
  <c r="P24" i="2"/>
  <c r="N24" i="2"/>
  <c r="M24" i="2"/>
  <c r="L24" i="2"/>
  <c r="K24" i="2"/>
  <c r="J24" i="2"/>
  <c r="G24" i="2"/>
  <c r="H24" i="2" s="1"/>
  <c r="E24" i="2"/>
  <c r="F24" i="2" s="1"/>
  <c r="P23" i="2"/>
  <c r="N23" i="2"/>
  <c r="M23" i="2"/>
  <c r="L23" i="2"/>
  <c r="K23" i="2"/>
  <c r="J23" i="2"/>
  <c r="G23" i="2"/>
  <c r="H23" i="2" s="1"/>
  <c r="E23" i="2"/>
  <c r="F23" i="2" s="1"/>
  <c r="P22" i="2"/>
  <c r="N22" i="2"/>
  <c r="M22" i="2"/>
  <c r="L22" i="2"/>
  <c r="K22" i="2"/>
  <c r="J22" i="2"/>
  <c r="G22" i="2"/>
  <c r="H22" i="2" s="1"/>
  <c r="E22" i="2"/>
  <c r="F22" i="2" s="1"/>
  <c r="P21" i="2"/>
  <c r="N21" i="2"/>
  <c r="M21" i="2"/>
  <c r="L21" i="2"/>
  <c r="K21" i="2"/>
  <c r="J21" i="2"/>
  <c r="G21" i="2"/>
  <c r="H21" i="2" s="1"/>
  <c r="E21" i="2"/>
  <c r="F21" i="2" s="1"/>
  <c r="P20" i="2"/>
  <c r="N20" i="2"/>
  <c r="M20" i="2"/>
  <c r="L20" i="2"/>
  <c r="K20" i="2"/>
  <c r="J20" i="2"/>
  <c r="G20" i="2"/>
  <c r="H20" i="2" s="1"/>
  <c r="E20" i="2"/>
  <c r="F20" i="2" s="1"/>
  <c r="P19" i="2"/>
  <c r="N19" i="2"/>
  <c r="M19" i="2"/>
  <c r="L19" i="2"/>
  <c r="K19" i="2"/>
  <c r="J19" i="2"/>
  <c r="G19" i="2"/>
  <c r="H19" i="2" s="1"/>
  <c r="E19" i="2"/>
  <c r="F19" i="2" s="1"/>
  <c r="P18" i="2"/>
  <c r="N18" i="2"/>
  <c r="M18" i="2"/>
  <c r="L18" i="2"/>
  <c r="K18" i="2"/>
  <c r="J18" i="2"/>
  <c r="G18" i="2"/>
  <c r="H18" i="2" s="1"/>
  <c r="E18" i="2"/>
  <c r="F18" i="2" s="1"/>
  <c r="P17" i="2"/>
  <c r="N17" i="2"/>
  <c r="M17" i="2"/>
  <c r="L17" i="2"/>
  <c r="K17" i="2"/>
  <c r="J17" i="2"/>
  <c r="G17" i="2"/>
  <c r="H17" i="2" s="1"/>
  <c r="E17" i="2"/>
  <c r="F17" i="2" s="1"/>
  <c r="P16" i="2"/>
  <c r="N16" i="2"/>
  <c r="M16" i="2"/>
  <c r="L16" i="2"/>
  <c r="K16" i="2"/>
  <c r="J16" i="2"/>
  <c r="G16" i="2"/>
  <c r="H16" i="2" s="1"/>
  <c r="E16" i="2"/>
  <c r="F16" i="2" s="1"/>
  <c r="P15" i="2"/>
  <c r="N15" i="2"/>
  <c r="M15" i="2"/>
  <c r="L15" i="2"/>
  <c r="K15" i="2"/>
  <c r="J15" i="2"/>
  <c r="G15" i="2"/>
  <c r="H15" i="2" s="1"/>
  <c r="E15" i="2"/>
  <c r="F15" i="2" s="1"/>
  <c r="P14" i="2"/>
  <c r="N14" i="2"/>
  <c r="M14" i="2"/>
  <c r="L14" i="2"/>
  <c r="K14" i="2"/>
  <c r="J14" i="2"/>
  <c r="G14" i="2"/>
  <c r="H14" i="2" s="1"/>
  <c r="E14" i="2"/>
  <c r="F14" i="2" s="1"/>
  <c r="P13" i="2"/>
  <c r="N13" i="2"/>
  <c r="M13" i="2"/>
  <c r="L13" i="2"/>
  <c r="K13" i="2"/>
  <c r="J13" i="2"/>
  <c r="G13" i="2"/>
  <c r="H13" i="2" s="1"/>
  <c r="E13" i="2"/>
  <c r="F13" i="2" s="1"/>
  <c r="P12" i="2"/>
  <c r="N12" i="2"/>
  <c r="M12" i="2"/>
  <c r="L12" i="2"/>
  <c r="K12" i="2"/>
  <c r="J12" i="2"/>
  <c r="G12" i="2"/>
  <c r="H12" i="2" s="1"/>
  <c r="E12" i="2"/>
  <c r="F12" i="2" s="1"/>
  <c r="P11" i="2"/>
  <c r="N11" i="2"/>
  <c r="M11" i="2"/>
  <c r="L11" i="2"/>
  <c r="K11" i="2"/>
  <c r="J11" i="2"/>
  <c r="G11" i="2"/>
  <c r="E11" i="2"/>
  <c r="F11" i="2" s="1"/>
  <c r="K55" i="1"/>
  <c r="P50" i="1"/>
  <c r="N50" i="1"/>
  <c r="M50" i="1"/>
  <c r="L50" i="1"/>
  <c r="K50" i="1"/>
  <c r="J50" i="1"/>
  <c r="G50" i="1"/>
  <c r="H50" i="1" s="1"/>
  <c r="E50" i="1"/>
  <c r="F50" i="1" s="1"/>
  <c r="P49" i="1"/>
  <c r="N49" i="1"/>
  <c r="M49" i="1"/>
  <c r="L49" i="1"/>
  <c r="K49" i="1"/>
  <c r="J49" i="1"/>
  <c r="G49" i="1"/>
  <c r="H49" i="1" s="1"/>
  <c r="E49" i="1"/>
  <c r="F49" i="1" s="1"/>
  <c r="P48" i="1"/>
  <c r="N48" i="1"/>
  <c r="M48" i="1"/>
  <c r="L48" i="1"/>
  <c r="K48" i="1"/>
  <c r="J48" i="1"/>
  <c r="G48" i="1"/>
  <c r="H48" i="1" s="1"/>
  <c r="E48" i="1"/>
  <c r="F48" i="1" s="1"/>
  <c r="P47" i="1"/>
  <c r="N47" i="1"/>
  <c r="M47" i="1"/>
  <c r="L47" i="1"/>
  <c r="K47" i="1"/>
  <c r="J47" i="1"/>
  <c r="G47" i="1"/>
  <c r="H47" i="1" s="1"/>
  <c r="E47" i="1"/>
  <c r="F47" i="1" s="1"/>
  <c r="P46" i="1"/>
  <c r="N46" i="1"/>
  <c r="M46" i="1"/>
  <c r="L46" i="1"/>
  <c r="K46" i="1"/>
  <c r="J46" i="1"/>
  <c r="G46" i="1"/>
  <c r="H46" i="1" s="1"/>
  <c r="E46" i="1"/>
  <c r="F46" i="1" s="1"/>
  <c r="P45" i="1"/>
  <c r="N45" i="1"/>
  <c r="M45" i="1"/>
  <c r="L45" i="1"/>
  <c r="K45" i="1"/>
  <c r="J45" i="1"/>
  <c r="G45" i="1"/>
  <c r="H45" i="1" s="1"/>
  <c r="E45" i="1"/>
  <c r="F45" i="1" s="1"/>
  <c r="P44" i="1"/>
  <c r="N44" i="1"/>
  <c r="M44" i="1"/>
  <c r="L44" i="1"/>
  <c r="K44" i="1"/>
  <c r="J44" i="1"/>
  <c r="G44" i="1"/>
  <c r="H44" i="1" s="1"/>
  <c r="E44" i="1"/>
  <c r="F44" i="1" s="1"/>
  <c r="P43" i="1"/>
  <c r="N43" i="1"/>
  <c r="M43" i="1"/>
  <c r="L43" i="1"/>
  <c r="K43" i="1"/>
  <c r="J43" i="1"/>
  <c r="G43" i="1"/>
  <c r="H43" i="1" s="1"/>
  <c r="E43" i="1"/>
  <c r="F43" i="1" s="1"/>
  <c r="P42" i="1"/>
  <c r="N42" i="1"/>
  <c r="M42" i="1"/>
  <c r="L42" i="1"/>
  <c r="K42" i="1"/>
  <c r="J42" i="1"/>
  <c r="G42" i="1"/>
  <c r="H42" i="1" s="1"/>
  <c r="E42" i="1"/>
  <c r="F42" i="1" s="1"/>
  <c r="P41" i="1"/>
  <c r="N41" i="1"/>
  <c r="M41" i="1"/>
  <c r="L41" i="1"/>
  <c r="K41" i="1"/>
  <c r="J41" i="1"/>
  <c r="G41" i="1"/>
  <c r="H41" i="1" s="1"/>
  <c r="E41" i="1"/>
  <c r="F41" i="1" s="1"/>
  <c r="P40" i="1"/>
  <c r="N40" i="1"/>
  <c r="M40" i="1"/>
  <c r="L40" i="1"/>
  <c r="K40" i="1"/>
  <c r="J40" i="1"/>
  <c r="G40" i="1"/>
  <c r="H40" i="1" s="1"/>
  <c r="E40" i="1"/>
  <c r="F40" i="1" s="1"/>
  <c r="P39" i="1"/>
  <c r="N39" i="1"/>
  <c r="M39" i="1"/>
  <c r="L39" i="1"/>
  <c r="K39" i="1"/>
  <c r="J39" i="1"/>
  <c r="G39" i="1"/>
  <c r="H39" i="1" s="1"/>
  <c r="E39" i="1"/>
  <c r="F39" i="1" s="1"/>
  <c r="P38" i="1"/>
  <c r="N38" i="1"/>
  <c r="M38" i="1"/>
  <c r="L38" i="1"/>
  <c r="K38" i="1"/>
  <c r="J38" i="1"/>
  <c r="G38" i="1"/>
  <c r="H38" i="1" s="1"/>
  <c r="E38" i="1"/>
  <c r="F38" i="1" s="1"/>
  <c r="P37" i="1"/>
  <c r="N37" i="1"/>
  <c r="M37" i="1"/>
  <c r="L37" i="1"/>
  <c r="K37" i="1"/>
  <c r="J37" i="1"/>
  <c r="G37" i="1"/>
  <c r="H37" i="1" s="1"/>
  <c r="E37" i="1"/>
  <c r="F37" i="1" s="1"/>
  <c r="P36" i="1"/>
  <c r="N36" i="1"/>
  <c r="M36" i="1"/>
  <c r="L36" i="1"/>
  <c r="K36" i="1"/>
  <c r="J36" i="1"/>
  <c r="G36" i="1"/>
  <c r="H36" i="1" s="1"/>
  <c r="E36" i="1"/>
  <c r="F36" i="1" s="1"/>
  <c r="P35" i="1"/>
  <c r="N35" i="1"/>
  <c r="M35" i="1"/>
  <c r="L35" i="1"/>
  <c r="K35" i="1"/>
  <c r="J35" i="1"/>
  <c r="G35" i="1"/>
  <c r="H35" i="1" s="1"/>
  <c r="E35" i="1"/>
  <c r="F35" i="1" s="1"/>
  <c r="P34" i="1"/>
  <c r="N34" i="1"/>
  <c r="M34" i="1"/>
  <c r="L34" i="1"/>
  <c r="K34" i="1"/>
  <c r="J34" i="1"/>
  <c r="G34" i="1"/>
  <c r="H34" i="1" s="1"/>
  <c r="E34" i="1"/>
  <c r="F34" i="1" s="1"/>
  <c r="P33" i="1"/>
  <c r="N33" i="1"/>
  <c r="M33" i="1"/>
  <c r="L33" i="1"/>
  <c r="K33" i="1"/>
  <c r="J33" i="1"/>
  <c r="G33" i="1"/>
  <c r="H33" i="1" s="1"/>
  <c r="E33" i="1"/>
  <c r="F33" i="1" s="1"/>
  <c r="P32" i="1"/>
  <c r="N32" i="1"/>
  <c r="M32" i="1"/>
  <c r="L32" i="1"/>
  <c r="K32" i="1"/>
  <c r="J32" i="1"/>
  <c r="G32" i="1"/>
  <c r="H32" i="1" s="1"/>
  <c r="E32" i="1"/>
  <c r="F32" i="1" s="1"/>
  <c r="P31" i="1"/>
  <c r="N31" i="1"/>
  <c r="M31" i="1"/>
  <c r="L31" i="1"/>
  <c r="K31" i="1"/>
  <c r="J31" i="1"/>
  <c r="G31" i="1"/>
  <c r="H31" i="1" s="1"/>
  <c r="E31" i="1"/>
  <c r="F31" i="1" s="1"/>
  <c r="P30" i="1"/>
  <c r="N30" i="1"/>
  <c r="M30" i="1"/>
  <c r="L30" i="1"/>
  <c r="K30" i="1"/>
  <c r="J30" i="1"/>
  <c r="G30" i="1"/>
  <c r="H30" i="1" s="1"/>
  <c r="E30" i="1"/>
  <c r="F30" i="1" s="1"/>
  <c r="P29" i="1"/>
  <c r="N29" i="1"/>
  <c r="M29" i="1"/>
  <c r="L29" i="1"/>
  <c r="K29" i="1"/>
  <c r="J29" i="1"/>
  <c r="G29" i="1"/>
  <c r="H29" i="1" s="1"/>
  <c r="E29" i="1"/>
  <c r="F29" i="1" s="1"/>
  <c r="P28" i="1"/>
  <c r="N28" i="1"/>
  <c r="M28" i="1"/>
  <c r="L28" i="1"/>
  <c r="K28" i="1"/>
  <c r="J28" i="1"/>
  <c r="G28" i="1"/>
  <c r="H28" i="1" s="1"/>
  <c r="E28" i="1"/>
  <c r="F28" i="1" s="1"/>
  <c r="P27" i="1"/>
  <c r="N27" i="1"/>
  <c r="M27" i="1"/>
  <c r="L27" i="1"/>
  <c r="K27" i="1"/>
  <c r="J27" i="1"/>
  <c r="G27" i="1"/>
  <c r="H27" i="1" s="1"/>
  <c r="E27" i="1"/>
  <c r="F27" i="1" s="1"/>
  <c r="P26" i="1"/>
  <c r="N26" i="1"/>
  <c r="M26" i="1"/>
  <c r="L26" i="1"/>
  <c r="K26" i="1"/>
  <c r="J26" i="1"/>
  <c r="G26" i="1"/>
  <c r="H26" i="1" s="1"/>
  <c r="E26" i="1"/>
  <c r="F26" i="1" s="1"/>
  <c r="P25" i="1"/>
  <c r="N25" i="1"/>
  <c r="M25" i="1"/>
  <c r="L25" i="1"/>
  <c r="K25" i="1"/>
  <c r="J25" i="1"/>
  <c r="G25" i="1"/>
  <c r="H25" i="1" s="1"/>
  <c r="E25" i="1"/>
  <c r="F25" i="1" s="1"/>
  <c r="P24" i="1"/>
  <c r="N24" i="1"/>
  <c r="M24" i="1"/>
  <c r="L24" i="1"/>
  <c r="K24" i="1"/>
  <c r="J24" i="1"/>
  <c r="G24" i="1"/>
  <c r="H24" i="1" s="1"/>
  <c r="E24" i="1"/>
  <c r="F24" i="1" s="1"/>
  <c r="P23" i="1"/>
  <c r="N23" i="1"/>
  <c r="M23" i="1"/>
  <c r="L23" i="1"/>
  <c r="K23" i="1"/>
  <c r="J23" i="1"/>
  <c r="G23" i="1"/>
  <c r="H23" i="1" s="1"/>
  <c r="E23" i="1"/>
  <c r="F23" i="1" s="1"/>
  <c r="P22" i="1"/>
  <c r="N22" i="1"/>
  <c r="M22" i="1"/>
  <c r="L22" i="1"/>
  <c r="K22" i="1"/>
  <c r="J22" i="1"/>
  <c r="G22" i="1"/>
  <c r="H22" i="1" s="1"/>
  <c r="E22" i="1"/>
  <c r="F22" i="1" s="1"/>
  <c r="P21" i="1"/>
  <c r="N21" i="1"/>
  <c r="M21" i="1"/>
  <c r="L21" i="1"/>
  <c r="K21" i="1"/>
  <c r="J21" i="1"/>
  <c r="G21" i="1"/>
  <c r="H21" i="1" s="1"/>
  <c r="E21" i="1"/>
  <c r="F21" i="1" s="1"/>
  <c r="P20" i="1"/>
  <c r="N20" i="1"/>
  <c r="M20" i="1"/>
  <c r="L20" i="1"/>
  <c r="K20" i="1"/>
  <c r="J20" i="1"/>
  <c r="G20" i="1"/>
  <c r="H20" i="1" s="1"/>
  <c r="E20" i="1"/>
  <c r="F20" i="1" s="1"/>
  <c r="P19" i="1"/>
  <c r="N19" i="1"/>
  <c r="M19" i="1"/>
  <c r="L19" i="1"/>
  <c r="K19" i="1"/>
  <c r="J19" i="1"/>
  <c r="G19" i="1"/>
  <c r="H19" i="1" s="1"/>
  <c r="E19" i="1"/>
  <c r="F19" i="1" s="1"/>
  <c r="P18" i="1"/>
  <c r="N18" i="1"/>
  <c r="M18" i="1"/>
  <c r="L18" i="1"/>
  <c r="K18" i="1"/>
  <c r="J18" i="1"/>
  <c r="G18" i="1"/>
  <c r="H18" i="1" s="1"/>
  <c r="E18" i="1"/>
  <c r="F18" i="1" s="1"/>
  <c r="P17" i="1"/>
  <c r="N17" i="1"/>
  <c r="M17" i="1"/>
  <c r="L17" i="1"/>
  <c r="K17" i="1"/>
  <c r="J17" i="1"/>
  <c r="G17" i="1"/>
  <c r="H17" i="1" s="1"/>
  <c r="E17" i="1"/>
  <c r="F17" i="1" s="1"/>
  <c r="P16" i="1"/>
  <c r="N16" i="1"/>
  <c r="M16" i="1"/>
  <c r="L16" i="1"/>
  <c r="K16" i="1"/>
  <c r="J16" i="1"/>
  <c r="G16" i="1"/>
  <c r="H16" i="1" s="1"/>
  <c r="E16" i="1"/>
  <c r="F16" i="1" s="1"/>
  <c r="P15" i="1"/>
  <c r="N15" i="1"/>
  <c r="M15" i="1"/>
  <c r="L15" i="1"/>
  <c r="K15" i="1"/>
  <c r="J15" i="1"/>
  <c r="G15" i="1"/>
  <c r="H15" i="1" s="1"/>
  <c r="E15" i="1"/>
  <c r="F15" i="1" s="1"/>
  <c r="P14" i="1"/>
  <c r="N14" i="1"/>
  <c r="M14" i="1"/>
  <c r="L14" i="1"/>
  <c r="K14" i="1"/>
  <c r="J14" i="1"/>
  <c r="G14" i="1"/>
  <c r="H14" i="1" s="1"/>
  <c r="E14" i="1"/>
  <c r="F14" i="1" s="1"/>
  <c r="P13" i="1"/>
  <c r="N13" i="1"/>
  <c r="M13" i="1"/>
  <c r="L13" i="1"/>
  <c r="K13" i="1"/>
  <c r="J13" i="1"/>
  <c r="G13" i="1"/>
  <c r="H13" i="1" s="1"/>
  <c r="E13" i="1"/>
  <c r="F13" i="1" s="1"/>
  <c r="P12" i="1"/>
  <c r="N12" i="1"/>
  <c r="M12" i="1"/>
  <c r="L12" i="1"/>
  <c r="K12" i="1"/>
  <c r="J12" i="1"/>
  <c r="G12" i="1"/>
  <c r="H12" i="1" s="1"/>
  <c r="E12" i="1"/>
  <c r="F12" i="1" s="1"/>
  <c r="P11" i="1"/>
  <c r="N11" i="1"/>
  <c r="M11" i="1"/>
  <c r="L11" i="1"/>
  <c r="K11" i="1"/>
  <c r="J11" i="1"/>
  <c r="G11" i="1"/>
  <c r="K53" i="1" s="1"/>
  <c r="E11" i="1"/>
  <c r="F11" i="1" s="1"/>
  <c r="H11" i="1" l="1"/>
  <c r="K52" i="1"/>
  <c r="K53" i="2"/>
  <c r="H11" i="2"/>
  <c r="K54" i="2"/>
  <c r="K54" i="1"/>
  <c r="K52" i="2"/>
  <c r="K54" i="3"/>
  <c r="K52" i="3"/>
  <c r="K53" i="3"/>
  <c r="H11" i="3"/>
  <c r="K53" i="4"/>
  <c r="K52" i="5"/>
  <c r="K54" i="6"/>
  <c r="K52" i="6"/>
  <c r="K53" i="6"/>
  <c r="H11" i="6"/>
  <c r="K52" i="4"/>
  <c r="K54" i="5"/>
  <c r="K52" i="7"/>
  <c r="K54" i="7"/>
</calcChain>
</file>

<file path=xl/sharedStrings.xml><?xml version="1.0" encoding="utf-8"?>
<sst xmlns="http://schemas.openxmlformats.org/spreadsheetml/2006/main" count="1303" uniqueCount="342">
  <si>
    <t>DAFTAR NILAI SISWA SMAN 9 SEMARANG SEMESTER GASAL TAHUN PELAJARAN 2019/2020</t>
  </si>
  <si>
    <t>Guru :</t>
  </si>
  <si>
    <t>Anastasia Nur Asri S.Pd.</t>
  </si>
  <si>
    <t>Kelas XI-MIPA 1</t>
  </si>
  <si>
    <t>Mapel :</t>
  </si>
  <si>
    <t>Prakarya dan Kewirausahaan [ Kelompok B (Wajib) ]</t>
  </si>
  <si>
    <t>didownload 16/12/2019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</si>
  <si>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</si>
  <si>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</si>
  <si>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</si>
  <si>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</si>
  <si>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</si>
  <si>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</si>
  <si>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</si>
  <si>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</si>
  <si>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</si>
  <si>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</si>
  <si>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</si>
  <si>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</si>
  <si>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</si>
  <si>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</si>
  <si>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</si>
  <si>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</si>
  <si>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</si>
  <si>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</si>
  <si>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</si>
  <si>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</si>
  <si>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</si>
  <si>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</si>
  <si>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</si>
  <si>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</si>
  <si>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</si>
  <si>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</si>
  <si>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</si>
  <si>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</si>
  <si>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</si>
  <si>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</si>
  <si>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</si>
  <si>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</si>
  <si>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</si>
  <si>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</si>
  <si>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</si>
  <si>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</si>
  <si>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</si>
  <si>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</si>
  <si>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</si>
  <si>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</si>
  <si>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</si>
  <si>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</si>
  <si>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</si>
  <si>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</si>
  <si>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</si>
  <si>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</si>
  <si>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</si>
  <si>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</si>
  <si>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ADITYA GEMA FAJARIANDI</t>
  </si>
  <si>
    <t>Predikat &amp; Deskripsi Pengetahuan</t>
  </si>
  <si>
    <t>ACUAN MENGISI DESKRIPSI</t>
  </si>
  <si>
    <t>ALIFIA SHOFY AFIFA</t>
  </si>
  <si>
    <t>Minimal</t>
  </si>
  <si>
    <t>Maximal</t>
  </si>
  <si>
    <t>Predikat</t>
  </si>
  <si>
    <t xml:space="preserve">KODE </t>
  </si>
  <si>
    <t>PENGETAHUAN (SILAHKAN DI GANTI)</t>
  </si>
  <si>
    <t>KETRERAMPILAN (SILAHKAN DI GANTI)</t>
  </si>
  <si>
    <t>ID TEORI</t>
  </si>
  <si>
    <t>ID PRAKTEK</t>
  </si>
  <si>
    <t>ALISHA RAFA NURMAULIA</t>
  </si>
  <si>
    <t xml:space="preserve">Memiliki kemampuan dalam memahami, menganali dan menerapkan kewirausahaan pada Kerajinan dari Bahan Limbah Berbentuk Bangun Datar, Rekayasa Peralatan Sistem Teknik, Budidaya Ikan Konsumsi, dan Wirausaha Pengolahan Produk Makanan Khas daerah </t>
  </si>
  <si>
    <t xml:space="preserve">Memiliki keterampilan berwirausaha pada bidang Kerajinan dari Bahan Limbah Berbentuk Bangun Datar, Rekayasa Peralatan Sistem Teknik, Budidaya Ikan Konsumsi, dan Wirausaha Pengolahan Produk Makanan Khas daerah </t>
  </si>
  <si>
    <t>AURELLIA DEBY SALSABILA</t>
  </si>
  <si>
    <t>CUCU FEBRY ASTRIYANI</t>
  </si>
  <si>
    <t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t>
  </si>
  <si>
    <t xml:space="preserve">Memiliki keterampilan berwirausaha pada bidang Kerajinan dari Bahan Limbah Berbentuk Bangun Datar, Rekayasa Peralatan Sistem Teknik, namun kemampuan memahami, mengenali dan menerapkan kewirausahaan pada Budidaya Ikan Konsumsi, dan Wirausaha Pengolahan Produk Makanan Khas daerah perlu ditingkatkan. </t>
  </si>
  <si>
    <t>DANNU WAHYU KURNIAWAN</t>
  </si>
  <si>
    <t>DELLA HIKMATUL MAULA</t>
  </si>
  <si>
    <t>Memiliki kemampuan dalam memahami, menganali dan menerapkan kewirausahaan pada Budidaya Ikan Konsumsi, dan Wirausaha Pengolahan Produk Makanan Khas daerah namun kemampuan memahami, mengenali dan menerapkan kewirausahaan pada  Kerajinan dari Bahan Limbah Berbentuk Bangun Datar, Rekayasa Peralatan Sistem Teknik, perlu ditingkatkan</t>
  </si>
  <si>
    <t xml:space="preserve"> Memiliki keterampilan berwirausaha pada bidang Budidaya Ikan Konsumsi, dan Wirausaha Pengolahan Produk Makanan Khas daerah namun kemampuan memahami, mengenali dan menerapkan kewirausahaan pada  Kerajinan dari Bahan Limbah Berbentuk Bangun Datar, Rekayasa Peralatan Sistem Teknik, perlu ditingkatkan</t>
  </si>
  <si>
    <t>DIVA REGINA AL GHIBTHAH</t>
  </si>
  <si>
    <t>EKO NUR AHMAD BAEHAQI</t>
  </si>
  <si>
    <t xml:space="preserve">Memiliki kemampuan dalam memahami, menganali dan menerapkan kewirausahaan pada Kerajinan dari Bahan Limbah Berbentuk Bangun Datar, Rekayasa Peralatan Sistem Teknik, Budidaya Ikan Konsumsi, namun kemampuan memahami, mengenali dan menerapkan kewirausahaan pada Wirausaha Pengolahan Produk Makanan Khas daerah perlu ditingkatkan </t>
  </si>
  <si>
    <t xml:space="preserve">Memiliki keterampilan berwirausaha pada bidang Kerajinan dari Bahan Limbah Berbentuk Bangun Datar, Rekayasa Peralatan Sistem Teknik, Budidaya Ikan Konsumsi, namun kemampuan memahami, mengenali dan menerapkan kewirausahaan pada Wirausaha Pengolahan Produk Makanan Khas daerah perlu ditingkatkan </t>
  </si>
  <si>
    <t>FILIH AYU PUTRI NURKARIMAH</t>
  </si>
  <si>
    <t>FIRDA AYU DWI ARYANTI</t>
  </si>
  <si>
    <t>GIANCA NASYA MAHARANI</t>
  </si>
  <si>
    <t>HEADLIN NATASYA URBA</t>
  </si>
  <si>
    <t>ILHAM AJI PRATAMA</t>
  </si>
  <si>
    <t>ILHAM HUSEIN SUDRAJAD</t>
  </si>
  <si>
    <t>Predikat &amp; Deskripsi Keterampilan</t>
  </si>
  <si>
    <t>JOEFANI ADHI PRATAMA</t>
  </si>
  <si>
    <t>JULIANA PRATIWI PUTRI ARDIANSYAH</t>
  </si>
  <si>
    <t>LINTANG DAHAYU</t>
  </si>
  <si>
    <t>MAHESWARA RIFKY PASOPATI</t>
  </si>
  <si>
    <t>MARSHA ISAURA ERMANSYAH</t>
  </si>
  <si>
    <t>MARSHANDA ANINDYA PUTRI PAMUNGKAS</t>
  </si>
  <si>
    <t>MELANIE WULANDARI</t>
  </si>
  <si>
    <t>MUHAMMAD AKBAR SETIAWAN SARAGIH</t>
  </si>
  <si>
    <t>MUHAMMAD WAHYU NIZAR</t>
  </si>
  <si>
    <t>MUTIARA SALSABILLA WIBAWA</t>
  </si>
  <si>
    <t>NAUFAL ADITRESNA PRATAMA</t>
  </si>
  <si>
    <t>NESYA ADE SAPUTRI</t>
  </si>
  <si>
    <t>PUTRI PARAMITA AZ ZAHRA</t>
  </si>
  <si>
    <t>RAFLI RIDHA KALAMULLAH</t>
  </si>
  <si>
    <t>RAMADHAN FARIZ URZAIZ</t>
  </si>
  <si>
    <t>RIZQIKA NURUL &amp;#039;AINI</t>
  </si>
  <si>
    <t>ROJABSYAH SETYO SAPUTRA</t>
  </si>
  <si>
    <t>ROSNITA PUTRI WIDYANI</t>
  </si>
  <si>
    <t>SUNU SUKMA PRADANA HS</t>
  </si>
  <si>
    <t>TIFFANI JATI IZZAH ZABRINA</t>
  </si>
  <si>
    <t>VINI VEBRIANO ANTOXIDA</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</si>
  <si>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</si>
  <si>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</si>
  <si>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</si>
  <si>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</si>
  <si>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</si>
  <si>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</si>
  <si>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</si>
  <si>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</si>
  <si>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</si>
  <si>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</si>
  <si>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</si>
  <si>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</si>
  <si>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GR005</t>
  </si>
  <si>
    <t>Kelas XI-MIPA 2</t>
  </si>
  <si>
    <t>ADRIAN SINDHU KUSUMA PUTRA</t>
  </si>
  <si>
    <t>AFRIZA MEIDIO ANDHANA</t>
  </si>
  <si>
    <t>ALFONSUS GEMA PRAHARDIKA</t>
  </si>
  <si>
    <t>ALYA KUSUMA FADHILA</t>
  </si>
  <si>
    <t>AMARANGGANA VERVIAN WINDYARTORO</t>
  </si>
  <si>
    <t>ANDREAS NOVENT KARUNIA</t>
  </si>
  <si>
    <t>ANGELINA LISTY DARA DINANTI</t>
  </si>
  <si>
    <t>ANNA MARIA CITRA DWIYANTI</t>
  </si>
  <si>
    <t>ARTANTI WIDOWATI</t>
  </si>
  <si>
    <t>BERNARDUS DICK BRAMANTIO</t>
  </si>
  <si>
    <t>BUNGA PUJA SABRINA</t>
  </si>
  <si>
    <t>CORNELIA RATRI WIJAYA KRISTANTO</t>
  </si>
  <si>
    <t>DIAN SAPUTRI</t>
  </si>
  <si>
    <t>DOMINICA ARDHINIA SEKAR WIDYA WIROTTAMA PUTRI</t>
  </si>
  <si>
    <t>FAIZ HANAN KAUTSAR</t>
  </si>
  <si>
    <t>GABRIELA VANIA ADHIE ERSALINA</t>
  </si>
  <si>
    <t>HAFIDZ ARDAN KAIZAR</t>
  </si>
  <si>
    <t>HAFIZ RADITYA DARMAWAN</t>
  </si>
  <si>
    <t>LUKMAN MUSTAQIM</t>
  </si>
  <si>
    <t>MUHAMMAD IQBAL RASYID LAZIALE</t>
  </si>
  <si>
    <t>MUHAMMAD TAUFIQ AULIANDRA SYAHADENI</t>
  </si>
  <si>
    <t>NADIA ARDIANA NURFADILLA</t>
  </si>
  <si>
    <t>NATHANAEL DIVA LISTIYAWAN</t>
  </si>
  <si>
    <t>NINDI RIZKI ARNANTI</t>
  </si>
  <si>
    <t>NURUL FARIKHA</t>
  </si>
  <si>
    <t>PASCA MUTIARA WIDIA</t>
  </si>
  <si>
    <t>PINGKY YOGI NOVITASARI</t>
  </si>
  <si>
    <t>PRAMESYA MUTIA SALSABILA</t>
  </si>
  <si>
    <t>RISHA FAHEEMA</t>
  </si>
  <si>
    <t>RISKI GUNAWAN</t>
  </si>
  <si>
    <t>RIVAN ERSYAD FARANDY</t>
  </si>
  <si>
    <t>RIZKY FATIYA RAMADHANI</t>
  </si>
  <si>
    <t>SABINA SYAHARANI NURSEHA</t>
  </si>
  <si>
    <t>SALFAN KUSTRIANO</t>
  </si>
  <si>
    <t>SITI WAHYU RETNO HANA PERTIWI</t>
  </si>
  <si>
    <t>Kelas XI-MIPA 3</t>
  </si>
  <si>
    <t>ABDULLOH AHMAD HANIFAN</t>
  </si>
  <si>
    <t>AMADEUS BINTANG KSATRIA ALJUDU</t>
  </si>
  <si>
    <t>ARYA WISNU SATYA</t>
  </si>
  <si>
    <t>CAESAR LINDU WINDU TAMBORAVIO</t>
  </si>
  <si>
    <t>CHELSEA EVANES ARYUNAS</t>
  </si>
  <si>
    <t>CYNTIA INDANA ZULVA</t>
  </si>
  <si>
    <t>DIANDRA MAHARANI ARDELIA DEWI</t>
  </si>
  <si>
    <t>DITA SENDI ARISTIANI</t>
  </si>
  <si>
    <t>DWI RIYANTI ANDINI RAMADHITA</t>
  </si>
  <si>
    <t>ELANG RINJANI UTARA</t>
  </si>
  <si>
    <t>EMILIA RIZQIKA MUMPUNI</t>
  </si>
  <si>
    <t>FA&amp;#039;IQ HARDIYAN FARID GUNARTO</t>
  </si>
  <si>
    <t>FATHIYAH DHIYA &amp;#039;ULHAQ</t>
  </si>
  <si>
    <t>FREESTA BUDI SABRINA</t>
  </si>
  <si>
    <t>HARLY RAKHMADI HADRIAN</t>
  </si>
  <si>
    <t>HESTI DIAN PRASTIWI</t>
  </si>
  <si>
    <t>JIHAN DIANA SALSABILA</t>
  </si>
  <si>
    <t>KHAFITA NILA ANGGRAENI</t>
  </si>
  <si>
    <t>LAELA NUR&amp;#039;AINI</t>
  </si>
  <si>
    <t>MAULAND ANGGARA DHARMAYUDHA</t>
  </si>
  <si>
    <t>MUCHAMAD IRZA MAHENDRA</t>
  </si>
  <si>
    <t>MUHAMMAD DAFFA AKBARI ARISSAPUTRA</t>
  </si>
  <si>
    <t>MUHAMMAD HUSNI ALGHIFFARI</t>
  </si>
  <si>
    <t>MUHAMMAD RIFQI DHARMA RACANA</t>
  </si>
  <si>
    <t>NABILA PUTRI SETIAWAN</t>
  </si>
  <si>
    <t>NABILAH MAHARANI</t>
  </si>
  <si>
    <t>NAUFAL ALI FAKHRIKO</t>
  </si>
  <si>
    <t>NUR REZKI ILVIANA</t>
  </si>
  <si>
    <t>RAIHANALDY ASH-SHAFA</t>
  </si>
  <si>
    <t>RANGGA NIBRAS AUFA</t>
  </si>
  <si>
    <t>RHAMA ALVI WANANDI</t>
  </si>
  <si>
    <t>SABRINA HUWAYNA SUPOMO</t>
  </si>
  <si>
    <t>SAHID DWI NUGROHO</t>
  </si>
  <si>
    <t>SYELLA PRASETYA ARDANINGTYAS</t>
  </si>
  <si>
    <t>YUAN CHINTYA APRIANTI</t>
  </si>
  <si>
    <t>YULIA PUTRI WARDANI</t>
  </si>
  <si>
    <t>Kelas XI-MIPA 4</t>
  </si>
  <si>
    <t>ADHAM JIRHAM PAMUNGKAS</t>
  </si>
  <si>
    <t>ADHENILA MUTIARA SALSABILA</t>
  </si>
  <si>
    <t>ALYFIA ZALFA PUTRI SANDY</t>
  </si>
  <si>
    <t>ANDRO VIVALDI</t>
  </si>
  <si>
    <t>ANINDA FARHANNISA</t>
  </si>
  <si>
    <t>ARGA PERDANA SETYA PARASIAN HUTAGALUNG</t>
  </si>
  <si>
    <t>ARIELLA PUTRI WIDY AYUDITHA</t>
  </si>
  <si>
    <t>ARTAHSASTA KAVINDRA NARARYA</t>
  </si>
  <si>
    <t>ATHA AHSAN XAVIER HARIS</t>
  </si>
  <si>
    <t>AZZAHRA ANGGER KUSUMASARI</t>
  </si>
  <si>
    <t>CHRISFILIA EVELYN BR DAMANIK</t>
  </si>
  <si>
    <t>DESSTANIA FARRAH AFIFAH</t>
  </si>
  <si>
    <t>DESVITA DIANANGGUN MAWASTRI</t>
  </si>
  <si>
    <t>KEMAL FADHLURRAHMAN</t>
  </si>
  <si>
    <t>KRISTIAN DAVID ADI PRASETYA</t>
  </si>
  <si>
    <t>KUSUMA YENI NARISWARI</t>
  </si>
  <si>
    <t>LAUREN CAHAYARSI</t>
  </si>
  <si>
    <t>M. FADHIL SAPUTRA</t>
  </si>
  <si>
    <t>MAHESA ARDIANSYAH</t>
  </si>
  <si>
    <t>MIEFTA ALIFANNISA BARASETO</t>
  </si>
  <si>
    <t>MUHAMMAD DAVIN ASYUGRUF AL MALAEKA</t>
  </si>
  <si>
    <t>MUHAMMAD HAIKAL ALI</t>
  </si>
  <si>
    <t>MUHAMMAD LUTHFIL HADI MAULANA</t>
  </si>
  <si>
    <t>MUHAMMAD NUR ALIF</t>
  </si>
  <si>
    <t>MUHAMMAD WAHYU ANGGORO</t>
  </si>
  <si>
    <t>NADILA FAUZIAH</t>
  </si>
  <si>
    <t>NATHANIA PUTRI NAYAGI</t>
  </si>
  <si>
    <t>RAOLA ANGGEY YURIADHA</t>
  </si>
  <si>
    <t>RENA ANGELA CHRISTIANA SIANTURI</t>
  </si>
  <si>
    <t>RIZKY FAJAR KURNIA AKBAR</t>
  </si>
  <si>
    <t>SALSABILA CALISTA NADHIF</t>
  </si>
  <si>
    <t>SRI PUNDATI</t>
  </si>
  <si>
    <t>SUFYAN HANIF ARIYANA</t>
  </si>
  <si>
    <t>VITTA AGUSTIN</t>
  </si>
  <si>
    <t>YAGER SAHADHUTA AJI WICAKSONO</t>
  </si>
  <si>
    <t>Kelas XI-MIPA 5</t>
  </si>
  <si>
    <t>AKHMAD SYIFAUL AIMAR</t>
  </si>
  <si>
    <t>ALLEIJEHAN HAMAST</t>
  </si>
  <si>
    <t>AMELIA DELA VEGA</t>
  </si>
  <si>
    <t>AQIL THOORIQ SYAFII UTOMO</t>
  </si>
  <si>
    <t>AULIYA ARCHITA PUTRI CINDRAKIRANI</t>
  </si>
  <si>
    <t>BUNAYA HANIF WINTRIBRATA</t>
  </si>
  <si>
    <t>DEA AYU MAHARANI PUTRI</t>
  </si>
  <si>
    <t>DERYAN MARIO CLODIUS</t>
  </si>
  <si>
    <t>DEVITRI ALOCITA</t>
  </si>
  <si>
    <t>DHEA DELFIA APRIANI PURYANTO</t>
  </si>
  <si>
    <t>DIAH AYU WIDYANINGSIH</t>
  </si>
  <si>
    <t>DIMAS RIF&amp;#039;AN FAUZAN</t>
  </si>
  <si>
    <t>EKA NOVITA SARI</t>
  </si>
  <si>
    <t>ELFRIDA ARIJANTI JUMANTO</t>
  </si>
  <si>
    <t>FEBRIAN ADI NUGROHO</t>
  </si>
  <si>
    <t>FIRMAN HASDIANSYAH</t>
  </si>
  <si>
    <t>HAFIFAH SETIA PURWATI</t>
  </si>
  <si>
    <t>ILLONA CALLUELLA</t>
  </si>
  <si>
    <t>IQBAL NOER KHOLIS</t>
  </si>
  <si>
    <t>JONATHAN CHANDRA ADITAMA SOLA</t>
  </si>
  <si>
    <t>JULIVANSYAH FAWWAZ DWIDARTIKA</t>
  </si>
  <si>
    <t>KATARINO RYOS NUGRAHA</t>
  </si>
  <si>
    <t>KRISTIANA OCTAVIANI</t>
  </si>
  <si>
    <t>LICHMA HINDUN HANDAYANI</t>
  </si>
  <si>
    <t>LINTANG SEKAR PRATIWI</t>
  </si>
  <si>
    <t>LINUS LEANDER ALWIN ESCHENBCH</t>
  </si>
  <si>
    <t>LUTHFIYA DHEA ANANTA</t>
  </si>
  <si>
    <t>MAESTA FIGLIA FIORA V</t>
  </si>
  <si>
    <t>MARIA LUISELLA ANADYA PUTRI CHRISBERTA</t>
  </si>
  <si>
    <t>MIKAEL CAHYO PEKERTI WISANGGENI</t>
  </si>
  <si>
    <t>MOHAMMAD RIDWAN PRATAMA</t>
  </si>
  <si>
    <t>MUHAMMAD HAIDAR ALI</t>
  </si>
  <si>
    <t>RACHEL TANIA MAHARANI</t>
  </si>
  <si>
    <t>RAMADHAN PUTRA KAMALUDIN</t>
  </si>
  <si>
    <t>RAMANDHITA WAHYU ADJIE SUPRIYADI</t>
  </si>
  <si>
    <t>VENITA KATRINA PUTRI</t>
  </si>
  <si>
    <t>VERONICA RANTI GLORIA ROSARINDA</t>
  </si>
  <si>
    <t>Kelas XI-MIPA 6</t>
  </si>
  <si>
    <t>ADEN MARINDHA MALIANA SUPRAPTI</t>
  </si>
  <si>
    <t>ADRIO LUTHFI ALGHIFFARI</t>
  </si>
  <si>
    <t>AHURAMAZDA PRIBADI SURYADILAGA BAISANG</t>
  </si>
  <si>
    <t>ALVITASASI KIRANA SYAHRANI</t>
  </si>
  <si>
    <t>ANGEL ELIEZER WIJAYA</t>
  </si>
  <si>
    <t>ANGELIA YULIZA ANGGRAENY</t>
  </si>
  <si>
    <t>APSARI WIDYADHANA</t>
  </si>
  <si>
    <t>ARINDRA DEWI INDYASTARI</t>
  </si>
  <si>
    <t>CHINUE ABYATINA AUDREY</t>
  </si>
  <si>
    <t>DELLA FADHILAH</t>
  </si>
  <si>
    <t>DEWI AJENG HAPSARI</t>
  </si>
  <si>
    <t>DINA AGUSTINA KUSUMAWATI</t>
  </si>
  <si>
    <t>DINDA RAMADHANI APRILA</t>
  </si>
  <si>
    <t>FARIDA ALVITASARI</t>
  </si>
  <si>
    <t>GHANI AYANG ARJUNA</t>
  </si>
  <si>
    <t>HAEDAR SAID HANAN</t>
  </si>
  <si>
    <t>HAFIDZ RACHMAD IQBAL</t>
  </si>
  <si>
    <t>HANA&amp;#039; LAILATURROFI&amp;#039;AH</t>
  </si>
  <si>
    <t>HERLISA KARTIKA JATI</t>
  </si>
  <si>
    <t>HOLLY ANUGERAH PATRICIA SILAEN</t>
  </si>
  <si>
    <t>IMANUEL SATRIO KUSUMO</t>
  </si>
  <si>
    <t>INAS SHABIYA YUMNA</t>
  </si>
  <si>
    <t>INDRI PRATIWI</t>
  </si>
  <si>
    <t>IVAN WIDYA KANAKA</t>
  </si>
  <si>
    <t>NISRINA ALMAIDA</t>
  </si>
  <si>
    <t>NUR ASHIFA</t>
  </si>
  <si>
    <t>PANDU DANANG DEWANTORO</t>
  </si>
  <si>
    <t>PERDANA RAKASIWI WIBOWO</t>
  </si>
  <si>
    <t>PREDITHA KINANTI DEWI</t>
  </si>
  <si>
    <t>RAJENDRA AZKA YODHAPUTRA</t>
  </si>
  <si>
    <t>RAMA SANDY PUTRA ANDHIKA</t>
  </si>
  <si>
    <t>RESTIANTA DWI SYAHPUTRA</t>
  </si>
  <si>
    <t>TALITHA SALVIA ADHWA KURNIAWAN</t>
  </si>
  <si>
    <t>TAUFIK HARISMAN</t>
  </si>
  <si>
    <t>Kelas XI-MIPA 7</t>
  </si>
  <si>
    <t>ADELIA CHANDRA SAFFIRA</t>
  </si>
  <si>
    <t>ALYA FAZA ASHARI</t>
  </si>
  <si>
    <t>AMELA DIAN ANANDA</t>
  </si>
  <si>
    <t>ANINDITA ARIIBA MAITSA</t>
  </si>
  <si>
    <t>ANISSA AURELIA PRASETYO</t>
  </si>
  <si>
    <t>ARISTAWIDYA KHAIRUN NISA</t>
  </si>
  <si>
    <t>AUFA SYAIHAN AZZAHIDI</t>
  </si>
  <si>
    <t>AVICENNA ARDIANSA YASTHAFA YUAN</t>
  </si>
  <si>
    <t>BERLIANA MARTINJUNG</t>
  </si>
  <si>
    <t>DANENDRA FADILASIFA MAHARDIKA</t>
  </si>
  <si>
    <t>DITA AYU RAHMAWATI</t>
  </si>
  <si>
    <t>EGIDEA NADA AFIFA</t>
  </si>
  <si>
    <t>EMILIA VAN DEN</t>
  </si>
  <si>
    <t>FIRLANA AGHNIA QURRATA A&amp;#039;YUN</t>
  </si>
  <si>
    <t>HANAN LUTHFAN HAFIZH</t>
  </si>
  <si>
    <t>HUMAIRA ADIBA IMTINANMUMTAZ</t>
  </si>
  <si>
    <t>IRSYAD SUKMA BAGASKARA</t>
  </si>
  <si>
    <t>KRISNA PRABOWO</t>
  </si>
  <si>
    <t>MAHESWARI AINUN ZHAFAR</t>
  </si>
  <si>
    <t>MAHITA CANDRA SARI</t>
  </si>
  <si>
    <t>MAS&amp;#039;UD HADAD ROYHAN</t>
  </si>
  <si>
    <t>MAULANA ARYA YOGA JULIANSYAH</t>
  </si>
  <si>
    <t>MIRZA DZAKI KAMAL</t>
  </si>
  <si>
    <t>MUHAMMAD ALVINO FIRMANDA</t>
  </si>
  <si>
    <t>MUHAMMAD ASDAR WIDYANANDA</t>
  </si>
  <si>
    <t>MUHAMMAD RAIHAN TSANI</t>
  </si>
  <si>
    <t>MUHAMMAD RIZKY MAHENDRA PRATAMA</t>
  </si>
  <si>
    <t>MUHAMMAD ZULFIKAR</t>
  </si>
  <si>
    <t>NANDINI KAMAHAYANIKAN</t>
  </si>
  <si>
    <t>OXANA AMALIA AZZAHRA</t>
  </si>
  <si>
    <t>RAIHAN ALWAN ARISYI</t>
  </si>
  <si>
    <t>RANI WILASTRA</t>
  </si>
  <si>
    <t>SALSABILA ROHADATUL AISY</t>
  </si>
  <si>
    <t>SEKAR AYU PUTRI SANTOSA</t>
  </si>
  <si>
    <t>VIO GIAN WASISTHA</t>
  </si>
  <si>
    <t>ZAHRA ZEVIRA ANDINI</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</si>
</sst>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1148">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F32" activePane="bottomRight" state="frozen"/>
      <selection pane="topRight"/>
      <selection pane="bottomLeft"/>
      <selection pane="bottomRight" activeCell="R47" sqref="R47"/>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22.28515625" bestFit="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1045</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1045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225</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116860</v>
      </c>
      <c r="C11" s="19" t="s">
        <v>55</v>
      </c>
      <c r="D11" s="18"/>
      <c r="E11" s="28">
        <f t="shared" ref="E11:E50" si="0">IF((COUNTA(T11:AC11)&gt;0),(ROUND((AVERAGE(T11:AC11)),0)),"")</f>
        <v>74</v>
      </c>
      <c r="F11" s="28" t="str">
        <f t="shared" ref="F11:F50" si="1">IF(AND(ISNUMBER(E11),E11&gt;=1),IF(E11&lt;=$FD$13,$FE$13,IF(E11&lt;=$FD$14,$FE$14,IF(E11&lt;=$FD$15,$FE$15,IF(E11&lt;=$FD$16,$FE$16,)))), "")</f>
        <v>C</v>
      </c>
      <c r="G11" s="28">
        <f t="shared" ref="G11:G50" si="2">IF((COUNTA(T11:AD11)&gt;0),(ROUND((AVERAGE(T11:AD11)),0)),"")</f>
        <v>74</v>
      </c>
      <c r="H11" s="28" t="str">
        <f t="shared" ref="H11:H50" si="3">IF(AND(ISNUMBER(G11),G11&gt;=1),IF(G11&lt;=$FD$13,$FE$13,IF(G11&lt;=$FD$14,$FE$14,IF(G11&lt;=$FD$15,$FE$15,IF(G11&lt;=$FD$16,$FE$16,)))), "")</f>
        <v>C</v>
      </c>
      <c r="I11" s="36">
        <v>3</v>
      </c>
      <c r="J11" s="28" t="str">
        <f t="shared" ref="J11:J50" si="4">IF(I11=$FG$13,$FH$13,IF(I11=$FG$15,$FH$15,IF(I11=$FG$17,$FH$17,IF(I11=$FG$19,$FH$19,IF(I11=$FG$21,$FH$21,IF(I11=$FG$23,$FH$23,IF(I11=$FG$25,$FH$25,IF(I11=$FG$27,$FH$27,IF(I11=$FG$29,$FH$29,IF(I11=$FG$31,$FH$31,""))))))))))</f>
        <v>Memiliki kemampuan dalam memahami, menganali dan menerapkan kewirausahaan pada Budidaya Ikan Konsumsi, dan Wirausaha Pengolahan Produk Makanan Khas daerah namun kemampuan memahami, mengenali dan menerapkan kewirausahaan pada  Kerajinan dari Bahan Limbah Berbentuk Bangun Datar, Rekayasa Peralatan Sistem Teknik, perlu ditingkatkan</v>
      </c>
      <c r="K11" s="28">
        <f t="shared" ref="K11:K50" si="5">IF((COUNTA(AF11:AO11)&gt;0),AVERAGE(AF11:AO11),"")</f>
        <v>88.125</v>
      </c>
      <c r="L11" s="28" t="str">
        <f t="shared" ref="L11:L50" si="6">IF(AND(ISNUMBER(K11),K11&gt;=1), IF(K11&lt;=$FD$27,$FE$27,IF(K11&lt;=$FD$28,$FE$28,IF(K11&lt;=$FD$29,$FE$29,IF(K11&lt;=$FD$30,$FE$30,)))), "")</f>
        <v>A</v>
      </c>
      <c r="M11" s="28">
        <f t="shared" ref="M11:M50" si="7">IF((COUNTA(AF11:AO11)&gt;0),AVERAGE(AF11:AO11),"")</f>
        <v>88.125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 xml:space="preserve">Memiliki keterampilan berwirausaha pada bidang Kerajinan dari Bahan Limbah Berbentuk Bangun Datar, Rekayasa Peralatan Sistem Teknik, Budidaya Ikan Konsumsi, dan Wirausaha Pengolahan Produk Makanan Khas daerah </v>
      </c>
      <c r="Q11" s="39"/>
      <c r="R11" s="39" t="s">
        <v>9</v>
      </c>
      <c r="S11" s="18"/>
      <c r="T11" s="1">
        <v>71</v>
      </c>
      <c r="U11" s="1">
        <v>72</v>
      </c>
      <c r="V11" s="1">
        <v>75</v>
      </c>
      <c r="W11" s="1">
        <v>75</v>
      </c>
      <c r="X11" s="1">
        <v>75</v>
      </c>
      <c r="Y11" s="1"/>
      <c r="Z11" s="1"/>
      <c r="AA11" s="1"/>
      <c r="AB11" s="1"/>
      <c r="AC11" s="1"/>
      <c r="AD11" s="1"/>
      <c r="AE11" s="18"/>
      <c r="AF11" s="1">
        <v>84.5</v>
      </c>
      <c r="AG11" s="1">
        <v>93</v>
      </c>
      <c r="AH11" s="1">
        <v>86</v>
      </c>
      <c r="AI11" s="1">
        <v>89</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116875</v>
      </c>
      <c r="C12" s="19" t="s">
        <v>58</v>
      </c>
      <c r="D12" s="18"/>
      <c r="E12" s="28">
        <f t="shared" si="0"/>
        <v>89</v>
      </c>
      <c r="F12" s="28" t="str">
        <f t="shared" si="1"/>
        <v>A</v>
      </c>
      <c r="G12" s="28">
        <f t="shared" si="2"/>
        <v>89</v>
      </c>
      <c r="H12" s="28" t="str">
        <f t="shared" si="3"/>
        <v>A</v>
      </c>
      <c r="I12" s="36">
        <v>1</v>
      </c>
      <c r="J1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2" s="28">
        <f t="shared" si="5"/>
        <v>90.125</v>
      </c>
      <c r="L12" s="28" t="str">
        <f t="shared" si="6"/>
        <v>A</v>
      </c>
      <c r="M12" s="28">
        <f t="shared" si="7"/>
        <v>90.125</v>
      </c>
      <c r="N12" s="28" t="str">
        <f t="shared" si="8"/>
        <v>A</v>
      </c>
      <c r="O12" s="36">
        <v>1</v>
      </c>
      <c r="P12" s="28" t="str">
        <f t="shared" si="9"/>
        <v xml:space="preserve">Memiliki keterampilan berwirausaha pada bidang Kerajinan dari Bahan Limbah Berbentuk Bangun Datar, Rekayasa Peralatan Sistem Teknik, Budidaya Ikan Konsumsi, dan Wirausaha Pengolahan Produk Makanan Khas daerah </v>
      </c>
      <c r="Q12" s="39"/>
      <c r="R12" s="39" t="s">
        <v>8</v>
      </c>
      <c r="S12" s="18"/>
      <c r="T12" s="1">
        <v>91.56</v>
      </c>
      <c r="U12" s="1">
        <v>86</v>
      </c>
      <c r="V12" s="1">
        <v>80</v>
      </c>
      <c r="W12" s="1">
        <v>85.21</v>
      </c>
      <c r="X12" s="1">
        <v>100</v>
      </c>
      <c r="Y12" s="1"/>
      <c r="Z12" s="1"/>
      <c r="AA12" s="1"/>
      <c r="AB12" s="1"/>
      <c r="AC12" s="1"/>
      <c r="AD12" s="1"/>
      <c r="AE12" s="18"/>
      <c r="AF12" s="1">
        <v>84.5</v>
      </c>
      <c r="AG12" s="1">
        <v>98</v>
      </c>
      <c r="AH12" s="1">
        <v>88</v>
      </c>
      <c r="AI12" s="1">
        <v>90</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116890</v>
      </c>
      <c r="C13" s="19" t="s">
        <v>67</v>
      </c>
      <c r="D13" s="18"/>
      <c r="E13" s="28">
        <f t="shared" si="0"/>
        <v>89</v>
      </c>
      <c r="F13" s="28" t="str">
        <f t="shared" si="1"/>
        <v>A</v>
      </c>
      <c r="G13" s="28">
        <f t="shared" si="2"/>
        <v>89</v>
      </c>
      <c r="H13" s="28" t="str">
        <f t="shared" si="3"/>
        <v>A</v>
      </c>
      <c r="I13" s="36">
        <v>1</v>
      </c>
      <c r="J1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3" s="28">
        <f t="shared" si="5"/>
        <v>89.875</v>
      </c>
      <c r="L13" s="28" t="str">
        <f t="shared" si="6"/>
        <v>A</v>
      </c>
      <c r="M13" s="28">
        <f t="shared" si="7"/>
        <v>89.875</v>
      </c>
      <c r="N13" s="28" t="str">
        <f t="shared" si="8"/>
        <v>A</v>
      </c>
      <c r="O13" s="36">
        <v>1</v>
      </c>
      <c r="P13" s="28" t="str">
        <f t="shared" si="9"/>
        <v xml:space="preserve">Memiliki keterampilan berwirausaha pada bidang Kerajinan dari Bahan Limbah Berbentuk Bangun Datar, Rekayasa Peralatan Sistem Teknik, Budidaya Ikan Konsumsi, dan Wirausaha Pengolahan Produk Makanan Khas daerah </v>
      </c>
      <c r="Q13" s="39"/>
      <c r="R13" s="39" t="s">
        <v>8</v>
      </c>
      <c r="S13" s="18"/>
      <c r="T13" s="1">
        <v>89.86</v>
      </c>
      <c r="U13" s="1">
        <v>74</v>
      </c>
      <c r="V13" s="1">
        <v>94</v>
      </c>
      <c r="W13" s="1">
        <v>89</v>
      </c>
      <c r="X13" s="1">
        <v>98</v>
      </c>
      <c r="Y13" s="1"/>
      <c r="Z13" s="1"/>
      <c r="AA13" s="1"/>
      <c r="AB13" s="1"/>
      <c r="AC13" s="1"/>
      <c r="AD13" s="1"/>
      <c r="AE13" s="18"/>
      <c r="AF13" s="1">
        <v>85.5</v>
      </c>
      <c r="AG13" s="1">
        <v>98</v>
      </c>
      <c r="AH13" s="1">
        <v>86</v>
      </c>
      <c r="AI13" s="1">
        <v>90</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52501</v>
      </c>
      <c r="FK13" s="41">
        <v>52511</v>
      </c>
    </row>
    <row r="14" spans="1:167" x14ac:dyDescent="0.25">
      <c r="A14" s="19">
        <v>4</v>
      </c>
      <c r="B14" s="19">
        <v>116905</v>
      </c>
      <c r="C14" s="19" t="s">
        <v>70</v>
      </c>
      <c r="D14" s="18"/>
      <c r="E14" s="28">
        <f t="shared" si="0"/>
        <v>86</v>
      </c>
      <c r="F14" s="28" t="str">
        <f t="shared" si="1"/>
        <v>A</v>
      </c>
      <c r="G14" s="28">
        <f t="shared" si="2"/>
        <v>86</v>
      </c>
      <c r="H14" s="28" t="str">
        <f t="shared" si="3"/>
        <v>A</v>
      </c>
      <c r="I14" s="36">
        <v>1</v>
      </c>
      <c r="J14"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4" s="28">
        <f t="shared" si="5"/>
        <v>89.625</v>
      </c>
      <c r="L14" s="28" t="str">
        <f t="shared" si="6"/>
        <v>A</v>
      </c>
      <c r="M14" s="28">
        <f t="shared" si="7"/>
        <v>89.625</v>
      </c>
      <c r="N14" s="28" t="str">
        <f t="shared" si="8"/>
        <v>A</v>
      </c>
      <c r="O14" s="36">
        <v>1</v>
      </c>
      <c r="P14" s="28" t="str">
        <f t="shared" si="9"/>
        <v xml:space="preserve">Memiliki keterampilan berwirausaha pada bidang Kerajinan dari Bahan Limbah Berbentuk Bangun Datar, Rekayasa Peralatan Sistem Teknik, Budidaya Ikan Konsumsi, dan Wirausaha Pengolahan Produk Makanan Khas daerah </v>
      </c>
      <c r="Q14" s="39"/>
      <c r="R14" s="39" t="s">
        <v>8</v>
      </c>
      <c r="S14" s="18"/>
      <c r="T14" s="1">
        <v>88.17</v>
      </c>
      <c r="U14" s="1">
        <v>72</v>
      </c>
      <c r="V14" s="1">
        <v>86.76</v>
      </c>
      <c r="W14" s="1">
        <v>82.86</v>
      </c>
      <c r="X14" s="1">
        <v>100</v>
      </c>
      <c r="Y14" s="1"/>
      <c r="Z14" s="1"/>
      <c r="AA14" s="1"/>
      <c r="AB14" s="1"/>
      <c r="AC14" s="1"/>
      <c r="AD14" s="1"/>
      <c r="AE14" s="18"/>
      <c r="AF14" s="1">
        <v>84.5</v>
      </c>
      <c r="AG14" s="1">
        <v>98</v>
      </c>
      <c r="AH14" s="1">
        <v>86</v>
      </c>
      <c r="AI14" s="1">
        <v>90</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116920</v>
      </c>
      <c r="C15" s="19" t="s">
        <v>71</v>
      </c>
      <c r="D15" s="18"/>
      <c r="E15" s="28">
        <f t="shared" si="0"/>
        <v>90</v>
      </c>
      <c r="F15" s="28" t="str">
        <f t="shared" si="1"/>
        <v>A</v>
      </c>
      <c r="G15" s="28">
        <f t="shared" si="2"/>
        <v>90</v>
      </c>
      <c r="H15" s="28" t="str">
        <f t="shared" si="3"/>
        <v>A</v>
      </c>
      <c r="I15" s="36">
        <v>1</v>
      </c>
      <c r="J1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5" s="28">
        <f t="shared" si="5"/>
        <v>90.625</v>
      </c>
      <c r="L15" s="28" t="str">
        <f t="shared" si="6"/>
        <v>A</v>
      </c>
      <c r="M15" s="28">
        <f t="shared" si="7"/>
        <v>90.625</v>
      </c>
      <c r="N15" s="28" t="str">
        <f t="shared" si="8"/>
        <v>A</v>
      </c>
      <c r="O15" s="36">
        <v>1</v>
      </c>
      <c r="P15" s="28" t="str">
        <f t="shared" si="9"/>
        <v xml:space="preserve">Memiliki keterampilan berwirausaha pada bidang Kerajinan dari Bahan Limbah Berbentuk Bangun Datar, Rekayasa Peralatan Sistem Teknik, Budidaya Ikan Konsumsi, dan Wirausaha Pengolahan Produk Makanan Khas daerah </v>
      </c>
      <c r="Q15" s="39"/>
      <c r="R15" s="39" t="s">
        <v>8</v>
      </c>
      <c r="S15" s="18"/>
      <c r="T15" s="1">
        <v>98.34</v>
      </c>
      <c r="U15" s="1">
        <v>80</v>
      </c>
      <c r="V15" s="1">
        <v>89</v>
      </c>
      <c r="W15" s="1">
        <v>82</v>
      </c>
      <c r="X15" s="1">
        <v>100</v>
      </c>
      <c r="Y15" s="1"/>
      <c r="Z15" s="1"/>
      <c r="AA15" s="1"/>
      <c r="AB15" s="1"/>
      <c r="AC15" s="1"/>
      <c r="AD15" s="1"/>
      <c r="AE15" s="18"/>
      <c r="AF15" s="1">
        <v>84.5</v>
      </c>
      <c r="AG15" s="1">
        <v>98</v>
      </c>
      <c r="AH15" s="1">
        <v>90</v>
      </c>
      <c r="AI15" s="1">
        <v>90</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52502</v>
      </c>
      <c r="FK15" s="41">
        <v>52512</v>
      </c>
    </row>
    <row r="16" spans="1:167" x14ac:dyDescent="0.25">
      <c r="A16" s="19">
        <v>6</v>
      </c>
      <c r="B16" s="19">
        <v>116935</v>
      </c>
      <c r="C16" s="19" t="s">
        <v>74</v>
      </c>
      <c r="D16" s="18"/>
      <c r="E16" s="28">
        <f t="shared" si="0"/>
        <v>86</v>
      </c>
      <c r="F16" s="28" t="str">
        <f t="shared" si="1"/>
        <v>A</v>
      </c>
      <c r="G16" s="28">
        <f t="shared" si="2"/>
        <v>86</v>
      </c>
      <c r="H16" s="28" t="str">
        <f t="shared" si="3"/>
        <v>A</v>
      </c>
      <c r="I16" s="36">
        <v>2</v>
      </c>
      <c r="J16"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16" s="28">
        <f t="shared" si="5"/>
        <v>88.875</v>
      </c>
      <c r="L16" s="28" t="str">
        <f t="shared" si="6"/>
        <v>A</v>
      </c>
      <c r="M16" s="28">
        <f t="shared" si="7"/>
        <v>88.875</v>
      </c>
      <c r="N16" s="28" t="str">
        <f t="shared" si="8"/>
        <v>A</v>
      </c>
      <c r="O16" s="36">
        <v>1</v>
      </c>
      <c r="P16" s="28" t="str">
        <f t="shared" si="9"/>
        <v xml:space="preserve">Memiliki keterampilan berwirausaha pada bidang Kerajinan dari Bahan Limbah Berbentuk Bangun Datar, Rekayasa Peralatan Sistem Teknik, Budidaya Ikan Konsumsi, dan Wirausaha Pengolahan Produk Makanan Khas daerah </v>
      </c>
      <c r="Q16" s="39"/>
      <c r="R16" s="39" t="s">
        <v>8</v>
      </c>
      <c r="S16" s="18"/>
      <c r="T16" s="1">
        <v>91.56</v>
      </c>
      <c r="U16" s="1">
        <v>80</v>
      </c>
      <c r="V16" s="1">
        <v>88</v>
      </c>
      <c r="W16" s="1">
        <v>80</v>
      </c>
      <c r="X16" s="1">
        <v>88</v>
      </c>
      <c r="Y16" s="1"/>
      <c r="Z16" s="1"/>
      <c r="AA16" s="1"/>
      <c r="AB16" s="1"/>
      <c r="AC16" s="1"/>
      <c r="AD16" s="1"/>
      <c r="AE16" s="18"/>
      <c r="AF16" s="1">
        <v>84.5</v>
      </c>
      <c r="AG16" s="1">
        <v>90</v>
      </c>
      <c r="AH16" s="1">
        <v>86</v>
      </c>
      <c r="AI16" s="1">
        <v>95</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116950</v>
      </c>
      <c r="C17" s="19" t="s">
        <v>75</v>
      </c>
      <c r="D17" s="18"/>
      <c r="E17" s="28">
        <f t="shared" si="0"/>
        <v>91</v>
      </c>
      <c r="F17" s="28" t="str">
        <f t="shared" si="1"/>
        <v>A</v>
      </c>
      <c r="G17" s="28">
        <f t="shared" si="2"/>
        <v>91</v>
      </c>
      <c r="H17" s="28" t="str">
        <f t="shared" si="3"/>
        <v>A</v>
      </c>
      <c r="I17" s="36">
        <v>1</v>
      </c>
      <c r="J17"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7" s="28">
        <f t="shared" si="5"/>
        <v>93.75</v>
      </c>
      <c r="L17" s="28" t="str">
        <f t="shared" si="6"/>
        <v>A</v>
      </c>
      <c r="M17" s="28">
        <f t="shared" si="7"/>
        <v>93.75</v>
      </c>
      <c r="N17" s="28" t="str">
        <f t="shared" si="8"/>
        <v>A</v>
      </c>
      <c r="O17" s="36">
        <v>1</v>
      </c>
      <c r="P17" s="28" t="str">
        <f t="shared" si="9"/>
        <v xml:space="preserve">Memiliki keterampilan berwirausaha pada bidang Kerajinan dari Bahan Limbah Berbentuk Bangun Datar, Rekayasa Peralatan Sistem Teknik, Budidaya Ikan Konsumsi, dan Wirausaha Pengolahan Produk Makanan Khas daerah </v>
      </c>
      <c r="Q17" s="39"/>
      <c r="R17" s="39" t="s">
        <v>8</v>
      </c>
      <c r="S17" s="18"/>
      <c r="T17" s="1">
        <v>96.65</v>
      </c>
      <c r="U17" s="1">
        <v>80</v>
      </c>
      <c r="V17" s="1">
        <v>90</v>
      </c>
      <c r="W17" s="1">
        <v>88</v>
      </c>
      <c r="X17" s="1">
        <v>100</v>
      </c>
      <c r="Y17" s="1"/>
      <c r="Z17" s="1"/>
      <c r="AA17" s="1"/>
      <c r="AB17" s="1"/>
      <c r="AC17" s="1"/>
      <c r="AD17" s="1"/>
      <c r="AE17" s="18"/>
      <c r="AF17" s="1">
        <v>98</v>
      </c>
      <c r="AG17" s="1">
        <v>98</v>
      </c>
      <c r="AH17" s="1">
        <v>86</v>
      </c>
      <c r="AI17" s="1">
        <v>93</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52503</v>
      </c>
      <c r="FK17" s="41">
        <v>52513</v>
      </c>
    </row>
    <row r="18" spans="1:167" x14ac:dyDescent="0.25">
      <c r="A18" s="19">
        <v>8</v>
      </c>
      <c r="B18" s="19">
        <v>116965</v>
      </c>
      <c r="C18" s="19" t="s">
        <v>78</v>
      </c>
      <c r="D18" s="18"/>
      <c r="E18" s="28">
        <f t="shared" si="0"/>
        <v>87</v>
      </c>
      <c r="F18" s="28" t="str">
        <f t="shared" si="1"/>
        <v>A</v>
      </c>
      <c r="G18" s="28">
        <f t="shared" si="2"/>
        <v>87</v>
      </c>
      <c r="H18" s="28" t="str">
        <f t="shared" si="3"/>
        <v>A</v>
      </c>
      <c r="I18" s="36">
        <v>1</v>
      </c>
      <c r="J18"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8" s="28">
        <f t="shared" si="5"/>
        <v>89.5</v>
      </c>
      <c r="L18" s="28" t="str">
        <f t="shared" si="6"/>
        <v>A</v>
      </c>
      <c r="M18" s="28">
        <f t="shared" si="7"/>
        <v>89.5</v>
      </c>
      <c r="N18" s="28" t="str">
        <f t="shared" si="8"/>
        <v>A</v>
      </c>
      <c r="O18" s="36">
        <v>1</v>
      </c>
      <c r="P18" s="28" t="str">
        <f t="shared" si="9"/>
        <v xml:space="preserve">Memiliki keterampilan berwirausaha pada bidang Kerajinan dari Bahan Limbah Berbentuk Bangun Datar, Rekayasa Peralatan Sistem Teknik, Budidaya Ikan Konsumsi, dan Wirausaha Pengolahan Produk Makanan Khas daerah </v>
      </c>
      <c r="Q18" s="39"/>
      <c r="R18" s="39" t="s">
        <v>8</v>
      </c>
      <c r="S18" s="18"/>
      <c r="T18" s="1">
        <v>89.86</v>
      </c>
      <c r="U18" s="1">
        <v>78</v>
      </c>
      <c r="V18" s="1">
        <v>82.04</v>
      </c>
      <c r="W18" s="1">
        <v>85.71</v>
      </c>
      <c r="X18" s="1">
        <v>100</v>
      </c>
      <c r="Y18" s="1"/>
      <c r="Z18" s="1"/>
      <c r="AA18" s="1"/>
      <c r="AB18" s="1"/>
      <c r="AC18" s="1"/>
      <c r="AD18" s="1"/>
      <c r="AE18" s="18"/>
      <c r="AF18" s="1">
        <v>86</v>
      </c>
      <c r="AG18" s="1">
        <v>98</v>
      </c>
      <c r="AH18" s="1">
        <v>80</v>
      </c>
      <c r="AI18" s="1">
        <v>94</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116980</v>
      </c>
      <c r="C19" s="19" t="s">
        <v>79</v>
      </c>
      <c r="D19" s="18"/>
      <c r="E19" s="28">
        <f t="shared" si="0"/>
        <v>85</v>
      </c>
      <c r="F19" s="28" t="str">
        <f t="shared" si="1"/>
        <v>A</v>
      </c>
      <c r="G19" s="28">
        <f t="shared" si="2"/>
        <v>85</v>
      </c>
      <c r="H19" s="28" t="str">
        <f t="shared" si="3"/>
        <v>A</v>
      </c>
      <c r="I19" s="36">
        <v>1</v>
      </c>
      <c r="J19"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9" s="28">
        <f t="shared" si="5"/>
        <v>88</v>
      </c>
      <c r="L19" s="28" t="str">
        <f t="shared" si="6"/>
        <v>A</v>
      </c>
      <c r="M19" s="28">
        <f t="shared" si="7"/>
        <v>88</v>
      </c>
      <c r="N19" s="28" t="str">
        <f t="shared" si="8"/>
        <v>A</v>
      </c>
      <c r="O19" s="36">
        <v>1</v>
      </c>
      <c r="P19" s="28" t="str">
        <f t="shared" si="9"/>
        <v xml:space="preserve">Memiliki keterampilan berwirausaha pada bidang Kerajinan dari Bahan Limbah Berbentuk Bangun Datar, Rekayasa Peralatan Sistem Teknik, Budidaya Ikan Konsumsi, dan Wirausaha Pengolahan Produk Makanan Khas daerah </v>
      </c>
      <c r="Q19" s="39"/>
      <c r="R19" s="39" t="s">
        <v>8</v>
      </c>
      <c r="S19" s="18"/>
      <c r="T19" s="1">
        <v>89.86</v>
      </c>
      <c r="U19" s="1">
        <v>74</v>
      </c>
      <c r="V19" s="1">
        <v>92.06</v>
      </c>
      <c r="W19" s="1">
        <v>83.79</v>
      </c>
      <c r="X19" s="1">
        <v>84</v>
      </c>
      <c r="Y19" s="1"/>
      <c r="Z19" s="1"/>
      <c r="AA19" s="1"/>
      <c r="AB19" s="1"/>
      <c r="AC19" s="1"/>
      <c r="AD19" s="1"/>
      <c r="AE19" s="18"/>
      <c r="AF19" s="1">
        <v>86</v>
      </c>
      <c r="AG19" s="1">
        <v>90</v>
      </c>
      <c r="AH19" s="1">
        <v>86</v>
      </c>
      <c r="AI19" s="1">
        <v>90</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52504</v>
      </c>
      <c r="FK19" s="41">
        <v>52514</v>
      </c>
    </row>
    <row r="20" spans="1:167" x14ac:dyDescent="0.25">
      <c r="A20" s="19">
        <v>10</v>
      </c>
      <c r="B20" s="19">
        <v>116995</v>
      </c>
      <c r="C20" s="19" t="s">
        <v>82</v>
      </c>
      <c r="D20" s="18"/>
      <c r="E20" s="28">
        <f t="shared" si="0"/>
        <v>84</v>
      </c>
      <c r="F20" s="28" t="str">
        <f t="shared" si="1"/>
        <v>B</v>
      </c>
      <c r="G20" s="28">
        <f t="shared" si="2"/>
        <v>84</v>
      </c>
      <c r="H20" s="28" t="str">
        <f t="shared" si="3"/>
        <v>B</v>
      </c>
      <c r="I20" s="36">
        <v>2</v>
      </c>
      <c r="J20"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20" s="28">
        <f t="shared" si="5"/>
        <v>87.625</v>
      </c>
      <c r="L20" s="28" t="str">
        <f t="shared" si="6"/>
        <v>A</v>
      </c>
      <c r="M20" s="28">
        <f t="shared" si="7"/>
        <v>87.625</v>
      </c>
      <c r="N20" s="28" t="str">
        <f t="shared" si="8"/>
        <v>A</v>
      </c>
      <c r="O20" s="36">
        <v>1</v>
      </c>
      <c r="P20" s="28" t="str">
        <f t="shared" si="9"/>
        <v xml:space="preserve">Memiliki keterampilan berwirausaha pada bidang Kerajinan dari Bahan Limbah Berbentuk Bangun Datar, Rekayasa Peralatan Sistem Teknik, Budidaya Ikan Konsumsi, dan Wirausaha Pengolahan Produk Makanan Khas daerah </v>
      </c>
      <c r="Q20" s="39"/>
      <c r="R20" s="39" t="s">
        <v>8</v>
      </c>
      <c r="S20" s="18"/>
      <c r="T20" s="1">
        <v>79.69</v>
      </c>
      <c r="U20" s="1">
        <v>74</v>
      </c>
      <c r="V20" s="1">
        <v>90</v>
      </c>
      <c r="W20" s="1">
        <v>90</v>
      </c>
      <c r="X20" s="1">
        <v>86</v>
      </c>
      <c r="Y20" s="1"/>
      <c r="Z20" s="1"/>
      <c r="AA20" s="1"/>
      <c r="AB20" s="1"/>
      <c r="AC20" s="1"/>
      <c r="AD20" s="1"/>
      <c r="AE20" s="18"/>
      <c r="AF20" s="1">
        <v>84.5</v>
      </c>
      <c r="AG20" s="1">
        <v>90</v>
      </c>
      <c r="AH20" s="1">
        <v>86</v>
      </c>
      <c r="AI20" s="1">
        <v>90</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117010</v>
      </c>
      <c r="C21" s="19" t="s">
        <v>83</v>
      </c>
      <c r="D21" s="18"/>
      <c r="E21" s="28">
        <f t="shared" si="0"/>
        <v>89</v>
      </c>
      <c r="F21" s="28" t="str">
        <f t="shared" si="1"/>
        <v>A</v>
      </c>
      <c r="G21" s="28">
        <f t="shared" si="2"/>
        <v>89</v>
      </c>
      <c r="H21" s="28" t="str">
        <f t="shared" si="3"/>
        <v>A</v>
      </c>
      <c r="I21" s="36">
        <v>1</v>
      </c>
      <c r="J21"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1" s="28">
        <f t="shared" si="5"/>
        <v>88</v>
      </c>
      <c r="L21" s="28" t="str">
        <f t="shared" si="6"/>
        <v>A</v>
      </c>
      <c r="M21" s="28">
        <f t="shared" si="7"/>
        <v>88</v>
      </c>
      <c r="N21" s="28" t="str">
        <f t="shared" si="8"/>
        <v>A</v>
      </c>
      <c r="O21" s="36">
        <v>1</v>
      </c>
      <c r="P21" s="28" t="str">
        <f t="shared" si="9"/>
        <v xml:space="preserve">Memiliki keterampilan berwirausaha pada bidang Kerajinan dari Bahan Limbah Berbentuk Bangun Datar, Rekayasa Peralatan Sistem Teknik, Budidaya Ikan Konsumsi, dan Wirausaha Pengolahan Produk Makanan Khas daerah </v>
      </c>
      <c r="Q21" s="39"/>
      <c r="R21" s="39" t="s">
        <v>8</v>
      </c>
      <c r="S21" s="18"/>
      <c r="T21" s="1">
        <v>89.86</v>
      </c>
      <c r="U21" s="1">
        <v>74</v>
      </c>
      <c r="V21" s="1">
        <v>88</v>
      </c>
      <c r="W21" s="1">
        <v>94</v>
      </c>
      <c r="X21" s="1">
        <v>100</v>
      </c>
      <c r="Y21" s="1"/>
      <c r="Z21" s="1"/>
      <c r="AA21" s="1"/>
      <c r="AB21" s="1"/>
      <c r="AC21" s="1"/>
      <c r="AD21" s="1"/>
      <c r="AE21" s="18"/>
      <c r="AF21" s="1">
        <v>86</v>
      </c>
      <c r="AG21" s="1">
        <v>90</v>
      </c>
      <c r="AH21" s="1">
        <v>86</v>
      </c>
      <c r="AI21" s="1">
        <v>90</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52505</v>
      </c>
      <c r="FK21" s="41">
        <v>52515</v>
      </c>
    </row>
    <row r="22" spans="1:167" x14ac:dyDescent="0.25">
      <c r="A22" s="19">
        <v>12</v>
      </c>
      <c r="B22" s="19">
        <v>117025</v>
      </c>
      <c r="C22" s="19" t="s">
        <v>84</v>
      </c>
      <c r="D22" s="18"/>
      <c r="E22" s="28">
        <f t="shared" si="0"/>
        <v>89</v>
      </c>
      <c r="F22" s="28" t="str">
        <f t="shared" si="1"/>
        <v>A</v>
      </c>
      <c r="G22" s="28">
        <f t="shared" si="2"/>
        <v>89</v>
      </c>
      <c r="H22" s="28" t="str">
        <f t="shared" si="3"/>
        <v>A</v>
      </c>
      <c r="I22" s="36">
        <v>1</v>
      </c>
      <c r="J2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2" s="28">
        <f t="shared" si="5"/>
        <v>89.625</v>
      </c>
      <c r="L22" s="28" t="str">
        <f t="shared" si="6"/>
        <v>A</v>
      </c>
      <c r="M22" s="28">
        <f t="shared" si="7"/>
        <v>89.625</v>
      </c>
      <c r="N22" s="28" t="str">
        <f t="shared" si="8"/>
        <v>A</v>
      </c>
      <c r="O22" s="36">
        <v>1</v>
      </c>
      <c r="P22" s="28" t="str">
        <f t="shared" si="9"/>
        <v xml:space="preserve">Memiliki keterampilan berwirausaha pada bidang Kerajinan dari Bahan Limbah Berbentuk Bangun Datar, Rekayasa Peralatan Sistem Teknik, Budidaya Ikan Konsumsi, dan Wirausaha Pengolahan Produk Makanan Khas daerah </v>
      </c>
      <c r="Q22" s="39"/>
      <c r="R22" s="39" t="s">
        <v>8</v>
      </c>
      <c r="S22" s="18"/>
      <c r="T22" s="1">
        <v>93.25</v>
      </c>
      <c r="U22" s="1">
        <v>80</v>
      </c>
      <c r="V22" s="1">
        <v>87.33</v>
      </c>
      <c r="W22" s="1">
        <v>84.76</v>
      </c>
      <c r="X22" s="1">
        <v>100</v>
      </c>
      <c r="Y22" s="1"/>
      <c r="Z22" s="1"/>
      <c r="AA22" s="1"/>
      <c r="AB22" s="1"/>
      <c r="AC22" s="1"/>
      <c r="AD22" s="1"/>
      <c r="AE22" s="18"/>
      <c r="AF22" s="1">
        <v>84.5</v>
      </c>
      <c r="AG22" s="1">
        <v>98</v>
      </c>
      <c r="AH22" s="1">
        <v>86</v>
      </c>
      <c r="AI22" s="1">
        <v>90</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117040</v>
      </c>
      <c r="C23" s="19" t="s">
        <v>85</v>
      </c>
      <c r="D23" s="18"/>
      <c r="E23" s="28">
        <f t="shared" si="0"/>
        <v>90</v>
      </c>
      <c r="F23" s="28" t="str">
        <f t="shared" si="1"/>
        <v>A</v>
      </c>
      <c r="G23" s="28">
        <f t="shared" si="2"/>
        <v>90</v>
      </c>
      <c r="H23" s="28" t="str">
        <f t="shared" si="3"/>
        <v>A</v>
      </c>
      <c r="I23" s="36">
        <v>1</v>
      </c>
      <c r="J2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3" s="28">
        <f t="shared" si="5"/>
        <v>91</v>
      </c>
      <c r="L23" s="28" t="str">
        <f t="shared" si="6"/>
        <v>A</v>
      </c>
      <c r="M23" s="28">
        <f t="shared" si="7"/>
        <v>91</v>
      </c>
      <c r="N23" s="28" t="str">
        <f t="shared" si="8"/>
        <v>A</v>
      </c>
      <c r="O23" s="36">
        <v>1</v>
      </c>
      <c r="P23" s="28" t="str">
        <f t="shared" si="9"/>
        <v xml:space="preserve">Memiliki keterampilan berwirausaha pada bidang Kerajinan dari Bahan Limbah Berbentuk Bangun Datar, Rekayasa Peralatan Sistem Teknik, Budidaya Ikan Konsumsi, dan Wirausaha Pengolahan Produk Makanan Khas daerah </v>
      </c>
      <c r="Q23" s="39"/>
      <c r="R23" s="39" t="s">
        <v>8</v>
      </c>
      <c r="S23" s="18"/>
      <c r="T23" s="1">
        <v>83.08</v>
      </c>
      <c r="U23" s="1">
        <v>80</v>
      </c>
      <c r="V23" s="1">
        <v>93</v>
      </c>
      <c r="W23" s="1">
        <v>93</v>
      </c>
      <c r="X23" s="1">
        <v>100</v>
      </c>
      <c r="Y23" s="1"/>
      <c r="Z23" s="1"/>
      <c r="AA23" s="1"/>
      <c r="AB23" s="1"/>
      <c r="AC23" s="1"/>
      <c r="AD23" s="1"/>
      <c r="AE23" s="18"/>
      <c r="AF23" s="1">
        <v>86</v>
      </c>
      <c r="AG23" s="1">
        <v>98</v>
      </c>
      <c r="AH23" s="1">
        <v>86</v>
      </c>
      <c r="AI23" s="1">
        <v>94</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52506</v>
      </c>
      <c r="FK23" s="41">
        <v>52516</v>
      </c>
    </row>
    <row r="24" spans="1:167" x14ac:dyDescent="0.25">
      <c r="A24" s="19">
        <v>14</v>
      </c>
      <c r="B24" s="19">
        <v>117055</v>
      </c>
      <c r="C24" s="19" t="s">
        <v>86</v>
      </c>
      <c r="D24" s="18"/>
      <c r="E24" s="28">
        <f t="shared" si="0"/>
        <v>85</v>
      </c>
      <c r="F24" s="28" t="str">
        <f t="shared" si="1"/>
        <v>A</v>
      </c>
      <c r="G24" s="28">
        <f t="shared" si="2"/>
        <v>85</v>
      </c>
      <c r="H24" s="28" t="str">
        <f t="shared" si="3"/>
        <v>A</v>
      </c>
      <c r="I24" s="36">
        <v>2</v>
      </c>
      <c r="J24"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24" s="28">
        <f t="shared" si="5"/>
        <v>87.625</v>
      </c>
      <c r="L24" s="28" t="str">
        <f t="shared" si="6"/>
        <v>A</v>
      </c>
      <c r="M24" s="28">
        <f t="shared" si="7"/>
        <v>87.625</v>
      </c>
      <c r="N24" s="28" t="str">
        <f t="shared" si="8"/>
        <v>A</v>
      </c>
      <c r="O24" s="36">
        <v>1</v>
      </c>
      <c r="P24" s="28" t="str">
        <f t="shared" si="9"/>
        <v xml:space="preserve">Memiliki keterampilan berwirausaha pada bidang Kerajinan dari Bahan Limbah Berbentuk Bangun Datar, Rekayasa Peralatan Sistem Teknik, Budidaya Ikan Konsumsi, dan Wirausaha Pengolahan Produk Makanan Khas daerah </v>
      </c>
      <c r="Q24" s="39"/>
      <c r="R24" s="39" t="s">
        <v>8</v>
      </c>
      <c r="S24" s="18"/>
      <c r="T24" s="1">
        <v>84.81</v>
      </c>
      <c r="U24" s="1">
        <v>74</v>
      </c>
      <c r="V24" s="1">
        <v>88</v>
      </c>
      <c r="W24" s="1">
        <v>90</v>
      </c>
      <c r="X24" s="1">
        <v>86</v>
      </c>
      <c r="Y24" s="1"/>
      <c r="Z24" s="1"/>
      <c r="AA24" s="1"/>
      <c r="AB24" s="1"/>
      <c r="AC24" s="1"/>
      <c r="AD24" s="1"/>
      <c r="AE24" s="18"/>
      <c r="AF24" s="1">
        <v>84.5</v>
      </c>
      <c r="AG24" s="1">
        <v>90</v>
      </c>
      <c r="AH24" s="1">
        <v>86</v>
      </c>
      <c r="AI24" s="1">
        <v>90</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117070</v>
      </c>
      <c r="C25" s="19" t="s">
        <v>87</v>
      </c>
      <c r="D25" s="18"/>
      <c r="E25" s="28">
        <f t="shared" si="0"/>
        <v>85</v>
      </c>
      <c r="F25" s="28" t="str">
        <f t="shared" si="1"/>
        <v>A</v>
      </c>
      <c r="G25" s="28">
        <f t="shared" si="2"/>
        <v>85</v>
      </c>
      <c r="H25" s="28" t="str">
        <f t="shared" si="3"/>
        <v>A</v>
      </c>
      <c r="I25" s="36">
        <v>2</v>
      </c>
      <c r="J25"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25" s="28">
        <f t="shared" si="5"/>
        <v>87.625</v>
      </c>
      <c r="L25" s="28" t="str">
        <f t="shared" si="6"/>
        <v>A</v>
      </c>
      <c r="M25" s="28">
        <f t="shared" si="7"/>
        <v>87.625</v>
      </c>
      <c r="N25" s="28" t="str">
        <f t="shared" si="8"/>
        <v>A</v>
      </c>
      <c r="O25" s="36">
        <v>1</v>
      </c>
      <c r="P25" s="28" t="str">
        <f t="shared" si="9"/>
        <v xml:space="preserve">Memiliki keterampilan berwirausaha pada bidang Kerajinan dari Bahan Limbah Berbentuk Bangun Datar, Rekayasa Peralatan Sistem Teknik, Budidaya Ikan Konsumsi, dan Wirausaha Pengolahan Produk Makanan Khas daerah </v>
      </c>
      <c r="Q25" s="39"/>
      <c r="R25" s="39" t="s">
        <v>8</v>
      </c>
      <c r="S25" s="18"/>
      <c r="T25" s="1">
        <v>93.25</v>
      </c>
      <c r="U25" s="1">
        <v>74</v>
      </c>
      <c r="V25" s="1">
        <v>85</v>
      </c>
      <c r="W25" s="1">
        <v>82.36</v>
      </c>
      <c r="X25" s="1">
        <v>88</v>
      </c>
      <c r="Y25" s="1"/>
      <c r="Z25" s="1"/>
      <c r="AA25" s="1"/>
      <c r="AB25" s="1"/>
      <c r="AC25" s="1"/>
      <c r="AD25" s="1"/>
      <c r="AE25" s="18"/>
      <c r="AF25" s="1">
        <v>84.5</v>
      </c>
      <c r="AG25" s="1">
        <v>90</v>
      </c>
      <c r="AH25" s="1">
        <v>86</v>
      </c>
      <c r="AI25" s="1">
        <v>90</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52507</v>
      </c>
      <c r="FK25" s="41">
        <v>52517</v>
      </c>
    </row>
    <row r="26" spans="1:167" x14ac:dyDescent="0.25">
      <c r="A26" s="19">
        <v>16</v>
      </c>
      <c r="B26" s="19">
        <v>117085</v>
      </c>
      <c r="C26" s="19" t="s">
        <v>89</v>
      </c>
      <c r="D26" s="18"/>
      <c r="E26" s="28">
        <f t="shared" si="0"/>
        <v>82</v>
      </c>
      <c r="F26" s="28" t="str">
        <f t="shared" si="1"/>
        <v>B</v>
      </c>
      <c r="G26" s="28">
        <f t="shared" si="2"/>
        <v>82</v>
      </c>
      <c r="H26" s="28" t="str">
        <f t="shared" si="3"/>
        <v>B</v>
      </c>
      <c r="I26" s="36">
        <v>2</v>
      </c>
      <c r="J26"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26" s="28">
        <f t="shared" si="5"/>
        <v>87.625</v>
      </c>
      <c r="L26" s="28" t="str">
        <f t="shared" si="6"/>
        <v>A</v>
      </c>
      <c r="M26" s="28">
        <f t="shared" si="7"/>
        <v>87.625</v>
      </c>
      <c r="N26" s="28" t="str">
        <f t="shared" si="8"/>
        <v>A</v>
      </c>
      <c r="O26" s="36">
        <v>1</v>
      </c>
      <c r="P26" s="28" t="str">
        <f t="shared" si="9"/>
        <v xml:space="preserve">Memiliki keterampilan berwirausaha pada bidang Kerajinan dari Bahan Limbah Berbentuk Bangun Datar, Rekayasa Peralatan Sistem Teknik, Budidaya Ikan Konsumsi, dan Wirausaha Pengolahan Produk Makanan Khas daerah </v>
      </c>
      <c r="Q26" s="39"/>
      <c r="R26" s="39" t="s">
        <v>8</v>
      </c>
      <c r="S26" s="18"/>
      <c r="T26" s="1">
        <v>86.47</v>
      </c>
      <c r="U26" s="1">
        <v>74</v>
      </c>
      <c r="V26" s="1">
        <v>88</v>
      </c>
      <c r="W26" s="1">
        <v>92</v>
      </c>
      <c r="X26" s="1">
        <v>70</v>
      </c>
      <c r="Y26" s="1"/>
      <c r="Z26" s="1"/>
      <c r="AA26" s="1"/>
      <c r="AB26" s="1"/>
      <c r="AC26" s="1"/>
      <c r="AD26" s="1"/>
      <c r="AE26" s="18"/>
      <c r="AF26" s="1">
        <v>84.5</v>
      </c>
      <c r="AG26" s="1">
        <v>90</v>
      </c>
      <c r="AH26" s="1">
        <v>86</v>
      </c>
      <c r="AI26" s="1">
        <v>90</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117100</v>
      </c>
      <c r="C27" s="19" t="s">
        <v>90</v>
      </c>
      <c r="D27" s="18"/>
      <c r="E27" s="28">
        <f t="shared" si="0"/>
        <v>86</v>
      </c>
      <c r="F27" s="28" t="str">
        <f t="shared" si="1"/>
        <v>A</v>
      </c>
      <c r="G27" s="28">
        <f t="shared" si="2"/>
        <v>86</v>
      </c>
      <c r="H27" s="28" t="str">
        <f t="shared" si="3"/>
        <v>A</v>
      </c>
      <c r="I27" s="36">
        <v>2</v>
      </c>
      <c r="J27"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27" s="28">
        <f t="shared" si="5"/>
        <v>91</v>
      </c>
      <c r="L27" s="28" t="str">
        <f t="shared" si="6"/>
        <v>A</v>
      </c>
      <c r="M27" s="28">
        <f t="shared" si="7"/>
        <v>91</v>
      </c>
      <c r="N27" s="28" t="str">
        <f t="shared" si="8"/>
        <v>A</v>
      </c>
      <c r="O27" s="36">
        <v>1</v>
      </c>
      <c r="P27" s="28" t="str">
        <f t="shared" si="9"/>
        <v xml:space="preserve">Memiliki keterampilan berwirausaha pada bidang Kerajinan dari Bahan Limbah Berbentuk Bangun Datar, Rekayasa Peralatan Sistem Teknik, Budidaya Ikan Konsumsi, dan Wirausaha Pengolahan Produk Makanan Khas daerah </v>
      </c>
      <c r="Q27" s="39"/>
      <c r="R27" s="39" t="s">
        <v>8</v>
      </c>
      <c r="S27" s="18"/>
      <c r="T27" s="1">
        <v>75</v>
      </c>
      <c r="U27" s="1">
        <v>76</v>
      </c>
      <c r="V27" s="1">
        <v>88</v>
      </c>
      <c r="W27" s="1">
        <v>96</v>
      </c>
      <c r="X27" s="1">
        <v>94</v>
      </c>
      <c r="Y27" s="1"/>
      <c r="Z27" s="1"/>
      <c r="AA27" s="1"/>
      <c r="AB27" s="1"/>
      <c r="AC27" s="1"/>
      <c r="AD27" s="1"/>
      <c r="AE27" s="18"/>
      <c r="AF27" s="1">
        <v>86</v>
      </c>
      <c r="AG27" s="1">
        <v>98</v>
      </c>
      <c r="AH27" s="1">
        <v>86</v>
      </c>
      <c r="AI27" s="1">
        <v>94</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52508</v>
      </c>
      <c r="FK27" s="41">
        <v>52518</v>
      </c>
    </row>
    <row r="28" spans="1:167" x14ac:dyDescent="0.25">
      <c r="A28" s="19">
        <v>18</v>
      </c>
      <c r="B28" s="19">
        <v>117115</v>
      </c>
      <c r="C28" s="19" t="s">
        <v>91</v>
      </c>
      <c r="D28" s="18"/>
      <c r="E28" s="28">
        <f t="shared" si="0"/>
        <v>85</v>
      </c>
      <c r="F28" s="28" t="str">
        <f t="shared" si="1"/>
        <v>A</v>
      </c>
      <c r="G28" s="28">
        <f t="shared" si="2"/>
        <v>85</v>
      </c>
      <c r="H28" s="28" t="str">
        <f t="shared" si="3"/>
        <v>A</v>
      </c>
      <c r="I28" s="36">
        <v>2</v>
      </c>
      <c r="J28"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28" s="28">
        <f t="shared" si="5"/>
        <v>87.5</v>
      </c>
      <c r="L28" s="28" t="str">
        <f t="shared" si="6"/>
        <v>A</v>
      </c>
      <c r="M28" s="28">
        <f t="shared" si="7"/>
        <v>87.5</v>
      </c>
      <c r="N28" s="28" t="str">
        <f t="shared" si="8"/>
        <v>A</v>
      </c>
      <c r="O28" s="36">
        <v>1</v>
      </c>
      <c r="P28" s="28" t="str">
        <f t="shared" si="9"/>
        <v xml:space="preserve">Memiliki keterampilan berwirausaha pada bidang Kerajinan dari Bahan Limbah Berbentuk Bangun Datar, Rekayasa Peralatan Sistem Teknik, Budidaya Ikan Konsumsi, dan Wirausaha Pengolahan Produk Makanan Khas daerah </v>
      </c>
      <c r="Q28" s="39"/>
      <c r="R28" s="39" t="s">
        <v>8</v>
      </c>
      <c r="S28" s="18"/>
      <c r="T28" s="1">
        <v>75</v>
      </c>
      <c r="U28" s="1">
        <v>80</v>
      </c>
      <c r="V28" s="1">
        <v>90</v>
      </c>
      <c r="W28" s="1">
        <v>90</v>
      </c>
      <c r="X28" s="1">
        <v>90</v>
      </c>
      <c r="Y28" s="1"/>
      <c r="Z28" s="1"/>
      <c r="AA28" s="1"/>
      <c r="AB28" s="1"/>
      <c r="AC28" s="1"/>
      <c r="AD28" s="1"/>
      <c r="AE28" s="18"/>
      <c r="AF28" s="1">
        <v>84</v>
      </c>
      <c r="AG28" s="1">
        <v>90</v>
      </c>
      <c r="AH28" s="1">
        <v>86</v>
      </c>
      <c r="AI28" s="1">
        <v>90</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117130</v>
      </c>
      <c r="C29" s="19" t="s">
        <v>92</v>
      </c>
      <c r="D29" s="18"/>
      <c r="E29" s="28">
        <f t="shared" si="0"/>
        <v>88</v>
      </c>
      <c r="F29" s="28" t="str">
        <f t="shared" si="1"/>
        <v>A</v>
      </c>
      <c r="G29" s="28">
        <f t="shared" si="2"/>
        <v>88</v>
      </c>
      <c r="H29" s="28" t="str">
        <f t="shared" si="3"/>
        <v>A</v>
      </c>
      <c r="I29" s="36">
        <v>1</v>
      </c>
      <c r="J29"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9" s="28">
        <f t="shared" si="5"/>
        <v>90.375</v>
      </c>
      <c r="L29" s="28" t="str">
        <f t="shared" si="6"/>
        <v>A</v>
      </c>
      <c r="M29" s="28">
        <f t="shared" si="7"/>
        <v>90.375</v>
      </c>
      <c r="N29" s="28" t="str">
        <f t="shared" si="8"/>
        <v>A</v>
      </c>
      <c r="O29" s="36">
        <v>1</v>
      </c>
      <c r="P29" s="28" t="str">
        <f t="shared" si="9"/>
        <v xml:space="preserve">Memiliki keterampilan berwirausaha pada bidang Kerajinan dari Bahan Limbah Berbentuk Bangun Datar, Rekayasa Peralatan Sistem Teknik, Budidaya Ikan Konsumsi, dan Wirausaha Pengolahan Produk Makanan Khas daerah </v>
      </c>
      <c r="Q29" s="39"/>
      <c r="R29" s="39" t="s">
        <v>8</v>
      </c>
      <c r="S29" s="18"/>
      <c r="T29" s="1">
        <v>86.47</v>
      </c>
      <c r="U29" s="1">
        <v>90</v>
      </c>
      <c r="V29" s="1">
        <v>94</v>
      </c>
      <c r="W29" s="1">
        <v>90</v>
      </c>
      <c r="X29" s="1">
        <v>80</v>
      </c>
      <c r="Y29" s="1"/>
      <c r="Z29" s="1"/>
      <c r="AA29" s="1"/>
      <c r="AB29" s="1"/>
      <c r="AC29" s="1"/>
      <c r="AD29" s="1"/>
      <c r="AE29" s="18"/>
      <c r="AF29" s="1">
        <v>84.5</v>
      </c>
      <c r="AG29" s="1">
        <v>93</v>
      </c>
      <c r="AH29" s="1">
        <v>90</v>
      </c>
      <c r="AI29" s="1">
        <v>94</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52509</v>
      </c>
      <c r="FK29" s="41">
        <v>52519</v>
      </c>
    </row>
    <row r="30" spans="1:167" x14ac:dyDescent="0.25">
      <c r="A30" s="19">
        <v>20</v>
      </c>
      <c r="B30" s="19">
        <v>117145</v>
      </c>
      <c r="C30" s="19" t="s">
        <v>93</v>
      </c>
      <c r="D30" s="18"/>
      <c r="E30" s="28">
        <f t="shared" si="0"/>
        <v>87</v>
      </c>
      <c r="F30" s="28" t="str">
        <f t="shared" si="1"/>
        <v>A</v>
      </c>
      <c r="G30" s="28">
        <f t="shared" si="2"/>
        <v>87</v>
      </c>
      <c r="H30" s="28" t="str">
        <f t="shared" si="3"/>
        <v>A</v>
      </c>
      <c r="I30" s="36">
        <v>1</v>
      </c>
      <c r="J30"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0" s="28">
        <f t="shared" si="5"/>
        <v>89.625</v>
      </c>
      <c r="L30" s="28" t="str">
        <f t="shared" si="6"/>
        <v>A</v>
      </c>
      <c r="M30" s="28">
        <f t="shared" si="7"/>
        <v>89.625</v>
      </c>
      <c r="N30" s="28" t="str">
        <f t="shared" si="8"/>
        <v>A</v>
      </c>
      <c r="O30" s="36">
        <v>1</v>
      </c>
      <c r="P30" s="28" t="str">
        <f t="shared" si="9"/>
        <v xml:space="preserve">Memiliki keterampilan berwirausaha pada bidang Kerajinan dari Bahan Limbah Berbentuk Bangun Datar, Rekayasa Peralatan Sistem Teknik, Budidaya Ikan Konsumsi, dan Wirausaha Pengolahan Produk Makanan Khas daerah </v>
      </c>
      <c r="Q30" s="39"/>
      <c r="R30" s="39" t="s">
        <v>8</v>
      </c>
      <c r="S30" s="18"/>
      <c r="T30" s="1">
        <v>79.69</v>
      </c>
      <c r="U30" s="1">
        <v>86</v>
      </c>
      <c r="V30" s="1">
        <v>88.52</v>
      </c>
      <c r="W30" s="1">
        <v>82.36</v>
      </c>
      <c r="X30" s="1">
        <v>96</v>
      </c>
      <c r="Y30" s="1"/>
      <c r="Z30" s="1"/>
      <c r="AA30" s="1"/>
      <c r="AB30" s="1"/>
      <c r="AC30" s="1"/>
      <c r="AD30" s="1"/>
      <c r="AE30" s="18"/>
      <c r="AF30" s="1">
        <v>84.5</v>
      </c>
      <c r="AG30" s="1">
        <v>98</v>
      </c>
      <c r="AH30" s="1">
        <v>86</v>
      </c>
      <c r="AI30" s="1">
        <v>90</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117160</v>
      </c>
      <c r="C31" s="19" t="s">
        <v>94</v>
      </c>
      <c r="D31" s="18"/>
      <c r="E31" s="28">
        <f t="shared" si="0"/>
        <v>89</v>
      </c>
      <c r="F31" s="28" t="str">
        <f t="shared" si="1"/>
        <v>A</v>
      </c>
      <c r="G31" s="28">
        <f t="shared" si="2"/>
        <v>89</v>
      </c>
      <c r="H31" s="28" t="str">
        <f t="shared" si="3"/>
        <v>A</v>
      </c>
      <c r="I31" s="36">
        <v>1</v>
      </c>
      <c r="J31"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1" s="28">
        <f t="shared" si="5"/>
        <v>88.125</v>
      </c>
      <c r="L31" s="28" t="str">
        <f t="shared" si="6"/>
        <v>A</v>
      </c>
      <c r="M31" s="28">
        <f t="shared" si="7"/>
        <v>88.125</v>
      </c>
      <c r="N31" s="28" t="str">
        <f t="shared" si="8"/>
        <v>A</v>
      </c>
      <c r="O31" s="36">
        <v>1</v>
      </c>
      <c r="P31" s="28" t="str">
        <f t="shared" si="9"/>
        <v xml:space="preserve">Memiliki keterampilan berwirausaha pada bidang Kerajinan dari Bahan Limbah Berbentuk Bangun Datar, Rekayasa Peralatan Sistem Teknik, Budidaya Ikan Konsumsi, dan Wirausaha Pengolahan Produk Makanan Khas daerah </v>
      </c>
      <c r="Q31" s="39"/>
      <c r="R31" s="39" t="s">
        <v>8</v>
      </c>
      <c r="S31" s="18"/>
      <c r="T31" s="1">
        <v>96.65</v>
      </c>
      <c r="U31" s="1">
        <v>74</v>
      </c>
      <c r="V31" s="1">
        <v>92</v>
      </c>
      <c r="W31" s="1">
        <v>84</v>
      </c>
      <c r="X31" s="1">
        <v>100</v>
      </c>
      <c r="Y31" s="1"/>
      <c r="Z31" s="1"/>
      <c r="AA31" s="1"/>
      <c r="AB31" s="1"/>
      <c r="AC31" s="1"/>
      <c r="AD31" s="1"/>
      <c r="AE31" s="18"/>
      <c r="AF31" s="1">
        <v>84.5</v>
      </c>
      <c r="AG31" s="1">
        <v>92</v>
      </c>
      <c r="AH31" s="1">
        <v>86</v>
      </c>
      <c r="AI31" s="1">
        <v>90</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52510</v>
      </c>
      <c r="FK31" s="41">
        <v>52520</v>
      </c>
    </row>
    <row r="32" spans="1:167" x14ac:dyDescent="0.25">
      <c r="A32" s="19">
        <v>22</v>
      </c>
      <c r="B32" s="19">
        <v>117175</v>
      </c>
      <c r="C32" s="19" t="s">
        <v>95</v>
      </c>
      <c r="D32" s="18"/>
      <c r="E32" s="28">
        <f t="shared" si="0"/>
        <v>86</v>
      </c>
      <c r="F32" s="28" t="str">
        <f t="shared" si="1"/>
        <v>A</v>
      </c>
      <c r="G32" s="28">
        <f t="shared" si="2"/>
        <v>86</v>
      </c>
      <c r="H32" s="28" t="str">
        <f t="shared" si="3"/>
        <v>A</v>
      </c>
      <c r="I32" s="36">
        <v>1</v>
      </c>
      <c r="J3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2" s="28">
        <f t="shared" si="5"/>
        <v>90</v>
      </c>
      <c r="L32" s="28" t="str">
        <f t="shared" si="6"/>
        <v>A</v>
      </c>
      <c r="M32" s="28">
        <f t="shared" si="7"/>
        <v>90</v>
      </c>
      <c r="N32" s="28" t="str">
        <f t="shared" si="8"/>
        <v>A</v>
      </c>
      <c r="O32" s="36">
        <v>1</v>
      </c>
      <c r="P32" s="28" t="str">
        <f t="shared" si="9"/>
        <v xml:space="preserve">Memiliki keterampilan berwirausaha pada bidang Kerajinan dari Bahan Limbah Berbentuk Bangun Datar, Rekayasa Peralatan Sistem Teknik, Budidaya Ikan Konsumsi, dan Wirausaha Pengolahan Produk Makanan Khas daerah </v>
      </c>
      <c r="Q32" s="39"/>
      <c r="R32" s="39" t="s">
        <v>8</v>
      </c>
      <c r="S32" s="18"/>
      <c r="T32" s="1">
        <v>88.17</v>
      </c>
      <c r="U32" s="1">
        <v>74</v>
      </c>
      <c r="V32" s="1">
        <v>88</v>
      </c>
      <c r="W32" s="1">
        <v>81.92</v>
      </c>
      <c r="X32" s="1">
        <v>98</v>
      </c>
      <c r="Y32" s="1"/>
      <c r="Z32" s="1"/>
      <c r="AA32" s="1"/>
      <c r="AB32" s="1"/>
      <c r="AC32" s="1"/>
      <c r="AD32" s="1"/>
      <c r="AE32" s="18"/>
      <c r="AF32" s="1">
        <v>86</v>
      </c>
      <c r="AG32" s="1">
        <v>98</v>
      </c>
      <c r="AH32" s="1">
        <v>86</v>
      </c>
      <c r="AI32" s="1">
        <v>90</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117190</v>
      </c>
      <c r="C33" s="19" t="s">
        <v>96</v>
      </c>
      <c r="D33" s="18"/>
      <c r="E33" s="28">
        <f t="shared" si="0"/>
        <v>85</v>
      </c>
      <c r="F33" s="28" t="str">
        <f t="shared" si="1"/>
        <v>A</v>
      </c>
      <c r="G33" s="28">
        <f t="shared" si="2"/>
        <v>85</v>
      </c>
      <c r="H33" s="28" t="str">
        <f t="shared" si="3"/>
        <v>A</v>
      </c>
      <c r="I33" s="36">
        <v>2</v>
      </c>
      <c r="J33"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33" s="28">
        <f t="shared" si="5"/>
        <v>90.625</v>
      </c>
      <c r="L33" s="28" t="str">
        <f t="shared" si="6"/>
        <v>A</v>
      </c>
      <c r="M33" s="28">
        <f t="shared" si="7"/>
        <v>90.625</v>
      </c>
      <c r="N33" s="28" t="str">
        <f t="shared" si="8"/>
        <v>A</v>
      </c>
      <c r="O33" s="36">
        <v>1</v>
      </c>
      <c r="P33" s="28" t="str">
        <f t="shared" si="9"/>
        <v xml:space="preserve">Memiliki keterampilan berwirausaha pada bidang Kerajinan dari Bahan Limbah Berbentuk Bangun Datar, Rekayasa Peralatan Sistem Teknik, Budidaya Ikan Konsumsi, dan Wirausaha Pengolahan Produk Makanan Khas daerah </v>
      </c>
      <c r="Q33" s="39"/>
      <c r="R33" s="39" t="s">
        <v>8</v>
      </c>
      <c r="S33" s="18"/>
      <c r="T33" s="1">
        <v>81.94</v>
      </c>
      <c r="U33" s="1">
        <v>74</v>
      </c>
      <c r="V33" s="1">
        <v>90</v>
      </c>
      <c r="W33" s="1">
        <v>82</v>
      </c>
      <c r="X33" s="1">
        <v>98</v>
      </c>
      <c r="Y33" s="1"/>
      <c r="Z33" s="1"/>
      <c r="AA33" s="1"/>
      <c r="AB33" s="1"/>
      <c r="AC33" s="1"/>
      <c r="AD33" s="1"/>
      <c r="AE33" s="18"/>
      <c r="AF33" s="1">
        <v>84.5</v>
      </c>
      <c r="AG33" s="1">
        <v>98</v>
      </c>
      <c r="AH33" s="1">
        <v>86</v>
      </c>
      <c r="AI33" s="1">
        <v>94</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117205</v>
      </c>
      <c r="C34" s="19" t="s">
        <v>97</v>
      </c>
      <c r="D34" s="18"/>
      <c r="E34" s="28">
        <f t="shared" si="0"/>
        <v>85</v>
      </c>
      <c r="F34" s="28" t="str">
        <f t="shared" si="1"/>
        <v>A</v>
      </c>
      <c r="G34" s="28">
        <f t="shared" si="2"/>
        <v>85</v>
      </c>
      <c r="H34" s="28" t="str">
        <f t="shared" si="3"/>
        <v>A</v>
      </c>
      <c r="I34" s="36">
        <v>2</v>
      </c>
      <c r="J34"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34" s="28">
        <f t="shared" si="5"/>
        <v>89.625</v>
      </c>
      <c r="L34" s="28" t="str">
        <f t="shared" si="6"/>
        <v>A</v>
      </c>
      <c r="M34" s="28">
        <f t="shared" si="7"/>
        <v>89.625</v>
      </c>
      <c r="N34" s="28" t="str">
        <f t="shared" si="8"/>
        <v>A</v>
      </c>
      <c r="O34" s="36">
        <v>1</v>
      </c>
      <c r="P34" s="28" t="str">
        <f t="shared" si="9"/>
        <v xml:space="preserve">Memiliki keterampilan berwirausaha pada bidang Kerajinan dari Bahan Limbah Berbentuk Bangun Datar, Rekayasa Peralatan Sistem Teknik, Budidaya Ikan Konsumsi, dan Wirausaha Pengolahan Produk Makanan Khas daerah </v>
      </c>
      <c r="Q34" s="39"/>
      <c r="R34" s="39" t="s">
        <v>8</v>
      </c>
      <c r="S34" s="18"/>
      <c r="T34" s="1">
        <v>88.17</v>
      </c>
      <c r="U34" s="1">
        <v>74</v>
      </c>
      <c r="V34" s="1">
        <v>88</v>
      </c>
      <c r="W34" s="1">
        <v>88</v>
      </c>
      <c r="X34" s="1">
        <v>86</v>
      </c>
      <c r="Y34" s="1"/>
      <c r="Z34" s="1"/>
      <c r="AA34" s="1"/>
      <c r="AB34" s="1"/>
      <c r="AC34" s="1"/>
      <c r="AD34" s="1"/>
      <c r="AE34" s="18"/>
      <c r="AF34" s="1">
        <v>84.5</v>
      </c>
      <c r="AG34" s="1">
        <v>98</v>
      </c>
      <c r="AH34" s="1">
        <v>86</v>
      </c>
      <c r="AI34" s="1">
        <v>90</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117220</v>
      </c>
      <c r="C35" s="19" t="s">
        <v>98</v>
      </c>
      <c r="D35" s="18"/>
      <c r="E35" s="28">
        <f t="shared" si="0"/>
        <v>88</v>
      </c>
      <c r="F35" s="28" t="str">
        <f t="shared" si="1"/>
        <v>A</v>
      </c>
      <c r="G35" s="28">
        <f t="shared" si="2"/>
        <v>88</v>
      </c>
      <c r="H35" s="28" t="str">
        <f t="shared" si="3"/>
        <v>A</v>
      </c>
      <c r="I35" s="36">
        <v>1</v>
      </c>
      <c r="J3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5" s="28">
        <f t="shared" si="5"/>
        <v>88</v>
      </c>
      <c r="L35" s="28" t="str">
        <f t="shared" si="6"/>
        <v>A</v>
      </c>
      <c r="M35" s="28">
        <f t="shared" si="7"/>
        <v>88</v>
      </c>
      <c r="N35" s="28" t="str">
        <f t="shared" si="8"/>
        <v>A</v>
      </c>
      <c r="O35" s="36">
        <v>1</v>
      </c>
      <c r="P35" s="28" t="str">
        <f t="shared" si="9"/>
        <v xml:space="preserve">Memiliki keterampilan berwirausaha pada bidang Kerajinan dari Bahan Limbah Berbentuk Bangun Datar, Rekayasa Peralatan Sistem Teknik, Budidaya Ikan Konsumsi, dan Wirausaha Pengolahan Produk Makanan Khas daerah </v>
      </c>
      <c r="Q35" s="39"/>
      <c r="R35" s="39" t="s">
        <v>8</v>
      </c>
      <c r="S35" s="18"/>
      <c r="T35" s="1">
        <v>89.86</v>
      </c>
      <c r="U35" s="1">
        <v>74</v>
      </c>
      <c r="V35" s="1">
        <v>88</v>
      </c>
      <c r="W35" s="1">
        <v>87</v>
      </c>
      <c r="X35" s="1">
        <v>100</v>
      </c>
      <c r="Y35" s="1"/>
      <c r="Z35" s="1"/>
      <c r="AA35" s="1"/>
      <c r="AB35" s="1"/>
      <c r="AC35" s="1"/>
      <c r="AD35" s="1"/>
      <c r="AE35" s="18"/>
      <c r="AF35" s="1">
        <v>86</v>
      </c>
      <c r="AG35" s="1">
        <v>90</v>
      </c>
      <c r="AH35" s="1">
        <v>86</v>
      </c>
      <c r="AI35" s="1">
        <v>90</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117235</v>
      </c>
      <c r="C36" s="19" t="s">
        <v>99</v>
      </c>
      <c r="D36" s="18"/>
      <c r="E36" s="28">
        <f t="shared" si="0"/>
        <v>85</v>
      </c>
      <c r="F36" s="28" t="str">
        <f t="shared" si="1"/>
        <v>A</v>
      </c>
      <c r="G36" s="28">
        <f t="shared" si="2"/>
        <v>85</v>
      </c>
      <c r="H36" s="28" t="str">
        <f t="shared" si="3"/>
        <v>A</v>
      </c>
      <c r="I36" s="36">
        <v>2</v>
      </c>
      <c r="J36"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36" s="28">
        <f t="shared" si="5"/>
        <v>88.375</v>
      </c>
      <c r="L36" s="28" t="str">
        <f t="shared" si="6"/>
        <v>A</v>
      </c>
      <c r="M36" s="28">
        <f t="shared" si="7"/>
        <v>88.375</v>
      </c>
      <c r="N36" s="28" t="str">
        <f t="shared" si="8"/>
        <v>A</v>
      </c>
      <c r="O36" s="36">
        <v>1</v>
      </c>
      <c r="P36" s="28" t="str">
        <f t="shared" si="9"/>
        <v xml:space="preserve">Memiliki keterampilan berwirausaha pada bidang Kerajinan dari Bahan Limbah Berbentuk Bangun Datar, Rekayasa Peralatan Sistem Teknik, Budidaya Ikan Konsumsi, dan Wirausaha Pengolahan Produk Makanan Khas daerah </v>
      </c>
      <c r="Q36" s="39"/>
      <c r="R36" s="39" t="s">
        <v>8</v>
      </c>
      <c r="S36" s="18"/>
      <c r="T36" s="1">
        <v>84.78</v>
      </c>
      <c r="U36" s="1">
        <v>82</v>
      </c>
      <c r="V36" s="1">
        <v>84.09</v>
      </c>
      <c r="W36" s="1">
        <v>90</v>
      </c>
      <c r="X36" s="1">
        <v>84</v>
      </c>
      <c r="Y36" s="1"/>
      <c r="Z36" s="1"/>
      <c r="AA36" s="1"/>
      <c r="AB36" s="1"/>
      <c r="AC36" s="1"/>
      <c r="AD36" s="1"/>
      <c r="AE36" s="18"/>
      <c r="AF36" s="1">
        <v>84.5</v>
      </c>
      <c r="AG36" s="1">
        <v>93</v>
      </c>
      <c r="AH36" s="1">
        <v>86</v>
      </c>
      <c r="AI36" s="1">
        <v>90</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117250</v>
      </c>
      <c r="C37" s="19" t="s">
        <v>100</v>
      </c>
      <c r="D37" s="18"/>
      <c r="E37" s="28">
        <f t="shared" si="0"/>
        <v>88</v>
      </c>
      <c r="F37" s="28" t="str">
        <f t="shared" si="1"/>
        <v>A</v>
      </c>
      <c r="G37" s="28">
        <f t="shared" si="2"/>
        <v>88</v>
      </c>
      <c r="H37" s="28" t="str">
        <f t="shared" si="3"/>
        <v>A</v>
      </c>
      <c r="I37" s="36">
        <v>1</v>
      </c>
      <c r="J37"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7" s="28">
        <f t="shared" si="5"/>
        <v>87.625</v>
      </c>
      <c r="L37" s="28" t="str">
        <f t="shared" si="6"/>
        <v>A</v>
      </c>
      <c r="M37" s="28">
        <f t="shared" si="7"/>
        <v>87.625</v>
      </c>
      <c r="N37" s="28" t="str">
        <f t="shared" si="8"/>
        <v>A</v>
      </c>
      <c r="O37" s="36">
        <v>1</v>
      </c>
      <c r="P37" s="28" t="str">
        <f t="shared" si="9"/>
        <v xml:space="preserve">Memiliki keterampilan berwirausaha pada bidang Kerajinan dari Bahan Limbah Berbentuk Bangun Datar, Rekayasa Peralatan Sistem Teknik, Budidaya Ikan Konsumsi, dan Wirausaha Pengolahan Produk Makanan Khas daerah </v>
      </c>
      <c r="Q37" s="39"/>
      <c r="R37" s="39" t="s">
        <v>8</v>
      </c>
      <c r="S37" s="18"/>
      <c r="T37" s="1">
        <v>88.17</v>
      </c>
      <c r="U37" s="1">
        <v>72</v>
      </c>
      <c r="V37" s="1">
        <v>92.65</v>
      </c>
      <c r="W37" s="1">
        <v>96.78</v>
      </c>
      <c r="X37" s="1">
        <v>88</v>
      </c>
      <c r="Y37" s="1"/>
      <c r="Z37" s="1"/>
      <c r="AA37" s="1"/>
      <c r="AB37" s="1"/>
      <c r="AC37" s="1"/>
      <c r="AD37" s="1"/>
      <c r="AE37" s="18"/>
      <c r="AF37" s="1">
        <v>84.5</v>
      </c>
      <c r="AG37" s="1">
        <v>90</v>
      </c>
      <c r="AH37" s="1">
        <v>86</v>
      </c>
      <c r="AI37" s="1">
        <v>90</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117265</v>
      </c>
      <c r="C38" s="19" t="s">
        <v>101</v>
      </c>
      <c r="D38" s="18"/>
      <c r="E38" s="28">
        <f t="shared" si="0"/>
        <v>86</v>
      </c>
      <c r="F38" s="28" t="str">
        <f t="shared" si="1"/>
        <v>A</v>
      </c>
      <c r="G38" s="28">
        <f t="shared" si="2"/>
        <v>86</v>
      </c>
      <c r="H38" s="28" t="str">
        <f t="shared" si="3"/>
        <v>A</v>
      </c>
      <c r="I38" s="36">
        <v>2</v>
      </c>
      <c r="J38"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38" s="28">
        <f t="shared" si="5"/>
        <v>87.625</v>
      </c>
      <c r="L38" s="28" t="str">
        <f t="shared" si="6"/>
        <v>A</v>
      </c>
      <c r="M38" s="28">
        <f t="shared" si="7"/>
        <v>87.625</v>
      </c>
      <c r="N38" s="28" t="str">
        <f t="shared" si="8"/>
        <v>A</v>
      </c>
      <c r="O38" s="36">
        <v>1</v>
      </c>
      <c r="P38" s="28" t="str">
        <f t="shared" si="9"/>
        <v xml:space="preserve">Memiliki keterampilan berwirausaha pada bidang Kerajinan dari Bahan Limbah Berbentuk Bangun Datar, Rekayasa Peralatan Sistem Teknik, Budidaya Ikan Konsumsi, dan Wirausaha Pengolahan Produk Makanan Khas daerah </v>
      </c>
      <c r="Q38" s="39"/>
      <c r="R38" s="39" t="s">
        <v>8</v>
      </c>
      <c r="S38" s="18"/>
      <c r="T38" s="1">
        <v>89.86</v>
      </c>
      <c r="U38" s="1">
        <v>72</v>
      </c>
      <c r="V38" s="1">
        <v>88</v>
      </c>
      <c r="W38" s="1">
        <v>88</v>
      </c>
      <c r="X38" s="1">
        <v>92</v>
      </c>
      <c r="Y38" s="1"/>
      <c r="Z38" s="1"/>
      <c r="AA38" s="1"/>
      <c r="AB38" s="1"/>
      <c r="AC38" s="1"/>
      <c r="AD38" s="1"/>
      <c r="AE38" s="18"/>
      <c r="AF38" s="1">
        <v>84.5</v>
      </c>
      <c r="AG38" s="1">
        <v>90</v>
      </c>
      <c r="AH38" s="1">
        <v>86</v>
      </c>
      <c r="AI38" s="1">
        <v>90</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117280</v>
      </c>
      <c r="C39" s="19" t="s">
        <v>102</v>
      </c>
      <c r="D39" s="18"/>
      <c r="E39" s="28">
        <f t="shared" si="0"/>
        <v>88</v>
      </c>
      <c r="F39" s="28" t="str">
        <f t="shared" si="1"/>
        <v>A</v>
      </c>
      <c r="G39" s="28">
        <f t="shared" si="2"/>
        <v>88</v>
      </c>
      <c r="H39" s="28" t="str">
        <f t="shared" si="3"/>
        <v>A</v>
      </c>
      <c r="I39" s="36">
        <v>1</v>
      </c>
      <c r="J39"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9" s="28">
        <f t="shared" si="5"/>
        <v>90</v>
      </c>
      <c r="L39" s="28" t="str">
        <f t="shared" si="6"/>
        <v>A</v>
      </c>
      <c r="M39" s="28">
        <f t="shared" si="7"/>
        <v>90</v>
      </c>
      <c r="N39" s="28" t="str">
        <f t="shared" si="8"/>
        <v>A</v>
      </c>
      <c r="O39" s="36">
        <v>1</v>
      </c>
      <c r="P39" s="28" t="str">
        <f t="shared" si="9"/>
        <v xml:space="preserve">Memiliki keterampilan berwirausaha pada bidang Kerajinan dari Bahan Limbah Berbentuk Bangun Datar, Rekayasa Peralatan Sistem Teknik, Budidaya Ikan Konsumsi, dan Wirausaha Pengolahan Produk Makanan Khas daerah </v>
      </c>
      <c r="Q39" s="39"/>
      <c r="R39" s="39" t="s">
        <v>8</v>
      </c>
      <c r="S39" s="18"/>
      <c r="T39" s="1">
        <v>93.25</v>
      </c>
      <c r="U39" s="1">
        <v>74</v>
      </c>
      <c r="V39" s="1">
        <v>92.64</v>
      </c>
      <c r="W39" s="1">
        <v>90</v>
      </c>
      <c r="X39" s="1">
        <v>88</v>
      </c>
      <c r="Y39" s="1"/>
      <c r="Z39" s="1"/>
      <c r="AA39" s="1"/>
      <c r="AB39" s="1"/>
      <c r="AC39" s="1"/>
      <c r="AD39" s="1"/>
      <c r="AE39" s="18"/>
      <c r="AF39" s="1">
        <v>86</v>
      </c>
      <c r="AG39" s="1">
        <v>98</v>
      </c>
      <c r="AH39" s="1">
        <v>86</v>
      </c>
      <c r="AI39" s="1">
        <v>90</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117295</v>
      </c>
      <c r="C40" s="19" t="s">
        <v>103</v>
      </c>
      <c r="D40" s="18"/>
      <c r="E40" s="28">
        <f t="shared" si="0"/>
        <v>86</v>
      </c>
      <c r="F40" s="28" t="str">
        <f t="shared" si="1"/>
        <v>A</v>
      </c>
      <c r="G40" s="28">
        <f t="shared" si="2"/>
        <v>86</v>
      </c>
      <c r="H40" s="28" t="str">
        <f t="shared" si="3"/>
        <v>A</v>
      </c>
      <c r="I40" s="36">
        <v>2</v>
      </c>
      <c r="J40"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40" s="28">
        <f t="shared" si="5"/>
        <v>89.625</v>
      </c>
      <c r="L40" s="28" t="str">
        <f t="shared" si="6"/>
        <v>A</v>
      </c>
      <c r="M40" s="28">
        <f t="shared" si="7"/>
        <v>89.625</v>
      </c>
      <c r="N40" s="28" t="str">
        <f t="shared" si="8"/>
        <v>A</v>
      </c>
      <c r="O40" s="36">
        <v>1</v>
      </c>
      <c r="P40" s="28" t="str">
        <f t="shared" si="9"/>
        <v xml:space="preserve">Memiliki keterampilan berwirausaha pada bidang Kerajinan dari Bahan Limbah Berbentuk Bangun Datar, Rekayasa Peralatan Sistem Teknik, Budidaya Ikan Konsumsi, dan Wirausaha Pengolahan Produk Makanan Khas daerah </v>
      </c>
      <c r="Q40" s="39"/>
      <c r="R40" s="39" t="s">
        <v>8</v>
      </c>
      <c r="S40" s="18"/>
      <c r="T40" s="1">
        <v>88.17</v>
      </c>
      <c r="U40" s="1">
        <v>72</v>
      </c>
      <c r="V40" s="1">
        <v>88</v>
      </c>
      <c r="W40" s="1">
        <v>90</v>
      </c>
      <c r="X40" s="1">
        <v>90</v>
      </c>
      <c r="Y40" s="1"/>
      <c r="Z40" s="1"/>
      <c r="AA40" s="1"/>
      <c r="AB40" s="1"/>
      <c r="AC40" s="1"/>
      <c r="AD40" s="1"/>
      <c r="AE40" s="18"/>
      <c r="AF40" s="1">
        <v>84.5</v>
      </c>
      <c r="AG40" s="1">
        <v>98</v>
      </c>
      <c r="AH40" s="1">
        <v>86</v>
      </c>
      <c r="AI40" s="1">
        <v>90</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117310</v>
      </c>
      <c r="C41" s="19" t="s">
        <v>104</v>
      </c>
      <c r="D41" s="18"/>
      <c r="E41" s="28">
        <f t="shared" si="0"/>
        <v>89</v>
      </c>
      <c r="F41" s="28" t="str">
        <f t="shared" si="1"/>
        <v>A</v>
      </c>
      <c r="G41" s="28">
        <f t="shared" si="2"/>
        <v>89</v>
      </c>
      <c r="H41" s="28" t="str">
        <f t="shared" si="3"/>
        <v>A</v>
      </c>
      <c r="I41" s="36">
        <v>1</v>
      </c>
      <c r="J41"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1" s="28">
        <f t="shared" si="5"/>
        <v>90.625</v>
      </c>
      <c r="L41" s="28" t="str">
        <f t="shared" si="6"/>
        <v>A</v>
      </c>
      <c r="M41" s="28">
        <f t="shared" si="7"/>
        <v>90.625</v>
      </c>
      <c r="N41" s="28" t="str">
        <f t="shared" si="8"/>
        <v>A</v>
      </c>
      <c r="O41" s="36">
        <v>1</v>
      </c>
      <c r="P41" s="28" t="str">
        <f t="shared" si="9"/>
        <v xml:space="preserve">Memiliki keterampilan berwirausaha pada bidang Kerajinan dari Bahan Limbah Berbentuk Bangun Datar, Rekayasa Peralatan Sistem Teknik, Budidaya Ikan Konsumsi, dan Wirausaha Pengolahan Produk Makanan Khas daerah </v>
      </c>
      <c r="Q41" s="39"/>
      <c r="R41" s="39" t="s">
        <v>8</v>
      </c>
      <c r="S41" s="18"/>
      <c r="T41" s="1">
        <v>84.78</v>
      </c>
      <c r="U41" s="1">
        <v>74</v>
      </c>
      <c r="V41" s="1">
        <v>90.34</v>
      </c>
      <c r="W41" s="1">
        <v>94.56</v>
      </c>
      <c r="X41" s="1">
        <v>100</v>
      </c>
      <c r="Y41" s="1"/>
      <c r="Z41" s="1"/>
      <c r="AA41" s="1"/>
      <c r="AB41" s="1"/>
      <c r="AC41" s="1"/>
      <c r="AD41" s="1"/>
      <c r="AE41" s="18"/>
      <c r="AF41" s="1">
        <v>84.5</v>
      </c>
      <c r="AG41" s="1">
        <v>92</v>
      </c>
      <c r="AH41" s="1">
        <v>96</v>
      </c>
      <c r="AI41" s="1">
        <v>90</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117325</v>
      </c>
      <c r="C42" s="19" t="s">
        <v>105</v>
      </c>
      <c r="D42" s="18"/>
      <c r="E42" s="28">
        <f t="shared" si="0"/>
        <v>85</v>
      </c>
      <c r="F42" s="28" t="str">
        <f t="shared" si="1"/>
        <v>A</v>
      </c>
      <c r="G42" s="28">
        <f t="shared" si="2"/>
        <v>85</v>
      </c>
      <c r="H42" s="28" t="str">
        <f t="shared" si="3"/>
        <v>A</v>
      </c>
      <c r="I42" s="36">
        <v>2</v>
      </c>
      <c r="J42"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42" s="28">
        <f t="shared" si="5"/>
        <v>89.625</v>
      </c>
      <c r="L42" s="28" t="str">
        <f t="shared" si="6"/>
        <v>A</v>
      </c>
      <c r="M42" s="28">
        <f t="shared" si="7"/>
        <v>89.625</v>
      </c>
      <c r="N42" s="28" t="str">
        <f t="shared" si="8"/>
        <v>A</v>
      </c>
      <c r="O42" s="36">
        <v>1</v>
      </c>
      <c r="P42" s="28" t="str">
        <f t="shared" si="9"/>
        <v xml:space="preserve">Memiliki keterampilan berwirausaha pada bidang Kerajinan dari Bahan Limbah Berbentuk Bangun Datar, Rekayasa Peralatan Sistem Teknik, Budidaya Ikan Konsumsi, dan Wirausaha Pengolahan Produk Makanan Khas daerah </v>
      </c>
      <c r="Q42" s="39"/>
      <c r="R42" s="39" t="s">
        <v>8</v>
      </c>
      <c r="S42" s="18"/>
      <c r="T42" s="1">
        <v>91.56</v>
      </c>
      <c r="U42" s="1">
        <v>72</v>
      </c>
      <c r="V42" s="1">
        <v>89</v>
      </c>
      <c r="W42" s="1">
        <v>83.32</v>
      </c>
      <c r="X42" s="1">
        <v>90</v>
      </c>
      <c r="Y42" s="1"/>
      <c r="Z42" s="1"/>
      <c r="AA42" s="1"/>
      <c r="AB42" s="1"/>
      <c r="AC42" s="1"/>
      <c r="AD42" s="1"/>
      <c r="AE42" s="18"/>
      <c r="AF42" s="1">
        <v>84.5</v>
      </c>
      <c r="AG42" s="1">
        <v>98</v>
      </c>
      <c r="AH42" s="1">
        <v>86</v>
      </c>
      <c r="AI42" s="1">
        <v>90</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117340</v>
      </c>
      <c r="C43" s="19" t="s">
        <v>106</v>
      </c>
      <c r="D43" s="18"/>
      <c r="E43" s="28">
        <f t="shared" si="0"/>
        <v>90</v>
      </c>
      <c r="F43" s="28" t="str">
        <f t="shared" si="1"/>
        <v>A</v>
      </c>
      <c r="G43" s="28">
        <f t="shared" si="2"/>
        <v>90</v>
      </c>
      <c r="H43" s="28" t="str">
        <f t="shared" si="3"/>
        <v>A</v>
      </c>
      <c r="I43" s="36">
        <v>1</v>
      </c>
      <c r="J4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3" s="28">
        <f t="shared" si="5"/>
        <v>92.625</v>
      </c>
      <c r="L43" s="28" t="str">
        <f t="shared" si="6"/>
        <v>A</v>
      </c>
      <c r="M43" s="28">
        <f t="shared" si="7"/>
        <v>92.625</v>
      </c>
      <c r="N43" s="28" t="str">
        <f t="shared" si="8"/>
        <v>A</v>
      </c>
      <c r="O43" s="36">
        <v>1</v>
      </c>
      <c r="P43" s="28" t="str">
        <f t="shared" si="9"/>
        <v xml:space="preserve">Memiliki keterampilan berwirausaha pada bidang Kerajinan dari Bahan Limbah Berbentuk Bangun Datar, Rekayasa Peralatan Sistem Teknik, Budidaya Ikan Konsumsi, dan Wirausaha Pengolahan Produk Makanan Khas daerah </v>
      </c>
      <c r="Q43" s="39"/>
      <c r="R43" s="39" t="s">
        <v>8</v>
      </c>
      <c r="S43" s="18"/>
      <c r="T43" s="1">
        <v>93.25</v>
      </c>
      <c r="U43" s="1">
        <v>80</v>
      </c>
      <c r="V43" s="1">
        <v>90.29</v>
      </c>
      <c r="W43" s="1">
        <v>88</v>
      </c>
      <c r="X43" s="1">
        <v>100</v>
      </c>
      <c r="Y43" s="1"/>
      <c r="Z43" s="1"/>
      <c r="AA43" s="1"/>
      <c r="AB43" s="1"/>
      <c r="AC43" s="1"/>
      <c r="AD43" s="1"/>
      <c r="AE43" s="18"/>
      <c r="AF43" s="1">
        <v>84.5</v>
      </c>
      <c r="AG43" s="1">
        <v>98</v>
      </c>
      <c r="AH43" s="1">
        <v>98</v>
      </c>
      <c r="AI43" s="1">
        <v>90</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117355</v>
      </c>
      <c r="C44" s="19" t="s">
        <v>107</v>
      </c>
      <c r="D44" s="18"/>
      <c r="E44" s="28">
        <f t="shared" si="0"/>
        <v>80</v>
      </c>
      <c r="F44" s="28" t="str">
        <f t="shared" si="1"/>
        <v>B</v>
      </c>
      <c r="G44" s="28">
        <f t="shared" si="2"/>
        <v>80</v>
      </c>
      <c r="H44" s="28" t="str">
        <f t="shared" si="3"/>
        <v>B</v>
      </c>
      <c r="I44" s="36">
        <v>2</v>
      </c>
      <c r="J44"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44" s="28">
        <f t="shared" si="5"/>
        <v>87.625</v>
      </c>
      <c r="L44" s="28" t="str">
        <f t="shared" si="6"/>
        <v>A</v>
      </c>
      <c r="M44" s="28">
        <f t="shared" si="7"/>
        <v>87.625</v>
      </c>
      <c r="N44" s="28" t="str">
        <f t="shared" si="8"/>
        <v>A</v>
      </c>
      <c r="O44" s="36">
        <v>1</v>
      </c>
      <c r="P44" s="28" t="str">
        <f t="shared" si="9"/>
        <v xml:space="preserve">Memiliki keterampilan berwirausaha pada bidang Kerajinan dari Bahan Limbah Berbentuk Bangun Datar, Rekayasa Peralatan Sistem Teknik, Budidaya Ikan Konsumsi, dan Wirausaha Pengolahan Produk Makanan Khas daerah </v>
      </c>
      <c r="Q44" s="39"/>
      <c r="R44" s="39" t="s">
        <v>8</v>
      </c>
      <c r="S44" s="18"/>
      <c r="T44" s="1">
        <v>86.47</v>
      </c>
      <c r="U44" s="1">
        <v>74</v>
      </c>
      <c r="V44" s="1">
        <v>84.69</v>
      </c>
      <c r="W44" s="1">
        <v>77.61</v>
      </c>
      <c r="X44" s="1">
        <v>78</v>
      </c>
      <c r="Y44" s="1"/>
      <c r="Z44" s="1"/>
      <c r="AA44" s="1"/>
      <c r="AB44" s="1"/>
      <c r="AC44" s="1"/>
      <c r="AD44" s="1"/>
      <c r="AE44" s="18"/>
      <c r="AF44" s="1">
        <v>84.5</v>
      </c>
      <c r="AG44" s="1">
        <v>90</v>
      </c>
      <c r="AH44" s="1">
        <v>86</v>
      </c>
      <c r="AI44" s="1">
        <v>90</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117370</v>
      </c>
      <c r="C45" s="19" t="s">
        <v>108</v>
      </c>
      <c r="D45" s="18"/>
      <c r="E45" s="28">
        <f t="shared" si="0"/>
        <v>87</v>
      </c>
      <c r="F45" s="28" t="str">
        <f t="shared" si="1"/>
        <v>A</v>
      </c>
      <c r="G45" s="28">
        <f t="shared" si="2"/>
        <v>87</v>
      </c>
      <c r="H45" s="28" t="str">
        <f t="shared" si="3"/>
        <v>A</v>
      </c>
      <c r="I45" s="36">
        <v>1</v>
      </c>
      <c r="J4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5" s="28">
        <f t="shared" si="5"/>
        <v>88.5</v>
      </c>
      <c r="L45" s="28" t="str">
        <f t="shared" si="6"/>
        <v>A</v>
      </c>
      <c r="M45" s="28">
        <f t="shared" si="7"/>
        <v>88.5</v>
      </c>
      <c r="N45" s="28" t="str">
        <f t="shared" si="8"/>
        <v>A</v>
      </c>
      <c r="O45" s="36">
        <v>1</v>
      </c>
      <c r="P45" s="28" t="str">
        <f t="shared" si="9"/>
        <v xml:space="preserve">Memiliki keterampilan berwirausaha pada bidang Kerajinan dari Bahan Limbah Berbentuk Bangun Datar, Rekayasa Peralatan Sistem Teknik, Budidaya Ikan Konsumsi, dan Wirausaha Pengolahan Produk Makanan Khas daerah </v>
      </c>
      <c r="Q45" s="39"/>
      <c r="R45" s="39" t="s">
        <v>8</v>
      </c>
      <c r="S45" s="18"/>
      <c r="T45" s="1">
        <v>83.08</v>
      </c>
      <c r="U45" s="1">
        <v>74</v>
      </c>
      <c r="V45" s="1">
        <v>90</v>
      </c>
      <c r="W45" s="1">
        <v>90</v>
      </c>
      <c r="X45" s="1">
        <v>98</v>
      </c>
      <c r="Y45" s="1"/>
      <c r="Z45" s="1"/>
      <c r="AA45" s="1"/>
      <c r="AB45" s="1"/>
      <c r="AC45" s="1"/>
      <c r="AD45" s="1"/>
      <c r="AE45" s="18"/>
      <c r="AF45" s="1">
        <v>86</v>
      </c>
      <c r="AG45" s="1">
        <v>93</v>
      </c>
      <c r="AH45" s="1">
        <v>86</v>
      </c>
      <c r="AI45" s="1">
        <v>89</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117385</v>
      </c>
      <c r="C46" s="19" t="s">
        <v>109</v>
      </c>
      <c r="D46" s="18"/>
      <c r="E46" s="28">
        <f t="shared" si="0"/>
        <v>79</v>
      </c>
      <c r="F46" s="28" t="str">
        <f t="shared" si="1"/>
        <v>B</v>
      </c>
      <c r="G46" s="28">
        <f t="shared" si="2"/>
        <v>79</v>
      </c>
      <c r="H46" s="28" t="str">
        <f t="shared" si="3"/>
        <v>B</v>
      </c>
      <c r="I46" s="36">
        <v>3</v>
      </c>
      <c r="J46" s="28" t="str">
        <f t="shared" si="4"/>
        <v>Memiliki kemampuan dalam memahami, menganali dan menerapkan kewirausahaan pada Budidaya Ikan Konsumsi, dan Wirausaha Pengolahan Produk Makanan Khas daerah namun kemampuan memahami, mengenali dan menerapkan kewirausahaan pada  Kerajinan dari Bahan Limbah Berbentuk Bangun Datar, Rekayasa Peralatan Sistem Teknik, perlu ditingkatkan</v>
      </c>
      <c r="K46" s="28">
        <f t="shared" si="5"/>
        <v>88.25</v>
      </c>
      <c r="L46" s="28" t="str">
        <f t="shared" si="6"/>
        <v>A</v>
      </c>
      <c r="M46" s="28">
        <f t="shared" si="7"/>
        <v>88.25</v>
      </c>
      <c r="N46" s="28" t="str">
        <f t="shared" si="8"/>
        <v>A</v>
      </c>
      <c r="O46" s="36">
        <v>1</v>
      </c>
      <c r="P46" s="28" t="str">
        <f t="shared" si="9"/>
        <v xml:space="preserve">Memiliki keterampilan berwirausaha pada bidang Kerajinan dari Bahan Limbah Berbentuk Bangun Datar, Rekayasa Peralatan Sistem Teknik, Budidaya Ikan Konsumsi, dan Wirausaha Pengolahan Produk Makanan Khas daerah </v>
      </c>
      <c r="Q46" s="39"/>
      <c r="R46" s="39" t="s">
        <v>8</v>
      </c>
      <c r="S46" s="18"/>
      <c r="T46" s="1">
        <v>76.3</v>
      </c>
      <c r="U46" s="1">
        <v>80</v>
      </c>
      <c r="V46" s="1">
        <v>80</v>
      </c>
      <c r="W46" s="1">
        <v>80</v>
      </c>
      <c r="X46" s="1">
        <v>79</v>
      </c>
      <c r="Y46" s="1"/>
      <c r="Z46" s="1"/>
      <c r="AA46" s="1"/>
      <c r="AB46" s="1"/>
      <c r="AC46" s="1"/>
      <c r="AD46" s="1"/>
      <c r="AE46" s="18"/>
      <c r="AF46" s="1">
        <v>84</v>
      </c>
      <c r="AG46" s="1">
        <v>93</v>
      </c>
      <c r="AH46" s="1">
        <v>86</v>
      </c>
      <c r="AI46" s="1">
        <v>90</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110</v>
      </c>
      <c r="D52" s="18"/>
      <c r="E52" s="18"/>
      <c r="F52" s="18" t="s">
        <v>111</v>
      </c>
      <c r="G52" s="18"/>
      <c r="H52" s="18"/>
      <c r="I52" s="38"/>
      <c r="J52" s="30"/>
      <c r="K52" s="18">
        <f>IF(COUNTBLANK($G$11:$G$50)=40,"",MAX($G$11:$G$50))</f>
        <v>91</v>
      </c>
      <c r="L52" s="18"/>
      <c r="M52" s="18"/>
      <c r="N52" s="18"/>
      <c r="O52" s="37"/>
      <c r="P52" s="18"/>
      <c r="Q52" s="37" t="s">
        <v>112</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113</v>
      </c>
      <c r="D53" s="18"/>
      <c r="E53" s="18"/>
      <c r="F53" s="18" t="s">
        <v>114</v>
      </c>
      <c r="G53" s="18"/>
      <c r="H53" s="18"/>
      <c r="I53" s="38"/>
      <c r="J53" s="30"/>
      <c r="K53" s="18">
        <f>IF(COUNTBLANK($G$11:$G$50)=40,"",MIN($G$11:$G$50))</f>
        <v>74</v>
      </c>
      <c r="L53" s="18"/>
      <c r="M53" s="18"/>
      <c r="N53" s="18"/>
      <c r="O53" s="37"/>
      <c r="P53" s="18"/>
      <c r="Q53" s="37" t="s">
        <v>115</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116</v>
      </c>
      <c r="G54" s="18"/>
      <c r="H54" s="18"/>
      <c r="I54" s="38"/>
      <c r="J54" s="30"/>
      <c r="K54" s="18">
        <f>IF(COUNTBLANK($G$11:$G$50)=40,"",AVERAGE($G$11:$G$50))</f>
        <v>86.194444444444443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117</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118</v>
      </c>
      <c r="D56" s="18"/>
      <c r="E56" s="18"/>
      <c r="F56" s="18"/>
      <c r="G56" s="18"/>
      <c r="H56" s="18"/>
      <c r="I56" s="37"/>
      <c r="J56" s="18"/>
      <c r="K56" s="18"/>
      <c r="L56" s="18"/>
      <c r="M56" s="18"/>
      <c r="N56" s="18"/>
      <c r="O56" s="37"/>
      <c r="P56" s="18"/>
      <c r="Q56" s="37" t="s">
        <v>119</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120</v>
      </c>
      <c r="D57" s="18"/>
      <c r="E57" s="18"/>
      <c r="F57" s="18"/>
      <c r="G57" s="18"/>
      <c r="H57" s="18"/>
      <c r="I57" s="37"/>
      <c r="J57" s="18"/>
      <c r="K57" s="18"/>
      <c r="L57" s="18"/>
      <c r="M57" s="18"/>
      <c r="N57" s="18"/>
      <c r="O57" s="37"/>
      <c r="P57" s="18"/>
      <c r="Q57" s="37" t="s">
        <v>121</v>
      </c>
      <c r="R57" s="37" t="s">
        <v>122</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147" priority="1" operator="between">
      <formula>($C$4-1)</formula>
      <formula>1</formula>
    </cfRule>
  </conditionalFormatting>
  <conditionalFormatting sqref="E12">
    <cfRule type="cellIs" dxfId="1146" priority="2" operator="between">
      <formula>($C$4-1)</formula>
      <formula>1</formula>
    </cfRule>
  </conditionalFormatting>
  <conditionalFormatting sqref="E13">
    <cfRule type="cellIs" dxfId="1145" priority="3" operator="between">
      <formula>($C$4-1)</formula>
      <formula>1</formula>
    </cfRule>
  </conditionalFormatting>
  <conditionalFormatting sqref="E14">
    <cfRule type="cellIs" dxfId="1144" priority="4" operator="between">
      <formula>($C$4-1)</formula>
      <formula>1</formula>
    </cfRule>
  </conditionalFormatting>
  <conditionalFormatting sqref="E15">
    <cfRule type="cellIs" dxfId="1143" priority="5" operator="between">
      <formula>($C$4-1)</formula>
      <formula>1</formula>
    </cfRule>
  </conditionalFormatting>
  <conditionalFormatting sqref="E16">
    <cfRule type="cellIs" dxfId="1142" priority="6" operator="between">
      <formula>($C$4-1)</formula>
      <formula>1</formula>
    </cfRule>
  </conditionalFormatting>
  <conditionalFormatting sqref="E17">
    <cfRule type="cellIs" dxfId="1141" priority="7" operator="between">
      <formula>($C$4-1)</formula>
      <formula>1</formula>
    </cfRule>
  </conditionalFormatting>
  <conditionalFormatting sqref="E18">
    <cfRule type="cellIs" dxfId="1140" priority="8" operator="between">
      <formula>($C$4-1)</formula>
      <formula>1</formula>
    </cfRule>
  </conditionalFormatting>
  <conditionalFormatting sqref="E19">
    <cfRule type="cellIs" dxfId="1139" priority="9" operator="between">
      <formula>($C$4-1)</formula>
      <formula>1</formula>
    </cfRule>
  </conditionalFormatting>
  <conditionalFormatting sqref="E20">
    <cfRule type="cellIs" dxfId="1138" priority="10" operator="between">
      <formula>($C$4-1)</formula>
      <formula>1</formula>
    </cfRule>
  </conditionalFormatting>
  <conditionalFormatting sqref="E21">
    <cfRule type="cellIs" dxfId="1137" priority="11" operator="between">
      <formula>($C$4-1)</formula>
      <formula>1</formula>
    </cfRule>
  </conditionalFormatting>
  <conditionalFormatting sqref="E22">
    <cfRule type="cellIs" dxfId="1136" priority="12" operator="between">
      <formula>($C$4-1)</formula>
      <formula>1</formula>
    </cfRule>
  </conditionalFormatting>
  <conditionalFormatting sqref="E23">
    <cfRule type="cellIs" dxfId="1135" priority="13" operator="between">
      <formula>($C$4-1)</formula>
      <formula>1</formula>
    </cfRule>
  </conditionalFormatting>
  <conditionalFormatting sqref="E24">
    <cfRule type="cellIs" dxfId="1134" priority="14" operator="between">
      <formula>($C$4-1)</formula>
      <formula>1</formula>
    </cfRule>
  </conditionalFormatting>
  <conditionalFormatting sqref="E25">
    <cfRule type="cellIs" dxfId="1133" priority="15" operator="between">
      <formula>($C$4-1)</formula>
      <formula>1</formula>
    </cfRule>
  </conditionalFormatting>
  <conditionalFormatting sqref="E26">
    <cfRule type="cellIs" dxfId="1132" priority="16" operator="between">
      <formula>($C$4-1)</formula>
      <formula>1</formula>
    </cfRule>
  </conditionalFormatting>
  <conditionalFormatting sqref="E27">
    <cfRule type="cellIs" dxfId="1131" priority="17" operator="between">
      <formula>($C$4-1)</formula>
      <formula>1</formula>
    </cfRule>
  </conditionalFormatting>
  <conditionalFormatting sqref="E28">
    <cfRule type="cellIs" dxfId="1130" priority="18" operator="between">
      <formula>($C$4-1)</formula>
      <formula>1</formula>
    </cfRule>
  </conditionalFormatting>
  <conditionalFormatting sqref="E29">
    <cfRule type="cellIs" dxfId="1129" priority="19" operator="between">
      <formula>($C$4-1)</formula>
      <formula>1</formula>
    </cfRule>
  </conditionalFormatting>
  <conditionalFormatting sqref="E30">
    <cfRule type="cellIs" dxfId="1128" priority="20" operator="between">
      <formula>($C$4-1)</formula>
      <formula>1</formula>
    </cfRule>
  </conditionalFormatting>
  <conditionalFormatting sqref="E31">
    <cfRule type="cellIs" dxfId="1127" priority="21" operator="between">
      <formula>($C$4-1)</formula>
      <formula>1</formula>
    </cfRule>
  </conditionalFormatting>
  <conditionalFormatting sqref="E32">
    <cfRule type="cellIs" dxfId="1126" priority="22" operator="between">
      <formula>($C$4-1)</formula>
      <formula>1</formula>
    </cfRule>
  </conditionalFormatting>
  <conditionalFormatting sqref="E33">
    <cfRule type="cellIs" dxfId="1125" priority="23" operator="between">
      <formula>($C$4-1)</formula>
      <formula>1</formula>
    </cfRule>
  </conditionalFormatting>
  <conditionalFormatting sqref="E34">
    <cfRule type="cellIs" dxfId="1124" priority="24" operator="between">
      <formula>($C$4-1)</formula>
      <formula>1</formula>
    </cfRule>
  </conditionalFormatting>
  <conditionalFormatting sqref="E35">
    <cfRule type="cellIs" dxfId="1123" priority="25" operator="between">
      <formula>($C$4-1)</formula>
      <formula>1</formula>
    </cfRule>
  </conditionalFormatting>
  <conditionalFormatting sqref="E36">
    <cfRule type="cellIs" dxfId="1122" priority="26" operator="between">
      <formula>($C$4-1)</formula>
      <formula>1</formula>
    </cfRule>
  </conditionalFormatting>
  <conditionalFormatting sqref="E37">
    <cfRule type="cellIs" dxfId="1121" priority="27" operator="between">
      <formula>($C$4-1)</formula>
      <formula>1</formula>
    </cfRule>
  </conditionalFormatting>
  <conditionalFormatting sqref="E38">
    <cfRule type="cellIs" dxfId="1120" priority="28" operator="between">
      <formula>($C$4-1)</formula>
      <formula>1</formula>
    </cfRule>
  </conditionalFormatting>
  <conditionalFormatting sqref="E39">
    <cfRule type="cellIs" dxfId="1119" priority="29" operator="between">
      <formula>($C$4-1)</formula>
      <formula>1</formula>
    </cfRule>
  </conditionalFormatting>
  <conditionalFormatting sqref="E40">
    <cfRule type="cellIs" dxfId="1118" priority="30" operator="between">
      <formula>($C$4-1)</formula>
      <formula>1</formula>
    </cfRule>
  </conditionalFormatting>
  <conditionalFormatting sqref="E41">
    <cfRule type="cellIs" dxfId="1117" priority="31" operator="between">
      <formula>($C$4-1)</formula>
      <formula>1</formula>
    </cfRule>
  </conditionalFormatting>
  <conditionalFormatting sqref="E42">
    <cfRule type="cellIs" dxfId="1116" priority="32" operator="between">
      <formula>($C$4-1)</formula>
      <formula>1</formula>
    </cfRule>
  </conditionalFormatting>
  <conditionalFormatting sqref="E43">
    <cfRule type="cellIs" dxfId="1115" priority="33" operator="between">
      <formula>($C$4-1)</formula>
      <formula>1</formula>
    </cfRule>
  </conditionalFormatting>
  <conditionalFormatting sqref="E44">
    <cfRule type="cellIs" dxfId="1114" priority="34" operator="between">
      <formula>($C$4-1)</formula>
      <formula>1</formula>
    </cfRule>
  </conditionalFormatting>
  <conditionalFormatting sqref="E45">
    <cfRule type="cellIs" dxfId="1113" priority="35" operator="between">
      <formula>($C$4-1)</formula>
      <formula>1</formula>
    </cfRule>
  </conditionalFormatting>
  <conditionalFormatting sqref="E46">
    <cfRule type="cellIs" dxfId="1112" priority="36" operator="between">
      <formula>($C$4-1)</formula>
      <formula>1</formula>
    </cfRule>
  </conditionalFormatting>
  <conditionalFormatting sqref="E47">
    <cfRule type="cellIs" dxfId="1111" priority="37" operator="between">
      <formula>($C$4-1)</formula>
      <formula>1</formula>
    </cfRule>
  </conditionalFormatting>
  <conditionalFormatting sqref="E48">
    <cfRule type="cellIs" dxfId="1110" priority="38" operator="between">
      <formula>($C$4-1)</formula>
      <formula>1</formula>
    </cfRule>
  </conditionalFormatting>
  <conditionalFormatting sqref="E49">
    <cfRule type="cellIs" dxfId="1109" priority="39" operator="between">
      <formula>($C$4-1)</formula>
      <formula>1</formula>
    </cfRule>
  </conditionalFormatting>
  <conditionalFormatting sqref="E50">
    <cfRule type="cellIs" dxfId="1108" priority="40" operator="between">
      <formula>($C$4-1)</formula>
      <formula>1</formula>
    </cfRule>
  </conditionalFormatting>
  <conditionalFormatting sqref="G11">
    <cfRule type="cellIs" dxfId="1107" priority="41" operator="between">
      <formula>($C$4-1)</formula>
      <formula>1</formula>
    </cfRule>
  </conditionalFormatting>
  <conditionalFormatting sqref="G12">
    <cfRule type="cellIs" dxfId="1106" priority="42" operator="between">
      <formula>($C$4-1)</formula>
      <formula>1</formula>
    </cfRule>
  </conditionalFormatting>
  <conditionalFormatting sqref="G13">
    <cfRule type="cellIs" dxfId="1105" priority="43" operator="between">
      <formula>($C$4-1)</formula>
      <formula>1</formula>
    </cfRule>
  </conditionalFormatting>
  <conditionalFormatting sqref="G14">
    <cfRule type="cellIs" dxfId="1104" priority="44" operator="between">
      <formula>($C$4-1)</formula>
      <formula>1</formula>
    </cfRule>
  </conditionalFormatting>
  <conditionalFormatting sqref="G15">
    <cfRule type="cellIs" dxfId="1103" priority="45" operator="between">
      <formula>($C$4-1)</formula>
      <formula>1</formula>
    </cfRule>
  </conditionalFormatting>
  <conditionalFormatting sqref="G16">
    <cfRule type="cellIs" dxfId="1102" priority="46" operator="between">
      <formula>($C$4-1)</formula>
      <formula>1</formula>
    </cfRule>
  </conditionalFormatting>
  <conditionalFormatting sqref="G17">
    <cfRule type="cellIs" dxfId="1101" priority="47" operator="between">
      <formula>($C$4-1)</formula>
      <formula>1</formula>
    </cfRule>
  </conditionalFormatting>
  <conditionalFormatting sqref="G18">
    <cfRule type="cellIs" dxfId="1100" priority="48" operator="between">
      <formula>($C$4-1)</formula>
      <formula>1</formula>
    </cfRule>
  </conditionalFormatting>
  <conditionalFormatting sqref="G19">
    <cfRule type="cellIs" dxfId="1099" priority="49" operator="between">
      <formula>($C$4-1)</formula>
      <formula>1</formula>
    </cfRule>
  </conditionalFormatting>
  <conditionalFormatting sqref="G20">
    <cfRule type="cellIs" dxfId="1098" priority="50" operator="between">
      <formula>($C$4-1)</formula>
      <formula>1</formula>
    </cfRule>
  </conditionalFormatting>
  <conditionalFormatting sqref="G21">
    <cfRule type="cellIs" dxfId="1097" priority="51" operator="between">
      <formula>($C$4-1)</formula>
      <formula>1</formula>
    </cfRule>
  </conditionalFormatting>
  <conditionalFormatting sqref="G22">
    <cfRule type="cellIs" dxfId="1096" priority="52" operator="between">
      <formula>($C$4-1)</formula>
      <formula>1</formula>
    </cfRule>
  </conditionalFormatting>
  <conditionalFormatting sqref="G23">
    <cfRule type="cellIs" dxfId="1095" priority="53" operator="between">
      <formula>($C$4-1)</formula>
      <formula>1</formula>
    </cfRule>
  </conditionalFormatting>
  <conditionalFormatting sqref="G24">
    <cfRule type="cellIs" dxfId="1094" priority="54" operator="between">
      <formula>($C$4-1)</formula>
      <formula>1</formula>
    </cfRule>
  </conditionalFormatting>
  <conditionalFormatting sqref="G25">
    <cfRule type="cellIs" dxfId="1093" priority="55" operator="between">
      <formula>($C$4-1)</formula>
      <formula>1</formula>
    </cfRule>
  </conditionalFormatting>
  <conditionalFormatting sqref="G26">
    <cfRule type="cellIs" dxfId="1092" priority="56" operator="between">
      <formula>($C$4-1)</formula>
      <formula>1</formula>
    </cfRule>
  </conditionalFormatting>
  <conditionalFormatting sqref="G27">
    <cfRule type="cellIs" dxfId="1091" priority="57" operator="between">
      <formula>($C$4-1)</formula>
      <formula>1</formula>
    </cfRule>
  </conditionalFormatting>
  <conditionalFormatting sqref="G28">
    <cfRule type="cellIs" dxfId="1090" priority="58" operator="between">
      <formula>($C$4-1)</formula>
      <formula>1</formula>
    </cfRule>
  </conditionalFormatting>
  <conditionalFormatting sqref="G29">
    <cfRule type="cellIs" dxfId="1089" priority="59" operator="between">
      <formula>($C$4-1)</formula>
      <formula>1</formula>
    </cfRule>
  </conditionalFormatting>
  <conditionalFormatting sqref="G30">
    <cfRule type="cellIs" dxfId="1088" priority="60" operator="between">
      <formula>($C$4-1)</formula>
      <formula>1</formula>
    </cfRule>
  </conditionalFormatting>
  <conditionalFormatting sqref="G31">
    <cfRule type="cellIs" dxfId="1087" priority="61" operator="between">
      <formula>($C$4-1)</formula>
      <formula>1</formula>
    </cfRule>
  </conditionalFormatting>
  <conditionalFormatting sqref="G32">
    <cfRule type="cellIs" dxfId="1086" priority="62" operator="between">
      <formula>($C$4-1)</formula>
      <formula>1</formula>
    </cfRule>
  </conditionalFormatting>
  <conditionalFormatting sqref="G33">
    <cfRule type="cellIs" dxfId="1085" priority="63" operator="between">
      <formula>($C$4-1)</formula>
      <formula>1</formula>
    </cfRule>
  </conditionalFormatting>
  <conditionalFormatting sqref="G34">
    <cfRule type="cellIs" dxfId="1084" priority="64" operator="between">
      <formula>($C$4-1)</formula>
      <formula>1</formula>
    </cfRule>
  </conditionalFormatting>
  <conditionalFormatting sqref="G35">
    <cfRule type="cellIs" dxfId="1083" priority="65" operator="between">
      <formula>($C$4-1)</formula>
      <formula>1</formula>
    </cfRule>
  </conditionalFormatting>
  <conditionalFormatting sqref="G36">
    <cfRule type="cellIs" dxfId="1082" priority="66" operator="between">
      <formula>($C$4-1)</formula>
      <formula>1</formula>
    </cfRule>
  </conditionalFormatting>
  <conditionalFormatting sqref="G37">
    <cfRule type="cellIs" dxfId="1081" priority="67" operator="between">
      <formula>($C$4-1)</formula>
      <formula>1</formula>
    </cfRule>
  </conditionalFormatting>
  <conditionalFormatting sqref="G38">
    <cfRule type="cellIs" dxfId="1080" priority="68" operator="between">
      <formula>($C$4-1)</formula>
      <formula>1</formula>
    </cfRule>
  </conditionalFormatting>
  <conditionalFormatting sqref="G39">
    <cfRule type="cellIs" dxfId="1079" priority="69" operator="between">
      <formula>($C$4-1)</formula>
      <formula>1</formula>
    </cfRule>
  </conditionalFormatting>
  <conditionalFormatting sqref="G40">
    <cfRule type="cellIs" dxfId="1078" priority="70" operator="between">
      <formula>($C$4-1)</formula>
      <formula>1</formula>
    </cfRule>
  </conditionalFormatting>
  <conditionalFormatting sqref="G41">
    <cfRule type="cellIs" dxfId="1077" priority="71" operator="between">
      <formula>($C$4-1)</formula>
      <formula>1</formula>
    </cfRule>
  </conditionalFormatting>
  <conditionalFormatting sqref="G42">
    <cfRule type="cellIs" dxfId="1076" priority="72" operator="between">
      <formula>($C$4-1)</formula>
      <formula>1</formula>
    </cfRule>
  </conditionalFormatting>
  <conditionalFormatting sqref="G43">
    <cfRule type="cellIs" dxfId="1075" priority="73" operator="between">
      <formula>($C$4-1)</formula>
      <formula>1</formula>
    </cfRule>
  </conditionalFormatting>
  <conditionalFormatting sqref="G44">
    <cfRule type="cellIs" dxfId="1074" priority="74" operator="between">
      <formula>($C$4-1)</formula>
      <formula>1</formula>
    </cfRule>
  </conditionalFormatting>
  <conditionalFormatting sqref="G45">
    <cfRule type="cellIs" dxfId="1073" priority="75" operator="between">
      <formula>($C$4-1)</formula>
      <formula>1</formula>
    </cfRule>
  </conditionalFormatting>
  <conditionalFormatting sqref="G46">
    <cfRule type="cellIs" dxfId="1072" priority="76" operator="between">
      <formula>($C$4-1)</formula>
      <formula>1</formula>
    </cfRule>
  </conditionalFormatting>
  <conditionalFormatting sqref="G47">
    <cfRule type="cellIs" dxfId="1071" priority="77" operator="between">
      <formula>($C$4-1)</formula>
      <formula>1</formula>
    </cfRule>
  </conditionalFormatting>
  <conditionalFormatting sqref="G48">
    <cfRule type="cellIs" dxfId="1070" priority="78" operator="between">
      <formula>($C$4-1)</formula>
      <formula>1</formula>
    </cfRule>
  </conditionalFormatting>
  <conditionalFormatting sqref="G49">
    <cfRule type="cellIs" dxfId="1069" priority="79" operator="between">
      <formula>($C$4-1)</formula>
      <formula>1</formula>
    </cfRule>
  </conditionalFormatting>
  <conditionalFormatting sqref="G50">
    <cfRule type="cellIs" dxfId="1068" priority="80" operator="between">
      <formula>($C$4-1)</formula>
      <formula>1</formula>
    </cfRule>
  </conditionalFormatting>
  <conditionalFormatting sqref="K11">
    <cfRule type="cellIs" dxfId="1067" priority="81" operator="between">
      <formula>($C$4-1)</formula>
      <formula>1</formula>
    </cfRule>
  </conditionalFormatting>
  <conditionalFormatting sqref="K12">
    <cfRule type="cellIs" dxfId="1066" priority="82" operator="between">
      <formula>($C$4-1)</formula>
      <formula>1</formula>
    </cfRule>
  </conditionalFormatting>
  <conditionalFormatting sqref="K13">
    <cfRule type="cellIs" dxfId="1065" priority="83" operator="between">
      <formula>($C$4-1)</formula>
      <formula>1</formula>
    </cfRule>
  </conditionalFormatting>
  <conditionalFormatting sqref="K14">
    <cfRule type="cellIs" dxfId="1064" priority="84" operator="between">
      <formula>($C$4-1)</formula>
      <formula>1</formula>
    </cfRule>
  </conditionalFormatting>
  <conditionalFormatting sqref="K15">
    <cfRule type="cellIs" dxfId="1063" priority="85" operator="between">
      <formula>($C$4-1)</formula>
      <formula>1</formula>
    </cfRule>
  </conditionalFormatting>
  <conditionalFormatting sqref="K16">
    <cfRule type="cellIs" dxfId="1062" priority="86" operator="between">
      <formula>($C$4-1)</formula>
      <formula>1</formula>
    </cfRule>
  </conditionalFormatting>
  <conditionalFormatting sqref="K17">
    <cfRule type="cellIs" dxfId="1061" priority="87" operator="between">
      <formula>($C$4-1)</formula>
      <formula>1</formula>
    </cfRule>
  </conditionalFormatting>
  <conditionalFormatting sqref="K18">
    <cfRule type="cellIs" dxfId="1060" priority="88" operator="between">
      <formula>($C$4-1)</formula>
      <formula>1</formula>
    </cfRule>
  </conditionalFormatting>
  <conditionalFormatting sqref="K19">
    <cfRule type="cellIs" dxfId="1059" priority="89" operator="between">
      <formula>($C$4-1)</formula>
      <formula>1</formula>
    </cfRule>
  </conditionalFormatting>
  <conditionalFormatting sqref="K20">
    <cfRule type="cellIs" dxfId="1058" priority="90" operator="between">
      <formula>($C$4-1)</formula>
      <formula>1</formula>
    </cfRule>
  </conditionalFormatting>
  <conditionalFormatting sqref="K21">
    <cfRule type="cellIs" dxfId="1057" priority="91" operator="between">
      <formula>($C$4-1)</formula>
      <formula>1</formula>
    </cfRule>
  </conditionalFormatting>
  <conditionalFormatting sqref="K22">
    <cfRule type="cellIs" dxfId="1056" priority="92" operator="between">
      <formula>($C$4-1)</formula>
      <formula>1</formula>
    </cfRule>
  </conditionalFormatting>
  <conditionalFormatting sqref="K23">
    <cfRule type="cellIs" dxfId="1055" priority="93" operator="between">
      <formula>($C$4-1)</formula>
      <formula>1</formula>
    </cfRule>
  </conditionalFormatting>
  <conditionalFormatting sqref="K24">
    <cfRule type="cellIs" dxfId="1054" priority="94" operator="between">
      <formula>($C$4-1)</formula>
      <formula>1</formula>
    </cfRule>
  </conditionalFormatting>
  <conditionalFormatting sqref="K25">
    <cfRule type="cellIs" dxfId="1053" priority="95" operator="between">
      <formula>($C$4-1)</formula>
      <formula>1</formula>
    </cfRule>
  </conditionalFormatting>
  <conditionalFormatting sqref="K26">
    <cfRule type="cellIs" dxfId="1052" priority="96" operator="between">
      <formula>($C$4-1)</formula>
      <formula>1</formula>
    </cfRule>
  </conditionalFormatting>
  <conditionalFormatting sqref="K27">
    <cfRule type="cellIs" dxfId="1051" priority="97" operator="between">
      <formula>($C$4-1)</formula>
      <formula>1</formula>
    </cfRule>
  </conditionalFormatting>
  <conditionalFormatting sqref="K28">
    <cfRule type="cellIs" dxfId="1050" priority="98" operator="between">
      <formula>($C$4-1)</formula>
      <formula>1</formula>
    </cfRule>
  </conditionalFormatting>
  <conditionalFormatting sqref="K29">
    <cfRule type="cellIs" dxfId="1049" priority="99" operator="between">
      <formula>($C$4-1)</formula>
      <formula>1</formula>
    </cfRule>
  </conditionalFormatting>
  <conditionalFormatting sqref="K30">
    <cfRule type="cellIs" dxfId="1048" priority="100" operator="between">
      <formula>($C$4-1)</formula>
      <formula>1</formula>
    </cfRule>
  </conditionalFormatting>
  <conditionalFormatting sqref="K31">
    <cfRule type="cellIs" dxfId="1047" priority="101" operator="between">
      <formula>($C$4-1)</formula>
      <formula>1</formula>
    </cfRule>
  </conditionalFormatting>
  <conditionalFormatting sqref="K32">
    <cfRule type="cellIs" dxfId="1046" priority="102" operator="between">
      <formula>($C$4-1)</formula>
      <formula>1</formula>
    </cfRule>
  </conditionalFormatting>
  <conditionalFormatting sqref="K33">
    <cfRule type="cellIs" dxfId="1045" priority="103" operator="between">
      <formula>($C$4-1)</formula>
      <formula>1</formula>
    </cfRule>
  </conditionalFormatting>
  <conditionalFormatting sqref="K34">
    <cfRule type="cellIs" dxfId="1044" priority="104" operator="between">
      <formula>($C$4-1)</formula>
      <formula>1</formula>
    </cfRule>
  </conditionalFormatting>
  <conditionalFormatting sqref="K35">
    <cfRule type="cellIs" dxfId="1043" priority="105" operator="between">
      <formula>($C$4-1)</formula>
      <formula>1</formula>
    </cfRule>
  </conditionalFormatting>
  <conditionalFormatting sqref="K36">
    <cfRule type="cellIs" dxfId="1042" priority="106" operator="between">
      <formula>($C$4-1)</formula>
      <formula>1</formula>
    </cfRule>
  </conditionalFormatting>
  <conditionalFormatting sqref="K37">
    <cfRule type="cellIs" dxfId="1041" priority="107" operator="between">
      <formula>($C$4-1)</formula>
      <formula>1</formula>
    </cfRule>
  </conditionalFormatting>
  <conditionalFormatting sqref="K38">
    <cfRule type="cellIs" dxfId="1040" priority="108" operator="between">
      <formula>($C$4-1)</formula>
      <formula>1</formula>
    </cfRule>
  </conditionalFormatting>
  <conditionalFormatting sqref="K39">
    <cfRule type="cellIs" dxfId="1039" priority="109" operator="between">
      <formula>($C$4-1)</formula>
      <formula>1</formula>
    </cfRule>
  </conditionalFormatting>
  <conditionalFormatting sqref="K40">
    <cfRule type="cellIs" dxfId="1038" priority="110" operator="between">
      <formula>($C$4-1)</formula>
      <formula>1</formula>
    </cfRule>
  </conditionalFormatting>
  <conditionalFormatting sqref="K41">
    <cfRule type="cellIs" dxfId="1037" priority="111" operator="between">
      <formula>($C$4-1)</formula>
      <formula>1</formula>
    </cfRule>
  </conditionalFormatting>
  <conditionalFormatting sqref="K42">
    <cfRule type="cellIs" dxfId="1036" priority="112" operator="between">
      <formula>($C$4-1)</formula>
      <formula>1</formula>
    </cfRule>
  </conditionalFormatting>
  <conditionalFormatting sqref="K43">
    <cfRule type="cellIs" dxfId="1035" priority="113" operator="between">
      <formula>($C$4-1)</formula>
      <formula>1</formula>
    </cfRule>
  </conditionalFormatting>
  <conditionalFormatting sqref="K44">
    <cfRule type="cellIs" dxfId="1034" priority="114" operator="between">
      <formula>($C$4-1)</formula>
      <formula>1</formula>
    </cfRule>
  </conditionalFormatting>
  <conditionalFormatting sqref="K45">
    <cfRule type="cellIs" dxfId="1033" priority="115" operator="between">
      <formula>($C$4-1)</formula>
      <formula>1</formula>
    </cfRule>
  </conditionalFormatting>
  <conditionalFormatting sqref="K46">
    <cfRule type="cellIs" dxfId="1032" priority="116" operator="between">
      <formula>($C$4-1)</formula>
      <formula>1</formula>
    </cfRule>
  </conditionalFormatting>
  <conditionalFormatting sqref="K47">
    <cfRule type="cellIs" dxfId="1031" priority="117" operator="between">
      <formula>($C$4-1)</formula>
      <formula>1</formula>
    </cfRule>
  </conditionalFormatting>
  <conditionalFormatting sqref="K48">
    <cfRule type="cellIs" dxfId="1030" priority="118" operator="between">
      <formula>($C$4-1)</formula>
      <formula>1</formula>
    </cfRule>
  </conditionalFormatting>
  <conditionalFormatting sqref="K49">
    <cfRule type="cellIs" dxfId="1029" priority="119" operator="between">
      <formula>($C$4-1)</formula>
      <formula>1</formula>
    </cfRule>
  </conditionalFormatting>
  <conditionalFormatting sqref="K50">
    <cfRule type="cellIs" dxfId="1028" priority="120" operator="between">
      <formula>($C$4-1)</formula>
      <formula>1</formula>
    </cfRule>
  </conditionalFormatting>
  <conditionalFormatting sqref="M11">
    <cfRule type="cellIs" dxfId="1027" priority="121" operator="between">
      <formula>($C$4-1)</formula>
      <formula>1</formula>
    </cfRule>
  </conditionalFormatting>
  <conditionalFormatting sqref="M12">
    <cfRule type="cellIs" dxfId="1026" priority="122" operator="between">
      <formula>($C$4-1)</formula>
      <formula>1</formula>
    </cfRule>
  </conditionalFormatting>
  <conditionalFormatting sqref="M13">
    <cfRule type="cellIs" dxfId="1025" priority="123" operator="between">
      <formula>($C$4-1)</formula>
      <formula>1</formula>
    </cfRule>
  </conditionalFormatting>
  <conditionalFormatting sqref="M14">
    <cfRule type="cellIs" dxfId="1024" priority="124" operator="between">
      <formula>($C$4-1)</formula>
      <formula>1</formula>
    </cfRule>
  </conditionalFormatting>
  <conditionalFormatting sqref="M15">
    <cfRule type="cellIs" dxfId="1023" priority="125" operator="between">
      <formula>($C$4-1)</formula>
      <formula>1</formula>
    </cfRule>
  </conditionalFormatting>
  <conditionalFormatting sqref="M16">
    <cfRule type="cellIs" dxfId="1022" priority="126" operator="between">
      <formula>($C$4-1)</formula>
      <formula>1</formula>
    </cfRule>
  </conditionalFormatting>
  <conditionalFormatting sqref="M17">
    <cfRule type="cellIs" dxfId="1021" priority="127" operator="between">
      <formula>($C$4-1)</formula>
      <formula>1</formula>
    </cfRule>
  </conditionalFormatting>
  <conditionalFormatting sqref="M18">
    <cfRule type="cellIs" dxfId="1020" priority="128" operator="between">
      <formula>($C$4-1)</formula>
      <formula>1</formula>
    </cfRule>
  </conditionalFormatting>
  <conditionalFormatting sqref="M19">
    <cfRule type="cellIs" dxfId="1019" priority="129" operator="between">
      <formula>($C$4-1)</formula>
      <formula>1</formula>
    </cfRule>
  </conditionalFormatting>
  <conditionalFormatting sqref="M20">
    <cfRule type="cellIs" dxfId="1018" priority="130" operator="between">
      <formula>($C$4-1)</formula>
      <formula>1</formula>
    </cfRule>
  </conditionalFormatting>
  <conditionalFormatting sqref="M21">
    <cfRule type="cellIs" dxfId="1017" priority="131" operator="between">
      <formula>($C$4-1)</formula>
      <formula>1</formula>
    </cfRule>
  </conditionalFormatting>
  <conditionalFormatting sqref="M22">
    <cfRule type="cellIs" dxfId="1016" priority="132" operator="between">
      <formula>($C$4-1)</formula>
      <formula>1</formula>
    </cfRule>
  </conditionalFormatting>
  <conditionalFormatting sqref="M23">
    <cfRule type="cellIs" dxfId="1015" priority="133" operator="between">
      <formula>($C$4-1)</formula>
      <formula>1</formula>
    </cfRule>
  </conditionalFormatting>
  <conditionalFormatting sqref="M24">
    <cfRule type="cellIs" dxfId="1014" priority="134" operator="between">
      <formula>($C$4-1)</formula>
      <formula>1</formula>
    </cfRule>
  </conditionalFormatting>
  <conditionalFormatting sqref="M25">
    <cfRule type="cellIs" dxfId="1013" priority="135" operator="between">
      <formula>($C$4-1)</formula>
      <formula>1</formula>
    </cfRule>
  </conditionalFormatting>
  <conditionalFormatting sqref="M26">
    <cfRule type="cellIs" dxfId="1012" priority="136" operator="between">
      <formula>($C$4-1)</formula>
      <formula>1</formula>
    </cfRule>
  </conditionalFormatting>
  <conditionalFormatting sqref="M27">
    <cfRule type="cellIs" dxfId="1011" priority="137" operator="between">
      <formula>($C$4-1)</formula>
      <formula>1</formula>
    </cfRule>
  </conditionalFormatting>
  <conditionalFormatting sqref="M28">
    <cfRule type="cellIs" dxfId="1010" priority="138" operator="between">
      <formula>($C$4-1)</formula>
      <formula>1</formula>
    </cfRule>
  </conditionalFormatting>
  <conditionalFormatting sqref="M29">
    <cfRule type="cellIs" dxfId="1009" priority="139" operator="between">
      <formula>($C$4-1)</formula>
      <formula>1</formula>
    </cfRule>
  </conditionalFormatting>
  <conditionalFormatting sqref="M30">
    <cfRule type="cellIs" dxfId="1008" priority="140" operator="between">
      <formula>($C$4-1)</formula>
      <formula>1</formula>
    </cfRule>
  </conditionalFormatting>
  <conditionalFormatting sqref="M31">
    <cfRule type="cellIs" dxfId="1007" priority="141" operator="between">
      <formula>($C$4-1)</formula>
      <formula>1</formula>
    </cfRule>
  </conditionalFormatting>
  <conditionalFormatting sqref="M32">
    <cfRule type="cellIs" dxfId="1006" priority="142" operator="between">
      <formula>($C$4-1)</formula>
      <formula>1</formula>
    </cfRule>
  </conditionalFormatting>
  <conditionalFormatting sqref="M33">
    <cfRule type="cellIs" dxfId="1005" priority="143" operator="between">
      <formula>($C$4-1)</formula>
      <formula>1</formula>
    </cfRule>
  </conditionalFormatting>
  <conditionalFormatting sqref="M34">
    <cfRule type="cellIs" dxfId="1004" priority="144" operator="between">
      <formula>($C$4-1)</formula>
      <formula>1</formula>
    </cfRule>
  </conditionalFormatting>
  <conditionalFormatting sqref="M35">
    <cfRule type="cellIs" dxfId="1003" priority="145" operator="between">
      <formula>($C$4-1)</formula>
      <formula>1</formula>
    </cfRule>
  </conditionalFormatting>
  <conditionalFormatting sqref="M36">
    <cfRule type="cellIs" dxfId="1002" priority="146" operator="between">
      <formula>($C$4-1)</formula>
      <formula>1</formula>
    </cfRule>
  </conditionalFormatting>
  <conditionalFormatting sqref="M37">
    <cfRule type="cellIs" dxfId="1001" priority="147" operator="between">
      <formula>($C$4-1)</formula>
      <formula>1</formula>
    </cfRule>
  </conditionalFormatting>
  <conditionalFormatting sqref="M38">
    <cfRule type="cellIs" dxfId="1000" priority="148" operator="between">
      <formula>($C$4-1)</formula>
      <formula>1</formula>
    </cfRule>
  </conditionalFormatting>
  <conditionalFormatting sqref="M39">
    <cfRule type="cellIs" dxfId="999" priority="149" operator="between">
      <formula>($C$4-1)</formula>
      <formula>1</formula>
    </cfRule>
  </conditionalFormatting>
  <conditionalFormatting sqref="M40">
    <cfRule type="cellIs" dxfId="998" priority="150" operator="between">
      <formula>($C$4-1)</formula>
      <formula>1</formula>
    </cfRule>
  </conditionalFormatting>
  <conditionalFormatting sqref="M41">
    <cfRule type="cellIs" dxfId="997" priority="151" operator="between">
      <formula>($C$4-1)</formula>
      <formula>1</formula>
    </cfRule>
  </conditionalFormatting>
  <conditionalFormatting sqref="M42">
    <cfRule type="cellIs" dxfId="996" priority="152" operator="between">
      <formula>($C$4-1)</formula>
      <formula>1</formula>
    </cfRule>
  </conditionalFormatting>
  <conditionalFormatting sqref="M43">
    <cfRule type="cellIs" dxfId="995" priority="153" operator="between">
      <formula>($C$4-1)</formula>
      <formula>1</formula>
    </cfRule>
  </conditionalFormatting>
  <conditionalFormatting sqref="M44">
    <cfRule type="cellIs" dxfId="994" priority="154" operator="between">
      <formula>($C$4-1)</formula>
      <formula>1</formula>
    </cfRule>
  </conditionalFormatting>
  <conditionalFormatting sqref="M45">
    <cfRule type="cellIs" dxfId="993" priority="155" operator="between">
      <formula>($C$4-1)</formula>
      <formula>1</formula>
    </cfRule>
  </conditionalFormatting>
  <conditionalFormatting sqref="M46">
    <cfRule type="cellIs" dxfId="992" priority="156" operator="between">
      <formula>($C$4-1)</formula>
      <formula>1</formula>
    </cfRule>
  </conditionalFormatting>
  <conditionalFormatting sqref="M47">
    <cfRule type="cellIs" dxfId="991" priority="157" operator="between">
      <formula>($C$4-1)</formula>
      <formula>1</formula>
    </cfRule>
  </conditionalFormatting>
  <conditionalFormatting sqref="M48">
    <cfRule type="cellIs" dxfId="990" priority="158" operator="between">
      <formula>($C$4-1)</formula>
      <formula>1</formula>
    </cfRule>
  </conditionalFormatting>
  <conditionalFormatting sqref="M49">
    <cfRule type="cellIs" dxfId="989" priority="159" operator="between">
      <formula>($C$4-1)</formula>
      <formula>1</formula>
    </cfRule>
  </conditionalFormatting>
  <conditionalFormatting sqref="M50">
    <cfRule type="cellIs" dxfId="988" priority="160" operator="between">
      <formula>($C$4-1)</formula>
      <formula>1</formula>
    </cfRule>
  </conditionalFormatting>
  <conditionalFormatting sqref="K52">
    <cfRule type="cellIs" dxfId="987" priority="161" operator="lessThan">
      <formula>$C$4</formula>
    </cfRule>
  </conditionalFormatting>
  <conditionalFormatting sqref="K53">
    <cfRule type="cellIs" dxfId="986" priority="162" operator="lessThan">
      <formula>$C$4</formula>
    </cfRule>
  </conditionalFormatting>
  <conditionalFormatting sqref="K54">
    <cfRule type="cellIs" dxfId="985" priority="163" operator="lessThan">
      <formula>$C$4</formula>
    </cfRule>
  </conditionalFormatting>
  <conditionalFormatting sqref="K55">
    <cfRule type="cellIs" dxfId="98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40" activePane="bottomRight" state="frozen"/>
      <selection pane="topRight"/>
      <selection pane="bottomLeft"/>
      <selection pane="bottomRight" activeCell="R11" sqref="R1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22.28515625" bestFit="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1045</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123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1045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226</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117400</v>
      </c>
      <c r="C11" s="19" t="s">
        <v>124</v>
      </c>
      <c r="D11" s="18"/>
      <c r="E11" s="28">
        <f t="shared" ref="E11:E50" si="0">IF((COUNTA(T11:AC11)&gt;0),(ROUND((AVERAGE(T11:AC11)),0)),"")</f>
        <v>80</v>
      </c>
      <c r="F11" s="28" t="str">
        <f t="shared" ref="F11:F50" si="1">IF(AND(ISNUMBER(E11),E11&gt;=1),IF(E11&lt;=$FD$13,$FE$13,IF(E11&lt;=$FD$14,$FE$14,IF(E11&lt;=$FD$15,$FE$15,IF(E11&lt;=$FD$16,$FE$16,)))), "")</f>
        <v>B</v>
      </c>
      <c r="G11" s="28">
        <f t="shared" ref="G11:G50" si="2">IF((COUNTA(T11:AD11)&gt;0),(ROUND((AVERAGE(T11:AD11)),0)),"")</f>
        <v>80</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11" s="28">
        <f t="shared" ref="K11:K50" si="5">IF((COUNTA(AF11:AO11)&gt;0),AVERAGE(AF11:AO11),"")</f>
        <v>86.5</v>
      </c>
      <c r="L11" s="28" t="str">
        <f t="shared" ref="L11:L50" si="6">IF(AND(ISNUMBER(K11),K11&gt;=1), IF(K11&lt;=$FD$27,$FE$27,IF(K11&lt;=$FD$28,$FE$28,IF(K11&lt;=$FD$29,$FE$29,IF(K11&lt;=$FD$30,$FE$30,)))), "")</f>
        <v>A</v>
      </c>
      <c r="M11" s="28">
        <f t="shared" ref="M11:M50" si="7">IF((COUNTA(AF11:AO11)&gt;0),AVERAGE(AF11:AO11),"")</f>
        <v>86.5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 xml:space="preserve">Memiliki keterampilan berwirausaha pada bidang Kerajinan dari Bahan Limbah Berbentuk Bangun Datar, Rekayasa Peralatan Sistem Teknik, Budidaya Ikan Konsumsi, dan Wirausaha Pengolahan Produk Makanan Khas daerah </v>
      </c>
      <c r="Q11" s="39"/>
      <c r="R11" s="39" t="s">
        <v>8</v>
      </c>
      <c r="S11" s="18"/>
      <c r="T11" s="1">
        <v>75</v>
      </c>
      <c r="U11" s="1">
        <v>78</v>
      </c>
      <c r="V11" s="1">
        <v>82.77</v>
      </c>
      <c r="W11" s="1">
        <v>82</v>
      </c>
      <c r="X11" s="1">
        <v>80</v>
      </c>
      <c r="Y11" s="1"/>
      <c r="Z11" s="1"/>
      <c r="AA11" s="1"/>
      <c r="AB11" s="1"/>
      <c r="AC11" s="1"/>
      <c r="AD11" s="1"/>
      <c r="AE11" s="18"/>
      <c r="AF11" s="1">
        <v>80</v>
      </c>
      <c r="AG11" s="1">
        <v>90</v>
      </c>
      <c r="AH11" s="1">
        <v>86</v>
      </c>
      <c r="AI11" s="1">
        <v>90</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117415</v>
      </c>
      <c r="C12" s="19" t="s">
        <v>125</v>
      </c>
      <c r="D12" s="18"/>
      <c r="E12" s="28">
        <f t="shared" si="0"/>
        <v>91</v>
      </c>
      <c r="F12" s="28" t="str">
        <f t="shared" si="1"/>
        <v>A</v>
      </c>
      <c r="G12" s="28">
        <f t="shared" si="2"/>
        <v>91</v>
      </c>
      <c r="H12" s="28" t="str">
        <f t="shared" si="3"/>
        <v>A</v>
      </c>
      <c r="I12" s="36">
        <v>1</v>
      </c>
      <c r="J1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2" s="28">
        <f t="shared" si="5"/>
        <v>92.25</v>
      </c>
      <c r="L12" s="28" t="str">
        <f t="shared" si="6"/>
        <v>A</v>
      </c>
      <c r="M12" s="28">
        <f t="shared" si="7"/>
        <v>92.25</v>
      </c>
      <c r="N12" s="28" t="str">
        <f t="shared" si="8"/>
        <v>A</v>
      </c>
      <c r="O12" s="36">
        <v>1</v>
      </c>
      <c r="P12" s="28" t="str">
        <f t="shared" si="9"/>
        <v xml:space="preserve">Memiliki keterampilan berwirausaha pada bidang Kerajinan dari Bahan Limbah Berbentuk Bangun Datar, Rekayasa Peralatan Sistem Teknik, Budidaya Ikan Konsumsi, dan Wirausaha Pengolahan Produk Makanan Khas daerah </v>
      </c>
      <c r="Q12" s="39"/>
      <c r="R12" s="39" t="s">
        <v>8</v>
      </c>
      <c r="S12" s="18"/>
      <c r="T12" s="1">
        <v>95.83</v>
      </c>
      <c r="U12" s="1">
        <v>80</v>
      </c>
      <c r="V12" s="1">
        <v>94</v>
      </c>
      <c r="W12" s="1">
        <v>88</v>
      </c>
      <c r="X12" s="1">
        <v>98</v>
      </c>
      <c r="Y12" s="1"/>
      <c r="Z12" s="1"/>
      <c r="AA12" s="1"/>
      <c r="AB12" s="1"/>
      <c r="AC12" s="1"/>
      <c r="AD12" s="1"/>
      <c r="AE12" s="18"/>
      <c r="AF12" s="1">
        <v>86</v>
      </c>
      <c r="AG12" s="1">
        <v>95</v>
      </c>
      <c r="AH12" s="1">
        <v>94</v>
      </c>
      <c r="AI12" s="1">
        <v>94</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117430</v>
      </c>
      <c r="C13" s="19" t="s">
        <v>126</v>
      </c>
      <c r="D13" s="18"/>
      <c r="E13" s="28">
        <f t="shared" si="0"/>
        <v>77</v>
      </c>
      <c r="F13" s="28" t="str">
        <f t="shared" si="1"/>
        <v>B</v>
      </c>
      <c r="G13" s="28">
        <f t="shared" si="2"/>
        <v>77</v>
      </c>
      <c r="H13" s="28" t="str">
        <f t="shared" si="3"/>
        <v>B</v>
      </c>
      <c r="I13" s="36">
        <v>2</v>
      </c>
      <c r="J13"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13" s="28">
        <f t="shared" si="5"/>
        <v>86.5</v>
      </c>
      <c r="L13" s="28" t="str">
        <f t="shared" si="6"/>
        <v>A</v>
      </c>
      <c r="M13" s="28">
        <f t="shared" si="7"/>
        <v>86.5</v>
      </c>
      <c r="N13" s="28" t="str">
        <f t="shared" si="8"/>
        <v>A</v>
      </c>
      <c r="O13" s="36">
        <v>1</v>
      </c>
      <c r="P13" s="28" t="str">
        <f t="shared" si="9"/>
        <v xml:space="preserve">Memiliki keterampilan berwirausaha pada bidang Kerajinan dari Bahan Limbah Berbentuk Bangun Datar, Rekayasa Peralatan Sistem Teknik, Budidaya Ikan Konsumsi, dan Wirausaha Pengolahan Produk Makanan Khas daerah </v>
      </c>
      <c r="Q13" s="39"/>
      <c r="R13" s="39" t="s">
        <v>8</v>
      </c>
      <c r="S13" s="18"/>
      <c r="T13" s="1">
        <v>75</v>
      </c>
      <c r="U13" s="1">
        <v>78</v>
      </c>
      <c r="V13" s="1">
        <v>74.38</v>
      </c>
      <c r="W13" s="1">
        <v>88</v>
      </c>
      <c r="X13" s="1">
        <v>72</v>
      </c>
      <c r="Y13" s="1"/>
      <c r="Z13" s="1"/>
      <c r="AA13" s="1"/>
      <c r="AB13" s="1"/>
      <c r="AC13" s="1"/>
      <c r="AD13" s="1"/>
      <c r="AE13" s="18"/>
      <c r="AF13" s="1">
        <v>80</v>
      </c>
      <c r="AG13" s="1">
        <v>90</v>
      </c>
      <c r="AH13" s="1">
        <v>86</v>
      </c>
      <c r="AI13" s="1">
        <v>90</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52521</v>
      </c>
      <c r="FK13" s="41">
        <v>52531</v>
      </c>
    </row>
    <row r="14" spans="1:167" x14ac:dyDescent="0.25">
      <c r="A14" s="19">
        <v>4</v>
      </c>
      <c r="B14" s="19">
        <v>117445</v>
      </c>
      <c r="C14" s="19" t="s">
        <v>127</v>
      </c>
      <c r="D14" s="18"/>
      <c r="E14" s="28">
        <f t="shared" si="0"/>
        <v>85</v>
      </c>
      <c r="F14" s="28" t="str">
        <f t="shared" si="1"/>
        <v>A</v>
      </c>
      <c r="G14" s="28">
        <f t="shared" si="2"/>
        <v>85</v>
      </c>
      <c r="H14" s="28" t="str">
        <f t="shared" si="3"/>
        <v>A</v>
      </c>
      <c r="I14" s="36">
        <v>2</v>
      </c>
      <c r="J14"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14" s="28">
        <f t="shared" si="5"/>
        <v>87.75</v>
      </c>
      <c r="L14" s="28" t="str">
        <f t="shared" si="6"/>
        <v>A</v>
      </c>
      <c r="M14" s="28">
        <f t="shared" si="7"/>
        <v>87.75</v>
      </c>
      <c r="N14" s="28" t="str">
        <f t="shared" si="8"/>
        <v>A</v>
      </c>
      <c r="O14" s="36">
        <v>1</v>
      </c>
      <c r="P14" s="28" t="str">
        <f t="shared" si="9"/>
        <v xml:space="preserve">Memiliki keterampilan berwirausaha pada bidang Kerajinan dari Bahan Limbah Berbentuk Bangun Datar, Rekayasa Peralatan Sistem Teknik, Budidaya Ikan Konsumsi, dan Wirausaha Pengolahan Produk Makanan Khas daerah </v>
      </c>
      <c r="Q14" s="39"/>
      <c r="R14" s="39" t="s">
        <v>8</v>
      </c>
      <c r="S14" s="18"/>
      <c r="T14" s="1">
        <v>76.38</v>
      </c>
      <c r="U14" s="1">
        <v>78</v>
      </c>
      <c r="V14" s="1">
        <v>90.59</v>
      </c>
      <c r="W14" s="1">
        <v>90</v>
      </c>
      <c r="X14" s="1">
        <v>88</v>
      </c>
      <c r="Y14" s="1"/>
      <c r="Z14" s="1"/>
      <c r="AA14" s="1"/>
      <c r="AB14" s="1"/>
      <c r="AC14" s="1"/>
      <c r="AD14" s="1"/>
      <c r="AE14" s="18"/>
      <c r="AF14" s="1">
        <v>85</v>
      </c>
      <c r="AG14" s="1">
        <v>90</v>
      </c>
      <c r="AH14" s="1">
        <v>86</v>
      </c>
      <c r="AI14" s="1">
        <v>90</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117460</v>
      </c>
      <c r="C15" s="19" t="s">
        <v>128</v>
      </c>
      <c r="D15" s="18"/>
      <c r="E15" s="28">
        <f t="shared" si="0"/>
        <v>86</v>
      </c>
      <c r="F15" s="28" t="str">
        <f t="shared" si="1"/>
        <v>A</v>
      </c>
      <c r="G15" s="28">
        <f t="shared" si="2"/>
        <v>86</v>
      </c>
      <c r="H15" s="28" t="str">
        <f t="shared" si="3"/>
        <v>A</v>
      </c>
      <c r="I15" s="36">
        <v>1</v>
      </c>
      <c r="J1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5" s="28">
        <f t="shared" si="5"/>
        <v>89</v>
      </c>
      <c r="L15" s="28" t="str">
        <f t="shared" si="6"/>
        <v>A</v>
      </c>
      <c r="M15" s="28">
        <f t="shared" si="7"/>
        <v>89</v>
      </c>
      <c r="N15" s="28" t="str">
        <f t="shared" si="8"/>
        <v>A</v>
      </c>
      <c r="O15" s="36">
        <v>1</v>
      </c>
      <c r="P15" s="28" t="str">
        <f t="shared" si="9"/>
        <v xml:space="preserve">Memiliki keterampilan berwirausaha pada bidang Kerajinan dari Bahan Limbah Berbentuk Bangun Datar, Rekayasa Peralatan Sistem Teknik, Budidaya Ikan Konsumsi, dan Wirausaha Pengolahan Produk Makanan Khas daerah </v>
      </c>
      <c r="Q15" s="39"/>
      <c r="R15" s="39" t="s">
        <v>8</v>
      </c>
      <c r="S15" s="18"/>
      <c r="T15" s="1">
        <v>90.27</v>
      </c>
      <c r="U15" s="1">
        <v>78</v>
      </c>
      <c r="V15" s="1">
        <v>90</v>
      </c>
      <c r="W15" s="1">
        <v>90</v>
      </c>
      <c r="X15" s="1">
        <v>80</v>
      </c>
      <c r="Y15" s="1"/>
      <c r="Z15" s="1"/>
      <c r="AA15" s="1"/>
      <c r="AB15" s="1"/>
      <c r="AC15" s="1"/>
      <c r="AD15" s="1"/>
      <c r="AE15" s="18"/>
      <c r="AF15" s="1">
        <v>86</v>
      </c>
      <c r="AG15" s="1">
        <v>94</v>
      </c>
      <c r="AH15" s="1">
        <v>86</v>
      </c>
      <c r="AI15" s="1">
        <v>90</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52522</v>
      </c>
      <c r="FK15" s="41">
        <v>52532</v>
      </c>
    </row>
    <row r="16" spans="1:167" x14ac:dyDescent="0.25">
      <c r="A16" s="19">
        <v>6</v>
      </c>
      <c r="B16" s="19">
        <v>117475</v>
      </c>
      <c r="C16" s="19" t="s">
        <v>129</v>
      </c>
      <c r="D16" s="18"/>
      <c r="E16" s="28">
        <f t="shared" si="0"/>
        <v>90</v>
      </c>
      <c r="F16" s="28" t="str">
        <f t="shared" si="1"/>
        <v>A</v>
      </c>
      <c r="G16" s="28">
        <f t="shared" si="2"/>
        <v>90</v>
      </c>
      <c r="H16" s="28" t="str">
        <f t="shared" si="3"/>
        <v>A</v>
      </c>
      <c r="I16" s="36">
        <v>1</v>
      </c>
      <c r="J16"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6" s="28">
        <f t="shared" si="5"/>
        <v>92</v>
      </c>
      <c r="L16" s="28" t="str">
        <f t="shared" si="6"/>
        <v>A</v>
      </c>
      <c r="M16" s="28">
        <f t="shared" si="7"/>
        <v>92</v>
      </c>
      <c r="N16" s="28" t="str">
        <f t="shared" si="8"/>
        <v>A</v>
      </c>
      <c r="O16" s="36">
        <v>1</v>
      </c>
      <c r="P16" s="28" t="str">
        <f t="shared" si="9"/>
        <v xml:space="preserve">Memiliki keterampilan berwirausaha pada bidang Kerajinan dari Bahan Limbah Berbentuk Bangun Datar, Rekayasa Peralatan Sistem Teknik, Budidaya Ikan Konsumsi, dan Wirausaha Pengolahan Produk Makanan Khas daerah </v>
      </c>
      <c r="Q16" s="39"/>
      <c r="R16" s="39" t="s">
        <v>8</v>
      </c>
      <c r="S16" s="18"/>
      <c r="T16" s="1">
        <v>88.88</v>
      </c>
      <c r="U16" s="1">
        <v>78</v>
      </c>
      <c r="V16" s="1">
        <v>92</v>
      </c>
      <c r="W16" s="1">
        <v>90</v>
      </c>
      <c r="X16" s="1">
        <v>100</v>
      </c>
      <c r="Y16" s="1"/>
      <c r="Z16" s="1"/>
      <c r="AA16" s="1"/>
      <c r="AB16" s="1"/>
      <c r="AC16" s="1"/>
      <c r="AD16" s="1"/>
      <c r="AE16" s="18"/>
      <c r="AF16" s="1">
        <v>84</v>
      </c>
      <c r="AG16" s="1">
        <v>96</v>
      </c>
      <c r="AH16" s="1">
        <v>96</v>
      </c>
      <c r="AI16" s="1">
        <v>92</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117490</v>
      </c>
      <c r="C17" s="19" t="s">
        <v>130</v>
      </c>
      <c r="D17" s="18"/>
      <c r="E17" s="28">
        <f t="shared" si="0"/>
        <v>88</v>
      </c>
      <c r="F17" s="28" t="str">
        <f t="shared" si="1"/>
        <v>A</v>
      </c>
      <c r="G17" s="28">
        <f t="shared" si="2"/>
        <v>88</v>
      </c>
      <c r="H17" s="28" t="str">
        <f t="shared" si="3"/>
        <v>A</v>
      </c>
      <c r="I17" s="36">
        <v>1</v>
      </c>
      <c r="J17"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7" s="28">
        <f t="shared" si="5"/>
        <v>89.5</v>
      </c>
      <c r="L17" s="28" t="str">
        <f t="shared" si="6"/>
        <v>A</v>
      </c>
      <c r="M17" s="28">
        <f t="shared" si="7"/>
        <v>89.5</v>
      </c>
      <c r="N17" s="28" t="str">
        <f t="shared" si="8"/>
        <v>A</v>
      </c>
      <c r="O17" s="36">
        <v>1</v>
      </c>
      <c r="P17" s="28" t="str">
        <f t="shared" si="9"/>
        <v xml:space="preserve">Memiliki keterampilan berwirausaha pada bidang Kerajinan dari Bahan Limbah Berbentuk Bangun Datar, Rekayasa Peralatan Sistem Teknik, Budidaya Ikan Konsumsi, dan Wirausaha Pengolahan Produk Makanan Khas daerah </v>
      </c>
      <c r="Q17" s="39"/>
      <c r="R17" s="39" t="s">
        <v>8</v>
      </c>
      <c r="S17" s="18"/>
      <c r="T17" s="1">
        <v>79.19</v>
      </c>
      <c r="U17" s="1">
        <v>78</v>
      </c>
      <c r="V17" s="1">
        <v>93.53</v>
      </c>
      <c r="W17" s="1">
        <v>93.33</v>
      </c>
      <c r="X17" s="1">
        <v>98</v>
      </c>
      <c r="Y17" s="1"/>
      <c r="Z17" s="1"/>
      <c r="AA17" s="1"/>
      <c r="AB17" s="1"/>
      <c r="AC17" s="1"/>
      <c r="AD17" s="1"/>
      <c r="AE17" s="18"/>
      <c r="AF17" s="1">
        <v>84</v>
      </c>
      <c r="AG17" s="1">
        <v>94</v>
      </c>
      <c r="AH17" s="1">
        <v>86</v>
      </c>
      <c r="AI17" s="1">
        <v>94</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52523</v>
      </c>
      <c r="FK17" s="41">
        <v>52533</v>
      </c>
    </row>
    <row r="18" spans="1:167" x14ac:dyDescent="0.25">
      <c r="A18" s="19">
        <v>8</v>
      </c>
      <c r="B18" s="19">
        <v>117505</v>
      </c>
      <c r="C18" s="19" t="s">
        <v>131</v>
      </c>
      <c r="D18" s="18"/>
      <c r="E18" s="28">
        <f t="shared" si="0"/>
        <v>87</v>
      </c>
      <c r="F18" s="28" t="str">
        <f t="shared" si="1"/>
        <v>A</v>
      </c>
      <c r="G18" s="28">
        <f t="shared" si="2"/>
        <v>87</v>
      </c>
      <c r="H18" s="28" t="str">
        <f t="shared" si="3"/>
        <v>A</v>
      </c>
      <c r="I18" s="36">
        <v>1</v>
      </c>
      <c r="J18"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8" s="28">
        <f t="shared" si="5"/>
        <v>88.5</v>
      </c>
      <c r="L18" s="28" t="str">
        <f t="shared" si="6"/>
        <v>A</v>
      </c>
      <c r="M18" s="28">
        <f t="shared" si="7"/>
        <v>88.5</v>
      </c>
      <c r="N18" s="28" t="str">
        <f t="shared" si="8"/>
        <v>A</v>
      </c>
      <c r="O18" s="36">
        <v>1</v>
      </c>
      <c r="P18" s="28" t="str">
        <f t="shared" si="9"/>
        <v xml:space="preserve">Memiliki keterampilan berwirausaha pada bidang Kerajinan dari Bahan Limbah Berbentuk Bangun Datar, Rekayasa Peralatan Sistem Teknik, Budidaya Ikan Konsumsi, dan Wirausaha Pengolahan Produk Makanan Khas daerah </v>
      </c>
      <c r="Q18" s="39"/>
      <c r="R18" s="39" t="s">
        <v>8</v>
      </c>
      <c r="S18" s="18"/>
      <c r="T18" s="1">
        <v>78</v>
      </c>
      <c r="U18" s="1">
        <v>78</v>
      </c>
      <c r="V18" s="1">
        <v>93.53</v>
      </c>
      <c r="W18" s="1">
        <v>86.15</v>
      </c>
      <c r="X18" s="1">
        <v>98</v>
      </c>
      <c r="Y18" s="1"/>
      <c r="Z18" s="1"/>
      <c r="AA18" s="1"/>
      <c r="AB18" s="1"/>
      <c r="AC18" s="1"/>
      <c r="AD18" s="1"/>
      <c r="AE18" s="18"/>
      <c r="AF18" s="1">
        <v>84</v>
      </c>
      <c r="AG18" s="1">
        <v>94</v>
      </c>
      <c r="AH18" s="1">
        <v>86</v>
      </c>
      <c r="AI18" s="1">
        <v>90</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117520</v>
      </c>
      <c r="C19" s="19" t="s">
        <v>132</v>
      </c>
      <c r="D19" s="18"/>
      <c r="E19" s="28">
        <f t="shared" si="0"/>
        <v>89</v>
      </c>
      <c r="F19" s="28" t="str">
        <f t="shared" si="1"/>
        <v>A</v>
      </c>
      <c r="G19" s="28">
        <f t="shared" si="2"/>
        <v>89</v>
      </c>
      <c r="H19" s="28" t="str">
        <f t="shared" si="3"/>
        <v>A</v>
      </c>
      <c r="I19" s="36">
        <v>1</v>
      </c>
      <c r="J19"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9" s="28">
        <f t="shared" si="5"/>
        <v>89.25</v>
      </c>
      <c r="L19" s="28" t="str">
        <f t="shared" si="6"/>
        <v>A</v>
      </c>
      <c r="M19" s="28">
        <f t="shared" si="7"/>
        <v>89.25</v>
      </c>
      <c r="N19" s="28" t="str">
        <f t="shared" si="8"/>
        <v>A</v>
      </c>
      <c r="O19" s="36">
        <v>1</v>
      </c>
      <c r="P19" s="28" t="str">
        <f t="shared" si="9"/>
        <v xml:space="preserve">Memiliki keterampilan berwirausaha pada bidang Kerajinan dari Bahan Limbah Berbentuk Bangun Datar, Rekayasa Peralatan Sistem Teknik, Budidaya Ikan Konsumsi, dan Wirausaha Pengolahan Produk Makanan Khas daerah </v>
      </c>
      <c r="Q19" s="39"/>
      <c r="R19" s="39" t="s">
        <v>8</v>
      </c>
      <c r="S19" s="18"/>
      <c r="T19" s="1">
        <v>86.11</v>
      </c>
      <c r="U19" s="1">
        <v>90</v>
      </c>
      <c r="V19" s="1">
        <v>80</v>
      </c>
      <c r="W19" s="1">
        <v>90</v>
      </c>
      <c r="X19" s="1">
        <v>100</v>
      </c>
      <c r="Y19" s="1"/>
      <c r="Z19" s="1"/>
      <c r="AA19" s="1"/>
      <c r="AB19" s="1"/>
      <c r="AC19" s="1"/>
      <c r="AD19" s="1"/>
      <c r="AE19" s="18"/>
      <c r="AF19" s="1">
        <v>85</v>
      </c>
      <c r="AG19" s="1">
        <v>96</v>
      </c>
      <c r="AH19" s="1">
        <v>86</v>
      </c>
      <c r="AI19" s="1">
        <v>90</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52524</v>
      </c>
      <c r="FK19" s="41">
        <v>52534</v>
      </c>
    </row>
    <row r="20" spans="1:167" x14ac:dyDescent="0.25">
      <c r="A20" s="19">
        <v>10</v>
      </c>
      <c r="B20" s="19">
        <v>117535</v>
      </c>
      <c r="C20" s="19" t="s">
        <v>133</v>
      </c>
      <c r="D20" s="18"/>
      <c r="E20" s="28">
        <f t="shared" si="0"/>
        <v>90</v>
      </c>
      <c r="F20" s="28" t="str">
        <f t="shared" si="1"/>
        <v>A</v>
      </c>
      <c r="G20" s="28">
        <f t="shared" si="2"/>
        <v>90</v>
      </c>
      <c r="H20" s="28" t="str">
        <f t="shared" si="3"/>
        <v>A</v>
      </c>
      <c r="I20" s="36">
        <v>1</v>
      </c>
      <c r="J20"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0" s="28">
        <f t="shared" si="5"/>
        <v>90.5</v>
      </c>
      <c r="L20" s="28" t="str">
        <f t="shared" si="6"/>
        <v>A</v>
      </c>
      <c r="M20" s="28">
        <f t="shared" si="7"/>
        <v>90.5</v>
      </c>
      <c r="N20" s="28" t="str">
        <f t="shared" si="8"/>
        <v>A</v>
      </c>
      <c r="O20" s="36">
        <v>1</v>
      </c>
      <c r="P20" s="28" t="str">
        <f t="shared" si="9"/>
        <v xml:space="preserve">Memiliki keterampilan berwirausaha pada bidang Kerajinan dari Bahan Limbah Berbentuk Bangun Datar, Rekayasa Peralatan Sistem Teknik, Budidaya Ikan Konsumsi, dan Wirausaha Pengolahan Produk Makanan Khas daerah </v>
      </c>
      <c r="Q20" s="39"/>
      <c r="R20" s="39" t="s">
        <v>8</v>
      </c>
      <c r="S20" s="18"/>
      <c r="T20" s="1">
        <v>95.83</v>
      </c>
      <c r="U20" s="1">
        <v>82</v>
      </c>
      <c r="V20" s="1">
        <v>87</v>
      </c>
      <c r="W20" s="1">
        <v>86</v>
      </c>
      <c r="X20" s="1">
        <v>98</v>
      </c>
      <c r="Y20" s="1"/>
      <c r="Z20" s="1"/>
      <c r="AA20" s="1"/>
      <c r="AB20" s="1"/>
      <c r="AC20" s="1"/>
      <c r="AD20" s="1"/>
      <c r="AE20" s="18"/>
      <c r="AF20" s="1">
        <v>86</v>
      </c>
      <c r="AG20" s="1">
        <v>96</v>
      </c>
      <c r="AH20" s="1">
        <v>86</v>
      </c>
      <c r="AI20" s="1">
        <v>94</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117550</v>
      </c>
      <c r="C21" s="19" t="s">
        <v>134</v>
      </c>
      <c r="D21" s="18"/>
      <c r="E21" s="28">
        <f t="shared" si="0"/>
        <v>87</v>
      </c>
      <c r="F21" s="28" t="str">
        <f t="shared" si="1"/>
        <v>A</v>
      </c>
      <c r="G21" s="28">
        <f t="shared" si="2"/>
        <v>87</v>
      </c>
      <c r="H21" s="28" t="str">
        <f t="shared" si="3"/>
        <v>A</v>
      </c>
      <c r="I21" s="36">
        <v>1</v>
      </c>
      <c r="J21"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1" s="28">
        <f t="shared" si="5"/>
        <v>88.75</v>
      </c>
      <c r="L21" s="28" t="str">
        <f t="shared" si="6"/>
        <v>A</v>
      </c>
      <c r="M21" s="28">
        <f t="shared" si="7"/>
        <v>88.75</v>
      </c>
      <c r="N21" s="28" t="str">
        <f t="shared" si="8"/>
        <v>A</v>
      </c>
      <c r="O21" s="36">
        <v>1</v>
      </c>
      <c r="P21" s="28" t="str">
        <f t="shared" si="9"/>
        <v xml:space="preserve">Memiliki keterampilan berwirausaha pada bidang Kerajinan dari Bahan Limbah Berbentuk Bangun Datar, Rekayasa Peralatan Sistem Teknik, Budidaya Ikan Konsumsi, dan Wirausaha Pengolahan Produk Makanan Khas daerah </v>
      </c>
      <c r="Q21" s="39"/>
      <c r="R21" s="39" t="s">
        <v>8</v>
      </c>
      <c r="S21" s="18"/>
      <c r="T21" s="1">
        <v>93.05</v>
      </c>
      <c r="U21" s="1">
        <v>78</v>
      </c>
      <c r="V21" s="1">
        <v>82</v>
      </c>
      <c r="W21" s="1">
        <v>86</v>
      </c>
      <c r="X21" s="1">
        <v>98</v>
      </c>
      <c r="Y21" s="1"/>
      <c r="Z21" s="1"/>
      <c r="AA21" s="1"/>
      <c r="AB21" s="1"/>
      <c r="AC21" s="1"/>
      <c r="AD21" s="1"/>
      <c r="AE21" s="18"/>
      <c r="AF21" s="1">
        <v>85</v>
      </c>
      <c r="AG21" s="1">
        <v>94</v>
      </c>
      <c r="AH21" s="1">
        <v>86</v>
      </c>
      <c r="AI21" s="1">
        <v>90</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52525</v>
      </c>
      <c r="FK21" s="41">
        <v>52535</v>
      </c>
    </row>
    <row r="22" spans="1:167" x14ac:dyDescent="0.25">
      <c r="A22" s="19">
        <v>12</v>
      </c>
      <c r="B22" s="19">
        <v>117565</v>
      </c>
      <c r="C22" s="19" t="s">
        <v>135</v>
      </c>
      <c r="D22" s="18"/>
      <c r="E22" s="28">
        <f t="shared" si="0"/>
        <v>89</v>
      </c>
      <c r="F22" s="28" t="str">
        <f t="shared" si="1"/>
        <v>A</v>
      </c>
      <c r="G22" s="28">
        <f t="shared" si="2"/>
        <v>89</v>
      </c>
      <c r="H22" s="28" t="str">
        <f t="shared" si="3"/>
        <v>A</v>
      </c>
      <c r="I22" s="36">
        <v>1</v>
      </c>
      <c r="J2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2" s="28">
        <f t="shared" si="5"/>
        <v>88.75</v>
      </c>
      <c r="L22" s="28" t="str">
        <f t="shared" si="6"/>
        <v>A</v>
      </c>
      <c r="M22" s="28">
        <f t="shared" si="7"/>
        <v>88.75</v>
      </c>
      <c r="N22" s="28" t="str">
        <f t="shared" si="8"/>
        <v>A</v>
      </c>
      <c r="O22" s="36">
        <v>1</v>
      </c>
      <c r="P22" s="28" t="str">
        <f t="shared" si="9"/>
        <v xml:space="preserve">Memiliki keterampilan berwirausaha pada bidang Kerajinan dari Bahan Limbah Berbentuk Bangun Datar, Rekayasa Peralatan Sistem Teknik, Budidaya Ikan Konsumsi, dan Wirausaha Pengolahan Produk Makanan Khas daerah </v>
      </c>
      <c r="Q22" s="39"/>
      <c r="R22" s="39" t="s">
        <v>8</v>
      </c>
      <c r="S22" s="18"/>
      <c r="T22" s="1">
        <v>93.05</v>
      </c>
      <c r="U22" s="1">
        <v>78</v>
      </c>
      <c r="V22" s="1">
        <v>90</v>
      </c>
      <c r="W22" s="1">
        <v>90</v>
      </c>
      <c r="X22" s="1">
        <v>94</v>
      </c>
      <c r="Y22" s="1"/>
      <c r="Z22" s="1"/>
      <c r="AA22" s="1"/>
      <c r="AB22" s="1"/>
      <c r="AC22" s="1"/>
      <c r="AD22" s="1"/>
      <c r="AE22" s="18"/>
      <c r="AF22" s="1">
        <v>85</v>
      </c>
      <c r="AG22" s="1">
        <v>94</v>
      </c>
      <c r="AH22" s="1">
        <v>86</v>
      </c>
      <c r="AI22" s="1">
        <v>90</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117580</v>
      </c>
      <c r="C23" s="19" t="s">
        <v>136</v>
      </c>
      <c r="D23" s="18"/>
      <c r="E23" s="28">
        <f t="shared" si="0"/>
        <v>89</v>
      </c>
      <c r="F23" s="28" t="str">
        <f t="shared" si="1"/>
        <v>A</v>
      </c>
      <c r="G23" s="28">
        <f t="shared" si="2"/>
        <v>89</v>
      </c>
      <c r="H23" s="28" t="str">
        <f t="shared" si="3"/>
        <v>A</v>
      </c>
      <c r="I23" s="36">
        <v>1</v>
      </c>
      <c r="J2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3" s="28">
        <f t="shared" si="5"/>
        <v>89.75</v>
      </c>
      <c r="L23" s="28" t="str">
        <f t="shared" si="6"/>
        <v>A</v>
      </c>
      <c r="M23" s="28">
        <f t="shared" si="7"/>
        <v>89.75</v>
      </c>
      <c r="N23" s="28" t="str">
        <f t="shared" si="8"/>
        <v>A</v>
      </c>
      <c r="O23" s="36">
        <v>1</v>
      </c>
      <c r="P23" s="28" t="str">
        <f t="shared" si="9"/>
        <v xml:space="preserve">Memiliki keterampilan berwirausaha pada bidang Kerajinan dari Bahan Limbah Berbentuk Bangun Datar, Rekayasa Peralatan Sistem Teknik, Budidaya Ikan Konsumsi, dan Wirausaha Pengolahan Produk Makanan Khas daerah </v>
      </c>
      <c r="Q23" s="39"/>
      <c r="R23" s="39" t="s">
        <v>8</v>
      </c>
      <c r="S23" s="18"/>
      <c r="T23" s="1">
        <v>95.83</v>
      </c>
      <c r="U23" s="1">
        <v>78</v>
      </c>
      <c r="V23" s="1">
        <v>86</v>
      </c>
      <c r="W23" s="1">
        <v>86.15</v>
      </c>
      <c r="X23" s="1">
        <v>100</v>
      </c>
      <c r="Y23" s="1"/>
      <c r="Z23" s="1"/>
      <c r="AA23" s="1"/>
      <c r="AB23" s="1"/>
      <c r="AC23" s="1"/>
      <c r="AD23" s="1"/>
      <c r="AE23" s="18"/>
      <c r="AF23" s="1">
        <v>85</v>
      </c>
      <c r="AG23" s="1">
        <v>94</v>
      </c>
      <c r="AH23" s="1">
        <v>90</v>
      </c>
      <c r="AI23" s="1">
        <v>90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52526</v>
      </c>
      <c r="FK23" s="41">
        <v>52536</v>
      </c>
    </row>
    <row r="24" spans="1:167" x14ac:dyDescent="0.25">
      <c r="A24" s="19">
        <v>14</v>
      </c>
      <c r="B24" s="19">
        <v>117595</v>
      </c>
      <c r="C24" s="19" t="s">
        <v>137</v>
      </c>
      <c r="D24" s="18"/>
      <c r="E24" s="28">
        <f t="shared" si="0"/>
        <v>85</v>
      </c>
      <c r="F24" s="28" t="str">
        <f t="shared" si="1"/>
        <v>A</v>
      </c>
      <c r="G24" s="28">
        <f t="shared" si="2"/>
        <v>85</v>
      </c>
      <c r="H24" s="28" t="str">
        <f t="shared" si="3"/>
        <v>A</v>
      </c>
      <c r="I24" s="36">
        <v>1</v>
      </c>
      <c r="J24"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4" s="28">
        <f t="shared" si="5"/>
        <v>88</v>
      </c>
      <c r="L24" s="28" t="str">
        <f t="shared" si="6"/>
        <v>A</v>
      </c>
      <c r="M24" s="28">
        <f t="shared" si="7"/>
        <v>88</v>
      </c>
      <c r="N24" s="28" t="str">
        <f t="shared" si="8"/>
        <v>A</v>
      </c>
      <c r="O24" s="36">
        <v>1</v>
      </c>
      <c r="P24" s="28" t="str">
        <f t="shared" si="9"/>
        <v xml:space="preserve">Memiliki keterampilan berwirausaha pada bidang Kerajinan dari Bahan Limbah Berbentuk Bangun Datar, Rekayasa Peralatan Sistem Teknik, Budidaya Ikan Konsumsi, dan Wirausaha Pengolahan Produk Makanan Khas daerah </v>
      </c>
      <c r="Q24" s="39"/>
      <c r="R24" s="39" t="s">
        <v>8</v>
      </c>
      <c r="S24" s="18"/>
      <c r="T24" s="1">
        <v>83.33</v>
      </c>
      <c r="U24" s="1">
        <v>78</v>
      </c>
      <c r="V24" s="1">
        <v>83.78</v>
      </c>
      <c r="W24" s="1">
        <v>91.16</v>
      </c>
      <c r="X24" s="1">
        <v>90</v>
      </c>
      <c r="Y24" s="1"/>
      <c r="Z24" s="1"/>
      <c r="AA24" s="1"/>
      <c r="AB24" s="1"/>
      <c r="AC24" s="1"/>
      <c r="AD24" s="1"/>
      <c r="AE24" s="18"/>
      <c r="AF24" s="1">
        <v>84</v>
      </c>
      <c r="AG24" s="1">
        <v>92</v>
      </c>
      <c r="AH24" s="1">
        <v>86</v>
      </c>
      <c r="AI24" s="1">
        <v>90</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117610</v>
      </c>
      <c r="C25" s="19" t="s">
        <v>138</v>
      </c>
      <c r="D25" s="18"/>
      <c r="E25" s="28">
        <f t="shared" si="0"/>
        <v>87</v>
      </c>
      <c r="F25" s="28" t="str">
        <f t="shared" si="1"/>
        <v>A</v>
      </c>
      <c r="G25" s="28">
        <f t="shared" si="2"/>
        <v>87</v>
      </c>
      <c r="H25" s="28" t="str">
        <f t="shared" si="3"/>
        <v>A</v>
      </c>
      <c r="I25" s="36">
        <v>1</v>
      </c>
      <c r="J2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5" s="28">
        <f t="shared" si="5"/>
        <v>90.5</v>
      </c>
      <c r="L25" s="28" t="str">
        <f t="shared" si="6"/>
        <v>A</v>
      </c>
      <c r="M25" s="28">
        <f t="shared" si="7"/>
        <v>90.5</v>
      </c>
      <c r="N25" s="28" t="str">
        <f t="shared" si="8"/>
        <v>A</v>
      </c>
      <c r="O25" s="36">
        <v>1</v>
      </c>
      <c r="P25" s="28" t="str">
        <f t="shared" si="9"/>
        <v xml:space="preserve">Memiliki keterampilan berwirausaha pada bidang Kerajinan dari Bahan Limbah Berbentuk Bangun Datar, Rekayasa Peralatan Sistem Teknik, Budidaya Ikan Konsumsi, dan Wirausaha Pengolahan Produk Makanan Khas daerah </v>
      </c>
      <c r="Q25" s="39"/>
      <c r="R25" s="39" t="s">
        <v>8</v>
      </c>
      <c r="S25" s="18"/>
      <c r="T25" s="1">
        <v>91.66</v>
      </c>
      <c r="U25" s="1">
        <v>78</v>
      </c>
      <c r="V25" s="1">
        <v>90</v>
      </c>
      <c r="W25" s="1">
        <v>87.55</v>
      </c>
      <c r="X25" s="1">
        <v>90</v>
      </c>
      <c r="Y25" s="1"/>
      <c r="Z25" s="1"/>
      <c r="AA25" s="1"/>
      <c r="AB25" s="1"/>
      <c r="AC25" s="1"/>
      <c r="AD25" s="1"/>
      <c r="AE25" s="18"/>
      <c r="AF25" s="1">
        <v>86</v>
      </c>
      <c r="AG25" s="1">
        <v>96</v>
      </c>
      <c r="AH25" s="1">
        <v>90</v>
      </c>
      <c r="AI25" s="1">
        <v>90</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52527</v>
      </c>
      <c r="FK25" s="41">
        <v>52537</v>
      </c>
    </row>
    <row r="26" spans="1:167" x14ac:dyDescent="0.25">
      <c r="A26" s="19">
        <v>16</v>
      </c>
      <c r="B26" s="19">
        <v>117625</v>
      </c>
      <c r="C26" s="19" t="s">
        <v>139</v>
      </c>
      <c r="D26" s="18"/>
      <c r="E26" s="28">
        <f t="shared" si="0"/>
        <v>86</v>
      </c>
      <c r="F26" s="28" t="str">
        <f t="shared" si="1"/>
        <v>A</v>
      </c>
      <c r="G26" s="28">
        <f t="shared" si="2"/>
        <v>86</v>
      </c>
      <c r="H26" s="28" t="str">
        <f t="shared" si="3"/>
        <v>A</v>
      </c>
      <c r="I26" s="36">
        <v>1</v>
      </c>
      <c r="J26"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6" s="28">
        <f t="shared" si="5"/>
        <v>88.75</v>
      </c>
      <c r="L26" s="28" t="str">
        <f t="shared" si="6"/>
        <v>A</v>
      </c>
      <c r="M26" s="28">
        <f t="shared" si="7"/>
        <v>88.75</v>
      </c>
      <c r="N26" s="28" t="str">
        <f t="shared" si="8"/>
        <v>A</v>
      </c>
      <c r="O26" s="36">
        <v>1</v>
      </c>
      <c r="P26" s="28" t="str">
        <f t="shared" si="9"/>
        <v xml:space="preserve">Memiliki keterampilan berwirausaha pada bidang Kerajinan dari Bahan Limbah Berbentuk Bangun Datar, Rekayasa Peralatan Sistem Teknik, Budidaya Ikan Konsumsi, dan Wirausaha Pengolahan Produk Makanan Khas daerah </v>
      </c>
      <c r="Q26" s="39"/>
      <c r="R26" s="39" t="s">
        <v>8</v>
      </c>
      <c r="S26" s="18"/>
      <c r="T26" s="1">
        <v>84.72</v>
      </c>
      <c r="U26" s="1">
        <v>78</v>
      </c>
      <c r="V26" s="1">
        <v>87.67</v>
      </c>
      <c r="W26" s="1">
        <v>81.09</v>
      </c>
      <c r="X26" s="1">
        <v>98</v>
      </c>
      <c r="Y26" s="1"/>
      <c r="Z26" s="1"/>
      <c r="AA26" s="1"/>
      <c r="AB26" s="1"/>
      <c r="AC26" s="1"/>
      <c r="AD26" s="1"/>
      <c r="AE26" s="18"/>
      <c r="AF26" s="1">
        <v>85</v>
      </c>
      <c r="AG26" s="1">
        <v>94</v>
      </c>
      <c r="AH26" s="1">
        <v>86</v>
      </c>
      <c r="AI26" s="1">
        <v>90</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117640</v>
      </c>
      <c r="C27" s="19" t="s">
        <v>140</v>
      </c>
      <c r="D27" s="18"/>
      <c r="E27" s="28">
        <f t="shared" si="0"/>
        <v>88</v>
      </c>
      <c r="F27" s="28" t="str">
        <f t="shared" si="1"/>
        <v>A</v>
      </c>
      <c r="G27" s="28">
        <f t="shared" si="2"/>
        <v>88</v>
      </c>
      <c r="H27" s="28" t="str">
        <f t="shared" si="3"/>
        <v>A</v>
      </c>
      <c r="I27" s="36">
        <v>1</v>
      </c>
      <c r="J27"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7" s="28">
        <f t="shared" si="5"/>
        <v>91.75</v>
      </c>
      <c r="L27" s="28" t="str">
        <f t="shared" si="6"/>
        <v>A</v>
      </c>
      <c r="M27" s="28">
        <f t="shared" si="7"/>
        <v>91.75</v>
      </c>
      <c r="N27" s="28" t="str">
        <f t="shared" si="8"/>
        <v>A</v>
      </c>
      <c r="O27" s="36">
        <v>1</v>
      </c>
      <c r="P27" s="28" t="str">
        <f t="shared" si="9"/>
        <v xml:space="preserve">Memiliki keterampilan berwirausaha pada bidang Kerajinan dari Bahan Limbah Berbentuk Bangun Datar, Rekayasa Peralatan Sistem Teknik, Budidaya Ikan Konsumsi, dan Wirausaha Pengolahan Produk Makanan Khas daerah </v>
      </c>
      <c r="Q27" s="39"/>
      <c r="R27" s="39" t="s">
        <v>8</v>
      </c>
      <c r="S27" s="18"/>
      <c r="T27" s="1">
        <v>83.33</v>
      </c>
      <c r="U27" s="1">
        <v>82</v>
      </c>
      <c r="V27" s="1">
        <v>90</v>
      </c>
      <c r="W27" s="1">
        <v>84.7</v>
      </c>
      <c r="X27" s="1">
        <v>98</v>
      </c>
      <c r="Y27" s="1"/>
      <c r="Z27" s="1"/>
      <c r="AA27" s="1"/>
      <c r="AB27" s="1"/>
      <c r="AC27" s="1"/>
      <c r="AD27" s="1"/>
      <c r="AE27" s="18"/>
      <c r="AF27" s="1">
        <v>85</v>
      </c>
      <c r="AG27" s="1">
        <v>96</v>
      </c>
      <c r="AH27" s="1">
        <v>90</v>
      </c>
      <c r="AI27" s="1">
        <v>96</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52528</v>
      </c>
      <c r="FK27" s="41">
        <v>52538</v>
      </c>
    </row>
    <row r="28" spans="1:167" x14ac:dyDescent="0.25">
      <c r="A28" s="19">
        <v>18</v>
      </c>
      <c r="B28" s="19">
        <v>117655</v>
      </c>
      <c r="C28" s="19" t="s">
        <v>141</v>
      </c>
      <c r="D28" s="18"/>
      <c r="E28" s="28">
        <f t="shared" si="0"/>
        <v>89</v>
      </c>
      <c r="F28" s="28" t="str">
        <f t="shared" si="1"/>
        <v>A</v>
      </c>
      <c r="G28" s="28">
        <f t="shared" si="2"/>
        <v>89</v>
      </c>
      <c r="H28" s="28" t="str">
        <f t="shared" si="3"/>
        <v>A</v>
      </c>
      <c r="I28" s="36">
        <v>1</v>
      </c>
      <c r="J28"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8" s="28">
        <f t="shared" si="5"/>
        <v>88</v>
      </c>
      <c r="L28" s="28" t="str">
        <f t="shared" si="6"/>
        <v>A</v>
      </c>
      <c r="M28" s="28">
        <f t="shared" si="7"/>
        <v>88</v>
      </c>
      <c r="N28" s="28" t="str">
        <f t="shared" si="8"/>
        <v>A</v>
      </c>
      <c r="O28" s="36">
        <v>1</v>
      </c>
      <c r="P28" s="28" t="str">
        <f t="shared" si="9"/>
        <v xml:space="preserve">Memiliki keterampilan berwirausaha pada bidang Kerajinan dari Bahan Limbah Berbentuk Bangun Datar, Rekayasa Peralatan Sistem Teknik, Budidaya Ikan Konsumsi, dan Wirausaha Pengolahan Produk Makanan Khas daerah </v>
      </c>
      <c r="Q28" s="39"/>
      <c r="R28" s="39" t="s">
        <v>8</v>
      </c>
      <c r="S28" s="18"/>
      <c r="T28" s="1">
        <v>80.55</v>
      </c>
      <c r="U28" s="1">
        <v>84</v>
      </c>
      <c r="V28" s="1">
        <v>93.53</v>
      </c>
      <c r="W28" s="1">
        <v>86.87</v>
      </c>
      <c r="X28" s="1">
        <v>98</v>
      </c>
      <c r="Y28" s="1"/>
      <c r="Z28" s="1"/>
      <c r="AA28" s="1"/>
      <c r="AB28" s="1"/>
      <c r="AC28" s="1"/>
      <c r="AD28" s="1"/>
      <c r="AE28" s="18"/>
      <c r="AF28" s="1">
        <v>84</v>
      </c>
      <c r="AG28" s="1">
        <v>92</v>
      </c>
      <c r="AH28" s="1">
        <v>86</v>
      </c>
      <c r="AI28" s="1">
        <v>90</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117670</v>
      </c>
      <c r="C29" s="19" t="s">
        <v>142</v>
      </c>
      <c r="D29" s="18"/>
      <c r="E29" s="28">
        <f t="shared" si="0"/>
        <v>85</v>
      </c>
      <c r="F29" s="28" t="str">
        <f t="shared" si="1"/>
        <v>A</v>
      </c>
      <c r="G29" s="28">
        <f t="shared" si="2"/>
        <v>85</v>
      </c>
      <c r="H29" s="28" t="str">
        <f t="shared" si="3"/>
        <v>A</v>
      </c>
      <c r="I29" s="36">
        <v>1</v>
      </c>
      <c r="J29"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9" s="28">
        <f t="shared" si="5"/>
        <v>90.5</v>
      </c>
      <c r="L29" s="28" t="str">
        <f t="shared" si="6"/>
        <v>A</v>
      </c>
      <c r="M29" s="28">
        <f t="shared" si="7"/>
        <v>90.5</v>
      </c>
      <c r="N29" s="28" t="str">
        <f t="shared" si="8"/>
        <v>A</v>
      </c>
      <c r="O29" s="36">
        <v>1</v>
      </c>
      <c r="P29" s="28" t="str">
        <f t="shared" si="9"/>
        <v xml:space="preserve">Memiliki keterampilan berwirausaha pada bidang Kerajinan dari Bahan Limbah Berbentuk Bangun Datar, Rekayasa Peralatan Sistem Teknik, Budidaya Ikan Konsumsi, dan Wirausaha Pengolahan Produk Makanan Khas daerah </v>
      </c>
      <c r="Q29" s="39"/>
      <c r="R29" s="39" t="s">
        <v>8</v>
      </c>
      <c r="S29" s="18"/>
      <c r="T29" s="1">
        <v>76.38</v>
      </c>
      <c r="U29" s="1">
        <v>78</v>
      </c>
      <c r="V29" s="1">
        <v>89.71</v>
      </c>
      <c r="W29" s="1">
        <v>84.7</v>
      </c>
      <c r="X29" s="1">
        <v>96</v>
      </c>
      <c r="Y29" s="1"/>
      <c r="Z29" s="1"/>
      <c r="AA29" s="1"/>
      <c r="AB29" s="1"/>
      <c r="AC29" s="1"/>
      <c r="AD29" s="1"/>
      <c r="AE29" s="18"/>
      <c r="AF29" s="1">
        <v>86</v>
      </c>
      <c r="AG29" s="1">
        <v>96</v>
      </c>
      <c r="AH29" s="1">
        <v>86</v>
      </c>
      <c r="AI29" s="1">
        <v>94</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52529</v>
      </c>
      <c r="FK29" s="41">
        <v>52539</v>
      </c>
    </row>
    <row r="30" spans="1:167" x14ac:dyDescent="0.25">
      <c r="A30" s="19">
        <v>20</v>
      </c>
      <c r="B30" s="19">
        <v>117685</v>
      </c>
      <c r="C30" s="19" t="s">
        <v>143</v>
      </c>
      <c r="D30" s="18"/>
      <c r="E30" s="28">
        <f t="shared" si="0"/>
        <v>78</v>
      </c>
      <c r="F30" s="28" t="str">
        <f t="shared" si="1"/>
        <v>B</v>
      </c>
      <c r="G30" s="28">
        <f t="shared" si="2"/>
        <v>78</v>
      </c>
      <c r="H30" s="28" t="str">
        <f t="shared" si="3"/>
        <v>B</v>
      </c>
      <c r="I30" s="36">
        <v>2</v>
      </c>
      <c r="J30"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30" s="28">
        <f t="shared" si="5"/>
        <v>87</v>
      </c>
      <c r="L30" s="28" t="str">
        <f t="shared" si="6"/>
        <v>A</v>
      </c>
      <c r="M30" s="28">
        <f t="shared" si="7"/>
        <v>87</v>
      </c>
      <c r="N30" s="28" t="str">
        <f t="shared" si="8"/>
        <v>A</v>
      </c>
      <c r="O30" s="36">
        <v>1</v>
      </c>
      <c r="P30" s="28" t="str">
        <f t="shared" si="9"/>
        <v xml:space="preserve">Memiliki keterampilan berwirausaha pada bidang Kerajinan dari Bahan Limbah Berbentuk Bangun Datar, Rekayasa Peralatan Sistem Teknik, Budidaya Ikan Konsumsi, dan Wirausaha Pengolahan Produk Makanan Khas daerah </v>
      </c>
      <c r="Q30" s="39"/>
      <c r="R30" s="39" t="s">
        <v>8</v>
      </c>
      <c r="S30" s="18"/>
      <c r="T30" s="1">
        <v>75</v>
      </c>
      <c r="U30" s="1">
        <v>78</v>
      </c>
      <c r="V30" s="1">
        <v>80</v>
      </c>
      <c r="W30" s="1">
        <v>88</v>
      </c>
      <c r="X30" s="1">
        <v>70</v>
      </c>
      <c r="Y30" s="1"/>
      <c r="Z30" s="1"/>
      <c r="AA30" s="1"/>
      <c r="AB30" s="1"/>
      <c r="AC30" s="1"/>
      <c r="AD30" s="1"/>
      <c r="AE30" s="18"/>
      <c r="AF30" s="1">
        <v>80</v>
      </c>
      <c r="AG30" s="1">
        <v>92</v>
      </c>
      <c r="AH30" s="1">
        <v>86</v>
      </c>
      <c r="AI30" s="1">
        <v>90</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117700</v>
      </c>
      <c r="C31" s="19" t="s">
        <v>144</v>
      </c>
      <c r="D31" s="18"/>
      <c r="E31" s="28">
        <f t="shared" si="0"/>
        <v>80</v>
      </c>
      <c r="F31" s="28" t="str">
        <f t="shared" si="1"/>
        <v>B</v>
      </c>
      <c r="G31" s="28">
        <f t="shared" si="2"/>
        <v>80</v>
      </c>
      <c r="H31" s="28" t="str">
        <f t="shared" si="3"/>
        <v>B</v>
      </c>
      <c r="I31" s="36">
        <v>2</v>
      </c>
      <c r="J31"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31" s="28">
        <f t="shared" si="5"/>
        <v>87</v>
      </c>
      <c r="L31" s="28" t="str">
        <f t="shared" si="6"/>
        <v>A</v>
      </c>
      <c r="M31" s="28">
        <f t="shared" si="7"/>
        <v>87</v>
      </c>
      <c r="N31" s="28" t="str">
        <f t="shared" si="8"/>
        <v>A</v>
      </c>
      <c r="O31" s="36">
        <v>1</v>
      </c>
      <c r="P31" s="28" t="str">
        <f t="shared" si="9"/>
        <v xml:space="preserve">Memiliki keterampilan berwirausaha pada bidang Kerajinan dari Bahan Limbah Berbentuk Bangun Datar, Rekayasa Peralatan Sistem Teknik, Budidaya Ikan Konsumsi, dan Wirausaha Pengolahan Produk Makanan Khas daerah </v>
      </c>
      <c r="Q31" s="39"/>
      <c r="R31" s="39" t="s">
        <v>8</v>
      </c>
      <c r="S31" s="18"/>
      <c r="T31" s="1">
        <v>81.94</v>
      </c>
      <c r="U31" s="1">
        <v>78</v>
      </c>
      <c r="V31" s="1">
        <v>80</v>
      </c>
      <c r="W31" s="1">
        <v>88</v>
      </c>
      <c r="X31" s="1">
        <v>70</v>
      </c>
      <c r="Y31" s="1"/>
      <c r="Z31" s="1"/>
      <c r="AA31" s="1"/>
      <c r="AB31" s="1"/>
      <c r="AC31" s="1"/>
      <c r="AD31" s="1"/>
      <c r="AE31" s="18"/>
      <c r="AF31" s="1">
        <v>80</v>
      </c>
      <c r="AG31" s="1">
        <v>92</v>
      </c>
      <c r="AH31" s="1">
        <v>86</v>
      </c>
      <c r="AI31" s="1">
        <v>90</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52530</v>
      </c>
      <c r="FK31" s="41">
        <v>52540</v>
      </c>
    </row>
    <row r="32" spans="1:167" x14ac:dyDescent="0.25">
      <c r="A32" s="19">
        <v>22</v>
      </c>
      <c r="B32" s="19">
        <v>117715</v>
      </c>
      <c r="C32" s="19" t="s">
        <v>145</v>
      </c>
      <c r="D32" s="18"/>
      <c r="E32" s="28">
        <f t="shared" si="0"/>
        <v>86</v>
      </c>
      <c r="F32" s="28" t="str">
        <f t="shared" si="1"/>
        <v>A</v>
      </c>
      <c r="G32" s="28">
        <f t="shared" si="2"/>
        <v>86</v>
      </c>
      <c r="H32" s="28" t="str">
        <f t="shared" si="3"/>
        <v>A</v>
      </c>
      <c r="I32" s="36">
        <v>1</v>
      </c>
      <c r="J3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2" s="28">
        <f t="shared" si="5"/>
        <v>88.25</v>
      </c>
      <c r="L32" s="28" t="str">
        <f t="shared" si="6"/>
        <v>A</v>
      </c>
      <c r="M32" s="28">
        <f t="shared" si="7"/>
        <v>88.25</v>
      </c>
      <c r="N32" s="28" t="str">
        <f t="shared" si="8"/>
        <v>A</v>
      </c>
      <c r="O32" s="36">
        <v>1</v>
      </c>
      <c r="P32" s="28" t="str">
        <f t="shared" si="9"/>
        <v xml:space="preserve">Memiliki keterampilan berwirausaha pada bidang Kerajinan dari Bahan Limbah Berbentuk Bangun Datar, Rekayasa Peralatan Sistem Teknik, Budidaya Ikan Konsumsi, dan Wirausaha Pengolahan Produk Makanan Khas daerah </v>
      </c>
      <c r="Q32" s="39"/>
      <c r="R32" s="39" t="s">
        <v>8</v>
      </c>
      <c r="S32" s="18"/>
      <c r="T32" s="1">
        <v>90.27</v>
      </c>
      <c r="U32" s="1">
        <v>78</v>
      </c>
      <c r="V32" s="1">
        <v>90</v>
      </c>
      <c r="W32" s="1">
        <v>88</v>
      </c>
      <c r="X32" s="1">
        <v>84</v>
      </c>
      <c r="Y32" s="1"/>
      <c r="Z32" s="1"/>
      <c r="AA32" s="1"/>
      <c r="AB32" s="1"/>
      <c r="AC32" s="1"/>
      <c r="AD32" s="1"/>
      <c r="AE32" s="18"/>
      <c r="AF32" s="1">
        <v>85</v>
      </c>
      <c r="AG32" s="1">
        <v>92</v>
      </c>
      <c r="AH32" s="1">
        <v>86</v>
      </c>
      <c r="AI32" s="1">
        <v>90</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117730</v>
      </c>
      <c r="C33" s="19" t="s">
        <v>146</v>
      </c>
      <c r="D33" s="18"/>
      <c r="E33" s="28">
        <f t="shared" si="0"/>
        <v>80</v>
      </c>
      <c r="F33" s="28" t="str">
        <f t="shared" si="1"/>
        <v>B</v>
      </c>
      <c r="G33" s="28">
        <f t="shared" si="2"/>
        <v>80</v>
      </c>
      <c r="H33" s="28" t="str">
        <f t="shared" si="3"/>
        <v>B</v>
      </c>
      <c r="I33" s="36">
        <v>2</v>
      </c>
      <c r="J33"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33" s="28">
        <f t="shared" si="5"/>
        <v>87.75</v>
      </c>
      <c r="L33" s="28" t="str">
        <f t="shared" si="6"/>
        <v>A</v>
      </c>
      <c r="M33" s="28">
        <f t="shared" si="7"/>
        <v>87.75</v>
      </c>
      <c r="N33" s="28" t="str">
        <f t="shared" si="8"/>
        <v>A</v>
      </c>
      <c r="O33" s="36">
        <v>1</v>
      </c>
      <c r="P33" s="28" t="str">
        <f t="shared" si="9"/>
        <v xml:space="preserve">Memiliki keterampilan berwirausaha pada bidang Kerajinan dari Bahan Limbah Berbentuk Bangun Datar, Rekayasa Peralatan Sistem Teknik, Budidaya Ikan Konsumsi, dan Wirausaha Pengolahan Produk Makanan Khas daerah </v>
      </c>
      <c r="Q33" s="39"/>
      <c r="R33" s="39" t="s">
        <v>8</v>
      </c>
      <c r="S33" s="18"/>
      <c r="T33" s="1">
        <v>75</v>
      </c>
      <c r="U33" s="1">
        <v>78</v>
      </c>
      <c r="V33" s="1">
        <v>81.11</v>
      </c>
      <c r="W33" s="1">
        <v>88</v>
      </c>
      <c r="X33" s="1">
        <v>80</v>
      </c>
      <c r="Y33" s="1"/>
      <c r="Z33" s="1"/>
      <c r="AA33" s="1"/>
      <c r="AB33" s="1"/>
      <c r="AC33" s="1"/>
      <c r="AD33" s="1"/>
      <c r="AE33" s="18"/>
      <c r="AF33" s="1">
        <v>85</v>
      </c>
      <c r="AG33" s="1">
        <v>90</v>
      </c>
      <c r="AH33" s="1">
        <v>86</v>
      </c>
      <c r="AI33" s="1">
        <v>90</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117745</v>
      </c>
      <c r="C34" s="19" t="s">
        <v>147</v>
      </c>
      <c r="D34" s="18"/>
      <c r="E34" s="28">
        <f t="shared" si="0"/>
        <v>85</v>
      </c>
      <c r="F34" s="28" t="str">
        <f t="shared" si="1"/>
        <v>A</v>
      </c>
      <c r="G34" s="28">
        <f t="shared" si="2"/>
        <v>85</v>
      </c>
      <c r="H34" s="28" t="str">
        <f t="shared" si="3"/>
        <v>A</v>
      </c>
      <c r="I34" s="36">
        <v>2</v>
      </c>
      <c r="J34"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34" s="28">
        <f t="shared" si="5"/>
        <v>88.25</v>
      </c>
      <c r="L34" s="28" t="str">
        <f t="shared" si="6"/>
        <v>A</v>
      </c>
      <c r="M34" s="28">
        <f t="shared" si="7"/>
        <v>88.25</v>
      </c>
      <c r="N34" s="28" t="str">
        <f t="shared" si="8"/>
        <v>A</v>
      </c>
      <c r="O34" s="36">
        <v>1</v>
      </c>
      <c r="P34" s="28" t="str">
        <f t="shared" si="9"/>
        <v xml:space="preserve">Memiliki keterampilan berwirausaha pada bidang Kerajinan dari Bahan Limbah Berbentuk Bangun Datar, Rekayasa Peralatan Sistem Teknik, Budidaya Ikan Konsumsi, dan Wirausaha Pengolahan Produk Makanan Khas daerah </v>
      </c>
      <c r="Q34" s="39"/>
      <c r="R34" s="39" t="s">
        <v>8</v>
      </c>
      <c r="S34" s="18"/>
      <c r="T34" s="1">
        <v>81.94</v>
      </c>
      <c r="U34" s="1">
        <v>78</v>
      </c>
      <c r="V34" s="1">
        <v>88</v>
      </c>
      <c r="W34" s="1">
        <v>88</v>
      </c>
      <c r="X34" s="1">
        <v>88</v>
      </c>
      <c r="Y34" s="1"/>
      <c r="Z34" s="1"/>
      <c r="AA34" s="1"/>
      <c r="AB34" s="1"/>
      <c r="AC34" s="1"/>
      <c r="AD34" s="1"/>
      <c r="AE34" s="18"/>
      <c r="AF34" s="1">
        <v>85</v>
      </c>
      <c r="AG34" s="1">
        <v>92</v>
      </c>
      <c r="AH34" s="1">
        <v>86</v>
      </c>
      <c r="AI34" s="1">
        <v>90</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117760</v>
      </c>
      <c r="C35" s="19" t="s">
        <v>148</v>
      </c>
      <c r="D35" s="18"/>
      <c r="E35" s="28">
        <f t="shared" si="0"/>
        <v>87</v>
      </c>
      <c r="F35" s="28" t="str">
        <f t="shared" si="1"/>
        <v>A</v>
      </c>
      <c r="G35" s="28">
        <f t="shared" si="2"/>
        <v>87</v>
      </c>
      <c r="H35" s="28" t="str">
        <f t="shared" si="3"/>
        <v>A</v>
      </c>
      <c r="I35" s="36">
        <v>1</v>
      </c>
      <c r="J3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5" s="28">
        <f t="shared" si="5"/>
        <v>88.25</v>
      </c>
      <c r="L35" s="28" t="str">
        <f t="shared" si="6"/>
        <v>A</v>
      </c>
      <c r="M35" s="28">
        <f t="shared" si="7"/>
        <v>88.25</v>
      </c>
      <c r="N35" s="28" t="str">
        <f t="shared" si="8"/>
        <v>A</v>
      </c>
      <c r="O35" s="36">
        <v>1</v>
      </c>
      <c r="P35" s="28" t="str">
        <f t="shared" si="9"/>
        <v xml:space="preserve">Memiliki keterampilan berwirausaha pada bidang Kerajinan dari Bahan Limbah Berbentuk Bangun Datar, Rekayasa Peralatan Sistem Teknik, Budidaya Ikan Konsumsi, dan Wirausaha Pengolahan Produk Makanan Khas daerah </v>
      </c>
      <c r="Q35" s="39"/>
      <c r="R35" s="39" t="s">
        <v>8</v>
      </c>
      <c r="S35" s="18"/>
      <c r="T35" s="1">
        <v>94.44</v>
      </c>
      <c r="U35" s="1">
        <v>78</v>
      </c>
      <c r="V35" s="1">
        <v>92</v>
      </c>
      <c r="W35" s="1">
        <v>90</v>
      </c>
      <c r="X35" s="1">
        <v>82</v>
      </c>
      <c r="Y35" s="1"/>
      <c r="Z35" s="1"/>
      <c r="AA35" s="1"/>
      <c r="AB35" s="1"/>
      <c r="AC35" s="1"/>
      <c r="AD35" s="1"/>
      <c r="AE35" s="18"/>
      <c r="AF35" s="1">
        <v>85</v>
      </c>
      <c r="AG35" s="1">
        <v>92</v>
      </c>
      <c r="AH35" s="1">
        <v>86</v>
      </c>
      <c r="AI35" s="1">
        <v>90</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117775</v>
      </c>
      <c r="C36" s="19" t="s">
        <v>149</v>
      </c>
      <c r="D36" s="18"/>
      <c r="E36" s="28">
        <f t="shared" si="0"/>
        <v>86</v>
      </c>
      <c r="F36" s="28" t="str">
        <f t="shared" si="1"/>
        <v>A</v>
      </c>
      <c r="G36" s="28">
        <f t="shared" si="2"/>
        <v>86</v>
      </c>
      <c r="H36" s="28" t="str">
        <f t="shared" si="3"/>
        <v>A</v>
      </c>
      <c r="I36" s="36">
        <v>1</v>
      </c>
      <c r="J36"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6" s="28">
        <f t="shared" si="5"/>
        <v>88.25</v>
      </c>
      <c r="L36" s="28" t="str">
        <f t="shared" si="6"/>
        <v>A</v>
      </c>
      <c r="M36" s="28">
        <f t="shared" si="7"/>
        <v>88.25</v>
      </c>
      <c r="N36" s="28" t="str">
        <f t="shared" si="8"/>
        <v>A</v>
      </c>
      <c r="O36" s="36">
        <v>1</v>
      </c>
      <c r="P36" s="28" t="str">
        <f t="shared" si="9"/>
        <v xml:space="preserve">Memiliki keterampilan berwirausaha pada bidang Kerajinan dari Bahan Limbah Berbentuk Bangun Datar, Rekayasa Peralatan Sistem Teknik, Budidaya Ikan Konsumsi, dan Wirausaha Pengolahan Produk Makanan Khas daerah </v>
      </c>
      <c r="Q36" s="39"/>
      <c r="R36" s="39" t="s">
        <v>8</v>
      </c>
      <c r="S36" s="18"/>
      <c r="T36" s="1">
        <v>88.88</v>
      </c>
      <c r="U36" s="1">
        <v>78</v>
      </c>
      <c r="V36" s="1">
        <v>83</v>
      </c>
      <c r="W36" s="1">
        <v>85.4</v>
      </c>
      <c r="X36" s="1">
        <v>96</v>
      </c>
      <c r="Y36" s="1"/>
      <c r="Z36" s="1"/>
      <c r="AA36" s="1"/>
      <c r="AB36" s="1"/>
      <c r="AC36" s="1"/>
      <c r="AD36" s="1"/>
      <c r="AE36" s="18"/>
      <c r="AF36" s="1">
        <v>85</v>
      </c>
      <c r="AG36" s="1">
        <v>92</v>
      </c>
      <c r="AH36" s="1">
        <v>86</v>
      </c>
      <c r="AI36" s="1">
        <v>90</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117790</v>
      </c>
      <c r="C37" s="19" t="s">
        <v>150</v>
      </c>
      <c r="D37" s="18"/>
      <c r="E37" s="28">
        <f t="shared" si="0"/>
        <v>87</v>
      </c>
      <c r="F37" s="28" t="str">
        <f t="shared" si="1"/>
        <v>A</v>
      </c>
      <c r="G37" s="28">
        <f t="shared" si="2"/>
        <v>87</v>
      </c>
      <c r="H37" s="28" t="str">
        <f t="shared" si="3"/>
        <v>A</v>
      </c>
      <c r="I37" s="36">
        <v>1</v>
      </c>
      <c r="J37"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7" s="28">
        <f t="shared" si="5"/>
        <v>90.75</v>
      </c>
      <c r="L37" s="28" t="str">
        <f t="shared" si="6"/>
        <v>A</v>
      </c>
      <c r="M37" s="28">
        <f t="shared" si="7"/>
        <v>90.75</v>
      </c>
      <c r="N37" s="28" t="str">
        <f t="shared" si="8"/>
        <v>A</v>
      </c>
      <c r="O37" s="36">
        <v>1</v>
      </c>
      <c r="P37" s="28" t="str">
        <f t="shared" si="9"/>
        <v xml:space="preserve">Memiliki keterampilan berwirausaha pada bidang Kerajinan dari Bahan Limbah Berbentuk Bangun Datar, Rekayasa Peralatan Sistem Teknik, Budidaya Ikan Konsumsi, dan Wirausaha Pengolahan Produk Makanan Khas daerah </v>
      </c>
      <c r="Q37" s="39"/>
      <c r="R37" s="39" t="s">
        <v>8</v>
      </c>
      <c r="S37" s="18"/>
      <c r="T37" s="1">
        <v>91.66</v>
      </c>
      <c r="U37" s="1">
        <v>78</v>
      </c>
      <c r="V37" s="1">
        <v>84</v>
      </c>
      <c r="W37" s="1">
        <v>85</v>
      </c>
      <c r="X37" s="1">
        <v>98</v>
      </c>
      <c r="Y37" s="1"/>
      <c r="Z37" s="1"/>
      <c r="AA37" s="1"/>
      <c r="AB37" s="1"/>
      <c r="AC37" s="1"/>
      <c r="AD37" s="1"/>
      <c r="AE37" s="18"/>
      <c r="AF37" s="1">
        <v>85</v>
      </c>
      <c r="AG37" s="1">
        <v>92</v>
      </c>
      <c r="AH37" s="1">
        <v>92</v>
      </c>
      <c r="AI37" s="1">
        <v>94</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117805</v>
      </c>
      <c r="C38" s="19" t="s">
        <v>151</v>
      </c>
      <c r="D38" s="18"/>
      <c r="E38" s="28">
        <f t="shared" si="0"/>
        <v>85</v>
      </c>
      <c r="F38" s="28" t="str">
        <f t="shared" si="1"/>
        <v>A</v>
      </c>
      <c r="G38" s="28">
        <f t="shared" si="2"/>
        <v>85</v>
      </c>
      <c r="H38" s="28" t="str">
        <f t="shared" si="3"/>
        <v>A</v>
      </c>
      <c r="I38" s="36">
        <v>1</v>
      </c>
      <c r="J38"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8" s="28">
        <f t="shared" si="5"/>
        <v>89.75</v>
      </c>
      <c r="L38" s="28" t="str">
        <f t="shared" si="6"/>
        <v>A</v>
      </c>
      <c r="M38" s="28">
        <f t="shared" si="7"/>
        <v>89.75</v>
      </c>
      <c r="N38" s="28" t="str">
        <f t="shared" si="8"/>
        <v>A</v>
      </c>
      <c r="O38" s="36">
        <v>1</v>
      </c>
      <c r="P38" s="28" t="str">
        <f t="shared" si="9"/>
        <v xml:space="preserve">Memiliki keterampilan berwirausaha pada bidang Kerajinan dari Bahan Limbah Berbentuk Bangun Datar, Rekayasa Peralatan Sistem Teknik, Budidaya Ikan Konsumsi, dan Wirausaha Pengolahan Produk Makanan Khas daerah </v>
      </c>
      <c r="Q38" s="39"/>
      <c r="R38" s="39" t="s">
        <v>8</v>
      </c>
      <c r="S38" s="18"/>
      <c r="T38" s="1">
        <v>93.05</v>
      </c>
      <c r="U38" s="1">
        <v>78</v>
      </c>
      <c r="V38" s="1">
        <v>93.05</v>
      </c>
      <c r="W38" s="1">
        <v>87.55</v>
      </c>
      <c r="X38" s="1">
        <v>72</v>
      </c>
      <c r="Y38" s="1"/>
      <c r="Z38" s="1"/>
      <c r="AA38" s="1"/>
      <c r="AB38" s="1"/>
      <c r="AC38" s="1"/>
      <c r="AD38" s="1"/>
      <c r="AE38" s="18"/>
      <c r="AF38" s="1">
        <v>85</v>
      </c>
      <c r="AG38" s="1">
        <v>94</v>
      </c>
      <c r="AH38" s="1">
        <v>86</v>
      </c>
      <c r="AI38" s="1">
        <v>94</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117820</v>
      </c>
      <c r="C39" s="19" t="s">
        <v>152</v>
      </c>
      <c r="D39" s="18"/>
      <c r="E39" s="28">
        <f t="shared" si="0"/>
        <v>85</v>
      </c>
      <c r="F39" s="28" t="str">
        <f t="shared" si="1"/>
        <v>A</v>
      </c>
      <c r="G39" s="28">
        <f t="shared" si="2"/>
        <v>85</v>
      </c>
      <c r="H39" s="28" t="str">
        <f t="shared" si="3"/>
        <v>A</v>
      </c>
      <c r="I39" s="36">
        <v>1</v>
      </c>
      <c r="J39"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9" s="28">
        <f t="shared" si="5"/>
        <v>87.75</v>
      </c>
      <c r="L39" s="28" t="str">
        <f t="shared" si="6"/>
        <v>A</v>
      </c>
      <c r="M39" s="28">
        <f t="shared" si="7"/>
        <v>87.75</v>
      </c>
      <c r="N39" s="28" t="str">
        <f t="shared" si="8"/>
        <v>A</v>
      </c>
      <c r="O39" s="36">
        <v>1</v>
      </c>
      <c r="P39" s="28" t="str">
        <f t="shared" si="9"/>
        <v xml:space="preserve">Memiliki keterampilan berwirausaha pada bidang Kerajinan dari Bahan Limbah Berbentuk Bangun Datar, Rekayasa Peralatan Sistem Teknik, Budidaya Ikan Konsumsi, dan Wirausaha Pengolahan Produk Makanan Khas daerah </v>
      </c>
      <c r="Q39" s="39"/>
      <c r="R39" s="39" t="s">
        <v>8</v>
      </c>
      <c r="S39" s="18"/>
      <c r="T39" s="1">
        <v>88.88</v>
      </c>
      <c r="U39" s="1">
        <v>78</v>
      </c>
      <c r="V39" s="1">
        <v>86.71</v>
      </c>
      <c r="W39" s="1">
        <v>77.540000000000006</v>
      </c>
      <c r="X39" s="1">
        <v>92</v>
      </c>
      <c r="Y39" s="1"/>
      <c r="Z39" s="1"/>
      <c r="AA39" s="1"/>
      <c r="AB39" s="1"/>
      <c r="AC39" s="1"/>
      <c r="AD39" s="1"/>
      <c r="AE39" s="18"/>
      <c r="AF39" s="1">
        <v>85</v>
      </c>
      <c r="AG39" s="1">
        <v>90</v>
      </c>
      <c r="AH39" s="1">
        <v>86</v>
      </c>
      <c r="AI39" s="1">
        <v>90</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117835</v>
      </c>
      <c r="C40" s="19" t="s">
        <v>153</v>
      </c>
      <c r="D40" s="18"/>
      <c r="E40" s="28">
        <f t="shared" si="0"/>
        <v>80</v>
      </c>
      <c r="F40" s="28" t="str">
        <f t="shared" si="1"/>
        <v>B</v>
      </c>
      <c r="G40" s="28">
        <f t="shared" si="2"/>
        <v>80</v>
      </c>
      <c r="H40" s="28" t="str">
        <f t="shared" si="3"/>
        <v>B</v>
      </c>
      <c r="I40" s="36">
        <v>2</v>
      </c>
      <c r="J40"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40" s="28">
        <f t="shared" si="5"/>
        <v>87.75</v>
      </c>
      <c r="L40" s="28" t="str">
        <f t="shared" si="6"/>
        <v>A</v>
      </c>
      <c r="M40" s="28">
        <f t="shared" si="7"/>
        <v>87.75</v>
      </c>
      <c r="N40" s="28" t="str">
        <f t="shared" si="8"/>
        <v>A</v>
      </c>
      <c r="O40" s="36">
        <v>1</v>
      </c>
      <c r="P40" s="28" t="str">
        <f t="shared" si="9"/>
        <v xml:space="preserve">Memiliki keterampilan berwirausaha pada bidang Kerajinan dari Bahan Limbah Berbentuk Bangun Datar, Rekayasa Peralatan Sistem Teknik, Budidaya Ikan Konsumsi, dan Wirausaha Pengolahan Produk Makanan Khas daerah </v>
      </c>
      <c r="Q40" s="39"/>
      <c r="R40" s="39" t="s">
        <v>8</v>
      </c>
      <c r="S40" s="18"/>
      <c r="T40" s="1">
        <v>78</v>
      </c>
      <c r="U40" s="1">
        <v>78</v>
      </c>
      <c r="V40" s="1">
        <v>89.64</v>
      </c>
      <c r="W40" s="1">
        <v>84</v>
      </c>
      <c r="X40" s="1">
        <v>70</v>
      </c>
      <c r="Y40" s="1"/>
      <c r="Z40" s="1"/>
      <c r="AA40" s="1"/>
      <c r="AB40" s="1"/>
      <c r="AC40" s="1"/>
      <c r="AD40" s="1"/>
      <c r="AE40" s="18"/>
      <c r="AF40" s="1">
        <v>85</v>
      </c>
      <c r="AG40" s="1">
        <v>90</v>
      </c>
      <c r="AH40" s="1">
        <v>86</v>
      </c>
      <c r="AI40" s="1">
        <v>90</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117850</v>
      </c>
      <c r="C41" s="19" t="s">
        <v>154</v>
      </c>
      <c r="D41" s="18"/>
      <c r="E41" s="28">
        <f t="shared" si="0"/>
        <v>87</v>
      </c>
      <c r="F41" s="28" t="str">
        <f t="shared" si="1"/>
        <v>A</v>
      </c>
      <c r="G41" s="28">
        <f t="shared" si="2"/>
        <v>87</v>
      </c>
      <c r="H41" s="28" t="str">
        <f t="shared" si="3"/>
        <v>A</v>
      </c>
      <c r="I41" s="36">
        <v>1</v>
      </c>
      <c r="J41"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1" s="28">
        <f t="shared" si="5"/>
        <v>88.75</v>
      </c>
      <c r="L41" s="28" t="str">
        <f t="shared" si="6"/>
        <v>A</v>
      </c>
      <c r="M41" s="28">
        <f t="shared" si="7"/>
        <v>88.75</v>
      </c>
      <c r="N41" s="28" t="str">
        <f t="shared" si="8"/>
        <v>A</v>
      </c>
      <c r="O41" s="36">
        <v>1</v>
      </c>
      <c r="P41" s="28" t="str">
        <f t="shared" si="9"/>
        <v xml:space="preserve">Memiliki keterampilan berwirausaha pada bidang Kerajinan dari Bahan Limbah Berbentuk Bangun Datar, Rekayasa Peralatan Sistem Teknik, Budidaya Ikan Konsumsi, dan Wirausaha Pengolahan Produk Makanan Khas daerah </v>
      </c>
      <c r="Q41" s="39"/>
      <c r="R41" s="39" t="s">
        <v>8</v>
      </c>
      <c r="S41" s="18"/>
      <c r="T41" s="1">
        <v>91.66</v>
      </c>
      <c r="U41" s="1">
        <v>78</v>
      </c>
      <c r="V41" s="1">
        <v>94</v>
      </c>
      <c r="W41" s="1">
        <v>81.09</v>
      </c>
      <c r="X41" s="1">
        <v>88</v>
      </c>
      <c r="Y41" s="1"/>
      <c r="Z41" s="1"/>
      <c r="AA41" s="1"/>
      <c r="AB41" s="1"/>
      <c r="AC41" s="1"/>
      <c r="AD41" s="1"/>
      <c r="AE41" s="18"/>
      <c r="AF41" s="1">
        <v>85</v>
      </c>
      <c r="AG41" s="1">
        <v>94</v>
      </c>
      <c r="AH41" s="1">
        <v>86</v>
      </c>
      <c r="AI41" s="1">
        <v>90</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117865</v>
      </c>
      <c r="C42" s="19" t="s">
        <v>155</v>
      </c>
      <c r="D42" s="18"/>
      <c r="E42" s="28">
        <f t="shared" si="0"/>
        <v>85</v>
      </c>
      <c r="F42" s="28" t="str">
        <f t="shared" si="1"/>
        <v>A</v>
      </c>
      <c r="G42" s="28">
        <f t="shared" si="2"/>
        <v>85</v>
      </c>
      <c r="H42" s="28" t="str">
        <f t="shared" si="3"/>
        <v>A</v>
      </c>
      <c r="I42" s="36">
        <v>1</v>
      </c>
      <c r="J4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2" s="28">
        <f t="shared" si="5"/>
        <v>88</v>
      </c>
      <c r="L42" s="28" t="str">
        <f t="shared" si="6"/>
        <v>A</v>
      </c>
      <c r="M42" s="28">
        <f t="shared" si="7"/>
        <v>88</v>
      </c>
      <c r="N42" s="28" t="str">
        <f t="shared" si="8"/>
        <v>A</v>
      </c>
      <c r="O42" s="36">
        <v>1</v>
      </c>
      <c r="P42" s="28" t="str">
        <f t="shared" si="9"/>
        <v xml:space="preserve">Memiliki keterampilan berwirausaha pada bidang Kerajinan dari Bahan Limbah Berbentuk Bangun Datar, Rekayasa Peralatan Sistem Teknik, Budidaya Ikan Konsumsi, dan Wirausaha Pengolahan Produk Makanan Khas daerah </v>
      </c>
      <c r="Q42" s="39"/>
      <c r="R42" s="39" t="s">
        <v>8</v>
      </c>
      <c r="S42" s="18"/>
      <c r="T42" s="1">
        <v>87.5</v>
      </c>
      <c r="U42" s="1">
        <v>78</v>
      </c>
      <c r="V42" s="1">
        <v>87.19</v>
      </c>
      <c r="W42" s="1">
        <v>82.59</v>
      </c>
      <c r="X42" s="1">
        <v>90</v>
      </c>
      <c r="Y42" s="1"/>
      <c r="Z42" s="1"/>
      <c r="AA42" s="1"/>
      <c r="AB42" s="1"/>
      <c r="AC42" s="1"/>
      <c r="AD42" s="1"/>
      <c r="AE42" s="18"/>
      <c r="AF42" s="1">
        <v>84</v>
      </c>
      <c r="AG42" s="1">
        <v>92</v>
      </c>
      <c r="AH42" s="1">
        <v>86</v>
      </c>
      <c r="AI42" s="1">
        <v>90</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117880</v>
      </c>
      <c r="C43" s="19" t="s">
        <v>156</v>
      </c>
      <c r="D43" s="18"/>
      <c r="E43" s="28">
        <f t="shared" si="0"/>
        <v>87</v>
      </c>
      <c r="F43" s="28" t="str">
        <f t="shared" si="1"/>
        <v>A</v>
      </c>
      <c r="G43" s="28">
        <f t="shared" si="2"/>
        <v>87</v>
      </c>
      <c r="H43" s="28" t="str">
        <f t="shared" si="3"/>
        <v>A</v>
      </c>
      <c r="I43" s="36">
        <v>1</v>
      </c>
      <c r="J4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3" s="28">
        <f t="shared" si="5"/>
        <v>89.25</v>
      </c>
      <c r="L43" s="28" t="str">
        <f t="shared" si="6"/>
        <v>A</v>
      </c>
      <c r="M43" s="28">
        <f t="shared" si="7"/>
        <v>89.25</v>
      </c>
      <c r="N43" s="28" t="str">
        <f t="shared" si="8"/>
        <v>A</v>
      </c>
      <c r="O43" s="36">
        <v>1</v>
      </c>
      <c r="P43" s="28" t="str">
        <f t="shared" si="9"/>
        <v xml:space="preserve">Memiliki keterampilan berwirausaha pada bidang Kerajinan dari Bahan Limbah Berbentuk Bangun Datar, Rekayasa Peralatan Sistem Teknik, Budidaya Ikan Konsumsi, dan Wirausaha Pengolahan Produk Makanan Khas daerah </v>
      </c>
      <c r="Q43" s="39"/>
      <c r="R43" s="39" t="s">
        <v>8</v>
      </c>
      <c r="S43" s="18"/>
      <c r="T43" s="1">
        <v>94.44</v>
      </c>
      <c r="U43" s="1">
        <v>78</v>
      </c>
      <c r="V43" s="1">
        <v>88</v>
      </c>
      <c r="W43" s="1">
        <v>88</v>
      </c>
      <c r="X43" s="1">
        <v>88</v>
      </c>
      <c r="Y43" s="1"/>
      <c r="Z43" s="1"/>
      <c r="AA43" s="1"/>
      <c r="AB43" s="1"/>
      <c r="AC43" s="1"/>
      <c r="AD43" s="1"/>
      <c r="AE43" s="18"/>
      <c r="AF43" s="1">
        <v>85</v>
      </c>
      <c r="AG43" s="1">
        <v>92</v>
      </c>
      <c r="AH43" s="1">
        <v>86</v>
      </c>
      <c r="AI43" s="1">
        <v>94</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117895</v>
      </c>
      <c r="C44" s="19" t="s">
        <v>157</v>
      </c>
      <c r="D44" s="18"/>
      <c r="E44" s="28">
        <f t="shared" si="0"/>
        <v>80</v>
      </c>
      <c r="F44" s="28" t="str">
        <f t="shared" si="1"/>
        <v>B</v>
      </c>
      <c r="G44" s="28">
        <f t="shared" si="2"/>
        <v>80</v>
      </c>
      <c r="H44" s="28" t="str">
        <f t="shared" si="3"/>
        <v>B</v>
      </c>
      <c r="I44" s="36">
        <v>2</v>
      </c>
      <c r="J44"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44" s="28">
        <f t="shared" si="5"/>
        <v>87.25</v>
      </c>
      <c r="L44" s="28" t="str">
        <f t="shared" si="6"/>
        <v>A</v>
      </c>
      <c r="M44" s="28">
        <f t="shared" si="7"/>
        <v>87.25</v>
      </c>
      <c r="N44" s="28" t="str">
        <f t="shared" si="8"/>
        <v>A</v>
      </c>
      <c r="O44" s="36">
        <v>1</v>
      </c>
      <c r="P44" s="28" t="str">
        <f t="shared" si="9"/>
        <v xml:space="preserve">Memiliki keterampilan berwirausaha pada bidang Kerajinan dari Bahan Limbah Berbentuk Bangun Datar, Rekayasa Peralatan Sistem Teknik, Budidaya Ikan Konsumsi, dan Wirausaha Pengolahan Produk Makanan Khas daerah </v>
      </c>
      <c r="Q44" s="39"/>
      <c r="R44" s="39" t="s">
        <v>8</v>
      </c>
      <c r="S44" s="18"/>
      <c r="T44" s="1">
        <v>75</v>
      </c>
      <c r="U44" s="1">
        <v>78</v>
      </c>
      <c r="V44" s="1">
        <v>88</v>
      </c>
      <c r="W44" s="1">
        <v>90</v>
      </c>
      <c r="X44" s="1">
        <v>70</v>
      </c>
      <c r="Y44" s="1"/>
      <c r="Z44" s="1"/>
      <c r="AA44" s="1"/>
      <c r="AB44" s="1"/>
      <c r="AC44" s="1"/>
      <c r="AD44" s="1"/>
      <c r="AE44" s="18"/>
      <c r="AF44" s="1">
        <v>83</v>
      </c>
      <c r="AG44" s="1">
        <v>90</v>
      </c>
      <c r="AH44" s="1">
        <v>86</v>
      </c>
      <c r="AI44" s="1">
        <v>90</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117910</v>
      </c>
      <c r="C45" s="19" t="s">
        <v>158</v>
      </c>
      <c r="D45" s="18"/>
      <c r="E45" s="28">
        <f t="shared" si="0"/>
        <v>87</v>
      </c>
      <c r="F45" s="28" t="str">
        <f t="shared" si="1"/>
        <v>A</v>
      </c>
      <c r="G45" s="28">
        <f t="shared" si="2"/>
        <v>87</v>
      </c>
      <c r="H45" s="28" t="str">
        <f t="shared" si="3"/>
        <v>A</v>
      </c>
      <c r="I45" s="36">
        <v>1</v>
      </c>
      <c r="J4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5" s="28">
        <f t="shared" si="5"/>
        <v>89.75</v>
      </c>
      <c r="L45" s="28" t="str">
        <f t="shared" si="6"/>
        <v>A</v>
      </c>
      <c r="M45" s="28">
        <f t="shared" si="7"/>
        <v>89.75</v>
      </c>
      <c r="N45" s="28" t="str">
        <f t="shared" si="8"/>
        <v>A</v>
      </c>
      <c r="O45" s="36">
        <v>1</v>
      </c>
      <c r="P45" s="28" t="str">
        <f t="shared" si="9"/>
        <v xml:space="preserve">Memiliki keterampilan berwirausaha pada bidang Kerajinan dari Bahan Limbah Berbentuk Bangun Datar, Rekayasa Peralatan Sistem Teknik, Budidaya Ikan Konsumsi, dan Wirausaha Pengolahan Produk Makanan Khas daerah </v>
      </c>
      <c r="Q45" s="39"/>
      <c r="R45" s="39" t="s">
        <v>8</v>
      </c>
      <c r="S45" s="18"/>
      <c r="T45" s="1">
        <v>93.05</v>
      </c>
      <c r="U45" s="1">
        <v>80</v>
      </c>
      <c r="V45" s="1">
        <v>82.09</v>
      </c>
      <c r="W45" s="1">
        <v>83</v>
      </c>
      <c r="X45" s="1">
        <v>96</v>
      </c>
      <c r="Y45" s="1"/>
      <c r="Z45" s="1"/>
      <c r="AA45" s="1"/>
      <c r="AB45" s="1"/>
      <c r="AC45" s="1"/>
      <c r="AD45" s="1"/>
      <c r="AE45" s="18"/>
      <c r="AF45" s="1">
        <v>85</v>
      </c>
      <c r="AG45" s="1">
        <v>92</v>
      </c>
      <c r="AH45" s="1">
        <v>92</v>
      </c>
      <c r="AI45" s="1">
        <v>90</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110</v>
      </c>
      <c r="D52" s="18"/>
      <c r="E52" s="18"/>
      <c r="F52" s="18" t="s">
        <v>111</v>
      </c>
      <c r="G52" s="18"/>
      <c r="H52" s="18"/>
      <c r="I52" s="38"/>
      <c r="J52" s="30"/>
      <c r="K52" s="18">
        <f>IF(COUNTBLANK($G$11:$G$50)=40,"",MAX($G$11:$G$50))</f>
        <v>91</v>
      </c>
      <c r="L52" s="18"/>
      <c r="M52" s="18"/>
      <c r="N52" s="18"/>
      <c r="O52" s="37"/>
      <c r="P52" s="18"/>
      <c r="Q52" s="37" t="s">
        <v>112</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113</v>
      </c>
      <c r="D53" s="18"/>
      <c r="E53" s="18"/>
      <c r="F53" s="18" t="s">
        <v>114</v>
      </c>
      <c r="G53" s="18"/>
      <c r="H53" s="18"/>
      <c r="I53" s="38"/>
      <c r="J53" s="30"/>
      <c r="K53" s="18">
        <f>IF(COUNTBLANK($G$11:$G$50)=40,"",MIN($G$11:$G$50))</f>
        <v>77</v>
      </c>
      <c r="L53" s="18"/>
      <c r="M53" s="18"/>
      <c r="N53" s="18"/>
      <c r="O53" s="37"/>
      <c r="P53" s="18"/>
      <c r="Q53" s="37" t="s">
        <v>115</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116</v>
      </c>
      <c r="G54" s="18"/>
      <c r="H54" s="18"/>
      <c r="I54" s="38"/>
      <c r="J54" s="30"/>
      <c r="K54" s="18">
        <f>IF(COUNTBLANK($G$11:$G$50)=40,"",AVERAGE($G$11:$G$50))</f>
        <v>85.51428571428572</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117</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118</v>
      </c>
      <c r="D56" s="18"/>
      <c r="E56" s="18"/>
      <c r="F56" s="18"/>
      <c r="G56" s="18"/>
      <c r="H56" s="18"/>
      <c r="I56" s="37"/>
      <c r="J56" s="18"/>
      <c r="K56" s="18"/>
      <c r="L56" s="18"/>
      <c r="M56" s="18"/>
      <c r="N56" s="18"/>
      <c r="O56" s="37"/>
      <c r="P56" s="18"/>
      <c r="Q56" s="37" t="s">
        <v>119</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120</v>
      </c>
      <c r="D57" s="18"/>
      <c r="E57" s="18"/>
      <c r="F57" s="18"/>
      <c r="G57" s="18"/>
      <c r="H57" s="18"/>
      <c r="I57" s="37"/>
      <c r="J57" s="18"/>
      <c r="K57" s="18"/>
      <c r="L57" s="18"/>
      <c r="M57" s="18"/>
      <c r="N57" s="18"/>
      <c r="O57" s="37"/>
      <c r="P57" s="18"/>
      <c r="Q57" s="37" t="s">
        <v>121</v>
      </c>
      <c r="R57" s="37" t="s">
        <v>122</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983" priority="1" operator="between">
      <formula>($C$4-1)</formula>
      <formula>1</formula>
    </cfRule>
  </conditionalFormatting>
  <conditionalFormatting sqref="E12">
    <cfRule type="cellIs" dxfId="982" priority="2" operator="between">
      <formula>($C$4-1)</formula>
      <formula>1</formula>
    </cfRule>
  </conditionalFormatting>
  <conditionalFormatting sqref="E13">
    <cfRule type="cellIs" dxfId="981" priority="3" operator="between">
      <formula>($C$4-1)</formula>
      <formula>1</formula>
    </cfRule>
  </conditionalFormatting>
  <conditionalFormatting sqref="E14">
    <cfRule type="cellIs" dxfId="980" priority="4" operator="between">
      <formula>($C$4-1)</formula>
      <formula>1</formula>
    </cfRule>
  </conditionalFormatting>
  <conditionalFormatting sqref="E15">
    <cfRule type="cellIs" dxfId="979" priority="5" operator="between">
      <formula>($C$4-1)</formula>
      <formula>1</formula>
    </cfRule>
  </conditionalFormatting>
  <conditionalFormatting sqref="E16">
    <cfRule type="cellIs" dxfId="978" priority="6" operator="between">
      <formula>($C$4-1)</formula>
      <formula>1</formula>
    </cfRule>
  </conditionalFormatting>
  <conditionalFormatting sqref="E17">
    <cfRule type="cellIs" dxfId="977" priority="7" operator="between">
      <formula>($C$4-1)</formula>
      <formula>1</formula>
    </cfRule>
  </conditionalFormatting>
  <conditionalFormatting sqref="E18">
    <cfRule type="cellIs" dxfId="976" priority="8" operator="between">
      <formula>($C$4-1)</formula>
      <formula>1</formula>
    </cfRule>
  </conditionalFormatting>
  <conditionalFormatting sqref="E19">
    <cfRule type="cellIs" dxfId="975" priority="9" operator="between">
      <formula>($C$4-1)</formula>
      <formula>1</formula>
    </cfRule>
  </conditionalFormatting>
  <conditionalFormatting sqref="E20">
    <cfRule type="cellIs" dxfId="974" priority="10" operator="between">
      <formula>($C$4-1)</formula>
      <formula>1</formula>
    </cfRule>
  </conditionalFormatting>
  <conditionalFormatting sqref="E21">
    <cfRule type="cellIs" dxfId="973" priority="11" operator="between">
      <formula>($C$4-1)</formula>
      <formula>1</formula>
    </cfRule>
  </conditionalFormatting>
  <conditionalFormatting sqref="E22">
    <cfRule type="cellIs" dxfId="972" priority="12" operator="between">
      <formula>($C$4-1)</formula>
      <formula>1</formula>
    </cfRule>
  </conditionalFormatting>
  <conditionalFormatting sqref="E23">
    <cfRule type="cellIs" dxfId="971" priority="13" operator="between">
      <formula>($C$4-1)</formula>
      <formula>1</formula>
    </cfRule>
  </conditionalFormatting>
  <conditionalFormatting sqref="E24">
    <cfRule type="cellIs" dxfId="970" priority="14" operator="between">
      <formula>($C$4-1)</formula>
      <formula>1</formula>
    </cfRule>
  </conditionalFormatting>
  <conditionalFormatting sqref="E25">
    <cfRule type="cellIs" dxfId="969" priority="15" operator="between">
      <formula>($C$4-1)</formula>
      <formula>1</formula>
    </cfRule>
  </conditionalFormatting>
  <conditionalFormatting sqref="E26">
    <cfRule type="cellIs" dxfId="968" priority="16" operator="between">
      <formula>($C$4-1)</formula>
      <formula>1</formula>
    </cfRule>
  </conditionalFormatting>
  <conditionalFormatting sqref="E27">
    <cfRule type="cellIs" dxfId="967" priority="17" operator="between">
      <formula>($C$4-1)</formula>
      <formula>1</formula>
    </cfRule>
  </conditionalFormatting>
  <conditionalFormatting sqref="E28">
    <cfRule type="cellIs" dxfId="966" priority="18" operator="between">
      <formula>($C$4-1)</formula>
      <formula>1</formula>
    </cfRule>
  </conditionalFormatting>
  <conditionalFormatting sqref="E29">
    <cfRule type="cellIs" dxfId="965" priority="19" operator="between">
      <formula>($C$4-1)</formula>
      <formula>1</formula>
    </cfRule>
  </conditionalFormatting>
  <conditionalFormatting sqref="E30">
    <cfRule type="cellIs" dxfId="964" priority="20" operator="between">
      <formula>($C$4-1)</formula>
      <formula>1</formula>
    </cfRule>
  </conditionalFormatting>
  <conditionalFormatting sqref="E31">
    <cfRule type="cellIs" dxfId="963" priority="21" operator="between">
      <formula>($C$4-1)</formula>
      <formula>1</formula>
    </cfRule>
  </conditionalFormatting>
  <conditionalFormatting sqref="E32">
    <cfRule type="cellIs" dxfId="962" priority="22" operator="between">
      <formula>($C$4-1)</formula>
      <formula>1</formula>
    </cfRule>
  </conditionalFormatting>
  <conditionalFormatting sqref="E33">
    <cfRule type="cellIs" dxfId="961" priority="23" operator="between">
      <formula>($C$4-1)</formula>
      <formula>1</formula>
    </cfRule>
  </conditionalFormatting>
  <conditionalFormatting sqref="E34">
    <cfRule type="cellIs" dxfId="960" priority="24" operator="between">
      <formula>($C$4-1)</formula>
      <formula>1</formula>
    </cfRule>
  </conditionalFormatting>
  <conditionalFormatting sqref="E35">
    <cfRule type="cellIs" dxfId="959" priority="25" operator="between">
      <formula>($C$4-1)</formula>
      <formula>1</formula>
    </cfRule>
  </conditionalFormatting>
  <conditionalFormatting sqref="E36">
    <cfRule type="cellIs" dxfId="958" priority="26" operator="between">
      <formula>($C$4-1)</formula>
      <formula>1</formula>
    </cfRule>
  </conditionalFormatting>
  <conditionalFormatting sqref="E37">
    <cfRule type="cellIs" dxfId="957" priority="27" operator="between">
      <formula>($C$4-1)</formula>
      <formula>1</formula>
    </cfRule>
  </conditionalFormatting>
  <conditionalFormatting sqref="E38">
    <cfRule type="cellIs" dxfId="956" priority="28" operator="between">
      <formula>($C$4-1)</formula>
      <formula>1</formula>
    </cfRule>
  </conditionalFormatting>
  <conditionalFormatting sqref="E39">
    <cfRule type="cellIs" dxfId="955" priority="29" operator="between">
      <formula>($C$4-1)</formula>
      <formula>1</formula>
    </cfRule>
  </conditionalFormatting>
  <conditionalFormatting sqref="E40">
    <cfRule type="cellIs" dxfId="954" priority="30" operator="between">
      <formula>($C$4-1)</formula>
      <formula>1</formula>
    </cfRule>
  </conditionalFormatting>
  <conditionalFormatting sqref="E41">
    <cfRule type="cellIs" dxfId="953" priority="31" operator="between">
      <formula>($C$4-1)</formula>
      <formula>1</formula>
    </cfRule>
  </conditionalFormatting>
  <conditionalFormatting sqref="E42">
    <cfRule type="cellIs" dxfId="952" priority="32" operator="between">
      <formula>($C$4-1)</formula>
      <formula>1</formula>
    </cfRule>
  </conditionalFormatting>
  <conditionalFormatting sqref="E43">
    <cfRule type="cellIs" dxfId="951" priority="33" operator="between">
      <formula>($C$4-1)</formula>
      <formula>1</formula>
    </cfRule>
  </conditionalFormatting>
  <conditionalFormatting sqref="E44">
    <cfRule type="cellIs" dxfId="950" priority="34" operator="between">
      <formula>($C$4-1)</formula>
      <formula>1</formula>
    </cfRule>
  </conditionalFormatting>
  <conditionalFormatting sqref="E45">
    <cfRule type="cellIs" dxfId="949" priority="35" operator="between">
      <formula>($C$4-1)</formula>
      <formula>1</formula>
    </cfRule>
  </conditionalFormatting>
  <conditionalFormatting sqref="E46">
    <cfRule type="cellIs" dxfId="948" priority="36" operator="between">
      <formula>($C$4-1)</formula>
      <formula>1</formula>
    </cfRule>
  </conditionalFormatting>
  <conditionalFormatting sqref="E47">
    <cfRule type="cellIs" dxfId="947" priority="37" operator="between">
      <formula>($C$4-1)</formula>
      <formula>1</formula>
    </cfRule>
  </conditionalFormatting>
  <conditionalFormatting sqref="E48">
    <cfRule type="cellIs" dxfId="946" priority="38" operator="between">
      <formula>($C$4-1)</formula>
      <formula>1</formula>
    </cfRule>
  </conditionalFormatting>
  <conditionalFormatting sqref="E49">
    <cfRule type="cellIs" dxfId="945" priority="39" operator="between">
      <formula>($C$4-1)</formula>
      <formula>1</formula>
    </cfRule>
  </conditionalFormatting>
  <conditionalFormatting sqref="E50">
    <cfRule type="cellIs" dxfId="944" priority="40" operator="between">
      <formula>($C$4-1)</formula>
      <formula>1</formula>
    </cfRule>
  </conditionalFormatting>
  <conditionalFormatting sqref="G11">
    <cfRule type="cellIs" dxfId="943" priority="41" operator="between">
      <formula>($C$4-1)</formula>
      <formula>1</formula>
    </cfRule>
  </conditionalFormatting>
  <conditionalFormatting sqref="G12">
    <cfRule type="cellIs" dxfId="942" priority="42" operator="between">
      <formula>($C$4-1)</formula>
      <formula>1</formula>
    </cfRule>
  </conditionalFormatting>
  <conditionalFormatting sqref="G13">
    <cfRule type="cellIs" dxfId="941" priority="43" operator="between">
      <formula>($C$4-1)</formula>
      <formula>1</formula>
    </cfRule>
  </conditionalFormatting>
  <conditionalFormatting sqref="G14">
    <cfRule type="cellIs" dxfId="940" priority="44" operator="between">
      <formula>($C$4-1)</formula>
      <formula>1</formula>
    </cfRule>
  </conditionalFormatting>
  <conditionalFormatting sqref="G15">
    <cfRule type="cellIs" dxfId="939" priority="45" operator="between">
      <formula>($C$4-1)</formula>
      <formula>1</formula>
    </cfRule>
  </conditionalFormatting>
  <conditionalFormatting sqref="G16">
    <cfRule type="cellIs" dxfId="938" priority="46" operator="between">
      <formula>($C$4-1)</formula>
      <formula>1</formula>
    </cfRule>
  </conditionalFormatting>
  <conditionalFormatting sqref="G17">
    <cfRule type="cellIs" dxfId="937" priority="47" operator="between">
      <formula>($C$4-1)</formula>
      <formula>1</formula>
    </cfRule>
  </conditionalFormatting>
  <conditionalFormatting sqref="G18">
    <cfRule type="cellIs" dxfId="936" priority="48" operator="between">
      <formula>($C$4-1)</formula>
      <formula>1</formula>
    </cfRule>
  </conditionalFormatting>
  <conditionalFormatting sqref="G19">
    <cfRule type="cellIs" dxfId="935" priority="49" operator="between">
      <formula>($C$4-1)</formula>
      <formula>1</formula>
    </cfRule>
  </conditionalFormatting>
  <conditionalFormatting sqref="G20">
    <cfRule type="cellIs" dxfId="934" priority="50" operator="between">
      <formula>($C$4-1)</formula>
      <formula>1</formula>
    </cfRule>
  </conditionalFormatting>
  <conditionalFormatting sqref="G21">
    <cfRule type="cellIs" dxfId="933" priority="51" operator="between">
      <formula>($C$4-1)</formula>
      <formula>1</formula>
    </cfRule>
  </conditionalFormatting>
  <conditionalFormatting sqref="G22">
    <cfRule type="cellIs" dxfId="932" priority="52" operator="between">
      <formula>($C$4-1)</formula>
      <formula>1</formula>
    </cfRule>
  </conditionalFormatting>
  <conditionalFormatting sqref="G23">
    <cfRule type="cellIs" dxfId="931" priority="53" operator="between">
      <formula>($C$4-1)</formula>
      <formula>1</formula>
    </cfRule>
  </conditionalFormatting>
  <conditionalFormatting sqref="G24">
    <cfRule type="cellIs" dxfId="930" priority="54" operator="between">
      <formula>($C$4-1)</formula>
      <formula>1</formula>
    </cfRule>
  </conditionalFormatting>
  <conditionalFormatting sqref="G25">
    <cfRule type="cellIs" dxfId="929" priority="55" operator="between">
      <formula>($C$4-1)</formula>
      <formula>1</formula>
    </cfRule>
  </conditionalFormatting>
  <conditionalFormatting sqref="G26">
    <cfRule type="cellIs" dxfId="928" priority="56" operator="between">
      <formula>($C$4-1)</formula>
      <formula>1</formula>
    </cfRule>
  </conditionalFormatting>
  <conditionalFormatting sqref="G27">
    <cfRule type="cellIs" dxfId="927" priority="57" operator="between">
      <formula>($C$4-1)</formula>
      <formula>1</formula>
    </cfRule>
  </conditionalFormatting>
  <conditionalFormatting sqref="G28">
    <cfRule type="cellIs" dxfId="926" priority="58" operator="between">
      <formula>($C$4-1)</formula>
      <formula>1</formula>
    </cfRule>
  </conditionalFormatting>
  <conditionalFormatting sqref="G29">
    <cfRule type="cellIs" dxfId="925" priority="59" operator="between">
      <formula>($C$4-1)</formula>
      <formula>1</formula>
    </cfRule>
  </conditionalFormatting>
  <conditionalFormatting sqref="G30">
    <cfRule type="cellIs" dxfId="924" priority="60" operator="between">
      <formula>($C$4-1)</formula>
      <formula>1</formula>
    </cfRule>
  </conditionalFormatting>
  <conditionalFormatting sqref="G31">
    <cfRule type="cellIs" dxfId="923" priority="61" operator="between">
      <formula>($C$4-1)</formula>
      <formula>1</formula>
    </cfRule>
  </conditionalFormatting>
  <conditionalFormatting sqref="G32">
    <cfRule type="cellIs" dxfId="922" priority="62" operator="between">
      <formula>($C$4-1)</formula>
      <formula>1</formula>
    </cfRule>
  </conditionalFormatting>
  <conditionalFormatting sqref="G33">
    <cfRule type="cellIs" dxfId="921" priority="63" operator="between">
      <formula>($C$4-1)</formula>
      <formula>1</formula>
    </cfRule>
  </conditionalFormatting>
  <conditionalFormatting sqref="G34">
    <cfRule type="cellIs" dxfId="920" priority="64" operator="between">
      <formula>($C$4-1)</formula>
      <formula>1</formula>
    </cfRule>
  </conditionalFormatting>
  <conditionalFormatting sqref="G35">
    <cfRule type="cellIs" dxfId="919" priority="65" operator="between">
      <formula>($C$4-1)</formula>
      <formula>1</formula>
    </cfRule>
  </conditionalFormatting>
  <conditionalFormatting sqref="G36">
    <cfRule type="cellIs" dxfId="918" priority="66" operator="between">
      <formula>($C$4-1)</formula>
      <formula>1</formula>
    </cfRule>
  </conditionalFormatting>
  <conditionalFormatting sqref="G37">
    <cfRule type="cellIs" dxfId="917" priority="67" operator="between">
      <formula>($C$4-1)</formula>
      <formula>1</formula>
    </cfRule>
  </conditionalFormatting>
  <conditionalFormatting sqref="G38">
    <cfRule type="cellIs" dxfId="916" priority="68" operator="between">
      <formula>($C$4-1)</formula>
      <formula>1</formula>
    </cfRule>
  </conditionalFormatting>
  <conditionalFormatting sqref="G39">
    <cfRule type="cellIs" dxfId="915" priority="69" operator="between">
      <formula>($C$4-1)</formula>
      <formula>1</formula>
    </cfRule>
  </conditionalFormatting>
  <conditionalFormatting sqref="G40">
    <cfRule type="cellIs" dxfId="914" priority="70" operator="between">
      <formula>($C$4-1)</formula>
      <formula>1</formula>
    </cfRule>
  </conditionalFormatting>
  <conditionalFormatting sqref="G41">
    <cfRule type="cellIs" dxfId="913" priority="71" operator="between">
      <formula>($C$4-1)</formula>
      <formula>1</formula>
    </cfRule>
  </conditionalFormatting>
  <conditionalFormatting sqref="G42">
    <cfRule type="cellIs" dxfId="912" priority="72" operator="between">
      <formula>($C$4-1)</formula>
      <formula>1</formula>
    </cfRule>
  </conditionalFormatting>
  <conditionalFormatting sqref="G43">
    <cfRule type="cellIs" dxfId="911" priority="73" operator="between">
      <formula>($C$4-1)</formula>
      <formula>1</formula>
    </cfRule>
  </conditionalFormatting>
  <conditionalFormatting sqref="G44">
    <cfRule type="cellIs" dxfId="910" priority="74" operator="between">
      <formula>($C$4-1)</formula>
      <formula>1</formula>
    </cfRule>
  </conditionalFormatting>
  <conditionalFormatting sqref="G45">
    <cfRule type="cellIs" dxfId="909" priority="75" operator="between">
      <formula>($C$4-1)</formula>
      <formula>1</formula>
    </cfRule>
  </conditionalFormatting>
  <conditionalFormatting sqref="G46">
    <cfRule type="cellIs" dxfId="908" priority="76" operator="between">
      <formula>($C$4-1)</formula>
      <formula>1</formula>
    </cfRule>
  </conditionalFormatting>
  <conditionalFormatting sqref="G47">
    <cfRule type="cellIs" dxfId="907" priority="77" operator="between">
      <formula>($C$4-1)</formula>
      <formula>1</formula>
    </cfRule>
  </conditionalFormatting>
  <conditionalFormatting sqref="G48">
    <cfRule type="cellIs" dxfId="906" priority="78" operator="between">
      <formula>($C$4-1)</formula>
      <formula>1</formula>
    </cfRule>
  </conditionalFormatting>
  <conditionalFormatting sqref="G49">
    <cfRule type="cellIs" dxfId="905" priority="79" operator="between">
      <formula>($C$4-1)</formula>
      <formula>1</formula>
    </cfRule>
  </conditionalFormatting>
  <conditionalFormatting sqref="G50">
    <cfRule type="cellIs" dxfId="904" priority="80" operator="between">
      <formula>($C$4-1)</formula>
      <formula>1</formula>
    </cfRule>
  </conditionalFormatting>
  <conditionalFormatting sqref="K11">
    <cfRule type="cellIs" dxfId="903" priority="81" operator="between">
      <formula>($C$4-1)</formula>
      <formula>1</formula>
    </cfRule>
  </conditionalFormatting>
  <conditionalFormatting sqref="K12">
    <cfRule type="cellIs" dxfId="902" priority="82" operator="between">
      <formula>($C$4-1)</formula>
      <formula>1</formula>
    </cfRule>
  </conditionalFormatting>
  <conditionalFormatting sqref="K13">
    <cfRule type="cellIs" dxfId="901" priority="83" operator="between">
      <formula>($C$4-1)</formula>
      <formula>1</formula>
    </cfRule>
  </conditionalFormatting>
  <conditionalFormatting sqref="K14">
    <cfRule type="cellIs" dxfId="900" priority="84" operator="between">
      <formula>($C$4-1)</formula>
      <formula>1</formula>
    </cfRule>
  </conditionalFormatting>
  <conditionalFormatting sqref="K15">
    <cfRule type="cellIs" dxfId="899" priority="85" operator="between">
      <formula>($C$4-1)</formula>
      <formula>1</formula>
    </cfRule>
  </conditionalFormatting>
  <conditionalFormatting sqref="K16">
    <cfRule type="cellIs" dxfId="898" priority="86" operator="between">
      <formula>($C$4-1)</formula>
      <formula>1</formula>
    </cfRule>
  </conditionalFormatting>
  <conditionalFormatting sqref="K17">
    <cfRule type="cellIs" dxfId="897" priority="87" operator="between">
      <formula>($C$4-1)</formula>
      <formula>1</formula>
    </cfRule>
  </conditionalFormatting>
  <conditionalFormatting sqref="K18">
    <cfRule type="cellIs" dxfId="896" priority="88" operator="between">
      <formula>($C$4-1)</formula>
      <formula>1</formula>
    </cfRule>
  </conditionalFormatting>
  <conditionalFormatting sqref="K19">
    <cfRule type="cellIs" dxfId="895" priority="89" operator="between">
      <formula>($C$4-1)</formula>
      <formula>1</formula>
    </cfRule>
  </conditionalFormatting>
  <conditionalFormatting sqref="K20">
    <cfRule type="cellIs" dxfId="894" priority="90" operator="between">
      <formula>($C$4-1)</formula>
      <formula>1</formula>
    </cfRule>
  </conditionalFormatting>
  <conditionalFormatting sqref="K21">
    <cfRule type="cellIs" dxfId="893" priority="91" operator="between">
      <formula>($C$4-1)</formula>
      <formula>1</formula>
    </cfRule>
  </conditionalFormatting>
  <conditionalFormatting sqref="K22">
    <cfRule type="cellIs" dxfId="892" priority="92" operator="between">
      <formula>($C$4-1)</formula>
      <formula>1</formula>
    </cfRule>
  </conditionalFormatting>
  <conditionalFormatting sqref="K23">
    <cfRule type="cellIs" dxfId="891" priority="93" operator="between">
      <formula>($C$4-1)</formula>
      <formula>1</formula>
    </cfRule>
  </conditionalFormatting>
  <conditionalFormatting sqref="K24">
    <cfRule type="cellIs" dxfId="890" priority="94" operator="between">
      <formula>($C$4-1)</formula>
      <formula>1</formula>
    </cfRule>
  </conditionalFormatting>
  <conditionalFormatting sqref="K25">
    <cfRule type="cellIs" dxfId="889" priority="95" operator="between">
      <formula>($C$4-1)</formula>
      <formula>1</formula>
    </cfRule>
  </conditionalFormatting>
  <conditionalFormatting sqref="K26">
    <cfRule type="cellIs" dxfId="888" priority="96" operator="between">
      <formula>($C$4-1)</formula>
      <formula>1</formula>
    </cfRule>
  </conditionalFormatting>
  <conditionalFormatting sqref="K27">
    <cfRule type="cellIs" dxfId="887" priority="97" operator="between">
      <formula>($C$4-1)</formula>
      <formula>1</formula>
    </cfRule>
  </conditionalFormatting>
  <conditionalFormatting sqref="K28">
    <cfRule type="cellIs" dxfId="886" priority="98" operator="between">
      <formula>($C$4-1)</formula>
      <formula>1</formula>
    </cfRule>
  </conditionalFormatting>
  <conditionalFormatting sqref="K29">
    <cfRule type="cellIs" dxfId="885" priority="99" operator="between">
      <formula>($C$4-1)</formula>
      <formula>1</formula>
    </cfRule>
  </conditionalFormatting>
  <conditionalFormatting sqref="K30">
    <cfRule type="cellIs" dxfId="884" priority="100" operator="between">
      <formula>($C$4-1)</formula>
      <formula>1</formula>
    </cfRule>
  </conditionalFormatting>
  <conditionalFormatting sqref="K31">
    <cfRule type="cellIs" dxfId="883" priority="101" operator="between">
      <formula>($C$4-1)</formula>
      <formula>1</formula>
    </cfRule>
  </conditionalFormatting>
  <conditionalFormatting sqref="K32">
    <cfRule type="cellIs" dxfId="882" priority="102" operator="between">
      <formula>($C$4-1)</formula>
      <formula>1</formula>
    </cfRule>
  </conditionalFormatting>
  <conditionalFormatting sqref="K33">
    <cfRule type="cellIs" dxfId="881" priority="103" operator="between">
      <formula>($C$4-1)</formula>
      <formula>1</formula>
    </cfRule>
  </conditionalFormatting>
  <conditionalFormatting sqref="K34">
    <cfRule type="cellIs" dxfId="880" priority="104" operator="between">
      <formula>($C$4-1)</formula>
      <formula>1</formula>
    </cfRule>
  </conditionalFormatting>
  <conditionalFormatting sqref="K35">
    <cfRule type="cellIs" dxfId="879" priority="105" operator="between">
      <formula>($C$4-1)</formula>
      <formula>1</formula>
    </cfRule>
  </conditionalFormatting>
  <conditionalFormatting sqref="K36">
    <cfRule type="cellIs" dxfId="878" priority="106" operator="between">
      <formula>($C$4-1)</formula>
      <formula>1</formula>
    </cfRule>
  </conditionalFormatting>
  <conditionalFormatting sqref="K37">
    <cfRule type="cellIs" dxfId="877" priority="107" operator="between">
      <formula>($C$4-1)</formula>
      <formula>1</formula>
    </cfRule>
  </conditionalFormatting>
  <conditionalFormatting sqref="K38">
    <cfRule type="cellIs" dxfId="876" priority="108" operator="between">
      <formula>($C$4-1)</formula>
      <formula>1</formula>
    </cfRule>
  </conditionalFormatting>
  <conditionalFormatting sqref="K39">
    <cfRule type="cellIs" dxfId="875" priority="109" operator="between">
      <formula>($C$4-1)</formula>
      <formula>1</formula>
    </cfRule>
  </conditionalFormatting>
  <conditionalFormatting sqref="K40">
    <cfRule type="cellIs" dxfId="874" priority="110" operator="between">
      <formula>($C$4-1)</formula>
      <formula>1</formula>
    </cfRule>
  </conditionalFormatting>
  <conditionalFormatting sqref="K41">
    <cfRule type="cellIs" dxfId="873" priority="111" operator="between">
      <formula>($C$4-1)</formula>
      <formula>1</formula>
    </cfRule>
  </conditionalFormatting>
  <conditionalFormatting sqref="K42">
    <cfRule type="cellIs" dxfId="872" priority="112" operator="between">
      <formula>($C$4-1)</formula>
      <formula>1</formula>
    </cfRule>
  </conditionalFormatting>
  <conditionalFormatting sqref="K43">
    <cfRule type="cellIs" dxfId="871" priority="113" operator="between">
      <formula>($C$4-1)</formula>
      <formula>1</formula>
    </cfRule>
  </conditionalFormatting>
  <conditionalFormatting sqref="K44">
    <cfRule type="cellIs" dxfId="870" priority="114" operator="between">
      <formula>($C$4-1)</formula>
      <formula>1</formula>
    </cfRule>
  </conditionalFormatting>
  <conditionalFormatting sqref="K45">
    <cfRule type="cellIs" dxfId="869" priority="115" operator="between">
      <formula>($C$4-1)</formula>
      <formula>1</formula>
    </cfRule>
  </conditionalFormatting>
  <conditionalFormatting sqref="K46">
    <cfRule type="cellIs" dxfId="868" priority="116" operator="between">
      <formula>($C$4-1)</formula>
      <formula>1</formula>
    </cfRule>
  </conditionalFormatting>
  <conditionalFormatting sqref="K47">
    <cfRule type="cellIs" dxfId="867" priority="117" operator="between">
      <formula>($C$4-1)</formula>
      <formula>1</formula>
    </cfRule>
  </conditionalFormatting>
  <conditionalFormatting sqref="K48">
    <cfRule type="cellIs" dxfId="866" priority="118" operator="between">
      <formula>($C$4-1)</formula>
      <formula>1</formula>
    </cfRule>
  </conditionalFormatting>
  <conditionalFormatting sqref="K49">
    <cfRule type="cellIs" dxfId="865" priority="119" operator="between">
      <formula>($C$4-1)</formula>
      <formula>1</formula>
    </cfRule>
  </conditionalFormatting>
  <conditionalFormatting sqref="K50">
    <cfRule type="cellIs" dxfId="864" priority="120" operator="between">
      <formula>($C$4-1)</formula>
      <formula>1</formula>
    </cfRule>
  </conditionalFormatting>
  <conditionalFormatting sqref="M11">
    <cfRule type="cellIs" dxfId="863" priority="121" operator="between">
      <formula>($C$4-1)</formula>
      <formula>1</formula>
    </cfRule>
  </conditionalFormatting>
  <conditionalFormatting sqref="M12">
    <cfRule type="cellIs" dxfId="862" priority="122" operator="between">
      <formula>($C$4-1)</formula>
      <formula>1</formula>
    </cfRule>
  </conditionalFormatting>
  <conditionalFormatting sqref="M13">
    <cfRule type="cellIs" dxfId="861" priority="123" operator="between">
      <formula>($C$4-1)</formula>
      <formula>1</formula>
    </cfRule>
  </conditionalFormatting>
  <conditionalFormatting sqref="M14">
    <cfRule type="cellIs" dxfId="860" priority="124" operator="between">
      <formula>($C$4-1)</formula>
      <formula>1</formula>
    </cfRule>
  </conditionalFormatting>
  <conditionalFormatting sqref="M15">
    <cfRule type="cellIs" dxfId="859" priority="125" operator="between">
      <formula>($C$4-1)</formula>
      <formula>1</formula>
    </cfRule>
  </conditionalFormatting>
  <conditionalFormatting sqref="M16">
    <cfRule type="cellIs" dxfId="858" priority="126" operator="between">
      <formula>($C$4-1)</formula>
      <formula>1</formula>
    </cfRule>
  </conditionalFormatting>
  <conditionalFormatting sqref="M17">
    <cfRule type="cellIs" dxfId="857" priority="127" operator="between">
      <formula>($C$4-1)</formula>
      <formula>1</formula>
    </cfRule>
  </conditionalFormatting>
  <conditionalFormatting sqref="M18">
    <cfRule type="cellIs" dxfId="856" priority="128" operator="between">
      <formula>($C$4-1)</formula>
      <formula>1</formula>
    </cfRule>
  </conditionalFormatting>
  <conditionalFormatting sqref="M19">
    <cfRule type="cellIs" dxfId="855" priority="129" operator="between">
      <formula>($C$4-1)</formula>
      <formula>1</formula>
    </cfRule>
  </conditionalFormatting>
  <conditionalFormatting sqref="M20">
    <cfRule type="cellIs" dxfId="854" priority="130" operator="between">
      <formula>($C$4-1)</formula>
      <formula>1</formula>
    </cfRule>
  </conditionalFormatting>
  <conditionalFormatting sqref="M21">
    <cfRule type="cellIs" dxfId="853" priority="131" operator="between">
      <formula>($C$4-1)</formula>
      <formula>1</formula>
    </cfRule>
  </conditionalFormatting>
  <conditionalFormatting sqref="M22">
    <cfRule type="cellIs" dxfId="852" priority="132" operator="between">
      <formula>($C$4-1)</formula>
      <formula>1</formula>
    </cfRule>
  </conditionalFormatting>
  <conditionalFormatting sqref="M23">
    <cfRule type="cellIs" dxfId="851" priority="133" operator="between">
      <formula>($C$4-1)</formula>
      <formula>1</formula>
    </cfRule>
  </conditionalFormatting>
  <conditionalFormatting sqref="M24">
    <cfRule type="cellIs" dxfId="850" priority="134" operator="between">
      <formula>($C$4-1)</formula>
      <formula>1</formula>
    </cfRule>
  </conditionalFormatting>
  <conditionalFormatting sqref="M25">
    <cfRule type="cellIs" dxfId="849" priority="135" operator="between">
      <formula>($C$4-1)</formula>
      <formula>1</formula>
    </cfRule>
  </conditionalFormatting>
  <conditionalFormatting sqref="M26">
    <cfRule type="cellIs" dxfId="848" priority="136" operator="between">
      <formula>($C$4-1)</formula>
      <formula>1</formula>
    </cfRule>
  </conditionalFormatting>
  <conditionalFormatting sqref="M27">
    <cfRule type="cellIs" dxfId="847" priority="137" operator="between">
      <formula>($C$4-1)</formula>
      <formula>1</formula>
    </cfRule>
  </conditionalFormatting>
  <conditionalFormatting sqref="M28">
    <cfRule type="cellIs" dxfId="846" priority="138" operator="between">
      <formula>($C$4-1)</formula>
      <formula>1</formula>
    </cfRule>
  </conditionalFormatting>
  <conditionalFormatting sqref="M29">
    <cfRule type="cellIs" dxfId="845" priority="139" operator="between">
      <formula>($C$4-1)</formula>
      <formula>1</formula>
    </cfRule>
  </conditionalFormatting>
  <conditionalFormatting sqref="M30">
    <cfRule type="cellIs" dxfId="844" priority="140" operator="between">
      <formula>($C$4-1)</formula>
      <formula>1</formula>
    </cfRule>
  </conditionalFormatting>
  <conditionalFormatting sqref="M31">
    <cfRule type="cellIs" dxfId="843" priority="141" operator="between">
      <formula>($C$4-1)</formula>
      <formula>1</formula>
    </cfRule>
  </conditionalFormatting>
  <conditionalFormatting sqref="M32">
    <cfRule type="cellIs" dxfId="842" priority="142" operator="between">
      <formula>($C$4-1)</formula>
      <formula>1</formula>
    </cfRule>
  </conditionalFormatting>
  <conditionalFormatting sqref="M33">
    <cfRule type="cellIs" dxfId="841" priority="143" operator="between">
      <formula>($C$4-1)</formula>
      <formula>1</formula>
    </cfRule>
  </conditionalFormatting>
  <conditionalFormatting sqref="M34">
    <cfRule type="cellIs" dxfId="840" priority="144" operator="between">
      <formula>($C$4-1)</formula>
      <formula>1</formula>
    </cfRule>
  </conditionalFormatting>
  <conditionalFormatting sqref="M35">
    <cfRule type="cellIs" dxfId="839" priority="145" operator="between">
      <formula>($C$4-1)</formula>
      <formula>1</formula>
    </cfRule>
  </conditionalFormatting>
  <conditionalFormatting sqref="M36">
    <cfRule type="cellIs" dxfId="838" priority="146" operator="between">
      <formula>($C$4-1)</formula>
      <formula>1</formula>
    </cfRule>
  </conditionalFormatting>
  <conditionalFormatting sqref="M37">
    <cfRule type="cellIs" dxfId="837" priority="147" operator="between">
      <formula>($C$4-1)</formula>
      <formula>1</formula>
    </cfRule>
  </conditionalFormatting>
  <conditionalFormatting sqref="M38">
    <cfRule type="cellIs" dxfId="836" priority="148" operator="between">
      <formula>($C$4-1)</formula>
      <formula>1</formula>
    </cfRule>
  </conditionalFormatting>
  <conditionalFormatting sqref="M39">
    <cfRule type="cellIs" dxfId="835" priority="149" operator="between">
      <formula>($C$4-1)</formula>
      <formula>1</formula>
    </cfRule>
  </conditionalFormatting>
  <conditionalFormatting sqref="M40">
    <cfRule type="cellIs" dxfId="834" priority="150" operator="between">
      <formula>($C$4-1)</formula>
      <formula>1</formula>
    </cfRule>
  </conditionalFormatting>
  <conditionalFormatting sqref="M41">
    <cfRule type="cellIs" dxfId="833" priority="151" operator="between">
      <formula>($C$4-1)</formula>
      <formula>1</formula>
    </cfRule>
  </conditionalFormatting>
  <conditionalFormatting sqref="M42">
    <cfRule type="cellIs" dxfId="832" priority="152" operator="between">
      <formula>($C$4-1)</formula>
      <formula>1</formula>
    </cfRule>
  </conditionalFormatting>
  <conditionalFormatting sqref="M43">
    <cfRule type="cellIs" dxfId="831" priority="153" operator="between">
      <formula>($C$4-1)</formula>
      <formula>1</formula>
    </cfRule>
  </conditionalFormatting>
  <conditionalFormatting sqref="M44">
    <cfRule type="cellIs" dxfId="830" priority="154" operator="between">
      <formula>($C$4-1)</formula>
      <formula>1</formula>
    </cfRule>
  </conditionalFormatting>
  <conditionalFormatting sqref="M45">
    <cfRule type="cellIs" dxfId="829" priority="155" operator="between">
      <formula>($C$4-1)</formula>
      <formula>1</formula>
    </cfRule>
  </conditionalFormatting>
  <conditionalFormatting sqref="M46">
    <cfRule type="cellIs" dxfId="828" priority="156" operator="between">
      <formula>($C$4-1)</formula>
      <formula>1</formula>
    </cfRule>
  </conditionalFormatting>
  <conditionalFormatting sqref="M47">
    <cfRule type="cellIs" dxfId="827" priority="157" operator="between">
      <formula>($C$4-1)</formula>
      <formula>1</formula>
    </cfRule>
  </conditionalFormatting>
  <conditionalFormatting sqref="M48">
    <cfRule type="cellIs" dxfId="826" priority="158" operator="between">
      <formula>($C$4-1)</formula>
      <formula>1</formula>
    </cfRule>
  </conditionalFormatting>
  <conditionalFormatting sqref="M49">
    <cfRule type="cellIs" dxfId="825" priority="159" operator="between">
      <formula>($C$4-1)</formula>
      <formula>1</formula>
    </cfRule>
  </conditionalFormatting>
  <conditionalFormatting sqref="M50">
    <cfRule type="cellIs" dxfId="824" priority="160" operator="between">
      <formula>($C$4-1)</formula>
      <formula>1</formula>
    </cfRule>
  </conditionalFormatting>
  <conditionalFormatting sqref="K52">
    <cfRule type="cellIs" dxfId="823" priority="161" operator="lessThan">
      <formula>$C$4</formula>
    </cfRule>
  </conditionalFormatting>
  <conditionalFormatting sqref="K53">
    <cfRule type="cellIs" dxfId="822" priority="162" operator="lessThan">
      <formula>$C$4</formula>
    </cfRule>
  </conditionalFormatting>
  <conditionalFormatting sqref="K54">
    <cfRule type="cellIs" dxfId="821" priority="163" operator="lessThan">
      <formula>$C$4</formula>
    </cfRule>
  </conditionalFormatting>
  <conditionalFormatting sqref="K55">
    <cfRule type="cellIs" dxfId="82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45" activePane="bottomRight" state="frozen"/>
      <selection pane="topRight"/>
      <selection pane="bottomLeft"/>
      <selection pane="bottomRight" activeCell="D11" sqref="D1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22.28515625" bestFit="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1045</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159</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1045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227</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117940</v>
      </c>
      <c r="C11" s="19" t="s">
        <v>160</v>
      </c>
      <c r="D11" s="18"/>
      <c r="E11" s="28">
        <f t="shared" ref="E11:E50" si="0">IF((COUNTA(T11:AC11)&gt;0),(ROUND((AVERAGE(T11:AC11)),0)),"")</f>
        <v>89</v>
      </c>
      <c r="F11" s="28" t="str">
        <f t="shared" ref="F11:F50" si="1">IF(AND(ISNUMBER(E11),E11&gt;=1),IF(E11&lt;=$FD$13,$FE$13,IF(E11&lt;=$FD$14,$FE$14,IF(E11&lt;=$FD$15,$FE$15,IF(E11&lt;=$FD$16,$FE$16,)))), "")</f>
        <v>A</v>
      </c>
      <c r="G11" s="28">
        <f t="shared" ref="G11:G50" si="2">IF((COUNTA(T11:AD11)&gt;0),(ROUND((AVERAGE(T11:AD11)),0)),"")</f>
        <v>89</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 xml:space="preserve">Memiliki kemampuan dalam memahami, menganali dan menerapkan kewirausahaan pada Kerajinan dari Bahan Limbah Berbentuk Bangun Datar, Rekayasa Peralatan Sistem Teknik, Budidaya Ikan Konsumsi, dan Wirausaha Pengolahan Produk Makanan Khas daerah </v>
      </c>
      <c r="K11" s="28">
        <f t="shared" ref="K11:K50" si="5">IF((COUNTA(AF11:AO11)&gt;0),AVERAGE(AF11:AO11),"")</f>
        <v>92</v>
      </c>
      <c r="L11" s="28" t="str">
        <f t="shared" ref="L11:L50" si="6">IF(AND(ISNUMBER(K11),K11&gt;=1), IF(K11&lt;=$FD$27,$FE$27,IF(K11&lt;=$FD$28,$FE$28,IF(K11&lt;=$FD$29,$FE$29,IF(K11&lt;=$FD$30,$FE$30,)))), "")</f>
        <v>A</v>
      </c>
      <c r="M11" s="28">
        <f t="shared" ref="M11:M50" si="7">IF((COUNTA(AF11:AO11)&gt;0),AVERAGE(AF11:AO11),"")</f>
        <v>92</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 xml:space="preserve">Memiliki keterampilan berwirausaha pada bidang Kerajinan dari Bahan Limbah Berbentuk Bangun Datar, Rekayasa Peralatan Sistem Teknik, Budidaya Ikan Konsumsi, dan Wirausaha Pengolahan Produk Makanan Khas daerah </v>
      </c>
      <c r="Q11" s="39"/>
      <c r="R11" s="39" t="s">
        <v>8</v>
      </c>
      <c r="S11" s="18"/>
      <c r="T11" s="1">
        <v>80</v>
      </c>
      <c r="U11" s="1">
        <v>92</v>
      </c>
      <c r="V11" s="1">
        <v>92</v>
      </c>
      <c r="W11" s="1">
        <v>80</v>
      </c>
      <c r="X11" s="1">
        <v>100</v>
      </c>
      <c r="Y11" s="1"/>
      <c r="Z11" s="1"/>
      <c r="AA11" s="1"/>
      <c r="AB11" s="1"/>
      <c r="AC11" s="1"/>
      <c r="AD11" s="1"/>
      <c r="AE11" s="18"/>
      <c r="AF11" s="1">
        <v>86</v>
      </c>
      <c r="AG11" s="1">
        <v>96</v>
      </c>
      <c r="AH11" s="1">
        <v>96</v>
      </c>
      <c r="AI11" s="1">
        <v>90</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117955</v>
      </c>
      <c r="C12" s="19" t="s">
        <v>161</v>
      </c>
      <c r="D12" s="18"/>
      <c r="E12" s="28">
        <f t="shared" si="0"/>
        <v>85</v>
      </c>
      <c r="F12" s="28" t="str">
        <f t="shared" si="1"/>
        <v>A</v>
      </c>
      <c r="G12" s="28">
        <f t="shared" si="2"/>
        <v>85</v>
      </c>
      <c r="H12" s="28" t="str">
        <f t="shared" si="3"/>
        <v>A</v>
      </c>
      <c r="I12" s="36">
        <v>1</v>
      </c>
      <c r="J1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2" s="28">
        <f t="shared" si="5"/>
        <v>89.25</v>
      </c>
      <c r="L12" s="28" t="str">
        <f t="shared" si="6"/>
        <v>A</v>
      </c>
      <c r="M12" s="28">
        <f t="shared" si="7"/>
        <v>89.25</v>
      </c>
      <c r="N12" s="28" t="str">
        <f t="shared" si="8"/>
        <v>A</v>
      </c>
      <c r="O12" s="36">
        <v>1</v>
      </c>
      <c r="P12" s="28" t="str">
        <f t="shared" si="9"/>
        <v xml:space="preserve">Memiliki keterampilan berwirausaha pada bidang Kerajinan dari Bahan Limbah Berbentuk Bangun Datar, Rekayasa Peralatan Sistem Teknik, Budidaya Ikan Konsumsi, dan Wirausaha Pengolahan Produk Makanan Khas daerah </v>
      </c>
      <c r="Q12" s="39"/>
      <c r="R12" s="39" t="s">
        <v>8</v>
      </c>
      <c r="S12" s="18"/>
      <c r="T12" s="1">
        <v>76</v>
      </c>
      <c r="U12" s="1">
        <v>78</v>
      </c>
      <c r="V12" s="1">
        <v>90</v>
      </c>
      <c r="W12" s="1">
        <v>90</v>
      </c>
      <c r="X12" s="1">
        <v>90</v>
      </c>
      <c r="Y12" s="1"/>
      <c r="Z12" s="1"/>
      <c r="AA12" s="1"/>
      <c r="AB12" s="1"/>
      <c r="AC12" s="1"/>
      <c r="AD12" s="1"/>
      <c r="AE12" s="18"/>
      <c r="AF12" s="1">
        <v>85</v>
      </c>
      <c r="AG12" s="1">
        <v>96</v>
      </c>
      <c r="AH12" s="1">
        <v>86</v>
      </c>
      <c r="AI12" s="1">
        <v>90</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117970</v>
      </c>
      <c r="C13" s="19" t="s">
        <v>162</v>
      </c>
      <c r="D13" s="18"/>
      <c r="E13" s="28">
        <f t="shared" si="0"/>
        <v>85</v>
      </c>
      <c r="F13" s="28" t="str">
        <f t="shared" si="1"/>
        <v>A</v>
      </c>
      <c r="G13" s="28">
        <f t="shared" si="2"/>
        <v>85</v>
      </c>
      <c r="H13" s="28" t="str">
        <f t="shared" si="3"/>
        <v>A</v>
      </c>
      <c r="I13" s="36">
        <v>1</v>
      </c>
      <c r="J1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3" s="28">
        <f t="shared" si="5"/>
        <v>89.25</v>
      </c>
      <c r="L13" s="28" t="str">
        <f t="shared" si="6"/>
        <v>A</v>
      </c>
      <c r="M13" s="28">
        <f t="shared" si="7"/>
        <v>89.25</v>
      </c>
      <c r="N13" s="28" t="str">
        <f t="shared" si="8"/>
        <v>A</v>
      </c>
      <c r="O13" s="36">
        <v>1</v>
      </c>
      <c r="P13" s="28" t="str">
        <f t="shared" si="9"/>
        <v xml:space="preserve">Memiliki keterampilan berwirausaha pada bidang Kerajinan dari Bahan Limbah Berbentuk Bangun Datar, Rekayasa Peralatan Sistem Teknik, Budidaya Ikan Konsumsi, dan Wirausaha Pengolahan Produk Makanan Khas daerah </v>
      </c>
      <c r="Q13" s="39"/>
      <c r="R13" s="39" t="s">
        <v>8</v>
      </c>
      <c r="S13" s="18"/>
      <c r="T13" s="1">
        <v>76</v>
      </c>
      <c r="U13" s="1">
        <v>78</v>
      </c>
      <c r="V13" s="1">
        <v>92</v>
      </c>
      <c r="W13" s="1">
        <v>95</v>
      </c>
      <c r="X13" s="1">
        <v>84</v>
      </c>
      <c r="Y13" s="1"/>
      <c r="Z13" s="1"/>
      <c r="AA13" s="1"/>
      <c r="AB13" s="1"/>
      <c r="AC13" s="1"/>
      <c r="AD13" s="1"/>
      <c r="AE13" s="18"/>
      <c r="AF13" s="1">
        <v>85</v>
      </c>
      <c r="AG13" s="1">
        <v>96</v>
      </c>
      <c r="AH13" s="1">
        <v>86</v>
      </c>
      <c r="AI13" s="1">
        <v>90</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52541</v>
      </c>
      <c r="FK13" s="41">
        <v>52551</v>
      </c>
    </row>
    <row r="14" spans="1:167" x14ac:dyDescent="0.25">
      <c r="A14" s="19">
        <v>4</v>
      </c>
      <c r="B14" s="19">
        <v>117985</v>
      </c>
      <c r="C14" s="19" t="s">
        <v>163</v>
      </c>
      <c r="D14" s="18"/>
      <c r="E14" s="28">
        <f t="shared" si="0"/>
        <v>85</v>
      </c>
      <c r="F14" s="28" t="str">
        <f t="shared" si="1"/>
        <v>A</v>
      </c>
      <c r="G14" s="28">
        <f t="shared" si="2"/>
        <v>85</v>
      </c>
      <c r="H14" s="28" t="str">
        <f t="shared" si="3"/>
        <v>A</v>
      </c>
      <c r="I14" s="36">
        <v>1</v>
      </c>
      <c r="J14"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4" s="28">
        <f t="shared" si="5"/>
        <v>89.625</v>
      </c>
      <c r="L14" s="28" t="str">
        <f t="shared" si="6"/>
        <v>A</v>
      </c>
      <c r="M14" s="28">
        <f t="shared" si="7"/>
        <v>89.625</v>
      </c>
      <c r="N14" s="28" t="str">
        <f t="shared" si="8"/>
        <v>A</v>
      </c>
      <c r="O14" s="36">
        <v>1</v>
      </c>
      <c r="P14" s="28" t="str">
        <f t="shared" si="9"/>
        <v xml:space="preserve">Memiliki keterampilan berwirausaha pada bidang Kerajinan dari Bahan Limbah Berbentuk Bangun Datar, Rekayasa Peralatan Sistem Teknik, Budidaya Ikan Konsumsi, dan Wirausaha Pengolahan Produk Makanan Khas daerah </v>
      </c>
      <c r="Q14" s="39"/>
      <c r="R14" s="39" t="s">
        <v>8</v>
      </c>
      <c r="S14" s="18"/>
      <c r="T14" s="1">
        <v>80</v>
      </c>
      <c r="U14" s="1">
        <v>80</v>
      </c>
      <c r="V14" s="1">
        <v>88</v>
      </c>
      <c r="W14" s="1">
        <v>90</v>
      </c>
      <c r="X14" s="1">
        <v>88</v>
      </c>
      <c r="Y14" s="1"/>
      <c r="Z14" s="1"/>
      <c r="AA14" s="1"/>
      <c r="AB14" s="1"/>
      <c r="AC14" s="1"/>
      <c r="AD14" s="1"/>
      <c r="AE14" s="18"/>
      <c r="AF14" s="1">
        <v>85.5</v>
      </c>
      <c r="AG14" s="1">
        <v>97</v>
      </c>
      <c r="AH14" s="1">
        <v>86</v>
      </c>
      <c r="AI14" s="1">
        <v>90</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118000</v>
      </c>
      <c r="C15" s="19" t="s">
        <v>164</v>
      </c>
      <c r="D15" s="18"/>
      <c r="E15" s="28">
        <f t="shared" si="0"/>
        <v>85</v>
      </c>
      <c r="F15" s="28" t="str">
        <f t="shared" si="1"/>
        <v>A</v>
      </c>
      <c r="G15" s="28">
        <f t="shared" si="2"/>
        <v>85</v>
      </c>
      <c r="H15" s="28" t="str">
        <f t="shared" si="3"/>
        <v>A</v>
      </c>
      <c r="I15" s="36">
        <v>1</v>
      </c>
      <c r="J1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5" s="28">
        <f t="shared" si="5"/>
        <v>89.375</v>
      </c>
      <c r="L15" s="28" t="str">
        <f t="shared" si="6"/>
        <v>A</v>
      </c>
      <c r="M15" s="28">
        <f t="shared" si="7"/>
        <v>89.375</v>
      </c>
      <c r="N15" s="28" t="str">
        <f t="shared" si="8"/>
        <v>A</v>
      </c>
      <c r="O15" s="36">
        <v>1</v>
      </c>
      <c r="P15" s="28" t="str">
        <f t="shared" si="9"/>
        <v xml:space="preserve">Memiliki keterampilan berwirausaha pada bidang Kerajinan dari Bahan Limbah Berbentuk Bangun Datar, Rekayasa Peralatan Sistem Teknik, Budidaya Ikan Konsumsi, dan Wirausaha Pengolahan Produk Makanan Khas daerah </v>
      </c>
      <c r="Q15" s="39"/>
      <c r="R15" s="39" t="s">
        <v>8</v>
      </c>
      <c r="S15" s="18"/>
      <c r="T15" s="1">
        <v>86.11</v>
      </c>
      <c r="U15" s="1">
        <v>82</v>
      </c>
      <c r="V15" s="1">
        <v>88</v>
      </c>
      <c r="W15" s="1">
        <v>74.38</v>
      </c>
      <c r="X15" s="1">
        <v>96</v>
      </c>
      <c r="Y15" s="1"/>
      <c r="Z15" s="1"/>
      <c r="AA15" s="1"/>
      <c r="AB15" s="1"/>
      <c r="AC15" s="1"/>
      <c r="AD15" s="1"/>
      <c r="AE15" s="18"/>
      <c r="AF15" s="1">
        <v>84.5</v>
      </c>
      <c r="AG15" s="1">
        <v>97</v>
      </c>
      <c r="AH15" s="1">
        <v>86</v>
      </c>
      <c r="AI15" s="1">
        <v>90</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52542</v>
      </c>
      <c r="FK15" s="41">
        <v>52552</v>
      </c>
    </row>
    <row r="16" spans="1:167" x14ac:dyDescent="0.25">
      <c r="A16" s="19">
        <v>6</v>
      </c>
      <c r="B16" s="19">
        <v>118015</v>
      </c>
      <c r="C16" s="19" t="s">
        <v>165</v>
      </c>
      <c r="D16" s="18"/>
      <c r="E16" s="28">
        <f t="shared" si="0"/>
        <v>89</v>
      </c>
      <c r="F16" s="28" t="str">
        <f t="shared" si="1"/>
        <v>A</v>
      </c>
      <c r="G16" s="28">
        <f t="shared" si="2"/>
        <v>89</v>
      </c>
      <c r="H16" s="28" t="str">
        <f t="shared" si="3"/>
        <v>A</v>
      </c>
      <c r="I16" s="36">
        <v>1</v>
      </c>
      <c r="J16"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6" s="28">
        <f t="shared" si="5"/>
        <v>89.125</v>
      </c>
      <c r="L16" s="28" t="str">
        <f t="shared" si="6"/>
        <v>A</v>
      </c>
      <c r="M16" s="28">
        <f t="shared" si="7"/>
        <v>89.125</v>
      </c>
      <c r="N16" s="28" t="str">
        <f t="shared" si="8"/>
        <v>A</v>
      </c>
      <c r="O16" s="36">
        <v>1</v>
      </c>
      <c r="P16" s="28" t="str">
        <f t="shared" si="9"/>
        <v xml:space="preserve">Memiliki keterampilan berwirausaha pada bidang Kerajinan dari Bahan Limbah Berbentuk Bangun Datar, Rekayasa Peralatan Sistem Teknik, Budidaya Ikan Konsumsi, dan Wirausaha Pengolahan Produk Makanan Khas daerah </v>
      </c>
      <c r="Q16" s="39"/>
      <c r="R16" s="39" t="s">
        <v>8</v>
      </c>
      <c r="S16" s="18"/>
      <c r="T16" s="1">
        <v>86.11</v>
      </c>
      <c r="U16" s="1">
        <v>84</v>
      </c>
      <c r="V16" s="1">
        <v>91.03</v>
      </c>
      <c r="W16" s="1">
        <v>85.27</v>
      </c>
      <c r="X16" s="1">
        <v>100</v>
      </c>
      <c r="Y16" s="1"/>
      <c r="Z16" s="1"/>
      <c r="AA16" s="1"/>
      <c r="AB16" s="1"/>
      <c r="AC16" s="1"/>
      <c r="AD16" s="1"/>
      <c r="AE16" s="18"/>
      <c r="AF16" s="1">
        <v>84.5</v>
      </c>
      <c r="AG16" s="1">
        <v>96</v>
      </c>
      <c r="AH16" s="1">
        <v>86</v>
      </c>
      <c r="AI16" s="1">
        <v>90</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118030</v>
      </c>
      <c r="C17" s="19" t="s">
        <v>166</v>
      </c>
      <c r="D17" s="18"/>
      <c r="E17" s="28">
        <f t="shared" si="0"/>
        <v>85</v>
      </c>
      <c r="F17" s="28" t="str">
        <f t="shared" si="1"/>
        <v>A</v>
      </c>
      <c r="G17" s="28">
        <f t="shared" si="2"/>
        <v>85</v>
      </c>
      <c r="H17" s="28" t="str">
        <f t="shared" si="3"/>
        <v>A</v>
      </c>
      <c r="I17" s="36">
        <v>1</v>
      </c>
      <c r="J17"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7" s="28">
        <f t="shared" si="5"/>
        <v>89.5</v>
      </c>
      <c r="L17" s="28" t="str">
        <f t="shared" si="6"/>
        <v>A</v>
      </c>
      <c r="M17" s="28">
        <f t="shared" si="7"/>
        <v>89.5</v>
      </c>
      <c r="N17" s="28" t="str">
        <f t="shared" si="8"/>
        <v>A</v>
      </c>
      <c r="O17" s="36">
        <v>1</v>
      </c>
      <c r="P17" s="28" t="str">
        <f t="shared" si="9"/>
        <v xml:space="preserve">Memiliki keterampilan berwirausaha pada bidang Kerajinan dari Bahan Limbah Berbentuk Bangun Datar, Rekayasa Peralatan Sistem Teknik, Budidaya Ikan Konsumsi, dan Wirausaha Pengolahan Produk Makanan Khas daerah </v>
      </c>
      <c r="Q17" s="39"/>
      <c r="R17" s="39" t="s">
        <v>8</v>
      </c>
      <c r="S17" s="18"/>
      <c r="T17" s="1">
        <v>78</v>
      </c>
      <c r="U17" s="1">
        <v>84</v>
      </c>
      <c r="V17" s="1">
        <v>83</v>
      </c>
      <c r="W17" s="1">
        <v>88</v>
      </c>
      <c r="X17" s="1">
        <v>92</v>
      </c>
      <c r="Y17" s="1"/>
      <c r="Z17" s="1"/>
      <c r="AA17" s="1"/>
      <c r="AB17" s="1"/>
      <c r="AC17" s="1"/>
      <c r="AD17" s="1"/>
      <c r="AE17" s="18"/>
      <c r="AF17" s="1">
        <v>85</v>
      </c>
      <c r="AG17" s="1">
        <v>97</v>
      </c>
      <c r="AH17" s="1">
        <v>86</v>
      </c>
      <c r="AI17" s="1">
        <v>90</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52543</v>
      </c>
      <c r="FK17" s="41">
        <v>52553</v>
      </c>
    </row>
    <row r="18" spans="1:167" x14ac:dyDescent="0.25">
      <c r="A18" s="19">
        <v>8</v>
      </c>
      <c r="B18" s="19">
        <v>118045</v>
      </c>
      <c r="C18" s="19" t="s">
        <v>167</v>
      </c>
      <c r="D18" s="18"/>
      <c r="E18" s="28">
        <f t="shared" si="0"/>
        <v>90</v>
      </c>
      <c r="F18" s="28" t="str">
        <f t="shared" si="1"/>
        <v>A</v>
      </c>
      <c r="G18" s="28">
        <f t="shared" si="2"/>
        <v>90</v>
      </c>
      <c r="H18" s="28" t="str">
        <f t="shared" si="3"/>
        <v>A</v>
      </c>
      <c r="I18" s="36">
        <v>1</v>
      </c>
      <c r="J18"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8" s="28">
        <f t="shared" si="5"/>
        <v>89.5</v>
      </c>
      <c r="L18" s="28" t="str">
        <f t="shared" si="6"/>
        <v>A</v>
      </c>
      <c r="M18" s="28">
        <f t="shared" si="7"/>
        <v>89.5</v>
      </c>
      <c r="N18" s="28" t="str">
        <f t="shared" si="8"/>
        <v>A</v>
      </c>
      <c r="O18" s="36">
        <v>1</v>
      </c>
      <c r="P18" s="28" t="str">
        <f t="shared" si="9"/>
        <v xml:space="preserve">Memiliki keterampilan berwirausaha pada bidang Kerajinan dari Bahan Limbah Berbentuk Bangun Datar, Rekayasa Peralatan Sistem Teknik, Budidaya Ikan Konsumsi, dan Wirausaha Pengolahan Produk Makanan Khas daerah </v>
      </c>
      <c r="Q18" s="39"/>
      <c r="R18" s="39" t="s">
        <v>8</v>
      </c>
      <c r="S18" s="18"/>
      <c r="T18" s="1">
        <v>88.88</v>
      </c>
      <c r="U18" s="1">
        <v>88</v>
      </c>
      <c r="V18" s="1">
        <v>87.55</v>
      </c>
      <c r="W18" s="1">
        <v>83.89</v>
      </c>
      <c r="X18" s="1">
        <v>100</v>
      </c>
      <c r="Y18" s="1"/>
      <c r="Z18" s="1"/>
      <c r="AA18" s="1"/>
      <c r="AB18" s="1"/>
      <c r="AC18" s="1"/>
      <c r="AD18" s="1"/>
      <c r="AE18" s="18"/>
      <c r="AF18" s="1">
        <v>85</v>
      </c>
      <c r="AG18" s="1">
        <v>97</v>
      </c>
      <c r="AH18" s="1">
        <v>86</v>
      </c>
      <c r="AI18" s="1">
        <v>90</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118060</v>
      </c>
      <c r="C19" s="19" t="s">
        <v>168</v>
      </c>
      <c r="D19" s="18"/>
      <c r="E19" s="28">
        <f t="shared" si="0"/>
        <v>87</v>
      </c>
      <c r="F19" s="28" t="str">
        <f t="shared" si="1"/>
        <v>A</v>
      </c>
      <c r="G19" s="28">
        <f t="shared" si="2"/>
        <v>87</v>
      </c>
      <c r="H19" s="28" t="str">
        <f t="shared" si="3"/>
        <v>A</v>
      </c>
      <c r="I19" s="36">
        <v>1</v>
      </c>
      <c r="J19"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9" s="28">
        <f t="shared" si="5"/>
        <v>90.25</v>
      </c>
      <c r="L19" s="28" t="str">
        <f t="shared" si="6"/>
        <v>A</v>
      </c>
      <c r="M19" s="28">
        <f t="shared" si="7"/>
        <v>90.25</v>
      </c>
      <c r="N19" s="28" t="str">
        <f t="shared" si="8"/>
        <v>A</v>
      </c>
      <c r="O19" s="36">
        <v>1</v>
      </c>
      <c r="P19" s="28" t="str">
        <f t="shared" si="9"/>
        <v xml:space="preserve">Memiliki keterampilan berwirausaha pada bidang Kerajinan dari Bahan Limbah Berbentuk Bangun Datar, Rekayasa Peralatan Sistem Teknik, Budidaya Ikan Konsumsi, dan Wirausaha Pengolahan Produk Makanan Khas daerah </v>
      </c>
      <c r="Q19" s="39"/>
      <c r="R19" s="39" t="s">
        <v>8</v>
      </c>
      <c r="S19" s="18"/>
      <c r="T19" s="1">
        <v>87.5</v>
      </c>
      <c r="U19" s="1">
        <v>88</v>
      </c>
      <c r="V19" s="1">
        <v>77.91</v>
      </c>
      <c r="W19" s="1">
        <v>83.23</v>
      </c>
      <c r="X19" s="1">
        <v>98</v>
      </c>
      <c r="Y19" s="1"/>
      <c r="Z19" s="1"/>
      <c r="AA19" s="1"/>
      <c r="AB19" s="1"/>
      <c r="AC19" s="1"/>
      <c r="AD19" s="1"/>
      <c r="AE19" s="18"/>
      <c r="AF19" s="1">
        <v>85</v>
      </c>
      <c r="AG19" s="1">
        <v>96</v>
      </c>
      <c r="AH19" s="1">
        <v>86</v>
      </c>
      <c r="AI19" s="1">
        <v>94</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52544</v>
      </c>
      <c r="FK19" s="41">
        <v>52554</v>
      </c>
    </row>
    <row r="20" spans="1:167" x14ac:dyDescent="0.25">
      <c r="A20" s="19">
        <v>10</v>
      </c>
      <c r="B20" s="19">
        <v>118075</v>
      </c>
      <c r="C20" s="19" t="s">
        <v>169</v>
      </c>
      <c r="D20" s="18"/>
      <c r="E20" s="28">
        <f t="shared" si="0"/>
        <v>89</v>
      </c>
      <c r="F20" s="28" t="str">
        <f t="shared" si="1"/>
        <v>A</v>
      </c>
      <c r="G20" s="28">
        <f t="shared" si="2"/>
        <v>89</v>
      </c>
      <c r="H20" s="28" t="str">
        <f t="shared" si="3"/>
        <v>A</v>
      </c>
      <c r="I20" s="36">
        <v>1</v>
      </c>
      <c r="J20"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0" s="28">
        <f t="shared" si="5"/>
        <v>91</v>
      </c>
      <c r="L20" s="28" t="str">
        <f t="shared" si="6"/>
        <v>A</v>
      </c>
      <c r="M20" s="28">
        <f t="shared" si="7"/>
        <v>91</v>
      </c>
      <c r="N20" s="28" t="str">
        <f t="shared" si="8"/>
        <v>A</v>
      </c>
      <c r="O20" s="36">
        <v>1</v>
      </c>
      <c r="P20" s="28" t="str">
        <f t="shared" si="9"/>
        <v xml:space="preserve">Memiliki keterampilan berwirausaha pada bidang Kerajinan dari Bahan Limbah Berbentuk Bangun Datar, Rekayasa Peralatan Sistem Teknik, Budidaya Ikan Konsumsi, dan Wirausaha Pengolahan Produk Makanan Khas daerah </v>
      </c>
      <c r="Q20" s="39"/>
      <c r="R20" s="39" t="s">
        <v>8</v>
      </c>
      <c r="S20" s="18"/>
      <c r="T20" s="1">
        <v>83.33</v>
      </c>
      <c r="U20" s="1">
        <v>88</v>
      </c>
      <c r="V20" s="1">
        <v>90</v>
      </c>
      <c r="W20" s="1">
        <v>92</v>
      </c>
      <c r="X20" s="1">
        <v>90</v>
      </c>
      <c r="Y20" s="1"/>
      <c r="Z20" s="1"/>
      <c r="AA20" s="1"/>
      <c r="AB20" s="1"/>
      <c r="AC20" s="1"/>
      <c r="AD20" s="1"/>
      <c r="AE20" s="18"/>
      <c r="AF20" s="1">
        <v>86</v>
      </c>
      <c r="AG20" s="1">
        <v>98</v>
      </c>
      <c r="AH20" s="1">
        <v>86</v>
      </c>
      <c r="AI20" s="1">
        <v>94</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118090</v>
      </c>
      <c r="C21" s="19" t="s">
        <v>170</v>
      </c>
      <c r="D21" s="18"/>
      <c r="E21" s="28">
        <f t="shared" si="0"/>
        <v>86</v>
      </c>
      <c r="F21" s="28" t="str">
        <f t="shared" si="1"/>
        <v>A</v>
      </c>
      <c r="G21" s="28">
        <f t="shared" si="2"/>
        <v>86</v>
      </c>
      <c r="H21" s="28" t="str">
        <f t="shared" si="3"/>
        <v>A</v>
      </c>
      <c r="I21" s="36">
        <v>1</v>
      </c>
      <c r="J21"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1" s="28">
        <f t="shared" si="5"/>
        <v>89.5</v>
      </c>
      <c r="L21" s="28" t="str">
        <f t="shared" si="6"/>
        <v>A</v>
      </c>
      <c r="M21" s="28">
        <f t="shared" si="7"/>
        <v>89.5</v>
      </c>
      <c r="N21" s="28" t="str">
        <f t="shared" si="8"/>
        <v>A</v>
      </c>
      <c r="O21" s="36">
        <v>1</v>
      </c>
      <c r="P21" s="28" t="str">
        <f t="shared" si="9"/>
        <v xml:space="preserve">Memiliki keterampilan berwirausaha pada bidang Kerajinan dari Bahan Limbah Berbentuk Bangun Datar, Rekayasa Peralatan Sistem Teknik, Budidaya Ikan Konsumsi, dan Wirausaha Pengolahan Produk Makanan Khas daerah </v>
      </c>
      <c r="Q21" s="39"/>
      <c r="R21" s="39" t="s">
        <v>8</v>
      </c>
      <c r="S21" s="18"/>
      <c r="T21" s="1">
        <v>84.72</v>
      </c>
      <c r="U21" s="1">
        <v>80</v>
      </c>
      <c r="V21" s="1">
        <v>80.28</v>
      </c>
      <c r="W21" s="1">
        <v>86.59</v>
      </c>
      <c r="X21" s="1">
        <v>98</v>
      </c>
      <c r="Y21" s="1"/>
      <c r="Z21" s="1"/>
      <c r="AA21" s="1"/>
      <c r="AB21" s="1"/>
      <c r="AC21" s="1"/>
      <c r="AD21" s="1"/>
      <c r="AE21" s="18"/>
      <c r="AF21" s="1">
        <v>85</v>
      </c>
      <c r="AG21" s="1">
        <v>97</v>
      </c>
      <c r="AH21" s="1">
        <v>86</v>
      </c>
      <c r="AI21" s="1">
        <v>90</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52545</v>
      </c>
      <c r="FK21" s="41">
        <v>52555</v>
      </c>
    </row>
    <row r="22" spans="1:167" x14ac:dyDescent="0.25">
      <c r="A22" s="19">
        <v>12</v>
      </c>
      <c r="B22" s="19">
        <v>118105</v>
      </c>
      <c r="C22" s="19" t="s">
        <v>171</v>
      </c>
      <c r="D22" s="18"/>
      <c r="E22" s="28">
        <f t="shared" si="0"/>
        <v>85</v>
      </c>
      <c r="F22" s="28" t="str">
        <f t="shared" si="1"/>
        <v>A</v>
      </c>
      <c r="G22" s="28">
        <f t="shared" si="2"/>
        <v>85</v>
      </c>
      <c r="H22" s="28" t="str">
        <f t="shared" si="3"/>
        <v>A</v>
      </c>
      <c r="I22" s="36">
        <v>1</v>
      </c>
      <c r="J2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2" s="28">
        <f t="shared" si="5"/>
        <v>89.5</v>
      </c>
      <c r="L22" s="28" t="str">
        <f t="shared" si="6"/>
        <v>A</v>
      </c>
      <c r="M22" s="28">
        <f t="shared" si="7"/>
        <v>89.5</v>
      </c>
      <c r="N22" s="28" t="str">
        <f t="shared" si="8"/>
        <v>A</v>
      </c>
      <c r="O22" s="36">
        <v>1</v>
      </c>
      <c r="P22" s="28" t="str">
        <f t="shared" si="9"/>
        <v xml:space="preserve">Memiliki keterampilan berwirausaha pada bidang Kerajinan dari Bahan Limbah Berbentuk Bangun Datar, Rekayasa Peralatan Sistem Teknik, Budidaya Ikan Konsumsi, dan Wirausaha Pengolahan Produk Makanan Khas daerah </v>
      </c>
      <c r="Q22" s="39"/>
      <c r="R22" s="39" t="s">
        <v>8</v>
      </c>
      <c r="S22" s="18"/>
      <c r="T22" s="1">
        <v>80</v>
      </c>
      <c r="U22" s="1">
        <v>88</v>
      </c>
      <c r="V22" s="1">
        <v>88</v>
      </c>
      <c r="W22" s="1">
        <v>80</v>
      </c>
      <c r="X22" s="1">
        <v>88</v>
      </c>
      <c r="Y22" s="1"/>
      <c r="Z22" s="1"/>
      <c r="AA22" s="1"/>
      <c r="AB22" s="1"/>
      <c r="AC22" s="1"/>
      <c r="AD22" s="1"/>
      <c r="AE22" s="18"/>
      <c r="AF22" s="1">
        <v>85</v>
      </c>
      <c r="AG22" s="1">
        <v>97</v>
      </c>
      <c r="AH22" s="1">
        <v>86</v>
      </c>
      <c r="AI22" s="1">
        <v>90</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118120</v>
      </c>
      <c r="C23" s="19" t="s">
        <v>172</v>
      </c>
      <c r="D23" s="18"/>
      <c r="E23" s="28">
        <f t="shared" si="0"/>
        <v>85</v>
      </c>
      <c r="F23" s="28" t="str">
        <f t="shared" si="1"/>
        <v>A</v>
      </c>
      <c r="G23" s="28">
        <f t="shared" si="2"/>
        <v>85</v>
      </c>
      <c r="H23" s="28" t="str">
        <f t="shared" si="3"/>
        <v>A</v>
      </c>
      <c r="I23" s="36">
        <v>1</v>
      </c>
      <c r="J2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3" s="28">
        <f t="shared" si="5"/>
        <v>89.25</v>
      </c>
      <c r="L23" s="28" t="str">
        <f t="shared" si="6"/>
        <v>A</v>
      </c>
      <c r="M23" s="28">
        <f t="shared" si="7"/>
        <v>89.25</v>
      </c>
      <c r="N23" s="28" t="str">
        <f t="shared" si="8"/>
        <v>A</v>
      </c>
      <c r="O23" s="36">
        <v>1</v>
      </c>
      <c r="P23" s="28" t="str">
        <f t="shared" si="9"/>
        <v xml:space="preserve">Memiliki keterampilan berwirausaha pada bidang Kerajinan dari Bahan Limbah Berbentuk Bangun Datar, Rekayasa Peralatan Sistem Teknik, Budidaya Ikan Konsumsi, dan Wirausaha Pengolahan Produk Makanan Khas daerah </v>
      </c>
      <c r="Q23" s="39"/>
      <c r="R23" s="39" t="s">
        <v>8</v>
      </c>
      <c r="S23" s="18"/>
      <c r="T23" s="1">
        <v>90.27</v>
      </c>
      <c r="U23" s="1">
        <v>78</v>
      </c>
      <c r="V23" s="1">
        <v>77.09</v>
      </c>
      <c r="W23" s="1">
        <v>81.2</v>
      </c>
      <c r="X23" s="1">
        <v>98</v>
      </c>
      <c r="Y23" s="1"/>
      <c r="Z23" s="1"/>
      <c r="AA23" s="1"/>
      <c r="AB23" s="1"/>
      <c r="AC23" s="1"/>
      <c r="AD23" s="1"/>
      <c r="AE23" s="18"/>
      <c r="AF23" s="1">
        <v>84</v>
      </c>
      <c r="AG23" s="1">
        <v>97</v>
      </c>
      <c r="AH23" s="1">
        <v>86</v>
      </c>
      <c r="AI23" s="1">
        <v>90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52546</v>
      </c>
      <c r="FK23" s="41">
        <v>52556</v>
      </c>
    </row>
    <row r="24" spans="1:167" x14ac:dyDescent="0.25">
      <c r="A24" s="19">
        <v>14</v>
      </c>
      <c r="B24" s="19">
        <v>118135</v>
      </c>
      <c r="C24" s="19" t="s">
        <v>173</v>
      </c>
      <c r="D24" s="18"/>
      <c r="E24" s="28">
        <f t="shared" si="0"/>
        <v>90</v>
      </c>
      <c r="F24" s="28" t="str">
        <f t="shared" si="1"/>
        <v>A</v>
      </c>
      <c r="G24" s="28">
        <f t="shared" si="2"/>
        <v>90</v>
      </c>
      <c r="H24" s="28" t="str">
        <f t="shared" si="3"/>
        <v>A</v>
      </c>
      <c r="I24" s="36">
        <v>1</v>
      </c>
      <c r="J24"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4" s="28">
        <f t="shared" si="5"/>
        <v>92.25</v>
      </c>
      <c r="L24" s="28" t="str">
        <f t="shared" si="6"/>
        <v>A</v>
      </c>
      <c r="M24" s="28">
        <f t="shared" si="7"/>
        <v>92.25</v>
      </c>
      <c r="N24" s="28" t="str">
        <f t="shared" si="8"/>
        <v>A</v>
      </c>
      <c r="O24" s="36">
        <v>1</v>
      </c>
      <c r="P24" s="28" t="str">
        <f t="shared" si="9"/>
        <v xml:space="preserve">Memiliki keterampilan berwirausaha pada bidang Kerajinan dari Bahan Limbah Berbentuk Bangun Datar, Rekayasa Peralatan Sistem Teknik, Budidaya Ikan Konsumsi, dan Wirausaha Pengolahan Produk Makanan Khas daerah </v>
      </c>
      <c r="Q24" s="39"/>
      <c r="R24" s="39" t="s">
        <v>8</v>
      </c>
      <c r="S24" s="18"/>
      <c r="T24" s="1">
        <v>91.66</v>
      </c>
      <c r="U24" s="1">
        <v>78</v>
      </c>
      <c r="V24" s="1">
        <v>94</v>
      </c>
      <c r="W24" s="1">
        <v>89</v>
      </c>
      <c r="X24" s="1">
        <v>96</v>
      </c>
      <c r="Y24" s="1"/>
      <c r="Z24" s="1"/>
      <c r="AA24" s="1"/>
      <c r="AB24" s="1"/>
      <c r="AC24" s="1"/>
      <c r="AD24" s="1"/>
      <c r="AE24" s="18"/>
      <c r="AF24" s="1">
        <v>84</v>
      </c>
      <c r="AG24" s="1">
        <v>96</v>
      </c>
      <c r="AH24" s="1">
        <v>96</v>
      </c>
      <c r="AI24" s="1">
        <v>93</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118150</v>
      </c>
      <c r="C25" s="19" t="s">
        <v>174</v>
      </c>
      <c r="D25" s="18"/>
      <c r="E25" s="28">
        <f t="shared" si="0"/>
        <v>87</v>
      </c>
      <c r="F25" s="28" t="str">
        <f t="shared" si="1"/>
        <v>A</v>
      </c>
      <c r="G25" s="28">
        <f t="shared" si="2"/>
        <v>87</v>
      </c>
      <c r="H25" s="28" t="str">
        <f t="shared" si="3"/>
        <v>A</v>
      </c>
      <c r="I25" s="36">
        <v>1</v>
      </c>
      <c r="J2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5" s="28">
        <f t="shared" si="5"/>
        <v>89</v>
      </c>
      <c r="L25" s="28" t="str">
        <f t="shared" si="6"/>
        <v>A</v>
      </c>
      <c r="M25" s="28">
        <f t="shared" si="7"/>
        <v>89</v>
      </c>
      <c r="N25" s="28" t="str">
        <f t="shared" si="8"/>
        <v>A</v>
      </c>
      <c r="O25" s="36">
        <v>1</v>
      </c>
      <c r="P25" s="28" t="str">
        <f t="shared" si="9"/>
        <v xml:space="preserve">Memiliki keterampilan berwirausaha pada bidang Kerajinan dari Bahan Limbah Berbentuk Bangun Datar, Rekayasa Peralatan Sistem Teknik, Budidaya Ikan Konsumsi, dan Wirausaha Pengolahan Produk Makanan Khas daerah </v>
      </c>
      <c r="Q25" s="39"/>
      <c r="R25" s="39" t="s">
        <v>8</v>
      </c>
      <c r="S25" s="18"/>
      <c r="T25" s="1">
        <v>87.5</v>
      </c>
      <c r="U25" s="1">
        <v>84</v>
      </c>
      <c r="V25" s="1">
        <v>81.650000000000006</v>
      </c>
      <c r="W25" s="1">
        <v>85.94</v>
      </c>
      <c r="X25" s="1">
        <v>96</v>
      </c>
      <c r="Y25" s="1"/>
      <c r="Z25" s="1"/>
      <c r="AA25" s="1"/>
      <c r="AB25" s="1"/>
      <c r="AC25" s="1"/>
      <c r="AD25" s="1"/>
      <c r="AE25" s="18"/>
      <c r="AF25" s="1">
        <v>84</v>
      </c>
      <c r="AG25" s="1">
        <v>96</v>
      </c>
      <c r="AH25" s="1">
        <v>86</v>
      </c>
      <c r="AI25" s="1">
        <v>90</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52547</v>
      </c>
      <c r="FK25" s="41">
        <v>52557</v>
      </c>
    </row>
    <row r="26" spans="1:167" x14ac:dyDescent="0.25">
      <c r="A26" s="19">
        <v>16</v>
      </c>
      <c r="B26" s="19">
        <v>118165</v>
      </c>
      <c r="C26" s="19" t="s">
        <v>175</v>
      </c>
      <c r="D26" s="18"/>
      <c r="E26" s="28">
        <f t="shared" si="0"/>
        <v>88</v>
      </c>
      <c r="F26" s="28" t="str">
        <f t="shared" si="1"/>
        <v>A</v>
      </c>
      <c r="G26" s="28">
        <f t="shared" si="2"/>
        <v>88</v>
      </c>
      <c r="H26" s="28" t="str">
        <f t="shared" si="3"/>
        <v>A</v>
      </c>
      <c r="I26" s="36">
        <v>1</v>
      </c>
      <c r="J26"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6" s="28">
        <f t="shared" si="5"/>
        <v>89.75</v>
      </c>
      <c r="L26" s="28" t="str">
        <f t="shared" si="6"/>
        <v>A</v>
      </c>
      <c r="M26" s="28">
        <f t="shared" si="7"/>
        <v>89.75</v>
      </c>
      <c r="N26" s="28" t="str">
        <f t="shared" si="8"/>
        <v>A</v>
      </c>
      <c r="O26" s="36">
        <v>1</v>
      </c>
      <c r="P26" s="28" t="str">
        <f t="shared" si="9"/>
        <v xml:space="preserve">Memiliki keterampilan berwirausaha pada bidang Kerajinan dari Bahan Limbah Berbentuk Bangun Datar, Rekayasa Peralatan Sistem Teknik, Budidaya Ikan Konsumsi, dan Wirausaha Pengolahan Produk Makanan Khas daerah </v>
      </c>
      <c r="Q26" s="39"/>
      <c r="R26" s="39" t="s">
        <v>8</v>
      </c>
      <c r="S26" s="18"/>
      <c r="T26" s="1">
        <v>86.11</v>
      </c>
      <c r="U26" s="1">
        <v>86</v>
      </c>
      <c r="V26" s="1">
        <v>82.95</v>
      </c>
      <c r="W26" s="1">
        <v>85.94</v>
      </c>
      <c r="X26" s="1">
        <v>100</v>
      </c>
      <c r="Y26" s="1"/>
      <c r="Z26" s="1"/>
      <c r="AA26" s="1"/>
      <c r="AB26" s="1"/>
      <c r="AC26" s="1"/>
      <c r="AD26" s="1"/>
      <c r="AE26" s="18"/>
      <c r="AF26" s="1">
        <v>86</v>
      </c>
      <c r="AG26" s="1">
        <v>97</v>
      </c>
      <c r="AH26" s="1">
        <v>86</v>
      </c>
      <c r="AI26" s="1">
        <v>90</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118180</v>
      </c>
      <c r="C27" s="19" t="s">
        <v>176</v>
      </c>
      <c r="D27" s="18"/>
      <c r="E27" s="28">
        <f t="shared" si="0"/>
        <v>90</v>
      </c>
      <c r="F27" s="28" t="str">
        <f t="shared" si="1"/>
        <v>A</v>
      </c>
      <c r="G27" s="28">
        <f t="shared" si="2"/>
        <v>90</v>
      </c>
      <c r="H27" s="28" t="str">
        <f t="shared" si="3"/>
        <v>A</v>
      </c>
      <c r="I27" s="36">
        <v>1</v>
      </c>
      <c r="J27"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7" s="28">
        <f t="shared" si="5"/>
        <v>90.5</v>
      </c>
      <c r="L27" s="28" t="str">
        <f t="shared" si="6"/>
        <v>A</v>
      </c>
      <c r="M27" s="28">
        <f t="shared" si="7"/>
        <v>90.5</v>
      </c>
      <c r="N27" s="28" t="str">
        <f t="shared" si="8"/>
        <v>A</v>
      </c>
      <c r="O27" s="36">
        <v>1</v>
      </c>
      <c r="P27" s="28" t="str">
        <f t="shared" si="9"/>
        <v xml:space="preserve">Memiliki keterampilan berwirausaha pada bidang Kerajinan dari Bahan Limbah Berbentuk Bangun Datar, Rekayasa Peralatan Sistem Teknik, Budidaya Ikan Konsumsi, dan Wirausaha Pengolahan Produk Makanan Khas daerah </v>
      </c>
      <c r="Q27" s="39"/>
      <c r="R27" s="39" t="s">
        <v>8</v>
      </c>
      <c r="S27" s="18"/>
      <c r="T27" s="1">
        <v>90.27</v>
      </c>
      <c r="U27" s="1">
        <v>96</v>
      </c>
      <c r="V27" s="1">
        <v>89.44</v>
      </c>
      <c r="W27" s="1">
        <v>83.23</v>
      </c>
      <c r="X27" s="1">
        <v>92</v>
      </c>
      <c r="Y27" s="1"/>
      <c r="Z27" s="1"/>
      <c r="AA27" s="1"/>
      <c r="AB27" s="1"/>
      <c r="AC27" s="1"/>
      <c r="AD27" s="1"/>
      <c r="AE27" s="18"/>
      <c r="AF27" s="1">
        <v>85</v>
      </c>
      <c r="AG27" s="1">
        <v>97</v>
      </c>
      <c r="AH27" s="1">
        <v>86</v>
      </c>
      <c r="AI27" s="1">
        <v>94</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52548</v>
      </c>
      <c r="FK27" s="41">
        <v>52558</v>
      </c>
    </row>
    <row r="28" spans="1:167" x14ac:dyDescent="0.25">
      <c r="A28" s="19">
        <v>18</v>
      </c>
      <c r="B28" s="19">
        <v>118195</v>
      </c>
      <c r="C28" s="19" t="s">
        <v>177</v>
      </c>
      <c r="D28" s="18"/>
      <c r="E28" s="28">
        <f t="shared" si="0"/>
        <v>85</v>
      </c>
      <c r="F28" s="28" t="str">
        <f t="shared" si="1"/>
        <v>A</v>
      </c>
      <c r="G28" s="28">
        <f t="shared" si="2"/>
        <v>85</v>
      </c>
      <c r="H28" s="28" t="str">
        <f t="shared" si="3"/>
        <v>A</v>
      </c>
      <c r="I28" s="36">
        <v>1</v>
      </c>
      <c r="J28"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8" s="28">
        <f t="shared" si="5"/>
        <v>89.75</v>
      </c>
      <c r="L28" s="28" t="str">
        <f t="shared" si="6"/>
        <v>A</v>
      </c>
      <c r="M28" s="28">
        <f t="shared" si="7"/>
        <v>89.75</v>
      </c>
      <c r="N28" s="28" t="str">
        <f t="shared" si="8"/>
        <v>A</v>
      </c>
      <c r="O28" s="36">
        <v>1</v>
      </c>
      <c r="P28" s="28" t="str">
        <f t="shared" si="9"/>
        <v xml:space="preserve">Memiliki keterampilan berwirausaha pada bidang Kerajinan dari Bahan Limbah Berbentuk Bangun Datar, Rekayasa Peralatan Sistem Teknik, Budidaya Ikan Konsumsi, dan Wirausaha Pengolahan Produk Makanan Khas daerah </v>
      </c>
      <c r="Q28" s="39"/>
      <c r="R28" s="39" t="s">
        <v>8</v>
      </c>
      <c r="S28" s="18"/>
      <c r="T28" s="1">
        <v>80.55</v>
      </c>
      <c r="U28" s="1">
        <v>80</v>
      </c>
      <c r="V28" s="1">
        <v>88</v>
      </c>
      <c r="W28" s="1">
        <v>84</v>
      </c>
      <c r="X28" s="1">
        <v>92</v>
      </c>
      <c r="Y28" s="1"/>
      <c r="Z28" s="1"/>
      <c r="AA28" s="1"/>
      <c r="AB28" s="1"/>
      <c r="AC28" s="1"/>
      <c r="AD28" s="1"/>
      <c r="AE28" s="18"/>
      <c r="AF28" s="1">
        <v>85</v>
      </c>
      <c r="AG28" s="1">
        <v>98</v>
      </c>
      <c r="AH28" s="1">
        <v>86</v>
      </c>
      <c r="AI28" s="1">
        <v>90</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118210</v>
      </c>
      <c r="C29" s="19" t="s">
        <v>178</v>
      </c>
      <c r="D29" s="18"/>
      <c r="E29" s="28">
        <f t="shared" si="0"/>
        <v>86</v>
      </c>
      <c r="F29" s="28" t="str">
        <f t="shared" si="1"/>
        <v>A</v>
      </c>
      <c r="G29" s="28">
        <f t="shared" si="2"/>
        <v>86</v>
      </c>
      <c r="H29" s="28" t="str">
        <f t="shared" si="3"/>
        <v>A</v>
      </c>
      <c r="I29" s="36">
        <v>1</v>
      </c>
      <c r="J29"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9" s="28">
        <f t="shared" si="5"/>
        <v>89.25</v>
      </c>
      <c r="L29" s="28" t="str">
        <f t="shared" si="6"/>
        <v>A</v>
      </c>
      <c r="M29" s="28">
        <f t="shared" si="7"/>
        <v>89.25</v>
      </c>
      <c r="N29" s="28" t="str">
        <f t="shared" si="8"/>
        <v>A</v>
      </c>
      <c r="O29" s="36">
        <v>1</v>
      </c>
      <c r="P29" s="28" t="str">
        <f t="shared" si="9"/>
        <v xml:space="preserve">Memiliki keterampilan berwirausaha pada bidang Kerajinan dari Bahan Limbah Berbentuk Bangun Datar, Rekayasa Peralatan Sistem Teknik, Budidaya Ikan Konsumsi, dan Wirausaha Pengolahan Produk Makanan Khas daerah </v>
      </c>
      <c r="Q29" s="39"/>
      <c r="R29" s="39" t="s">
        <v>8</v>
      </c>
      <c r="S29" s="18"/>
      <c r="T29" s="1">
        <v>87.5</v>
      </c>
      <c r="U29" s="1">
        <v>80</v>
      </c>
      <c r="V29" s="1">
        <v>78.7</v>
      </c>
      <c r="W29" s="1">
        <v>85.27</v>
      </c>
      <c r="X29" s="1">
        <v>98</v>
      </c>
      <c r="Y29" s="1"/>
      <c r="Z29" s="1"/>
      <c r="AA29" s="1"/>
      <c r="AB29" s="1"/>
      <c r="AC29" s="1"/>
      <c r="AD29" s="1"/>
      <c r="AE29" s="18"/>
      <c r="AF29" s="1">
        <v>85</v>
      </c>
      <c r="AG29" s="1">
        <v>96</v>
      </c>
      <c r="AH29" s="1">
        <v>86</v>
      </c>
      <c r="AI29" s="1">
        <v>90</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52549</v>
      </c>
      <c r="FK29" s="41">
        <v>52559</v>
      </c>
    </row>
    <row r="30" spans="1:167" x14ac:dyDescent="0.25">
      <c r="A30" s="19">
        <v>20</v>
      </c>
      <c r="B30" s="19">
        <v>118225</v>
      </c>
      <c r="C30" s="19" t="s">
        <v>179</v>
      </c>
      <c r="D30" s="18"/>
      <c r="E30" s="28">
        <f t="shared" si="0"/>
        <v>85</v>
      </c>
      <c r="F30" s="28" t="str">
        <f t="shared" si="1"/>
        <v>A</v>
      </c>
      <c r="G30" s="28">
        <f t="shared" si="2"/>
        <v>85</v>
      </c>
      <c r="H30" s="28" t="str">
        <f t="shared" si="3"/>
        <v>A</v>
      </c>
      <c r="I30" s="36">
        <v>1</v>
      </c>
      <c r="J30"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0" s="28">
        <f t="shared" si="5"/>
        <v>89.375</v>
      </c>
      <c r="L30" s="28" t="str">
        <f t="shared" si="6"/>
        <v>A</v>
      </c>
      <c r="M30" s="28">
        <f t="shared" si="7"/>
        <v>89.375</v>
      </c>
      <c r="N30" s="28" t="str">
        <f t="shared" si="8"/>
        <v>A</v>
      </c>
      <c r="O30" s="36">
        <v>1</v>
      </c>
      <c r="P30" s="28" t="str">
        <f t="shared" si="9"/>
        <v xml:space="preserve">Memiliki keterampilan berwirausaha pada bidang Kerajinan dari Bahan Limbah Berbentuk Bangun Datar, Rekayasa Peralatan Sistem Teknik, Budidaya Ikan Konsumsi, dan Wirausaha Pengolahan Produk Makanan Khas daerah </v>
      </c>
      <c r="Q30" s="39"/>
      <c r="R30" s="39" t="s">
        <v>8</v>
      </c>
      <c r="S30" s="18"/>
      <c r="T30" s="1">
        <v>79.16</v>
      </c>
      <c r="U30" s="1">
        <v>80</v>
      </c>
      <c r="V30" s="1">
        <v>88</v>
      </c>
      <c r="W30" s="1">
        <v>88</v>
      </c>
      <c r="X30" s="1">
        <v>92</v>
      </c>
      <c r="Y30" s="1"/>
      <c r="Z30" s="1"/>
      <c r="AA30" s="1"/>
      <c r="AB30" s="1"/>
      <c r="AC30" s="1"/>
      <c r="AD30" s="1"/>
      <c r="AE30" s="18"/>
      <c r="AF30" s="1">
        <v>84.5</v>
      </c>
      <c r="AG30" s="1">
        <v>97</v>
      </c>
      <c r="AH30" s="1">
        <v>86</v>
      </c>
      <c r="AI30" s="1">
        <v>90</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118240</v>
      </c>
      <c r="C31" s="19" t="s">
        <v>180</v>
      </c>
      <c r="D31" s="18"/>
      <c r="E31" s="28">
        <f t="shared" si="0"/>
        <v>85</v>
      </c>
      <c r="F31" s="28" t="str">
        <f t="shared" si="1"/>
        <v>A</v>
      </c>
      <c r="G31" s="28">
        <f t="shared" si="2"/>
        <v>85</v>
      </c>
      <c r="H31" s="28" t="str">
        <f t="shared" si="3"/>
        <v>A</v>
      </c>
      <c r="I31" s="36">
        <v>1</v>
      </c>
      <c r="J31"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1" s="28">
        <f t="shared" si="5"/>
        <v>89.125</v>
      </c>
      <c r="L31" s="28" t="str">
        <f t="shared" si="6"/>
        <v>A</v>
      </c>
      <c r="M31" s="28">
        <f t="shared" si="7"/>
        <v>89.125</v>
      </c>
      <c r="N31" s="28" t="str">
        <f t="shared" si="8"/>
        <v>A</v>
      </c>
      <c r="O31" s="36">
        <v>1</v>
      </c>
      <c r="P31" s="28" t="str">
        <f t="shared" si="9"/>
        <v xml:space="preserve">Memiliki keterampilan berwirausaha pada bidang Kerajinan dari Bahan Limbah Berbentuk Bangun Datar, Rekayasa Peralatan Sistem Teknik, Budidaya Ikan Konsumsi, dan Wirausaha Pengolahan Produk Makanan Khas daerah </v>
      </c>
      <c r="Q31" s="39"/>
      <c r="R31" s="39" t="s">
        <v>8</v>
      </c>
      <c r="S31" s="18"/>
      <c r="T31" s="1">
        <v>75</v>
      </c>
      <c r="U31" s="1">
        <v>78</v>
      </c>
      <c r="V31" s="1">
        <v>88</v>
      </c>
      <c r="W31" s="1">
        <v>88</v>
      </c>
      <c r="X31" s="1">
        <v>98</v>
      </c>
      <c r="Y31" s="1"/>
      <c r="Z31" s="1"/>
      <c r="AA31" s="1"/>
      <c r="AB31" s="1"/>
      <c r="AC31" s="1"/>
      <c r="AD31" s="1"/>
      <c r="AE31" s="18"/>
      <c r="AF31" s="1">
        <v>83.5</v>
      </c>
      <c r="AG31" s="1">
        <v>97</v>
      </c>
      <c r="AH31" s="1">
        <v>86</v>
      </c>
      <c r="AI31" s="1">
        <v>90</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52550</v>
      </c>
      <c r="FK31" s="41">
        <v>52560</v>
      </c>
    </row>
    <row r="32" spans="1:167" x14ac:dyDescent="0.25">
      <c r="A32" s="19">
        <v>22</v>
      </c>
      <c r="B32" s="19">
        <v>118255</v>
      </c>
      <c r="C32" s="19" t="s">
        <v>181</v>
      </c>
      <c r="D32" s="18"/>
      <c r="E32" s="28">
        <f t="shared" si="0"/>
        <v>88</v>
      </c>
      <c r="F32" s="28" t="str">
        <f t="shared" si="1"/>
        <v>A</v>
      </c>
      <c r="G32" s="28">
        <f t="shared" si="2"/>
        <v>88</v>
      </c>
      <c r="H32" s="28" t="str">
        <f t="shared" si="3"/>
        <v>A</v>
      </c>
      <c r="I32" s="36">
        <v>1</v>
      </c>
      <c r="J3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2" s="28">
        <f t="shared" si="5"/>
        <v>89.5</v>
      </c>
      <c r="L32" s="28" t="str">
        <f t="shared" si="6"/>
        <v>A</v>
      </c>
      <c r="M32" s="28">
        <f t="shared" si="7"/>
        <v>89.5</v>
      </c>
      <c r="N32" s="28" t="str">
        <f t="shared" si="8"/>
        <v>A</v>
      </c>
      <c r="O32" s="36">
        <v>1</v>
      </c>
      <c r="P32" s="28" t="str">
        <f t="shared" si="9"/>
        <v xml:space="preserve">Memiliki keterampilan berwirausaha pada bidang Kerajinan dari Bahan Limbah Berbentuk Bangun Datar, Rekayasa Peralatan Sistem Teknik, Budidaya Ikan Konsumsi, dan Wirausaha Pengolahan Produk Makanan Khas daerah </v>
      </c>
      <c r="Q32" s="39"/>
      <c r="R32" s="39" t="s">
        <v>8</v>
      </c>
      <c r="S32" s="18"/>
      <c r="T32" s="1">
        <v>88.88</v>
      </c>
      <c r="U32" s="1">
        <v>86</v>
      </c>
      <c r="V32" s="1">
        <v>82.16</v>
      </c>
      <c r="W32" s="1">
        <v>86.59</v>
      </c>
      <c r="X32" s="1">
        <v>98</v>
      </c>
      <c r="Y32" s="1"/>
      <c r="Z32" s="1"/>
      <c r="AA32" s="1"/>
      <c r="AB32" s="1"/>
      <c r="AC32" s="1"/>
      <c r="AD32" s="1"/>
      <c r="AE32" s="18"/>
      <c r="AF32" s="1">
        <v>86</v>
      </c>
      <c r="AG32" s="1">
        <v>96</v>
      </c>
      <c r="AH32" s="1">
        <v>86</v>
      </c>
      <c r="AI32" s="1">
        <v>90</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118270</v>
      </c>
      <c r="C33" s="19" t="s">
        <v>182</v>
      </c>
      <c r="D33" s="18"/>
      <c r="E33" s="28">
        <f t="shared" si="0"/>
        <v>72</v>
      </c>
      <c r="F33" s="28" t="str">
        <f t="shared" si="1"/>
        <v>C</v>
      </c>
      <c r="G33" s="28">
        <f t="shared" si="2"/>
        <v>72</v>
      </c>
      <c r="H33" s="28" t="str">
        <f t="shared" si="3"/>
        <v>C</v>
      </c>
      <c r="I33" s="36">
        <v>3</v>
      </c>
      <c r="J33" s="28" t="str">
        <f t="shared" si="4"/>
        <v>Memiliki kemampuan dalam memahami, menganali dan menerapkan kewirausahaan pada Budidaya Ikan Konsumsi, dan Wirausaha Pengolahan Produk Makanan Khas daerah namun kemampuan memahami, mengenali dan menerapkan kewirausahaan pada  Kerajinan dari Bahan Limbah Berbentuk Bangun Datar, Rekayasa Peralatan Sistem Teknik, perlu ditingkatkan</v>
      </c>
      <c r="K33" s="28">
        <f t="shared" si="5"/>
        <v>86.25</v>
      </c>
      <c r="L33" s="28" t="str">
        <f t="shared" si="6"/>
        <v>A</v>
      </c>
      <c r="M33" s="28">
        <f t="shared" si="7"/>
        <v>86.25</v>
      </c>
      <c r="N33" s="28" t="str">
        <f t="shared" si="8"/>
        <v>A</v>
      </c>
      <c r="O33" s="36">
        <v>1</v>
      </c>
      <c r="P33" s="28" t="str">
        <f t="shared" si="9"/>
        <v xml:space="preserve">Memiliki keterampilan berwirausaha pada bidang Kerajinan dari Bahan Limbah Berbentuk Bangun Datar, Rekayasa Peralatan Sistem Teknik, Budidaya Ikan Konsumsi, dan Wirausaha Pengolahan Produk Makanan Khas daerah </v>
      </c>
      <c r="Q33" s="39"/>
      <c r="R33" s="39" t="s">
        <v>8</v>
      </c>
      <c r="S33" s="18"/>
      <c r="T33" s="1">
        <v>76</v>
      </c>
      <c r="U33" s="1">
        <v>76</v>
      </c>
      <c r="V33" s="1">
        <v>70</v>
      </c>
      <c r="W33" s="1">
        <v>70</v>
      </c>
      <c r="X33" s="1">
        <v>70</v>
      </c>
      <c r="Y33" s="1"/>
      <c r="Z33" s="1"/>
      <c r="AA33" s="1"/>
      <c r="AB33" s="1"/>
      <c r="AC33" s="1"/>
      <c r="AD33" s="1"/>
      <c r="AE33" s="18"/>
      <c r="AF33" s="1">
        <v>85</v>
      </c>
      <c r="AG33" s="1">
        <v>97</v>
      </c>
      <c r="AH33" s="1">
        <v>83</v>
      </c>
      <c r="AI33" s="1">
        <v>80</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118285</v>
      </c>
      <c r="C34" s="19" t="s">
        <v>183</v>
      </c>
      <c r="D34" s="18"/>
      <c r="E34" s="28">
        <f t="shared" si="0"/>
        <v>85</v>
      </c>
      <c r="F34" s="28" t="str">
        <f t="shared" si="1"/>
        <v>A</v>
      </c>
      <c r="G34" s="28">
        <f t="shared" si="2"/>
        <v>85</v>
      </c>
      <c r="H34" s="28" t="str">
        <f t="shared" si="3"/>
        <v>A</v>
      </c>
      <c r="I34" s="36">
        <v>1</v>
      </c>
      <c r="J34"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4" s="28">
        <f t="shared" si="5"/>
        <v>89.75</v>
      </c>
      <c r="L34" s="28" t="str">
        <f t="shared" si="6"/>
        <v>A</v>
      </c>
      <c r="M34" s="28">
        <f t="shared" si="7"/>
        <v>89.75</v>
      </c>
      <c r="N34" s="28" t="str">
        <f t="shared" si="8"/>
        <v>A</v>
      </c>
      <c r="O34" s="36">
        <v>1</v>
      </c>
      <c r="P34" s="28" t="str">
        <f t="shared" si="9"/>
        <v xml:space="preserve">Memiliki keterampilan berwirausaha pada bidang Kerajinan dari Bahan Limbah Berbentuk Bangun Datar, Rekayasa Peralatan Sistem Teknik, Budidaya Ikan Konsumsi, dan Wirausaha Pengolahan Produk Makanan Khas daerah </v>
      </c>
      <c r="Q34" s="39"/>
      <c r="R34" s="39" t="s">
        <v>8</v>
      </c>
      <c r="S34" s="18"/>
      <c r="T34" s="1">
        <v>80.55</v>
      </c>
      <c r="U34" s="1">
        <v>76</v>
      </c>
      <c r="V34" s="1">
        <v>88</v>
      </c>
      <c r="W34" s="1">
        <v>83.23</v>
      </c>
      <c r="X34" s="1">
        <v>96</v>
      </c>
      <c r="Y34" s="1"/>
      <c r="Z34" s="1"/>
      <c r="AA34" s="1"/>
      <c r="AB34" s="1"/>
      <c r="AC34" s="1"/>
      <c r="AD34" s="1"/>
      <c r="AE34" s="18"/>
      <c r="AF34" s="1">
        <v>85</v>
      </c>
      <c r="AG34" s="1">
        <v>98</v>
      </c>
      <c r="AH34" s="1">
        <v>86</v>
      </c>
      <c r="AI34" s="1">
        <v>90</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118300</v>
      </c>
      <c r="C35" s="19" t="s">
        <v>184</v>
      </c>
      <c r="D35" s="18"/>
      <c r="E35" s="28">
        <f t="shared" si="0"/>
        <v>86</v>
      </c>
      <c r="F35" s="28" t="str">
        <f t="shared" si="1"/>
        <v>A</v>
      </c>
      <c r="G35" s="28">
        <f t="shared" si="2"/>
        <v>86</v>
      </c>
      <c r="H35" s="28" t="str">
        <f t="shared" si="3"/>
        <v>A</v>
      </c>
      <c r="I35" s="36">
        <v>1</v>
      </c>
      <c r="J3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5" s="28">
        <f t="shared" si="5"/>
        <v>90.25</v>
      </c>
      <c r="L35" s="28" t="str">
        <f t="shared" si="6"/>
        <v>A</v>
      </c>
      <c r="M35" s="28">
        <f t="shared" si="7"/>
        <v>90.25</v>
      </c>
      <c r="N35" s="28" t="str">
        <f t="shared" si="8"/>
        <v>A</v>
      </c>
      <c r="O35" s="36">
        <v>1</v>
      </c>
      <c r="P35" s="28" t="str">
        <f t="shared" si="9"/>
        <v xml:space="preserve">Memiliki keterampilan berwirausaha pada bidang Kerajinan dari Bahan Limbah Berbentuk Bangun Datar, Rekayasa Peralatan Sistem Teknik, Budidaya Ikan Konsumsi, dan Wirausaha Pengolahan Produk Makanan Khas daerah </v>
      </c>
      <c r="Q35" s="39"/>
      <c r="R35" s="39" t="s">
        <v>8</v>
      </c>
      <c r="S35" s="18"/>
      <c r="T35" s="1">
        <v>86.11</v>
      </c>
      <c r="U35" s="1">
        <v>80</v>
      </c>
      <c r="V35" s="1">
        <v>79.5</v>
      </c>
      <c r="W35" s="1">
        <v>85.27</v>
      </c>
      <c r="X35" s="1">
        <v>98</v>
      </c>
      <c r="Y35" s="1"/>
      <c r="Z35" s="1"/>
      <c r="AA35" s="1"/>
      <c r="AB35" s="1"/>
      <c r="AC35" s="1"/>
      <c r="AD35" s="1"/>
      <c r="AE35" s="18"/>
      <c r="AF35" s="1">
        <v>85</v>
      </c>
      <c r="AG35" s="1">
        <v>96</v>
      </c>
      <c r="AH35" s="1">
        <v>86</v>
      </c>
      <c r="AI35" s="1">
        <v>94</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118315</v>
      </c>
      <c r="C36" s="19" t="s">
        <v>185</v>
      </c>
      <c r="D36" s="18"/>
      <c r="E36" s="28">
        <f t="shared" si="0"/>
        <v>89</v>
      </c>
      <c r="F36" s="28" t="str">
        <f t="shared" si="1"/>
        <v>A</v>
      </c>
      <c r="G36" s="28">
        <f t="shared" si="2"/>
        <v>89</v>
      </c>
      <c r="H36" s="28" t="str">
        <f t="shared" si="3"/>
        <v>A</v>
      </c>
      <c r="I36" s="36">
        <v>1</v>
      </c>
      <c r="J36"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6" s="28">
        <f t="shared" si="5"/>
        <v>90</v>
      </c>
      <c r="L36" s="28" t="str">
        <f t="shared" si="6"/>
        <v>A</v>
      </c>
      <c r="M36" s="28">
        <f t="shared" si="7"/>
        <v>90</v>
      </c>
      <c r="N36" s="28" t="str">
        <f t="shared" si="8"/>
        <v>A</v>
      </c>
      <c r="O36" s="36">
        <v>1</v>
      </c>
      <c r="P36" s="28" t="str">
        <f t="shared" si="9"/>
        <v xml:space="preserve">Memiliki keterampilan berwirausaha pada bidang Kerajinan dari Bahan Limbah Berbentuk Bangun Datar, Rekayasa Peralatan Sistem Teknik, Budidaya Ikan Konsumsi, dan Wirausaha Pengolahan Produk Makanan Khas daerah </v>
      </c>
      <c r="Q36" s="39"/>
      <c r="R36" s="39" t="s">
        <v>8</v>
      </c>
      <c r="S36" s="18"/>
      <c r="T36" s="1">
        <v>91.6</v>
      </c>
      <c r="U36" s="1">
        <v>86</v>
      </c>
      <c r="V36" s="1">
        <v>80</v>
      </c>
      <c r="W36" s="1">
        <v>89</v>
      </c>
      <c r="X36" s="1">
        <v>98</v>
      </c>
      <c r="Y36" s="1"/>
      <c r="Z36" s="1"/>
      <c r="AA36" s="1"/>
      <c r="AB36" s="1"/>
      <c r="AC36" s="1"/>
      <c r="AD36" s="1"/>
      <c r="AE36" s="18"/>
      <c r="AF36" s="1">
        <v>86</v>
      </c>
      <c r="AG36" s="1">
        <v>98</v>
      </c>
      <c r="AH36" s="1">
        <v>86</v>
      </c>
      <c r="AI36" s="1">
        <v>90</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118330</v>
      </c>
      <c r="C37" s="19" t="s">
        <v>186</v>
      </c>
      <c r="D37" s="18"/>
      <c r="E37" s="28">
        <f t="shared" si="0"/>
        <v>88</v>
      </c>
      <c r="F37" s="28" t="str">
        <f t="shared" si="1"/>
        <v>A</v>
      </c>
      <c r="G37" s="28">
        <f t="shared" si="2"/>
        <v>88</v>
      </c>
      <c r="H37" s="28" t="str">
        <f t="shared" si="3"/>
        <v>A</v>
      </c>
      <c r="I37" s="36">
        <v>1</v>
      </c>
      <c r="J37"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7" s="28">
        <f t="shared" si="5"/>
        <v>89.5</v>
      </c>
      <c r="L37" s="28" t="str">
        <f t="shared" si="6"/>
        <v>A</v>
      </c>
      <c r="M37" s="28">
        <f t="shared" si="7"/>
        <v>89.5</v>
      </c>
      <c r="N37" s="28" t="str">
        <f t="shared" si="8"/>
        <v>A</v>
      </c>
      <c r="O37" s="36">
        <v>1</v>
      </c>
      <c r="P37" s="28" t="str">
        <f t="shared" si="9"/>
        <v xml:space="preserve">Memiliki keterampilan berwirausaha pada bidang Kerajinan dari Bahan Limbah Berbentuk Bangun Datar, Rekayasa Peralatan Sistem Teknik, Budidaya Ikan Konsumsi, dan Wirausaha Pengolahan Produk Makanan Khas daerah </v>
      </c>
      <c r="Q37" s="39"/>
      <c r="R37" s="39" t="s">
        <v>8</v>
      </c>
      <c r="S37" s="18"/>
      <c r="T37" s="1">
        <v>87.5</v>
      </c>
      <c r="U37" s="1">
        <v>84</v>
      </c>
      <c r="V37" s="1">
        <v>80</v>
      </c>
      <c r="W37" s="1">
        <v>90</v>
      </c>
      <c r="X37" s="1">
        <v>100</v>
      </c>
      <c r="Y37" s="1"/>
      <c r="Z37" s="1"/>
      <c r="AA37" s="1"/>
      <c r="AB37" s="1"/>
      <c r="AC37" s="1"/>
      <c r="AD37" s="1"/>
      <c r="AE37" s="18"/>
      <c r="AF37" s="1">
        <v>86</v>
      </c>
      <c r="AG37" s="1">
        <v>96</v>
      </c>
      <c r="AH37" s="1">
        <v>86</v>
      </c>
      <c r="AI37" s="1">
        <v>90</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118345</v>
      </c>
      <c r="C38" s="19" t="s">
        <v>187</v>
      </c>
      <c r="D38" s="18"/>
      <c r="E38" s="28">
        <f t="shared" si="0"/>
        <v>85</v>
      </c>
      <c r="F38" s="28" t="str">
        <f t="shared" si="1"/>
        <v>A</v>
      </c>
      <c r="G38" s="28">
        <f t="shared" si="2"/>
        <v>85</v>
      </c>
      <c r="H38" s="28" t="str">
        <f t="shared" si="3"/>
        <v>A</v>
      </c>
      <c r="I38" s="36">
        <v>1</v>
      </c>
      <c r="J38"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8" s="28">
        <f t="shared" si="5"/>
        <v>90.5</v>
      </c>
      <c r="L38" s="28" t="str">
        <f t="shared" si="6"/>
        <v>A</v>
      </c>
      <c r="M38" s="28">
        <f t="shared" si="7"/>
        <v>90.5</v>
      </c>
      <c r="N38" s="28" t="str">
        <f t="shared" si="8"/>
        <v>A</v>
      </c>
      <c r="O38" s="36">
        <v>1</v>
      </c>
      <c r="P38" s="28" t="str">
        <f t="shared" si="9"/>
        <v xml:space="preserve">Memiliki keterampilan berwirausaha pada bidang Kerajinan dari Bahan Limbah Berbentuk Bangun Datar, Rekayasa Peralatan Sistem Teknik, Budidaya Ikan Konsumsi, dan Wirausaha Pengolahan Produk Makanan Khas daerah </v>
      </c>
      <c r="Q38" s="39"/>
      <c r="R38" s="39" t="s">
        <v>8</v>
      </c>
      <c r="S38" s="18"/>
      <c r="T38" s="1">
        <v>76</v>
      </c>
      <c r="U38" s="1">
        <v>84</v>
      </c>
      <c r="V38" s="1">
        <v>83.24</v>
      </c>
      <c r="W38" s="1">
        <v>84.55</v>
      </c>
      <c r="X38" s="1">
        <v>96</v>
      </c>
      <c r="Y38" s="1"/>
      <c r="Z38" s="1"/>
      <c r="AA38" s="1"/>
      <c r="AB38" s="1"/>
      <c r="AC38" s="1"/>
      <c r="AD38" s="1"/>
      <c r="AE38" s="18"/>
      <c r="AF38" s="1">
        <v>86</v>
      </c>
      <c r="AG38" s="1">
        <v>96</v>
      </c>
      <c r="AH38" s="1">
        <v>86</v>
      </c>
      <c r="AI38" s="1">
        <v>94</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118360</v>
      </c>
      <c r="C39" s="19" t="s">
        <v>188</v>
      </c>
      <c r="D39" s="18"/>
      <c r="E39" s="28">
        <f t="shared" si="0"/>
        <v>86</v>
      </c>
      <c r="F39" s="28" t="str">
        <f t="shared" si="1"/>
        <v>A</v>
      </c>
      <c r="G39" s="28">
        <f t="shared" si="2"/>
        <v>86</v>
      </c>
      <c r="H39" s="28" t="str">
        <f t="shared" si="3"/>
        <v>A</v>
      </c>
      <c r="I39" s="36">
        <v>1</v>
      </c>
      <c r="J39"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9" s="28">
        <f t="shared" si="5"/>
        <v>89</v>
      </c>
      <c r="L39" s="28" t="str">
        <f t="shared" si="6"/>
        <v>A</v>
      </c>
      <c r="M39" s="28">
        <f t="shared" si="7"/>
        <v>89</v>
      </c>
      <c r="N39" s="28" t="str">
        <f t="shared" si="8"/>
        <v>A</v>
      </c>
      <c r="O39" s="36">
        <v>1</v>
      </c>
      <c r="P39" s="28" t="str">
        <f t="shared" si="9"/>
        <v xml:space="preserve">Memiliki keterampilan berwirausaha pada bidang Kerajinan dari Bahan Limbah Berbentuk Bangun Datar, Rekayasa Peralatan Sistem Teknik, Budidaya Ikan Konsumsi, dan Wirausaha Pengolahan Produk Makanan Khas daerah </v>
      </c>
      <c r="Q39" s="39"/>
      <c r="R39" s="39" t="s">
        <v>8</v>
      </c>
      <c r="S39" s="18"/>
      <c r="T39" s="1">
        <v>84.72</v>
      </c>
      <c r="U39" s="1">
        <v>86</v>
      </c>
      <c r="V39" s="1">
        <v>78.97</v>
      </c>
      <c r="W39" s="1">
        <v>81.900000000000006</v>
      </c>
      <c r="X39" s="1">
        <v>98</v>
      </c>
      <c r="Y39" s="1"/>
      <c r="Z39" s="1"/>
      <c r="AA39" s="1"/>
      <c r="AB39" s="1"/>
      <c r="AC39" s="1"/>
      <c r="AD39" s="1"/>
      <c r="AE39" s="18"/>
      <c r="AF39" s="1">
        <v>84</v>
      </c>
      <c r="AG39" s="1">
        <v>96</v>
      </c>
      <c r="AH39" s="1">
        <v>86</v>
      </c>
      <c r="AI39" s="1">
        <v>90</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118375</v>
      </c>
      <c r="C40" s="19" t="s">
        <v>189</v>
      </c>
      <c r="D40" s="18"/>
      <c r="E40" s="28">
        <f t="shared" si="0"/>
        <v>84</v>
      </c>
      <c r="F40" s="28" t="str">
        <f t="shared" si="1"/>
        <v>B</v>
      </c>
      <c r="G40" s="28">
        <f t="shared" si="2"/>
        <v>84</v>
      </c>
      <c r="H40" s="28" t="str">
        <f t="shared" si="3"/>
        <v>B</v>
      </c>
      <c r="I40" s="36">
        <v>1</v>
      </c>
      <c r="J40"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0" s="28">
        <f t="shared" si="5"/>
        <v>90</v>
      </c>
      <c r="L40" s="28" t="str">
        <f t="shared" si="6"/>
        <v>A</v>
      </c>
      <c r="M40" s="28">
        <f t="shared" si="7"/>
        <v>90</v>
      </c>
      <c r="N40" s="28" t="str">
        <f t="shared" si="8"/>
        <v>A</v>
      </c>
      <c r="O40" s="36">
        <v>1</v>
      </c>
      <c r="P40" s="28" t="str">
        <f t="shared" si="9"/>
        <v xml:space="preserve">Memiliki keterampilan berwirausaha pada bidang Kerajinan dari Bahan Limbah Berbentuk Bangun Datar, Rekayasa Peralatan Sistem Teknik, Budidaya Ikan Konsumsi, dan Wirausaha Pengolahan Produk Makanan Khas daerah </v>
      </c>
      <c r="Q40" s="39"/>
      <c r="R40" s="39" t="s">
        <v>8</v>
      </c>
      <c r="S40" s="18"/>
      <c r="T40" s="1">
        <v>86.11</v>
      </c>
      <c r="U40" s="1">
        <v>78</v>
      </c>
      <c r="V40" s="1">
        <v>80.58</v>
      </c>
      <c r="W40" s="1">
        <v>77.8</v>
      </c>
      <c r="X40" s="1">
        <v>96</v>
      </c>
      <c r="Y40" s="1"/>
      <c r="Z40" s="1"/>
      <c r="AA40" s="1"/>
      <c r="AB40" s="1"/>
      <c r="AC40" s="1"/>
      <c r="AD40" s="1"/>
      <c r="AE40" s="18"/>
      <c r="AF40" s="1">
        <v>86</v>
      </c>
      <c r="AG40" s="1">
        <v>98</v>
      </c>
      <c r="AH40" s="1">
        <v>86</v>
      </c>
      <c r="AI40" s="1">
        <v>90</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118390</v>
      </c>
      <c r="C41" s="19" t="s">
        <v>190</v>
      </c>
      <c r="D41" s="18"/>
      <c r="E41" s="28">
        <f t="shared" si="0"/>
        <v>85</v>
      </c>
      <c r="F41" s="28" t="str">
        <f t="shared" si="1"/>
        <v>A</v>
      </c>
      <c r="G41" s="28">
        <f t="shared" si="2"/>
        <v>85</v>
      </c>
      <c r="H41" s="28" t="str">
        <f t="shared" si="3"/>
        <v>A</v>
      </c>
      <c r="I41" s="36">
        <v>1</v>
      </c>
      <c r="J41"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1" s="28">
        <f t="shared" si="5"/>
        <v>90</v>
      </c>
      <c r="L41" s="28" t="str">
        <f t="shared" si="6"/>
        <v>A</v>
      </c>
      <c r="M41" s="28">
        <f t="shared" si="7"/>
        <v>90</v>
      </c>
      <c r="N41" s="28" t="str">
        <f t="shared" si="8"/>
        <v>A</v>
      </c>
      <c r="O41" s="36">
        <v>1</v>
      </c>
      <c r="P41" s="28" t="str">
        <f t="shared" si="9"/>
        <v xml:space="preserve">Memiliki keterampilan berwirausaha pada bidang Kerajinan dari Bahan Limbah Berbentuk Bangun Datar, Rekayasa Peralatan Sistem Teknik, Budidaya Ikan Konsumsi, dan Wirausaha Pengolahan Produk Makanan Khas daerah </v>
      </c>
      <c r="Q41" s="39"/>
      <c r="R41" s="39" t="s">
        <v>8</v>
      </c>
      <c r="S41" s="18"/>
      <c r="T41" s="1">
        <v>76.38</v>
      </c>
      <c r="U41" s="1">
        <v>80</v>
      </c>
      <c r="V41" s="1">
        <v>84</v>
      </c>
      <c r="W41" s="1">
        <v>82.52</v>
      </c>
      <c r="X41" s="1">
        <v>100</v>
      </c>
      <c r="Y41" s="1"/>
      <c r="Z41" s="1"/>
      <c r="AA41" s="1"/>
      <c r="AB41" s="1"/>
      <c r="AC41" s="1"/>
      <c r="AD41" s="1"/>
      <c r="AE41" s="18"/>
      <c r="AF41" s="1">
        <v>84</v>
      </c>
      <c r="AG41" s="1">
        <v>96</v>
      </c>
      <c r="AH41" s="1">
        <v>90</v>
      </c>
      <c r="AI41" s="1">
        <v>90</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118405</v>
      </c>
      <c r="C42" s="19" t="s">
        <v>191</v>
      </c>
      <c r="D42" s="18"/>
      <c r="E42" s="28">
        <f t="shared" si="0"/>
        <v>86</v>
      </c>
      <c r="F42" s="28" t="str">
        <f t="shared" si="1"/>
        <v>A</v>
      </c>
      <c r="G42" s="28">
        <f t="shared" si="2"/>
        <v>86</v>
      </c>
      <c r="H42" s="28" t="str">
        <f t="shared" si="3"/>
        <v>A</v>
      </c>
      <c r="I42" s="36">
        <v>1</v>
      </c>
      <c r="J4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2" s="28">
        <f t="shared" si="5"/>
        <v>89.75</v>
      </c>
      <c r="L42" s="28" t="str">
        <f t="shared" si="6"/>
        <v>A</v>
      </c>
      <c r="M42" s="28">
        <f t="shared" si="7"/>
        <v>89.75</v>
      </c>
      <c r="N42" s="28" t="str">
        <f t="shared" si="8"/>
        <v>A</v>
      </c>
      <c r="O42" s="36">
        <v>1</v>
      </c>
      <c r="P42" s="28" t="str">
        <f t="shared" si="9"/>
        <v xml:space="preserve">Memiliki keterampilan berwirausaha pada bidang Kerajinan dari Bahan Limbah Berbentuk Bangun Datar, Rekayasa Peralatan Sistem Teknik, Budidaya Ikan Konsumsi, dan Wirausaha Pengolahan Produk Makanan Khas daerah </v>
      </c>
      <c r="Q42" s="39"/>
      <c r="R42" s="39" t="s">
        <v>8</v>
      </c>
      <c r="S42" s="18"/>
      <c r="T42" s="1">
        <v>79.16</v>
      </c>
      <c r="U42" s="1">
        <v>80</v>
      </c>
      <c r="V42" s="1">
        <v>88</v>
      </c>
      <c r="W42" s="1">
        <v>84</v>
      </c>
      <c r="X42" s="1">
        <v>98</v>
      </c>
      <c r="Y42" s="1"/>
      <c r="Z42" s="1"/>
      <c r="AA42" s="1"/>
      <c r="AB42" s="1"/>
      <c r="AC42" s="1"/>
      <c r="AD42" s="1"/>
      <c r="AE42" s="18"/>
      <c r="AF42" s="1">
        <v>85</v>
      </c>
      <c r="AG42" s="1">
        <v>98</v>
      </c>
      <c r="AH42" s="1">
        <v>86</v>
      </c>
      <c r="AI42" s="1">
        <v>90</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118420</v>
      </c>
      <c r="C43" s="19" t="s">
        <v>192</v>
      </c>
      <c r="D43" s="18"/>
      <c r="E43" s="28">
        <f t="shared" si="0"/>
        <v>85</v>
      </c>
      <c r="F43" s="28" t="str">
        <f t="shared" si="1"/>
        <v>A</v>
      </c>
      <c r="G43" s="28">
        <f t="shared" si="2"/>
        <v>85</v>
      </c>
      <c r="H43" s="28" t="str">
        <f t="shared" si="3"/>
        <v>A</v>
      </c>
      <c r="I43" s="36">
        <v>1</v>
      </c>
      <c r="J4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3" s="28">
        <f t="shared" si="5"/>
        <v>89.25</v>
      </c>
      <c r="L43" s="28" t="str">
        <f t="shared" si="6"/>
        <v>A</v>
      </c>
      <c r="M43" s="28">
        <f t="shared" si="7"/>
        <v>89.25</v>
      </c>
      <c r="N43" s="28" t="str">
        <f t="shared" si="8"/>
        <v>A</v>
      </c>
      <c r="O43" s="36">
        <v>1</v>
      </c>
      <c r="P43" s="28" t="str">
        <f t="shared" si="9"/>
        <v xml:space="preserve">Memiliki keterampilan berwirausaha pada bidang Kerajinan dari Bahan Limbah Berbentuk Bangun Datar, Rekayasa Peralatan Sistem Teknik, Budidaya Ikan Konsumsi, dan Wirausaha Pengolahan Produk Makanan Khas daerah </v>
      </c>
      <c r="Q43" s="39"/>
      <c r="R43" s="39" t="s">
        <v>8</v>
      </c>
      <c r="S43" s="18"/>
      <c r="T43" s="1">
        <v>80.55</v>
      </c>
      <c r="U43" s="1">
        <v>78</v>
      </c>
      <c r="V43" s="1">
        <v>80</v>
      </c>
      <c r="W43" s="1">
        <v>88</v>
      </c>
      <c r="X43" s="1">
        <v>100</v>
      </c>
      <c r="Y43" s="1"/>
      <c r="Z43" s="1"/>
      <c r="AA43" s="1"/>
      <c r="AB43" s="1"/>
      <c r="AC43" s="1"/>
      <c r="AD43" s="1"/>
      <c r="AE43" s="18"/>
      <c r="AF43" s="1">
        <v>85</v>
      </c>
      <c r="AG43" s="1">
        <v>96</v>
      </c>
      <c r="AH43" s="1">
        <v>86</v>
      </c>
      <c r="AI43" s="1">
        <v>90</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118435</v>
      </c>
      <c r="C44" s="19" t="s">
        <v>193</v>
      </c>
      <c r="D44" s="18"/>
      <c r="E44" s="28">
        <f t="shared" si="0"/>
        <v>90</v>
      </c>
      <c r="F44" s="28" t="str">
        <f t="shared" si="1"/>
        <v>A</v>
      </c>
      <c r="G44" s="28">
        <f t="shared" si="2"/>
        <v>90</v>
      </c>
      <c r="H44" s="28" t="str">
        <f t="shared" si="3"/>
        <v>A</v>
      </c>
      <c r="I44" s="36">
        <v>1</v>
      </c>
      <c r="J44"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4" s="28">
        <f t="shared" si="5"/>
        <v>89.25</v>
      </c>
      <c r="L44" s="28" t="str">
        <f t="shared" si="6"/>
        <v>A</v>
      </c>
      <c r="M44" s="28">
        <f t="shared" si="7"/>
        <v>89.25</v>
      </c>
      <c r="N44" s="28" t="str">
        <f t="shared" si="8"/>
        <v>A</v>
      </c>
      <c r="O44" s="36">
        <v>1</v>
      </c>
      <c r="P44" s="28" t="str">
        <f t="shared" si="9"/>
        <v xml:space="preserve">Memiliki keterampilan berwirausaha pada bidang Kerajinan dari Bahan Limbah Berbentuk Bangun Datar, Rekayasa Peralatan Sistem Teknik, Budidaya Ikan Konsumsi, dan Wirausaha Pengolahan Produk Makanan Khas daerah </v>
      </c>
      <c r="Q44" s="39"/>
      <c r="R44" s="39" t="s">
        <v>8</v>
      </c>
      <c r="S44" s="18"/>
      <c r="T44" s="1">
        <v>90.27</v>
      </c>
      <c r="U44" s="1">
        <v>94</v>
      </c>
      <c r="V44" s="1">
        <v>81.08</v>
      </c>
      <c r="W44" s="1">
        <v>85.94</v>
      </c>
      <c r="X44" s="1">
        <v>98</v>
      </c>
      <c r="Y44" s="1"/>
      <c r="Z44" s="1"/>
      <c r="AA44" s="1"/>
      <c r="AB44" s="1"/>
      <c r="AC44" s="1"/>
      <c r="AD44" s="1"/>
      <c r="AE44" s="18"/>
      <c r="AF44" s="1">
        <v>85</v>
      </c>
      <c r="AG44" s="1">
        <v>96</v>
      </c>
      <c r="AH44" s="1">
        <v>86</v>
      </c>
      <c r="AI44" s="1">
        <v>90</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118450</v>
      </c>
      <c r="C45" s="19" t="s">
        <v>194</v>
      </c>
      <c r="D45" s="18"/>
      <c r="E45" s="28">
        <f t="shared" si="0"/>
        <v>86</v>
      </c>
      <c r="F45" s="28" t="str">
        <f t="shared" si="1"/>
        <v>A</v>
      </c>
      <c r="G45" s="28">
        <f t="shared" si="2"/>
        <v>86</v>
      </c>
      <c r="H45" s="28" t="str">
        <f t="shared" si="3"/>
        <v>A</v>
      </c>
      <c r="I45" s="36">
        <v>1</v>
      </c>
      <c r="J4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5" s="28">
        <f t="shared" si="5"/>
        <v>89.25</v>
      </c>
      <c r="L45" s="28" t="str">
        <f t="shared" si="6"/>
        <v>A</v>
      </c>
      <c r="M45" s="28">
        <f t="shared" si="7"/>
        <v>89.25</v>
      </c>
      <c r="N45" s="28" t="str">
        <f t="shared" si="8"/>
        <v>A</v>
      </c>
      <c r="O45" s="36">
        <v>1</v>
      </c>
      <c r="P45" s="28" t="str">
        <f t="shared" si="9"/>
        <v xml:space="preserve">Memiliki keterampilan berwirausaha pada bidang Kerajinan dari Bahan Limbah Berbentuk Bangun Datar, Rekayasa Peralatan Sistem Teknik, Budidaya Ikan Konsumsi, dan Wirausaha Pengolahan Produk Makanan Khas daerah </v>
      </c>
      <c r="Q45" s="39"/>
      <c r="R45" s="39" t="s">
        <v>8</v>
      </c>
      <c r="S45" s="18"/>
      <c r="T45" s="1">
        <v>84.72</v>
      </c>
      <c r="U45" s="1">
        <v>76</v>
      </c>
      <c r="V45" s="1">
        <v>88</v>
      </c>
      <c r="W45" s="1">
        <v>83.89</v>
      </c>
      <c r="X45" s="1">
        <v>98</v>
      </c>
      <c r="Y45" s="1"/>
      <c r="Z45" s="1"/>
      <c r="AA45" s="1"/>
      <c r="AB45" s="1"/>
      <c r="AC45" s="1"/>
      <c r="AD45" s="1"/>
      <c r="AE45" s="18"/>
      <c r="AF45" s="1">
        <v>85</v>
      </c>
      <c r="AG45" s="1">
        <v>96</v>
      </c>
      <c r="AH45" s="1">
        <v>86</v>
      </c>
      <c r="AI45" s="1">
        <v>90</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118465</v>
      </c>
      <c r="C46" s="19" t="s">
        <v>195</v>
      </c>
      <c r="D46" s="18"/>
      <c r="E46" s="28">
        <f t="shared" si="0"/>
        <v>85</v>
      </c>
      <c r="F46" s="28" t="str">
        <f t="shared" si="1"/>
        <v>A</v>
      </c>
      <c r="G46" s="28">
        <f t="shared" si="2"/>
        <v>85</v>
      </c>
      <c r="H46" s="28" t="str">
        <f t="shared" si="3"/>
        <v>A</v>
      </c>
      <c r="I46" s="36">
        <v>1</v>
      </c>
      <c r="J46"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6" s="28">
        <f t="shared" si="5"/>
        <v>89.25</v>
      </c>
      <c r="L46" s="28" t="str">
        <f t="shared" si="6"/>
        <v>A</v>
      </c>
      <c r="M46" s="28">
        <f t="shared" si="7"/>
        <v>89.25</v>
      </c>
      <c r="N46" s="28" t="str">
        <f t="shared" si="8"/>
        <v>A</v>
      </c>
      <c r="O46" s="36">
        <v>1</v>
      </c>
      <c r="P46" s="28" t="str">
        <f t="shared" si="9"/>
        <v xml:space="preserve">Memiliki keterampilan berwirausaha pada bidang Kerajinan dari Bahan Limbah Berbentuk Bangun Datar, Rekayasa Peralatan Sistem Teknik, Budidaya Ikan Konsumsi, dan Wirausaha Pengolahan Produk Makanan Khas daerah </v>
      </c>
      <c r="Q46" s="39"/>
      <c r="R46" s="39" t="s">
        <v>8</v>
      </c>
      <c r="S46" s="18"/>
      <c r="T46" s="1">
        <v>80</v>
      </c>
      <c r="U46" s="1">
        <v>80</v>
      </c>
      <c r="V46" s="1">
        <v>88</v>
      </c>
      <c r="W46" s="1">
        <v>82.52</v>
      </c>
      <c r="X46" s="1">
        <v>92</v>
      </c>
      <c r="Y46" s="1"/>
      <c r="Z46" s="1"/>
      <c r="AA46" s="1"/>
      <c r="AB46" s="1"/>
      <c r="AC46" s="1"/>
      <c r="AD46" s="1"/>
      <c r="AE46" s="18"/>
      <c r="AF46" s="1">
        <v>85</v>
      </c>
      <c r="AG46" s="1">
        <v>96</v>
      </c>
      <c r="AH46" s="1">
        <v>86</v>
      </c>
      <c r="AI46" s="1">
        <v>90</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110</v>
      </c>
      <c r="D52" s="18"/>
      <c r="E52" s="18"/>
      <c r="F52" s="18" t="s">
        <v>111</v>
      </c>
      <c r="G52" s="18"/>
      <c r="H52" s="18"/>
      <c r="I52" s="38"/>
      <c r="J52" s="30"/>
      <c r="K52" s="18">
        <f>IF(COUNTBLANK($G$11:$G$50)=40,"",MAX($G$11:$G$50))</f>
        <v>90</v>
      </c>
      <c r="L52" s="18"/>
      <c r="M52" s="18"/>
      <c r="N52" s="18"/>
      <c r="O52" s="37"/>
      <c r="P52" s="18"/>
      <c r="Q52" s="37" t="s">
        <v>112</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113</v>
      </c>
      <c r="D53" s="18"/>
      <c r="E53" s="18"/>
      <c r="F53" s="18" t="s">
        <v>114</v>
      </c>
      <c r="G53" s="18"/>
      <c r="H53" s="18"/>
      <c r="I53" s="38"/>
      <c r="J53" s="30"/>
      <c r="K53" s="18">
        <f>IF(COUNTBLANK($G$11:$G$50)=40,"",MIN($G$11:$G$50))</f>
        <v>72</v>
      </c>
      <c r="L53" s="18"/>
      <c r="M53" s="18"/>
      <c r="N53" s="18"/>
      <c r="O53" s="37"/>
      <c r="P53" s="18"/>
      <c r="Q53" s="37" t="s">
        <v>115</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116</v>
      </c>
      <c r="G54" s="18"/>
      <c r="H54" s="18"/>
      <c r="I54" s="38"/>
      <c r="J54" s="30"/>
      <c r="K54" s="18">
        <f>IF(COUNTBLANK($G$11:$G$50)=40,"",AVERAGE($G$11:$G$50))</f>
        <v>86.138888888888886</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117</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118</v>
      </c>
      <c r="D56" s="18"/>
      <c r="E56" s="18"/>
      <c r="F56" s="18"/>
      <c r="G56" s="18"/>
      <c r="H56" s="18"/>
      <c r="I56" s="37"/>
      <c r="J56" s="18"/>
      <c r="K56" s="18"/>
      <c r="L56" s="18"/>
      <c r="M56" s="18"/>
      <c r="N56" s="18"/>
      <c r="O56" s="37"/>
      <c r="P56" s="18"/>
      <c r="Q56" s="37" t="s">
        <v>119</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120</v>
      </c>
      <c r="D57" s="18"/>
      <c r="E57" s="18"/>
      <c r="F57" s="18"/>
      <c r="G57" s="18"/>
      <c r="H57" s="18"/>
      <c r="I57" s="37"/>
      <c r="J57" s="18"/>
      <c r="K57" s="18"/>
      <c r="L57" s="18"/>
      <c r="M57" s="18"/>
      <c r="N57" s="18"/>
      <c r="O57" s="37"/>
      <c r="P57" s="18"/>
      <c r="Q57" s="37" t="s">
        <v>121</v>
      </c>
      <c r="R57" s="37" t="s">
        <v>122</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819" priority="1" operator="between">
      <formula>($C$4-1)</formula>
      <formula>1</formula>
    </cfRule>
  </conditionalFormatting>
  <conditionalFormatting sqref="E12">
    <cfRule type="cellIs" dxfId="818" priority="2" operator="between">
      <formula>($C$4-1)</formula>
      <formula>1</formula>
    </cfRule>
  </conditionalFormatting>
  <conditionalFormatting sqref="E13">
    <cfRule type="cellIs" dxfId="817" priority="3" operator="between">
      <formula>($C$4-1)</formula>
      <formula>1</formula>
    </cfRule>
  </conditionalFormatting>
  <conditionalFormatting sqref="E14">
    <cfRule type="cellIs" dxfId="816" priority="4" operator="between">
      <formula>($C$4-1)</formula>
      <formula>1</formula>
    </cfRule>
  </conditionalFormatting>
  <conditionalFormatting sqref="E15">
    <cfRule type="cellIs" dxfId="815" priority="5" operator="between">
      <formula>($C$4-1)</formula>
      <formula>1</formula>
    </cfRule>
  </conditionalFormatting>
  <conditionalFormatting sqref="E16">
    <cfRule type="cellIs" dxfId="814" priority="6" operator="between">
      <formula>($C$4-1)</formula>
      <formula>1</formula>
    </cfRule>
  </conditionalFormatting>
  <conditionalFormatting sqref="E17">
    <cfRule type="cellIs" dxfId="813" priority="7" operator="between">
      <formula>($C$4-1)</formula>
      <formula>1</formula>
    </cfRule>
  </conditionalFormatting>
  <conditionalFormatting sqref="E18">
    <cfRule type="cellIs" dxfId="812" priority="8" operator="between">
      <formula>($C$4-1)</formula>
      <formula>1</formula>
    </cfRule>
  </conditionalFormatting>
  <conditionalFormatting sqref="E19">
    <cfRule type="cellIs" dxfId="811" priority="9" operator="between">
      <formula>($C$4-1)</formula>
      <formula>1</formula>
    </cfRule>
  </conditionalFormatting>
  <conditionalFormatting sqref="E20">
    <cfRule type="cellIs" dxfId="810" priority="10" operator="between">
      <formula>($C$4-1)</formula>
      <formula>1</formula>
    </cfRule>
  </conditionalFormatting>
  <conditionalFormatting sqref="E21">
    <cfRule type="cellIs" dxfId="809" priority="11" operator="between">
      <formula>($C$4-1)</formula>
      <formula>1</formula>
    </cfRule>
  </conditionalFormatting>
  <conditionalFormatting sqref="E22">
    <cfRule type="cellIs" dxfId="808" priority="12" operator="between">
      <formula>($C$4-1)</formula>
      <formula>1</formula>
    </cfRule>
  </conditionalFormatting>
  <conditionalFormatting sqref="E23">
    <cfRule type="cellIs" dxfId="807" priority="13" operator="between">
      <formula>($C$4-1)</formula>
      <formula>1</formula>
    </cfRule>
  </conditionalFormatting>
  <conditionalFormatting sqref="E24">
    <cfRule type="cellIs" dxfId="806" priority="14" operator="between">
      <formula>($C$4-1)</formula>
      <formula>1</formula>
    </cfRule>
  </conditionalFormatting>
  <conditionalFormatting sqref="E25">
    <cfRule type="cellIs" dxfId="805" priority="15" operator="between">
      <formula>($C$4-1)</formula>
      <formula>1</formula>
    </cfRule>
  </conditionalFormatting>
  <conditionalFormatting sqref="E26">
    <cfRule type="cellIs" dxfId="804" priority="16" operator="between">
      <formula>($C$4-1)</formula>
      <formula>1</formula>
    </cfRule>
  </conditionalFormatting>
  <conditionalFormatting sqref="E27">
    <cfRule type="cellIs" dxfId="803" priority="17" operator="between">
      <formula>($C$4-1)</formula>
      <formula>1</formula>
    </cfRule>
  </conditionalFormatting>
  <conditionalFormatting sqref="E28">
    <cfRule type="cellIs" dxfId="802" priority="18" operator="between">
      <formula>($C$4-1)</formula>
      <formula>1</formula>
    </cfRule>
  </conditionalFormatting>
  <conditionalFormatting sqref="E29">
    <cfRule type="cellIs" dxfId="801" priority="19" operator="between">
      <formula>($C$4-1)</formula>
      <formula>1</formula>
    </cfRule>
  </conditionalFormatting>
  <conditionalFormatting sqref="E30">
    <cfRule type="cellIs" dxfId="800" priority="20" operator="between">
      <formula>($C$4-1)</formula>
      <formula>1</formula>
    </cfRule>
  </conditionalFormatting>
  <conditionalFormatting sqref="E31">
    <cfRule type="cellIs" dxfId="799" priority="21" operator="between">
      <formula>($C$4-1)</formula>
      <formula>1</formula>
    </cfRule>
  </conditionalFormatting>
  <conditionalFormatting sqref="E32">
    <cfRule type="cellIs" dxfId="798" priority="22" operator="between">
      <formula>($C$4-1)</formula>
      <formula>1</formula>
    </cfRule>
  </conditionalFormatting>
  <conditionalFormatting sqref="E33">
    <cfRule type="cellIs" dxfId="797" priority="23" operator="between">
      <formula>($C$4-1)</formula>
      <formula>1</formula>
    </cfRule>
  </conditionalFormatting>
  <conditionalFormatting sqref="E34">
    <cfRule type="cellIs" dxfId="796" priority="24" operator="between">
      <formula>($C$4-1)</formula>
      <formula>1</formula>
    </cfRule>
  </conditionalFormatting>
  <conditionalFormatting sqref="E35">
    <cfRule type="cellIs" dxfId="795" priority="25" operator="between">
      <formula>($C$4-1)</formula>
      <formula>1</formula>
    </cfRule>
  </conditionalFormatting>
  <conditionalFormatting sqref="E36">
    <cfRule type="cellIs" dxfId="794" priority="26" operator="between">
      <formula>($C$4-1)</formula>
      <formula>1</formula>
    </cfRule>
  </conditionalFormatting>
  <conditionalFormatting sqref="E37">
    <cfRule type="cellIs" dxfId="793" priority="27" operator="between">
      <formula>($C$4-1)</formula>
      <formula>1</formula>
    </cfRule>
  </conditionalFormatting>
  <conditionalFormatting sqref="E38">
    <cfRule type="cellIs" dxfId="792" priority="28" operator="between">
      <formula>($C$4-1)</formula>
      <formula>1</formula>
    </cfRule>
  </conditionalFormatting>
  <conditionalFormatting sqref="E39">
    <cfRule type="cellIs" dxfId="791" priority="29" operator="between">
      <formula>($C$4-1)</formula>
      <formula>1</formula>
    </cfRule>
  </conditionalFormatting>
  <conditionalFormatting sqref="E40">
    <cfRule type="cellIs" dxfId="790" priority="30" operator="between">
      <formula>($C$4-1)</formula>
      <formula>1</formula>
    </cfRule>
  </conditionalFormatting>
  <conditionalFormatting sqref="E41">
    <cfRule type="cellIs" dxfId="789" priority="31" operator="between">
      <formula>($C$4-1)</formula>
      <formula>1</formula>
    </cfRule>
  </conditionalFormatting>
  <conditionalFormatting sqref="E42">
    <cfRule type="cellIs" dxfId="788" priority="32" operator="between">
      <formula>($C$4-1)</formula>
      <formula>1</formula>
    </cfRule>
  </conditionalFormatting>
  <conditionalFormatting sqref="E43">
    <cfRule type="cellIs" dxfId="787" priority="33" operator="between">
      <formula>($C$4-1)</formula>
      <formula>1</formula>
    </cfRule>
  </conditionalFormatting>
  <conditionalFormatting sqref="E44">
    <cfRule type="cellIs" dxfId="786" priority="34" operator="between">
      <formula>($C$4-1)</formula>
      <formula>1</formula>
    </cfRule>
  </conditionalFormatting>
  <conditionalFormatting sqref="E45">
    <cfRule type="cellIs" dxfId="785" priority="35" operator="between">
      <formula>($C$4-1)</formula>
      <formula>1</formula>
    </cfRule>
  </conditionalFormatting>
  <conditionalFormatting sqref="E46">
    <cfRule type="cellIs" dxfId="784" priority="36" operator="between">
      <formula>($C$4-1)</formula>
      <formula>1</formula>
    </cfRule>
  </conditionalFormatting>
  <conditionalFormatting sqref="E47">
    <cfRule type="cellIs" dxfId="783" priority="37" operator="between">
      <formula>($C$4-1)</formula>
      <formula>1</formula>
    </cfRule>
  </conditionalFormatting>
  <conditionalFormatting sqref="E48">
    <cfRule type="cellIs" dxfId="782" priority="38" operator="between">
      <formula>($C$4-1)</formula>
      <formula>1</formula>
    </cfRule>
  </conditionalFormatting>
  <conditionalFormatting sqref="E49">
    <cfRule type="cellIs" dxfId="781" priority="39" operator="between">
      <formula>($C$4-1)</formula>
      <formula>1</formula>
    </cfRule>
  </conditionalFormatting>
  <conditionalFormatting sqref="E50">
    <cfRule type="cellIs" dxfId="780" priority="40" operator="between">
      <formula>($C$4-1)</formula>
      <formula>1</formula>
    </cfRule>
  </conditionalFormatting>
  <conditionalFormatting sqref="G11">
    <cfRule type="cellIs" dxfId="779" priority="41" operator="between">
      <formula>($C$4-1)</formula>
      <formula>1</formula>
    </cfRule>
  </conditionalFormatting>
  <conditionalFormatting sqref="G12">
    <cfRule type="cellIs" dxfId="778" priority="42" operator="between">
      <formula>($C$4-1)</formula>
      <formula>1</formula>
    </cfRule>
  </conditionalFormatting>
  <conditionalFormatting sqref="G13">
    <cfRule type="cellIs" dxfId="777" priority="43" operator="between">
      <formula>($C$4-1)</formula>
      <formula>1</formula>
    </cfRule>
  </conditionalFormatting>
  <conditionalFormatting sqref="G14">
    <cfRule type="cellIs" dxfId="776" priority="44" operator="between">
      <formula>($C$4-1)</formula>
      <formula>1</formula>
    </cfRule>
  </conditionalFormatting>
  <conditionalFormatting sqref="G15">
    <cfRule type="cellIs" dxfId="775" priority="45" operator="between">
      <formula>($C$4-1)</formula>
      <formula>1</formula>
    </cfRule>
  </conditionalFormatting>
  <conditionalFormatting sqref="G16">
    <cfRule type="cellIs" dxfId="774" priority="46" operator="between">
      <formula>($C$4-1)</formula>
      <formula>1</formula>
    </cfRule>
  </conditionalFormatting>
  <conditionalFormatting sqref="G17">
    <cfRule type="cellIs" dxfId="773" priority="47" operator="between">
      <formula>($C$4-1)</formula>
      <formula>1</formula>
    </cfRule>
  </conditionalFormatting>
  <conditionalFormatting sqref="G18">
    <cfRule type="cellIs" dxfId="772" priority="48" operator="between">
      <formula>($C$4-1)</formula>
      <formula>1</formula>
    </cfRule>
  </conditionalFormatting>
  <conditionalFormatting sqref="G19">
    <cfRule type="cellIs" dxfId="771" priority="49" operator="between">
      <formula>($C$4-1)</formula>
      <formula>1</formula>
    </cfRule>
  </conditionalFormatting>
  <conditionalFormatting sqref="G20">
    <cfRule type="cellIs" dxfId="770" priority="50" operator="between">
      <formula>($C$4-1)</formula>
      <formula>1</formula>
    </cfRule>
  </conditionalFormatting>
  <conditionalFormatting sqref="G21">
    <cfRule type="cellIs" dxfId="769" priority="51" operator="between">
      <formula>($C$4-1)</formula>
      <formula>1</formula>
    </cfRule>
  </conditionalFormatting>
  <conditionalFormatting sqref="G22">
    <cfRule type="cellIs" dxfId="768" priority="52" operator="between">
      <formula>($C$4-1)</formula>
      <formula>1</formula>
    </cfRule>
  </conditionalFormatting>
  <conditionalFormatting sqref="G23">
    <cfRule type="cellIs" dxfId="767" priority="53" operator="between">
      <formula>($C$4-1)</formula>
      <formula>1</formula>
    </cfRule>
  </conditionalFormatting>
  <conditionalFormatting sqref="G24">
    <cfRule type="cellIs" dxfId="766" priority="54" operator="between">
      <formula>($C$4-1)</formula>
      <formula>1</formula>
    </cfRule>
  </conditionalFormatting>
  <conditionalFormatting sqref="G25">
    <cfRule type="cellIs" dxfId="765" priority="55" operator="between">
      <formula>($C$4-1)</formula>
      <formula>1</formula>
    </cfRule>
  </conditionalFormatting>
  <conditionalFormatting sqref="G26">
    <cfRule type="cellIs" dxfId="764" priority="56" operator="between">
      <formula>($C$4-1)</formula>
      <formula>1</formula>
    </cfRule>
  </conditionalFormatting>
  <conditionalFormatting sqref="G27">
    <cfRule type="cellIs" dxfId="763" priority="57" operator="between">
      <formula>($C$4-1)</formula>
      <formula>1</formula>
    </cfRule>
  </conditionalFormatting>
  <conditionalFormatting sqref="G28">
    <cfRule type="cellIs" dxfId="762" priority="58" operator="between">
      <formula>($C$4-1)</formula>
      <formula>1</formula>
    </cfRule>
  </conditionalFormatting>
  <conditionalFormatting sqref="G29">
    <cfRule type="cellIs" dxfId="761" priority="59" operator="between">
      <formula>($C$4-1)</formula>
      <formula>1</formula>
    </cfRule>
  </conditionalFormatting>
  <conditionalFormatting sqref="G30">
    <cfRule type="cellIs" dxfId="760" priority="60" operator="between">
      <formula>($C$4-1)</formula>
      <formula>1</formula>
    </cfRule>
  </conditionalFormatting>
  <conditionalFormatting sqref="G31">
    <cfRule type="cellIs" dxfId="759" priority="61" operator="between">
      <formula>($C$4-1)</formula>
      <formula>1</formula>
    </cfRule>
  </conditionalFormatting>
  <conditionalFormatting sqref="G32">
    <cfRule type="cellIs" dxfId="758" priority="62" operator="between">
      <formula>($C$4-1)</formula>
      <formula>1</formula>
    </cfRule>
  </conditionalFormatting>
  <conditionalFormatting sqref="G33">
    <cfRule type="cellIs" dxfId="757" priority="63" operator="between">
      <formula>($C$4-1)</formula>
      <formula>1</formula>
    </cfRule>
  </conditionalFormatting>
  <conditionalFormatting sqref="G34">
    <cfRule type="cellIs" dxfId="756" priority="64" operator="between">
      <formula>($C$4-1)</formula>
      <formula>1</formula>
    </cfRule>
  </conditionalFormatting>
  <conditionalFormatting sqref="G35">
    <cfRule type="cellIs" dxfId="755" priority="65" operator="between">
      <formula>($C$4-1)</formula>
      <formula>1</formula>
    </cfRule>
  </conditionalFormatting>
  <conditionalFormatting sqref="G36">
    <cfRule type="cellIs" dxfId="754" priority="66" operator="between">
      <formula>($C$4-1)</formula>
      <formula>1</formula>
    </cfRule>
  </conditionalFormatting>
  <conditionalFormatting sqref="G37">
    <cfRule type="cellIs" dxfId="753" priority="67" operator="between">
      <formula>($C$4-1)</formula>
      <formula>1</formula>
    </cfRule>
  </conditionalFormatting>
  <conditionalFormatting sqref="G38">
    <cfRule type="cellIs" dxfId="752" priority="68" operator="between">
      <formula>($C$4-1)</formula>
      <formula>1</formula>
    </cfRule>
  </conditionalFormatting>
  <conditionalFormatting sqref="G39">
    <cfRule type="cellIs" dxfId="751" priority="69" operator="between">
      <formula>($C$4-1)</formula>
      <formula>1</formula>
    </cfRule>
  </conditionalFormatting>
  <conditionalFormatting sqref="G40">
    <cfRule type="cellIs" dxfId="750" priority="70" operator="between">
      <formula>($C$4-1)</formula>
      <formula>1</formula>
    </cfRule>
  </conditionalFormatting>
  <conditionalFormatting sqref="G41">
    <cfRule type="cellIs" dxfId="749" priority="71" operator="between">
      <formula>($C$4-1)</formula>
      <formula>1</formula>
    </cfRule>
  </conditionalFormatting>
  <conditionalFormatting sqref="G42">
    <cfRule type="cellIs" dxfId="748" priority="72" operator="between">
      <formula>($C$4-1)</formula>
      <formula>1</formula>
    </cfRule>
  </conditionalFormatting>
  <conditionalFormatting sqref="G43">
    <cfRule type="cellIs" dxfId="747" priority="73" operator="between">
      <formula>($C$4-1)</formula>
      <formula>1</formula>
    </cfRule>
  </conditionalFormatting>
  <conditionalFormatting sqref="G44">
    <cfRule type="cellIs" dxfId="746" priority="74" operator="between">
      <formula>($C$4-1)</formula>
      <formula>1</formula>
    </cfRule>
  </conditionalFormatting>
  <conditionalFormatting sqref="G45">
    <cfRule type="cellIs" dxfId="745" priority="75" operator="between">
      <formula>($C$4-1)</formula>
      <formula>1</formula>
    </cfRule>
  </conditionalFormatting>
  <conditionalFormatting sqref="G46">
    <cfRule type="cellIs" dxfId="744" priority="76" operator="between">
      <formula>($C$4-1)</formula>
      <formula>1</formula>
    </cfRule>
  </conditionalFormatting>
  <conditionalFormatting sqref="G47">
    <cfRule type="cellIs" dxfId="743" priority="77" operator="between">
      <formula>($C$4-1)</formula>
      <formula>1</formula>
    </cfRule>
  </conditionalFormatting>
  <conditionalFormatting sqref="G48">
    <cfRule type="cellIs" dxfId="742" priority="78" operator="between">
      <formula>($C$4-1)</formula>
      <formula>1</formula>
    </cfRule>
  </conditionalFormatting>
  <conditionalFormatting sqref="G49">
    <cfRule type="cellIs" dxfId="741" priority="79" operator="between">
      <formula>($C$4-1)</formula>
      <formula>1</formula>
    </cfRule>
  </conditionalFormatting>
  <conditionalFormatting sqref="G50">
    <cfRule type="cellIs" dxfId="740" priority="80" operator="between">
      <formula>($C$4-1)</formula>
      <formula>1</formula>
    </cfRule>
  </conditionalFormatting>
  <conditionalFormatting sqref="K11">
    <cfRule type="cellIs" dxfId="739" priority="81" operator="between">
      <formula>($C$4-1)</formula>
      <formula>1</formula>
    </cfRule>
  </conditionalFormatting>
  <conditionalFormatting sqref="K12">
    <cfRule type="cellIs" dxfId="738" priority="82" operator="between">
      <formula>($C$4-1)</formula>
      <formula>1</formula>
    </cfRule>
  </conditionalFormatting>
  <conditionalFormatting sqref="K13">
    <cfRule type="cellIs" dxfId="737" priority="83" operator="between">
      <formula>($C$4-1)</formula>
      <formula>1</formula>
    </cfRule>
  </conditionalFormatting>
  <conditionalFormatting sqref="K14">
    <cfRule type="cellIs" dxfId="736" priority="84" operator="between">
      <formula>($C$4-1)</formula>
      <formula>1</formula>
    </cfRule>
  </conditionalFormatting>
  <conditionalFormatting sqref="K15">
    <cfRule type="cellIs" dxfId="735" priority="85" operator="between">
      <formula>($C$4-1)</formula>
      <formula>1</formula>
    </cfRule>
  </conditionalFormatting>
  <conditionalFormatting sqref="K16">
    <cfRule type="cellIs" dxfId="734" priority="86" operator="between">
      <formula>($C$4-1)</formula>
      <formula>1</formula>
    </cfRule>
  </conditionalFormatting>
  <conditionalFormatting sqref="K17">
    <cfRule type="cellIs" dxfId="733" priority="87" operator="between">
      <formula>($C$4-1)</formula>
      <formula>1</formula>
    </cfRule>
  </conditionalFormatting>
  <conditionalFormatting sqref="K18">
    <cfRule type="cellIs" dxfId="732" priority="88" operator="between">
      <formula>($C$4-1)</formula>
      <formula>1</formula>
    </cfRule>
  </conditionalFormatting>
  <conditionalFormatting sqref="K19">
    <cfRule type="cellIs" dxfId="731" priority="89" operator="between">
      <formula>($C$4-1)</formula>
      <formula>1</formula>
    </cfRule>
  </conditionalFormatting>
  <conditionalFormatting sqref="K20">
    <cfRule type="cellIs" dxfId="730" priority="90" operator="between">
      <formula>($C$4-1)</formula>
      <formula>1</formula>
    </cfRule>
  </conditionalFormatting>
  <conditionalFormatting sqref="K21">
    <cfRule type="cellIs" dxfId="729" priority="91" operator="between">
      <formula>($C$4-1)</formula>
      <formula>1</formula>
    </cfRule>
  </conditionalFormatting>
  <conditionalFormatting sqref="K22">
    <cfRule type="cellIs" dxfId="728" priority="92" operator="between">
      <formula>($C$4-1)</formula>
      <formula>1</formula>
    </cfRule>
  </conditionalFormatting>
  <conditionalFormatting sqref="K23">
    <cfRule type="cellIs" dxfId="727" priority="93" operator="between">
      <formula>($C$4-1)</formula>
      <formula>1</formula>
    </cfRule>
  </conditionalFormatting>
  <conditionalFormatting sqref="K24">
    <cfRule type="cellIs" dxfId="726" priority="94" operator="between">
      <formula>($C$4-1)</formula>
      <formula>1</formula>
    </cfRule>
  </conditionalFormatting>
  <conditionalFormatting sqref="K25">
    <cfRule type="cellIs" dxfId="725" priority="95" operator="between">
      <formula>($C$4-1)</formula>
      <formula>1</formula>
    </cfRule>
  </conditionalFormatting>
  <conditionalFormatting sqref="K26">
    <cfRule type="cellIs" dxfId="724" priority="96" operator="between">
      <formula>($C$4-1)</formula>
      <formula>1</formula>
    </cfRule>
  </conditionalFormatting>
  <conditionalFormatting sqref="K27">
    <cfRule type="cellIs" dxfId="723" priority="97" operator="between">
      <formula>($C$4-1)</formula>
      <formula>1</formula>
    </cfRule>
  </conditionalFormatting>
  <conditionalFormatting sqref="K28">
    <cfRule type="cellIs" dxfId="722" priority="98" operator="between">
      <formula>($C$4-1)</formula>
      <formula>1</formula>
    </cfRule>
  </conditionalFormatting>
  <conditionalFormatting sqref="K29">
    <cfRule type="cellIs" dxfId="721" priority="99" operator="between">
      <formula>($C$4-1)</formula>
      <formula>1</formula>
    </cfRule>
  </conditionalFormatting>
  <conditionalFormatting sqref="K30">
    <cfRule type="cellIs" dxfId="720" priority="100" operator="between">
      <formula>($C$4-1)</formula>
      <formula>1</formula>
    </cfRule>
  </conditionalFormatting>
  <conditionalFormatting sqref="K31">
    <cfRule type="cellIs" dxfId="719" priority="101" operator="between">
      <formula>($C$4-1)</formula>
      <formula>1</formula>
    </cfRule>
  </conditionalFormatting>
  <conditionalFormatting sqref="K32">
    <cfRule type="cellIs" dxfId="718" priority="102" operator="between">
      <formula>($C$4-1)</formula>
      <formula>1</formula>
    </cfRule>
  </conditionalFormatting>
  <conditionalFormatting sqref="K33">
    <cfRule type="cellIs" dxfId="717" priority="103" operator="between">
      <formula>($C$4-1)</formula>
      <formula>1</formula>
    </cfRule>
  </conditionalFormatting>
  <conditionalFormatting sqref="K34">
    <cfRule type="cellIs" dxfId="716" priority="104" operator="between">
      <formula>($C$4-1)</formula>
      <formula>1</formula>
    </cfRule>
  </conditionalFormatting>
  <conditionalFormatting sqref="K35">
    <cfRule type="cellIs" dxfId="715" priority="105" operator="between">
      <formula>($C$4-1)</formula>
      <formula>1</formula>
    </cfRule>
  </conditionalFormatting>
  <conditionalFormatting sqref="K36">
    <cfRule type="cellIs" dxfId="714" priority="106" operator="between">
      <formula>($C$4-1)</formula>
      <formula>1</formula>
    </cfRule>
  </conditionalFormatting>
  <conditionalFormatting sqref="K37">
    <cfRule type="cellIs" dxfId="713" priority="107" operator="between">
      <formula>($C$4-1)</formula>
      <formula>1</formula>
    </cfRule>
  </conditionalFormatting>
  <conditionalFormatting sqref="K38">
    <cfRule type="cellIs" dxfId="712" priority="108" operator="between">
      <formula>($C$4-1)</formula>
      <formula>1</formula>
    </cfRule>
  </conditionalFormatting>
  <conditionalFormatting sqref="K39">
    <cfRule type="cellIs" dxfId="711" priority="109" operator="between">
      <formula>($C$4-1)</formula>
      <formula>1</formula>
    </cfRule>
  </conditionalFormatting>
  <conditionalFormatting sqref="K40">
    <cfRule type="cellIs" dxfId="710" priority="110" operator="between">
      <formula>($C$4-1)</formula>
      <formula>1</formula>
    </cfRule>
  </conditionalFormatting>
  <conditionalFormatting sqref="K41">
    <cfRule type="cellIs" dxfId="709" priority="111" operator="between">
      <formula>($C$4-1)</formula>
      <formula>1</formula>
    </cfRule>
  </conditionalFormatting>
  <conditionalFormatting sqref="K42">
    <cfRule type="cellIs" dxfId="708" priority="112" operator="between">
      <formula>($C$4-1)</formula>
      <formula>1</formula>
    </cfRule>
  </conditionalFormatting>
  <conditionalFormatting sqref="K43">
    <cfRule type="cellIs" dxfId="707" priority="113" operator="between">
      <formula>($C$4-1)</formula>
      <formula>1</formula>
    </cfRule>
  </conditionalFormatting>
  <conditionalFormatting sqref="K44">
    <cfRule type="cellIs" dxfId="706" priority="114" operator="between">
      <formula>($C$4-1)</formula>
      <formula>1</formula>
    </cfRule>
  </conditionalFormatting>
  <conditionalFormatting sqref="K45">
    <cfRule type="cellIs" dxfId="705" priority="115" operator="between">
      <formula>($C$4-1)</formula>
      <formula>1</formula>
    </cfRule>
  </conditionalFormatting>
  <conditionalFormatting sqref="K46">
    <cfRule type="cellIs" dxfId="704" priority="116" operator="between">
      <formula>($C$4-1)</formula>
      <formula>1</formula>
    </cfRule>
  </conditionalFormatting>
  <conditionalFormatting sqref="K47">
    <cfRule type="cellIs" dxfId="703" priority="117" operator="between">
      <formula>($C$4-1)</formula>
      <formula>1</formula>
    </cfRule>
  </conditionalFormatting>
  <conditionalFormatting sqref="K48">
    <cfRule type="cellIs" dxfId="702" priority="118" operator="between">
      <formula>($C$4-1)</formula>
      <formula>1</formula>
    </cfRule>
  </conditionalFormatting>
  <conditionalFormatting sqref="K49">
    <cfRule type="cellIs" dxfId="701" priority="119" operator="between">
      <formula>($C$4-1)</formula>
      <formula>1</formula>
    </cfRule>
  </conditionalFormatting>
  <conditionalFormatting sqref="K50">
    <cfRule type="cellIs" dxfId="700" priority="120" operator="between">
      <formula>($C$4-1)</formula>
      <formula>1</formula>
    </cfRule>
  </conditionalFormatting>
  <conditionalFormatting sqref="M11">
    <cfRule type="cellIs" dxfId="699" priority="121" operator="between">
      <formula>($C$4-1)</formula>
      <formula>1</formula>
    </cfRule>
  </conditionalFormatting>
  <conditionalFormatting sqref="M12">
    <cfRule type="cellIs" dxfId="698" priority="122" operator="between">
      <formula>($C$4-1)</formula>
      <formula>1</formula>
    </cfRule>
  </conditionalFormatting>
  <conditionalFormatting sqref="M13">
    <cfRule type="cellIs" dxfId="697" priority="123" operator="between">
      <formula>($C$4-1)</formula>
      <formula>1</formula>
    </cfRule>
  </conditionalFormatting>
  <conditionalFormatting sqref="M14">
    <cfRule type="cellIs" dxfId="696" priority="124" operator="between">
      <formula>($C$4-1)</formula>
      <formula>1</formula>
    </cfRule>
  </conditionalFormatting>
  <conditionalFormatting sqref="M15">
    <cfRule type="cellIs" dxfId="695" priority="125" operator="between">
      <formula>($C$4-1)</formula>
      <formula>1</formula>
    </cfRule>
  </conditionalFormatting>
  <conditionalFormatting sqref="M16">
    <cfRule type="cellIs" dxfId="694" priority="126" operator="between">
      <formula>($C$4-1)</formula>
      <formula>1</formula>
    </cfRule>
  </conditionalFormatting>
  <conditionalFormatting sqref="M17">
    <cfRule type="cellIs" dxfId="693" priority="127" operator="between">
      <formula>($C$4-1)</formula>
      <formula>1</formula>
    </cfRule>
  </conditionalFormatting>
  <conditionalFormatting sqref="M18">
    <cfRule type="cellIs" dxfId="692" priority="128" operator="between">
      <formula>($C$4-1)</formula>
      <formula>1</formula>
    </cfRule>
  </conditionalFormatting>
  <conditionalFormatting sqref="M19">
    <cfRule type="cellIs" dxfId="691" priority="129" operator="between">
      <formula>($C$4-1)</formula>
      <formula>1</formula>
    </cfRule>
  </conditionalFormatting>
  <conditionalFormatting sqref="M20">
    <cfRule type="cellIs" dxfId="690" priority="130" operator="between">
      <formula>($C$4-1)</formula>
      <formula>1</formula>
    </cfRule>
  </conditionalFormatting>
  <conditionalFormatting sqref="M21">
    <cfRule type="cellIs" dxfId="689" priority="131" operator="between">
      <formula>($C$4-1)</formula>
      <formula>1</formula>
    </cfRule>
  </conditionalFormatting>
  <conditionalFormatting sqref="M22">
    <cfRule type="cellIs" dxfId="688" priority="132" operator="between">
      <formula>($C$4-1)</formula>
      <formula>1</formula>
    </cfRule>
  </conditionalFormatting>
  <conditionalFormatting sqref="M23">
    <cfRule type="cellIs" dxfId="687" priority="133" operator="between">
      <formula>($C$4-1)</formula>
      <formula>1</formula>
    </cfRule>
  </conditionalFormatting>
  <conditionalFormatting sqref="M24">
    <cfRule type="cellIs" dxfId="686" priority="134" operator="between">
      <formula>($C$4-1)</formula>
      <formula>1</formula>
    </cfRule>
  </conditionalFormatting>
  <conditionalFormatting sqref="M25">
    <cfRule type="cellIs" dxfId="685" priority="135" operator="between">
      <formula>($C$4-1)</formula>
      <formula>1</formula>
    </cfRule>
  </conditionalFormatting>
  <conditionalFormatting sqref="M26">
    <cfRule type="cellIs" dxfId="684" priority="136" operator="between">
      <formula>($C$4-1)</formula>
      <formula>1</formula>
    </cfRule>
  </conditionalFormatting>
  <conditionalFormatting sqref="M27">
    <cfRule type="cellIs" dxfId="683" priority="137" operator="between">
      <formula>($C$4-1)</formula>
      <formula>1</formula>
    </cfRule>
  </conditionalFormatting>
  <conditionalFormatting sqref="M28">
    <cfRule type="cellIs" dxfId="682" priority="138" operator="between">
      <formula>($C$4-1)</formula>
      <formula>1</formula>
    </cfRule>
  </conditionalFormatting>
  <conditionalFormatting sqref="M29">
    <cfRule type="cellIs" dxfId="681" priority="139" operator="between">
      <formula>($C$4-1)</formula>
      <formula>1</formula>
    </cfRule>
  </conditionalFormatting>
  <conditionalFormatting sqref="M30">
    <cfRule type="cellIs" dxfId="680" priority="140" operator="between">
      <formula>($C$4-1)</formula>
      <formula>1</formula>
    </cfRule>
  </conditionalFormatting>
  <conditionalFormatting sqref="M31">
    <cfRule type="cellIs" dxfId="679" priority="141" operator="between">
      <formula>($C$4-1)</formula>
      <formula>1</formula>
    </cfRule>
  </conditionalFormatting>
  <conditionalFormatting sqref="M32">
    <cfRule type="cellIs" dxfId="678" priority="142" operator="between">
      <formula>($C$4-1)</formula>
      <formula>1</formula>
    </cfRule>
  </conditionalFormatting>
  <conditionalFormatting sqref="M33">
    <cfRule type="cellIs" dxfId="677" priority="143" operator="between">
      <formula>($C$4-1)</formula>
      <formula>1</formula>
    </cfRule>
  </conditionalFormatting>
  <conditionalFormatting sqref="M34">
    <cfRule type="cellIs" dxfId="676" priority="144" operator="between">
      <formula>($C$4-1)</formula>
      <formula>1</formula>
    </cfRule>
  </conditionalFormatting>
  <conditionalFormatting sqref="M35">
    <cfRule type="cellIs" dxfId="675" priority="145" operator="between">
      <formula>($C$4-1)</formula>
      <formula>1</formula>
    </cfRule>
  </conditionalFormatting>
  <conditionalFormatting sqref="M36">
    <cfRule type="cellIs" dxfId="674" priority="146" operator="between">
      <formula>($C$4-1)</formula>
      <formula>1</formula>
    </cfRule>
  </conditionalFormatting>
  <conditionalFormatting sqref="M37">
    <cfRule type="cellIs" dxfId="673" priority="147" operator="between">
      <formula>($C$4-1)</formula>
      <formula>1</formula>
    </cfRule>
  </conditionalFormatting>
  <conditionalFormatting sqref="M38">
    <cfRule type="cellIs" dxfId="672" priority="148" operator="between">
      <formula>($C$4-1)</formula>
      <formula>1</formula>
    </cfRule>
  </conditionalFormatting>
  <conditionalFormatting sqref="M39">
    <cfRule type="cellIs" dxfId="671" priority="149" operator="between">
      <formula>($C$4-1)</formula>
      <formula>1</formula>
    </cfRule>
  </conditionalFormatting>
  <conditionalFormatting sqref="M40">
    <cfRule type="cellIs" dxfId="670" priority="150" operator="between">
      <formula>($C$4-1)</formula>
      <formula>1</formula>
    </cfRule>
  </conditionalFormatting>
  <conditionalFormatting sqref="M41">
    <cfRule type="cellIs" dxfId="669" priority="151" operator="between">
      <formula>($C$4-1)</formula>
      <formula>1</formula>
    </cfRule>
  </conditionalFormatting>
  <conditionalFormatting sqref="M42">
    <cfRule type="cellIs" dxfId="668" priority="152" operator="between">
      <formula>($C$4-1)</formula>
      <formula>1</formula>
    </cfRule>
  </conditionalFormatting>
  <conditionalFormatting sqref="M43">
    <cfRule type="cellIs" dxfId="667" priority="153" operator="between">
      <formula>($C$4-1)</formula>
      <formula>1</formula>
    </cfRule>
  </conditionalFormatting>
  <conditionalFormatting sqref="M44">
    <cfRule type="cellIs" dxfId="666" priority="154" operator="between">
      <formula>($C$4-1)</formula>
      <formula>1</formula>
    </cfRule>
  </conditionalFormatting>
  <conditionalFormatting sqref="M45">
    <cfRule type="cellIs" dxfId="665" priority="155" operator="between">
      <formula>($C$4-1)</formula>
      <formula>1</formula>
    </cfRule>
  </conditionalFormatting>
  <conditionalFormatting sqref="M46">
    <cfRule type="cellIs" dxfId="664" priority="156" operator="between">
      <formula>($C$4-1)</formula>
      <formula>1</formula>
    </cfRule>
  </conditionalFormatting>
  <conditionalFormatting sqref="M47">
    <cfRule type="cellIs" dxfId="663" priority="157" operator="between">
      <formula>($C$4-1)</formula>
      <formula>1</formula>
    </cfRule>
  </conditionalFormatting>
  <conditionalFormatting sqref="M48">
    <cfRule type="cellIs" dxfId="662" priority="158" operator="between">
      <formula>($C$4-1)</formula>
      <formula>1</formula>
    </cfRule>
  </conditionalFormatting>
  <conditionalFormatting sqref="M49">
    <cfRule type="cellIs" dxfId="661" priority="159" operator="between">
      <formula>($C$4-1)</formula>
      <formula>1</formula>
    </cfRule>
  </conditionalFormatting>
  <conditionalFormatting sqref="M50">
    <cfRule type="cellIs" dxfId="660" priority="160" operator="between">
      <formula>($C$4-1)</formula>
      <formula>1</formula>
    </cfRule>
  </conditionalFormatting>
  <conditionalFormatting sqref="K52">
    <cfRule type="cellIs" dxfId="659" priority="161" operator="lessThan">
      <formula>$C$4</formula>
    </cfRule>
  </conditionalFormatting>
  <conditionalFormatting sqref="K53">
    <cfRule type="cellIs" dxfId="658" priority="162" operator="lessThan">
      <formula>$C$4</formula>
    </cfRule>
  </conditionalFormatting>
  <conditionalFormatting sqref="K54">
    <cfRule type="cellIs" dxfId="657" priority="163" operator="lessThan">
      <formula>$C$4</formula>
    </cfRule>
  </conditionalFormatting>
  <conditionalFormatting sqref="K55">
    <cfRule type="cellIs" dxfId="656"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F20" activePane="bottomRight" state="frozen"/>
      <selection pane="topRight"/>
      <selection pane="bottomLeft"/>
      <selection pane="bottomRight" activeCell="R20" sqref="R20"/>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22.28515625" bestFit="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1045</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196</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1045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228</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118480</v>
      </c>
      <c r="C11" s="19" t="s">
        <v>197</v>
      </c>
      <c r="D11" s="18"/>
      <c r="E11" s="28">
        <f t="shared" ref="E11:E50" si="0">IF((COUNTA(T11:AC11)&gt;0),(ROUND((AVERAGE(T11:AC11)),0)),"")</f>
        <v>73</v>
      </c>
      <c r="F11" s="28" t="str">
        <f t="shared" ref="F11:F50" si="1">IF(AND(ISNUMBER(E11),E11&gt;=1),IF(E11&lt;=$FD$13,$FE$13,IF(E11&lt;=$FD$14,$FE$14,IF(E11&lt;=$FD$15,$FE$15,IF(E11&lt;=$FD$16,$FE$16,)))), "")</f>
        <v>C</v>
      </c>
      <c r="G11" s="28">
        <f t="shared" ref="G11:G50" si="2">IF((COUNTA(T11:AD11)&gt;0),(ROUND((AVERAGE(T11:AD11)),0)),"")</f>
        <v>73</v>
      </c>
      <c r="H11" s="28" t="str">
        <f t="shared" ref="H11:H50" si="3">IF(AND(ISNUMBER(G11),G11&gt;=1),IF(G11&lt;=$FD$13,$FE$13,IF(G11&lt;=$FD$14,$FE$14,IF(G11&lt;=$FD$15,$FE$15,IF(G11&lt;=$FD$16,$FE$16,)))), "")</f>
        <v>C</v>
      </c>
      <c r="I11" s="36">
        <v>3</v>
      </c>
      <c r="J11" s="28" t="str">
        <f t="shared" ref="J11:J50" si="4">IF(I11=$FG$13,$FH$13,IF(I11=$FG$15,$FH$15,IF(I11=$FG$17,$FH$17,IF(I11=$FG$19,$FH$19,IF(I11=$FG$21,$FH$21,IF(I11=$FG$23,$FH$23,IF(I11=$FG$25,$FH$25,IF(I11=$FG$27,$FH$27,IF(I11=$FG$29,$FH$29,IF(I11=$FG$31,$FH$31,""))))))))))</f>
        <v>Memiliki kemampuan dalam memahami, menganali dan menerapkan kewirausahaan pada Budidaya Ikan Konsumsi, dan Wirausaha Pengolahan Produk Makanan Khas daerah namun kemampuan memahami, mengenali dan menerapkan kewirausahaan pada  Kerajinan dari Bahan Limbah Berbentuk Bangun Datar, Rekayasa Peralatan Sistem Teknik, perlu ditingkatkan</v>
      </c>
      <c r="K11" s="28">
        <f t="shared" ref="K11:K50" si="5">IF((COUNTA(AF11:AO11)&gt;0),AVERAGE(AF11:AO11),"")</f>
        <v>80</v>
      </c>
      <c r="L11" s="28" t="str">
        <f t="shared" ref="L11:L50" si="6">IF(AND(ISNUMBER(K11),K11&gt;=1), IF(K11&lt;=$FD$27,$FE$27,IF(K11&lt;=$FD$28,$FE$28,IF(K11&lt;=$FD$29,$FE$29,IF(K11&lt;=$FD$30,$FE$30,)))), "")</f>
        <v>B</v>
      </c>
      <c r="M11" s="28">
        <f t="shared" ref="M11:M50" si="7">IF((COUNTA(AF11:AO11)&gt;0),AVERAGE(AF11:AO11),"")</f>
        <v>80</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 xml:space="preserve">Memiliki keterampilan berwirausaha pada bidang Kerajinan dari Bahan Limbah Berbentuk Bangun Datar, Rekayasa Peralatan Sistem Teknik, namun kemampuan memahami, mengenali dan menerapkan kewirausahaan pada Budidaya Ikan Konsumsi, dan Wirausaha Pengolahan Produk Makanan Khas daerah perlu ditingkatkan. </v>
      </c>
      <c r="Q11" s="39"/>
      <c r="R11" s="39" t="s">
        <v>9</v>
      </c>
      <c r="S11" s="18"/>
      <c r="T11" s="1">
        <v>78</v>
      </c>
      <c r="U11" s="1">
        <v>78</v>
      </c>
      <c r="V11" s="1">
        <v>70</v>
      </c>
      <c r="W11" s="1">
        <v>70</v>
      </c>
      <c r="X11" s="1">
        <v>70</v>
      </c>
      <c r="Y11" s="1"/>
      <c r="Z11" s="1"/>
      <c r="AA11" s="1"/>
      <c r="AB11" s="1"/>
      <c r="AC11" s="1"/>
      <c r="AD11" s="1"/>
      <c r="AE11" s="18"/>
      <c r="AF11" s="1">
        <v>80</v>
      </c>
      <c r="AG11" s="1">
        <v>80</v>
      </c>
      <c r="AH11" s="1">
        <v>80</v>
      </c>
      <c r="AI11" s="1">
        <v>80</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118495</v>
      </c>
      <c r="C12" s="19" t="s">
        <v>198</v>
      </c>
      <c r="D12" s="18"/>
      <c r="E12" s="28">
        <f t="shared" si="0"/>
        <v>85</v>
      </c>
      <c r="F12" s="28" t="str">
        <f t="shared" si="1"/>
        <v>A</v>
      </c>
      <c r="G12" s="28">
        <f t="shared" si="2"/>
        <v>85</v>
      </c>
      <c r="H12" s="28" t="str">
        <f t="shared" si="3"/>
        <v>A</v>
      </c>
      <c r="I12" s="36">
        <v>1</v>
      </c>
      <c r="J1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2" s="28">
        <f t="shared" si="5"/>
        <v>94.25</v>
      </c>
      <c r="L12" s="28" t="str">
        <f t="shared" si="6"/>
        <v>A</v>
      </c>
      <c r="M12" s="28">
        <f t="shared" si="7"/>
        <v>94.25</v>
      </c>
      <c r="N12" s="28" t="str">
        <f t="shared" si="8"/>
        <v>A</v>
      </c>
      <c r="O12" s="36">
        <v>1</v>
      </c>
      <c r="P12" s="28" t="str">
        <f t="shared" si="9"/>
        <v xml:space="preserve">Memiliki keterampilan berwirausaha pada bidang Kerajinan dari Bahan Limbah Berbentuk Bangun Datar, Rekayasa Peralatan Sistem Teknik, Budidaya Ikan Konsumsi, dan Wirausaha Pengolahan Produk Makanan Khas daerah </v>
      </c>
      <c r="Q12" s="39"/>
      <c r="R12" s="39" t="s">
        <v>8</v>
      </c>
      <c r="S12" s="18"/>
      <c r="T12" s="1">
        <v>78</v>
      </c>
      <c r="U12" s="1">
        <v>80</v>
      </c>
      <c r="V12" s="1">
        <v>89.77</v>
      </c>
      <c r="W12" s="1">
        <v>88</v>
      </c>
      <c r="X12" s="1">
        <v>88</v>
      </c>
      <c r="Y12" s="1"/>
      <c r="Z12" s="1"/>
      <c r="AA12" s="1"/>
      <c r="AB12" s="1"/>
      <c r="AC12" s="1"/>
      <c r="AD12" s="1"/>
      <c r="AE12" s="18"/>
      <c r="AF12" s="1">
        <v>85</v>
      </c>
      <c r="AG12" s="1">
        <v>98</v>
      </c>
      <c r="AH12" s="1">
        <v>98</v>
      </c>
      <c r="AI12" s="1">
        <v>96</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118510</v>
      </c>
      <c r="C13" s="19" t="s">
        <v>199</v>
      </c>
      <c r="D13" s="18"/>
      <c r="E13" s="28">
        <f t="shared" si="0"/>
        <v>90</v>
      </c>
      <c r="F13" s="28" t="str">
        <f t="shared" si="1"/>
        <v>A</v>
      </c>
      <c r="G13" s="28">
        <f t="shared" si="2"/>
        <v>90</v>
      </c>
      <c r="H13" s="28" t="str">
        <f t="shared" si="3"/>
        <v>A</v>
      </c>
      <c r="I13" s="36">
        <v>1</v>
      </c>
      <c r="J1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3" s="28">
        <f t="shared" si="5"/>
        <v>88.25</v>
      </c>
      <c r="L13" s="28" t="str">
        <f t="shared" si="6"/>
        <v>A</v>
      </c>
      <c r="M13" s="28">
        <f t="shared" si="7"/>
        <v>88.25</v>
      </c>
      <c r="N13" s="28" t="str">
        <f t="shared" si="8"/>
        <v>A</v>
      </c>
      <c r="O13" s="36">
        <v>1</v>
      </c>
      <c r="P13" s="28" t="str">
        <f t="shared" si="9"/>
        <v xml:space="preserve">Memiliki keterampilan berwirausaha pada bidang Kerajinan dari Bahan Limbah Berbentuk Bangun Datar, Rekayasa Peralatan Sistem Teknik, Budidaya Ikan Konsumsi, dan Wirausaha Pengolahan Produk Makanan Khas daerah </v>
      </c>
      <c r="Q13" s="39"/>
      <c r="R13" s="39" t="s">
        <v>8</v>
      </c>
      <c r="S13" s="18"/>
      <c r="T13" s="1">
        <v>81.94</v>
      </c>
      <c r="U13" s="1">
        <v>78</v>
      </c>
      <c r="V13" s="1">
        <v>89.77</v>
      </c>
      <c r="W13" s="1">
        <v>98</v>
      </c>
      <c r="X13" s="1">
        <v>100</v>
      </c>
      <c r="Y13" s="1"/>
      <c r="Z13" s="1"/>
      <c r="AA13" s="1"/>
      <c r="AB13" s="1"/>
      <c r="AC13" s="1"/>
      <c r="AD13" s="1"/>
      <c r="AE13" s="18"/>
      <c r="AF13" s="1">
        <v>86</v>
      </c>
      <c r="AG13" s="1">
        <v>91</v>
      </c>
      <c r="AH13" s="1">
        <v>86</v>
      </c>
      <c r="AI13" s="1">
        <v>90</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52561</v>
      </c>
      <c r="FK13" s="41">
        <v>52571</v>
      </c>
    </row>
    <row r="14" spans="1:167" x14ac:dyDescent="0.25">
      <c r="A14" s="19">
        <v>4</v>
      </c>
      <c r="B14" s="19">
        <v>118525</v>
      </c>
      <c r="C14" s="19" t="s">
        <v>200</v>
      </c>
      <c r="D14" s="18"/>
      <c r="E14" s="28">
        <f t="shared" si="0"/>
        <v>86</v>
      </c>
      <c r="F14" s="28" t="str">
        <f t="shared" si="1"/>
        <v>A</v>
      </c>
      <c r="G14" s="28">
        <f t="shared" si="2"/>
        <v>86</v>
      </c>
      <c r="H14" s="28" t="str">
        <f t="shared" si="3"/>
        <v>A</v>
      </c>
      <c r="I14" s="36">
        <v>1</v>
      </c>
      <c r="J14"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4" s="28">
        <f t="shared" si="5"/>
        <v>88.5</v>
      </c>
      <c r="L14" s="28" t="str">
        <f t="shared" si="6"/>
        <v>A</v>
      </c>
      <c r="M14" s="28">
        <f t="shared" si="7"/>
        <v>88.5</v>
      </c>
      <c r="N14" s="28" t="str">
        <f t="shared" si="8"/>
        <v>A</v>
      </c>
      <c r="O14" s="36">
        <v>1</v>
      </c>
      <c r="P14" s="28" t="str">
        <f t="shared" si="9"/>
        <v xml:space="preserve">Memiliki keterampilan berwirausaha pada bidang Kerajinan dari Bahan Limbah Berbentuk Bangun Datar, Rekayasa Peralatan Sistem Teknik, Budidaya Ikan Konsumsi, dan Wirausaha Pengolahan Produk Makanan Khas daerah </v>
      </c>
      <c r="Q14" s="39"/>
      <c r="R14" s="39" t="s">
        <v>8</v>
      </c>
      <c r="S14" s="18"/>
      <c r="T14" s="1">
        <v>86.11</v>
      </c>
      <c r="U14" s="1">
        <v>78</v>
      </c>
      <c r="V14" s="1">
        <v>86</v>
      </c>
      <c r="W14" s="1">
        <v>80</v>
      </c>
      <c r="X14" s="1">
        <v>98</v>
      </c>
      <c r="Y14" s="1"/>
      <c r="Z14" s="1"/>
      <c r="AA14" s="1"/>
      <c r="AB14" s="1"/>
      <c r="AC14" s="1"/>
      <c r="AD14" s="1"/>
      <c r="AE14" s="18"/>
      <c r="AF14" s="1">
        <v>86</v>
      </c>
      <c r="AG14" s="1">
        <v>92</v>
      </c>
      <c r="AH14" s="1">
        <v>86</v>
      </c>
      <c r="AI14" s="1">
        <v>90</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118540</v>
      </c>
      <c r="C15" s="19" t="s">
        <v>201</v>
      </c>
      <c r="D15" s="18"/>
      <c r="E15" s="28">
        <f t="shared" si="0"/>
        <v>89</v>
      </c>
      <c r="F15" s="28" t="str">
        <f t="shared" si="1"/>
        <v>A</v>
      </c>
      <c r="G15" s="28">
        <f t="shared" si="2"/>
        <v>89</v>
      </c>
      <c r="H15" s="28" t="str">
        <f t="shared" si="3"/>
        <v>A</v>
      </c>
      <c r="I15" s="36">
        <v>1</v>
      </c>
      <c r="J1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5" s="28">
        <f t="shared" si="5"/>
        <v>90.5</v>
      </c>
      <c r="L15" s="28" t="str">
        <f t="shared" si="6"/>
        <v>A</v>
      </c>
      <c r="M15" s="28">
        <f t="shared" si="7"/>
        <v>90.5</v>
      </c>
      <c r="N15" s="28" t="str">
        <f t="shared" si="8"/>
        <v>A</v>
      </c>
      <c r="O15" s="36">
        <v>1</v>
      </c>
      <c r="P15" s="28" t="str">
        <f t="shared" si="9"/>
        <v xml:space="preserve">Memiliki keterampilan berwirausaha pada bidang Kerajinan dari Bahan Limbah Berbentuk Bangun Datar, Rekayasa Peralatan Sistem Teknik, Budidaya Ikan Konsumsi, dan Wirausaha Pengolahan Produk Makanan Khas daerah </v>
      </c>
      <c r="Q15" s="39"/>
      <c r="R15" s="39" t="s">
        <v>8</v>
      </c>
      <c r="S15" s="18"/>
      <c r="T15" s="1">
        <v>93.05</v>
      </c>
      <c r="U15" s="1">
        <v>80</v>
      </c>
      <c r="V15" s="1">
        <v>87</v>
      </c>
      <c r="W15" s="1">
        <v>85</v>
      </c>
      <c r="X15" s="1">
        <v>100</v>
      </c>
      <c r="Y15" s="1"/>
      <c r="Z15" s="1"/>
      <c r="AA15" s="1"/>
      <c r="AB15" s="1"/>
      <c r="AC15" s="1"/>
      <c r="AD15" s="1"/>
      <c r="AE15" s="18"/>
      <c r="AF15" s="1">
        <v>86</v>
      </c>
      <c r="AG15" s="1">
        <v>92</v>
      </c>
      <c r="AH15" s="1">
        <v>90</v>
      </c>
      <c r="AI15" s="1">
        <v>94</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52562</v>
      </c>
      <c r="FK15" s="41">
        <v>52572</v>
      </c>
    </row>
    <row r="16" spans="1:167" x14ac:dyDescent="0.25">
      <c r="A16" s="19">
        <v>6</v>
      </c>
      <c r="B16" s="19">
        <v>118555</v>
      </c>
      <c r="C16" s="19" t="s">
        <v>202</v>
      </c>
      <c r="D16" s="18"/>
      <c r="E16" s="28">
        <f t="shared" si="0"/>
        <v>85</v>
      </c>
      <c r="F16" s="28" t="str">
        <f t="shared" si="1"/>
        <v>A</v>
      </c>
      <c r="G16" s="28">
        <f t="shared" si="2"/>
        <v>85</v>
      </c>
      <c r="H16" s="28" t="str">
        <f t="shared" si="3"/>
        <v>A</v>
      </c>
      <c r="I16" s="36">
        <v>1</v>
      </c>
      <c r="J16"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6" s="28">
        <f t="shared" si="5"/>
        <v>88.5</v>
      </c>
      <c r="L16" s="28" t="str">
        <f t="shared" si="6"/>
        <v>A</v>
      </c>
      <c r="M16" s="28">
        <f t="shared" si="7"/>
        <v>88.5</v>
      </c>
      <c r="N16" s="28" t="str">
        <f t="shared" si="8"/>
        <v>A</v>
      </c>
      <c r="O16" s="36">
        <v>1</v>
      </c>
      <c r="P16" s="28" t="str">
        <f t="shared" si="9"/>
        <v xml:space="preserve">Memiliki keterampilan berwirausaha pada bidang Kerajinan dari Bahan Limbah Berbentuk Bangun Datar, Rekayasa Peralatan Sistem Teknik, Budidaya Ikan Konsumsi, dan Wirausaha Pengolahan Produk Makanan Khas daerah </v>
      </c>
      <c r="Q16" s="39"/>
      <c r="R16" s="39" t="s">
        <v>8</v>
      </c>
      <c r="S16" s="18"/>
      <c r="T16" s="1">
        <v>80</v>
      </c>
      <c r="U16" s="1">
        <v>84</v>
      </c>
      <c r="V16" s="1">
        <v>90</v>
      </c>
      <c r="W16" s="1">
        <v>84</v>
      </c>
      <c r="X16" s="1">
        <v>88</v>
      </c>
      <c r="Y16" s="1"/>
      <c r="Z16" s="1"/>
      <c r="AA16" s="1"/>
      <c r="AB16" s="1"/>
      <c r="AC16" s="1"/>
      <c r="AD16" s="1"/>
      <c r="AE16" s="18"/>
      <c r="AF16" s="1">
        <v>86</v>
      </c>
      <c r="AG16" s="1">
        <v>92</v>
      </c>
      <c r="AH16" s="1">
        <v>86</v>
      </c>
      <c r="AI16" s="1">
        <v>90</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118570</v>
      </c>
      <c r="C17" s="19" t="s">
        <v>203</v>
      </c>
      <c r="D17" s="18"/>
      <c r="E17" s="28">
        <f t="shared" si="0"/>
        <v>88</v>
      </c>
      <c r="F17" s="28" t="str">
        <f t="shared" si="1"/>
        <v>A</v>
      </c>
      <c r="G17" s="28">
        <f t="shared" si="2"/>
        <v>88</v>
      </c>
      <c r="H17" s="28" t="str">
        <f t="shared" si="3"/>
        <v>A</v>
      </c>
      <c r="I17" s="36">
        <v>1</v>
      </c>
      <c r="J17"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7" s="28">
        <f t="shared" si="5"/>
        <v>92</v>
      </c>
      <c r="L17" s="28" t="str">
        <f t="shared" si="6"/>
        <v>A</v>
      </c>
      <c r="M17" s="28">
        <f t="shared" si="7"/>
        <v>92</v>
      </c>
      <c r="N17" s="28" t="str">
        <f t="shared" si="8"/>
        <v>A</v>
      </c>
      <c r="O17" s="36">
        <v>1</v>
      </c>
      <c r="P17" s="28" t="str">
        <f t="shared" si="9"/>
        <v xml:space="preserve">Memiliki keterampilan berwirausaha pada bidang Kerajinan dari Bahan Limbah Berbentuk Bangun Datar, Rekayasa Peralatan Sistem Teknik, Budidaya Ikan Konsumsi, dan Wirausaha Pengolahan Produk Makanan Khas daerah </v>
      </c>
      <c r="Q17" s="39"/>
      <c r="R17" s="39" t="s">
        <v>8</v>
      </c>
      <c r="S17" s="18"/>
      <c r="T17" s="1">
        <v>78</v>
      </c>
      <c r="U17" s="1">
        <v>78</v>
      </c>
      <c r="V17" s="1">
        <v>94.5</v>
      </c>
      <c r="W17" s="1">
        <v>90</v>
      </c>
      <c r="X17" s="1">
        <v>98</v>
      </c>
      <c r="Y17" s="1"/>
      <c r="Z17" s="1"/>
      <c r="AA17" s="1"/>
      <c r="AB17" s="1"/>
      <c r="AC17" s="1"/>
      <c r="AD17" s="1"/>
      <c r="AE17" s="18"/>
      <c r="AF17" s="1">
        <v>86</v>
      </c>
      <c r="AG17" s="1">
        <v>96</v>
      </c>
      <c r="AH17" s="1">
        <v>96</v>
      </c>
      <c r="AI17" s="1">
        <v>90</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52563</v>
      </c>
      <c r="FK17" s="41">
        <v>52573</v>
      </c>
    </row>
    <row r="18" spans="1:167" x14ac:dyDescent="0.25">
      <c r="A18" s="19">
        <v>8</v>
      </c>
      <c r="B18" s="19">
        <v>118585</v>
      </c>
      <c r="C18" s="19" t="s">
        <v>204</v>
      </c>
      <c r="D18" s="18"/>
      <c r="E18" s="28">
        <f t="shared" si="0"/>
        <v>85</v>
      </c>
      <c r="F18" s="28" t="str">
        <f t="shared" si="1"/>
        <v>A</v>
      </c>
      <c r="G18" s="28">
        <f t="shared" si="2"/>
        <v>85</v>
      </c>
      <c r="H18" s="28" t="str">
        <f t="shared" si="3"/>
        <v>A</v>
      </c>
      <c r="I18" s="36">
        <v>1</v>
      </c>
      <c r="J18"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8" s="28">
        <f t="shared" si="5"/>
        <v>88.25</v>
      </c>
      <c r="L18" s="28" t="str">
        <f t="shared" si="6"/>
        <v>A</v>
      </c>
      <c r="M18" s="28">
        <f t="shared" si="7"/>
        <v>88.25</v>
      </c>
      <c r="N18" s="28" t="str">
        <f t="shared" si="8"/>
        <v>A</v>
      </c>
      <c r="O18" s="36">
        <v>1</v>
      </c>
      <c r="P18" s="28" t="str">
        <f t="shared" si="9"/>
        <v xml:space="preserve">Memiliki keterampilan berwirausaha pada bidang Kerajinan dari Bahan Limbah Berbentuk Bangun Datar, Rekayasa Peralatan Sistem Teknik, Budidaya Ikan Konsumsi, dan Wirausaha Pengolahan Produk Makanan Khas daerah </v>
      </c>
      <c r="Q18" s="39"/>
      <c r="R18" s="39" t="s">
        <v>8</v>
      </c>
      <c r="S18" s="18"/>
      <c r="T18" s="1">
        <v>76.38</v>
      </c>
      <c r="U18" s="1">
        <v>78</v>
      </c>
      <c r="V18" s="1">
        <v>90</v>
      </c>
      <c r="W18" s="1">
        <v>88</v>
      </c>
      <c r="X18" s="1">
        <v>92</v>
      </c>
      <c r="Y18" s="1"/>
      <c r="Z18" s="1"/>
      <c r="AA18" s="1"/>
      <c r="AB18" s="1"/>
      <c r="AC18" s="1"/>
      <c r="AD18" s="1"/>
      <c r="AE18" s="18"/>
      <c r="AF18" s="1">
        <v>85</v>
      </c>
      <c r="AG18" s="1">
        <v>92</v>
      </c>
      <c r="AH18" s="1">
        <v>86</v>
      </c>
      <c r="AI18" s="1">
        <v>90</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118600</v>
      </c>
      <c r="C19" s="19" t="s">
        <v>205</v>
      </c>
      <c r="D19" s="18"/>
      <c r="E19" s="28">
        <f t="shared" si="0"/>
        <v>87</v>
      </c>
      <c r="F19" s="28" t="str">
        <f t="shared" si="1"/>
        <v>A</v>
      </c>
      <c r="G19" s="28">
        <f t="shared" si="2"/>
        <v>87</v>
      </c>
      <c r="H19" s="28" t="str">
        <f t="shared" si="3"/>
        <v>A</v>
      </c>
      <c r="I19" s="36">
        <v>1</v>
      </c>
      <c r="J19"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9" s="28">
        <f t="shared" si="5"/>
        <v>87.75</v>
      </c>
      <c r="L19" s="28" t="str">
        <f t="shared" si="6"/>
        <v>A</v>
      </c>
      <c r="M19" s="28">
        <f t="shared" si="7"/>
        <v>87.75</v>
      </c>
      <c r="N19" s="28" t="str">
        <f t="shared" si="8"/>
        <v>A</v>
      </c>
      <c r="O19" s="36">
        <v>1</v>
      </c>
      <c r="P19" s="28" t="str">
        <f t="shared" si="9"/>
        <v xml:space="preserve">Memiliki keterampilan berwirausaha pada bidang Kerajinan dari Bahan Limbah Berbentuk Bangun Datar, Rekayasa Peralatan Sistem Teknik, Budidaya Ikan Konsumsi, dan Wirausaha Pengolahan Produk Makanan Khas daerah </v>
      </c>
      <c r="Q19" s="39"/>
      <c r="R19" s="39" t="s">
        <v>8</v>
      </c>
      <c r="S19" s="18"/>
      <c r="T19" s="1">
        <v>78</v>
      </c>
      <c r="U19" s="1">
        <v>78</v>
      </c>
      <c r="V19" s="1">
        <v>93.19</v>
      </c>
      <c r="W19" s="1">
        <v>90</v>
      </c>
      <c r="X19" s="1">
        <v>98</v>
      </c>
      <c r="Y19" s="1"/>
      <c r="Z19" s="1"/>
      <c r="AA19" s="1"/>
      <c r="AB19" s="1"/>
      <c r="AC19" s="1"/>
      <c r="AD19" s="1"/>
      <c r="AE19" s="18"/>
      <c r="AF19" s="1">
        <v>86</v>
      </c>
      <c r="AG19" s="1">
        <v>89</v>
      </c>
      <c r="AH19" s="1">
        <v>86</v>
      </c>
      <c r="AI19" s="1">
        <v>90</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52564</v>
      </c>
      <c r="FK19" s="41">
        <v>52574</v>
      </c>
    </row>
    <row r="20" spans="1:167" x14ac:dyDescent="0.25">
      <c r="A20" s="19">
        <v>10</v>
      </c>
      <c r="B20" s="19">
        <v>118615</v>
      </c>
      <c r="C20" s="19" t="s">
        <v>206</v>
      </c>
      <c r="D20" s="18"/>
      <c r="E20" s="28">
        <f t="shared" si="0"/>
        <v>87</v>
      </c>
      <c r="F20" s="28" t="str">
        <f t="shared" si="1"/>
        <v>A</v>
      </c>
      <c r="G20" s="28">
        <f t="shared" si="2"/>
        <v>87</v>
      </c>
      <c r="H20" s="28" t="str">
        <f t="shared" si="3"/>
        <v>A</v>
      </c>
      <c r="I20" s="36">
        <v>1</v>
      </c>
      <c r="J20"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0" s="28">
        <f t="shared" si="5"/>
        <v>88.5</v>
      </c>
      <c r="L20" s="28" t="str">
        <f t="shared" si="6"/>
        <v>A</v>
      </c>
      <c r="M20" s="28">
        <f t="shared" si="7"/>
        <v>88.5</v>
      </c>
      <c r="N20" s="28" t="str">
        <f t="shared" si="8"/>
        <v>A</v>
      </c>
      <c r="O20" s="36">
        <v>1</v>
      </c>
      <c r="P20" s="28" t="str">
        <f t="shared" si="9"/>
        <v xml:space="preserve">Memiliki keterampilan berwirausaha pada bidang Kerajinan dari Bahan Limbah Berbentuk Bangun Datar, Rekayasa Peralatan Sistem Teknik, Budidaya Ikan Konsumsi, dan Wirausaha Pengolahan Produk Makanan Khas daerah </v>
      </c>
      <c r="Q20" s="39"/>
      <c r="R20" s="39" t="s">
        <v>8</v>
      </c>
      <c r="S20" s="18"/>
      <c r="T20" s="1">
        <v>91.6</v>
      </c>
      <c r="U20" s="1">
        <v>80</v>
      </c>
      <c r="V20" s="1">
        <v>85.36</v>
      </c>
      <c r="W20" s="1">
        <v>77.62</v>
      </c>
      <c r="X20" s="1">
        <v>98</v>
      </c>
      <c r="Y20" s="1"/>
      <c r="Z20" s="1"/>
      <c r="AA20" s="1"/>
      <c r="AB20" s="1"/>
      <c r="AC20" s="1"/>
      <c r="AD20" s="1"/>
      <c r="AE20" s="18"/>
      <c r="AF20" s="1">
        <v>86</v>
      </c>
      <c r="AG20" s="1">
        <v>92</v>
      </c>
      <c r="AH20" s="1">
        <v>86</v>
      </c>
      <c r="AI20" s="1">
        <v>90</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118630</v>
      </c>
      <c r="C21" s="19" t="s">
        <v>207</v>
      </c>
      <c r="D21" s="18"/>
      <c r="E21" s="28">
        <f t="shared" si="0"/>
        <v>89</v>
      </c>
      <c r="F21" s="28" t="str">
        <f t="shared" si="1"/>
        <v>A</v>
      </c>
      <c r="G21" s="28">
        <f t="shared" si="2"/>
        <v>89</v>
      </c>
      <c r="H21" s="28" t="str">
        <f t="shared" si="3"/>
        <v>A</v>
      </c>
      <c r="I21" s="36">
        <v>1</v>
      </c>
      <c r="J21"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1" s="28">
        <f t="shared" si="5"/>
        <v>92</v>
      </c>
      <c r="L21" s="28" t="str">
        <f t="shared" si="6"/>
        <v>A</v>
      </c>
      <c r="M21" s="28">
        <f t="shared" si="7"/>
        <v>92</v>
      </c>
      <c r="N21" s="28" t="str">
        <f t="shared" si="8"/>
        <v>A</v>
      </c>
      <c r="O21" s="36">
        <v>1</v>
      </c>
      <c r="P21" s="28" t="str">
        <f t="shared" si="9"/>
        <v xml:space="preserve">Memiliki keterampilan berwirausaha pada bidang Kerajinan dari Bahan Limbah Berbentuk Bangun Datar, Rekayasa Peralatan Sistem Teknik, Budidaya Ikan Konsumsi, dan Wirausaha Pengolahan Produk Makanan Khas daerah </v>
      </c>
      <c r="Q21" s="39"/>
      <c r="R21" s="39" t="s">
        <v>8</v>
      </c>
      <c r="S21" s="18"/>
      <c r="T21" s="1">
        <v>86.11</v>
      </c>
      <c r="U21" s="1">
        <v>78</v>
      </c>
      <c r="V21" s="1">
        <v>93.37</v>
      </c>
      <c r="W21" s="1">
        <v>90</v>
      </c>
      <c r="X21" s="1">
        <v>98</v>
      </c>
      <c r="Y21" s="1"/>
      <c r="Z21" s="1"/>
      <c r="AA21" s="1"/>
      <c r="AB21" s="1"/>
      <c r="AC21" s="1"/>
      <c r="AD21" s="1"/>
      <c r="AE21" s="18"/>
      <c r="AF21" s="1">
        <v>86</v>
      </c>
      <c r="AG21" s="1">
        <v>94</v>
      </c>
      <c r="AH21" s="1">
        <v>92</v>
      </c>
      <c r="AI21" s="1">
        <v>96</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52565</v>
      </c>
      <c r="FK21" s="41">
        <v>52575</v>
      </c>
    </row>
    <row r="22" spans="1:167" x14ac:dyDescent="0.25">
      <c r="A22" s="19">
        <v>12</v>
      </c>
      <c r="B22" s="19">
        <v>118645</v>
      </c>
      <c r="C22" s="19" t="s">
        <v>208</v>
      </c>
      <c r="D22" s="18"/>
      <c r="E22" s="28">
        <f t="shared" si="0"/>
        <v>91</v>
      </c>
      <c r="F22" s="28" t="str">
        <f t="shared" si="1"/>
        <v>A</v>
      </c>
      <c r="G22" s="28">
        <f t="shared" si="2"/>
        <v>91</v>
      </c>
      <c r="H22" s="28" t="str">
        <f t="shared" si="3"/>
        <v>A</v>
      </c>
      <c r="I22" s="36">
        <v>1</v>
      </c>
      <c r="J2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2" s="28">
        <f t="shared" si="5"/>
        <v>92.5</v>
      </c>
      <c r="L22" s="28" t="str">
        <f t="shared" si="6"/>
        <v>A</v>
      </c>
      <c r="M22" s="28">
        <f t="shared" si="7"/>
        <v>92.5</v>
      </c>
      <c r="N22" s="28" t="str">
        <f t="shared" si="8"/>
        <v>A</v>
      </c>
      <c r="O22" s="36">
        <v>1</v>
      </c>
      <c r="P22" s="28" t="str">
        <f t="shared" si="9"/>
        <v xml:space="preserve">Memiliki keterampilan berwirausaha pada bidang Kerajinan dari Bahan Limbah Berbentuk Bangun Datar, Rekayasa Peralatan Sistem Teknik, Budidaya Ikan Konsumsi, dan Wirausaha Pengolahan Produk Makanan Khas daerah </v>
      </c>
      <c r="Q22" s="39"/>
      <c r="R22" s="39" t="s">
        <v>8</v>
      </c>
      <c r="S22" s="18"/>
      <c r="T22" s="1">
        <v>84.72</v>
      </c>
      <c r="U22" s="1">
        <v>80</v>
      </c>
      <c r="V22" s="1">
        <v>94</v>
      </c>
      <c r="W22" s="1">
        <v>96</v>
      </c>
      <c r="X22" s="1">
        <v>98</v>
      </c>
      <c r="Y22" s="1"/>
      <c r="Z22" s="1"/>
      <c r="AA22" s="1"/>
      <c r="AB22" s="1"/>
      <c r="AC22" s="1"/>
      <c r="AD22" s="1"/>
      <c r="AE22" s="18"/>
      <c r="AF22" s="1">
        <v>86</v>
      </c>
      <c r="AG22" s="1">
        <v>92</v>
      </c>
      <c r="AH22" s="1">
        <v>96</v>
      </c>
      <c r="AI22" s="1">
        <v>96</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118660</v>
      </c>
      <c r="C23" s="19" t="s">
        <v>209</v>
      </c>
      <c r="D23" s="18"/>
      <c r="E23" s="28">
        <f t="shared" si="0"/>
        <v>86</v>
      </c>
      <c r="F23" s="28" t="str">
        <f t="shared" si="1"/>
        <v>A</v>
      </c>
      <c r="G23" s="28">
        <f t="shared" si="2"/>
        <v>86</v>
      </c>
      <c r="H23" s="28" t="str">
        <f t="shared" si="3"/>
        <v>A</v>
      </c>
      <c r="I23" s="36">
        <v>1</v>
      </c>
      <c r="J2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3" s="28">
        <f t="shared" si="5"/>
        <v>88</v>
      </c>
      <c r="L23" s="28" t="str">
        <f t="shared" si="6"/>
        <v>A</v>
      </c>
      <c r="M23" s="28">
        <f t="shared" si="7"/>
        <v>88</v>
      </c>
      <c r="N23" s="28" t="str">
        <f t="shared" si="8"/>
        <v>A</v>
      </c>
      <c r="O23" s="36">
        <v>1</v>
      </c>
      <c r="P23" s="28" t="str">
        <f t="shared" si="9"/>
        <v xml:space="preserve">Memiliki keterampilan berwirausaha pada bidang Kerajinan dari Bahan Limbah Berbentuk Bangun Datar, Rekayasa Peralatan Sistem Teknik, Budidaya Ikan Konsumsi, dan Wirausaha Pengolahan Produk Makanan Khas daerah </v>
      </c>
      <c r="Q23" s="39"/>
      <c r="R23" s="39" t="s">
        <v>8</v>
      </c>
      <c r="S23" s="18"/>
      <c r="T23" s="1">
        <v>86.11</v>
      </c>
      <c r="U23" s="1">
        <v>80</v>
      </c>
      <c r="V23" s="1">
        <v>82.63</v>
      </c>
      <c r="W23" s="1">
        <v>80.760000000000005</v>
      </c>
      <c r="X23" s="1">
        <v>100</v>
      </c>
      <c r="Y23" s="1"/>
      <c r="Z23" s="1"/>
      <c r="AA23" s="1"/>
      <c r="AB23" s="1"/>
      <c r="AC23" s="1"/>
      <c r="AD23" s="1"/>
      <c r="AE23" s="18"/>
      <c r="AF23" s="1">
        <v>85</v>
      </c>
      <c r="AG23" s="1">
        <v>91</v>
      </c>
      <c r="AH23" s="1">
        <v>86</v>
      </c>
      <c r="AI23" s="1">
        <v>90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52566</v>
      </c>
      <c r="FK23" s="41">
        <v>52576</v>
      </c>
    </row>
    <row r="24" spans="1:167" x14ac:dyDescent="0.25">
      <c r="A24" s="19">
        <v>14</v>
      </c>
      <c r="B24" s="19">
        <v>118675</v>
      </c>
      <c r="C24" s="19" t="s">
        <v>210</v>
      </c>
      <c r="D24" s="18"/>
      <c r="E24" s="28">
        <f t="shared" si="0"/>
        <v>85</v>
      </c>
      <c r="F24" s="28" t="str">
        <f t="shared" si="1"/>
        <v>A</v>
      </c>
      <c r="G24" s="28">
        <f t="shared" si="2"/>
        <v>85</v>
      </c>
      <c r="H24" s="28" t="str">
        <f t="shared" si="3"/>
        <v>A</v>
      </c>
      <c r="I24" s="36">
        <v>1</v>
      </c>
      <c r="J24"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4" s="28">
        <f t="shared" si="5"/>
        <v>87</v>
      </c>
      <c r="L24" s="28" t="str">
        <f t="shared" si="6"/>
        <v>A</v>
      </c>
      <c r="M24" s="28">
        <f t="shared" si="7"/>
        <v>87</v>
      </c>
      <c r="N24" s="28" t="str">
        <f t="shared" si="8"/>
        <v>A</v>
      </c>
      <c r="O24" s="36">
        <v>1</v>
      </c>
      <c r="P24" s="28" t="str">
        <f t="shared" si="9"/>
        <v xml:space="preserve">Memiliki keterampilan berwirausaha pada bidang Kerajinan dari Bahan Limbah Berbentuk Bangun Datar, Rekayasa Peralatan Sistem Teknik, Budidaya Ikan Konsumsi, dan Wirausaha Pengolahan Produk Makanan Khas daerah </v>
      </c>
      <c r="Q24" s="39"/>
      <c r="R24" s="39" t="s">
        <v>8</v>
      </c>
      <c r="S24" s="18"/>
      <c r="T24" s="1">
        <v>78</v>
      </c>
      <c r="U24" s="1">
        <v>82</v>
      </c>
      <c r="V24" s="1">
        <v>92.8</v>
      </c>
      <c r="W24" s="1">
        <v>88</v>
      </c>
      <c r="X24" s="1">
        <v>82</v>
      </c>
      <c r="Y24" s="1"/>
      <c r="Z24" s="1"/>
      <c r="AA24" s="1"/>
      <c r="AB24" s="1"/>
      <c r="AC24" s="1"/>
      <c r="AD24" s="1"/>
      <c r="AE24" s="18"/>
      <c r="AF24" s="1">
        <v>80</v>
      </c>
      <c r="AG24" s="1">
        <v>92</v>
      </c>
      <c r="AH24" s="1">
        <v>86</v>
      </c>
      <c r="AI24" s="1">
        <v>90</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118690</v>
      </c>
      <c r="C25" s="19" t="s">
        <v>211</v>
      </c>
      <c r="D25" s="18"/>
      <c r="E25" s="28">
        <f t="shared" si="0"/>
        <v>88</v>
      </c>
      <c r="F25" s="28" t="str">
        <f t="shared" si="1"/>
        <v>A</v>
      </c>
      <c r="G25" s="28">
        <f t="shared" si="2"/>
        <v>88</v>
      </c>
      <c r="H25" s="28" t="str">
        <f t="shared" si="3"/>
        <v>A</v>
      </c>
      <c r="I25" s="36">
        <v>1</v>
      </c>
      <c r="J2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5" s="28">
        <f t="shared" si="5"/>
        <v>87.75</v>
      </c>
      <c r="L25" s="28" t="str">
        <f t="shared" si="6"/>
        <v>A</v>
      </c>
      <c r="M25" s="28">
        <f t="shared" si="7"/>
        <v>87.75</v>
      </c>
      <c r="N25" s="28" t="str">
        <f t="shared" si="8"/>
        <v>A</v>
      </c>
      <c r="O25" s="36">
        <v>1</v>
      </c>
      <c r="P25" s="28" t="str">
        <f t="shared" si="9"/>
        <v xml:space="preserve">Memiliki keterampilan berwirausaha pada bidang Kerajinan dari Bahan Limbah Berbentuk Bangun Datar, Rekayasa Peralatan Sistem Teknik, Budidaya Ikan Konsumsi, dan Wirausaha Pengolahan Produk Makanan Khas daerah </v>
      </c>
      <c r="Q25" s="39"/>
      <c r="R25" s="39" t="s">
        <v>8</v>
      </c>
      <c r="S25" s="18"/>
      <c r="T25" s="1">
        <v>87.5</v>
      </c>
      <c r="U25" s="1">
        <v>80</v>
      </c>
      <c r="V25" s="1">
        <v>86.26</v>
      </c>
      <c r="W25" s="1">
        <v>83.95</v>
      </c>
      <c r="X25" s="1">
        <v>100</v>
      </c>
      <c r="Y25" s="1"/>
      <c r="Z25" s="1"/>
      <c r="AA25" s="1"/>
      <c r="AB25" s="1"/>
      <c r="AC25" s="1"/>
      <c r="AD25" s="1"/>
      <c r="AE25" s="18"/>
      <c r="AF25" s="1">
        <v>83</v>
      </c>
      <c r="AG25" s="1">
        <v>92</v>
      </c>
      <c r="AH25" s="1">
        <v>86</v>
      </c>
      <c r="AI25" s="1">
        <v>90</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52567</v>
      </c>
      <c r="FK25" s="41">
        <v>52577</v>
      </c>
    </row>
    <row r="26" spans="1:167" x14ac:dyDescent="0.25">
      <c r="A26" s="19">
        <v>16</v>
      </c>
      <c r="B26" s="19">
        <v>118705</v>
      </c>
      <c r="C26" s="19" t="s">
        <v>212</v>
      </c>
      <c r="D26" s="18"/>
      <c r="E26" s="28">
        <f t="shared" si="0"/>
        <v>90</v>
      </c>
      <c r="F26" s="28" t="str">
        <f t="shared" si="1"/>
        <v>A</v>
      </c>
      <c r="G26" s="28">
        <f t="shared" si="2"/>
        <v>90</v>
      </c>
      <c r="H26" s="28" t="str">
        <f t="shared" si="3"/>
        <v>A</v>
      </c>
      <c r="I26" s="36">
        <v>1</v>
      </c>
      <c r="J26"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6" s="28">
        <f t="shared" si="5"/>
        <v>93</v>
      </c>
      <c r="L26" s="28" t="str">
        <f t="shared" si="6"/>
        <v>A</v>
      </c>
      <c r="M26" s="28">
        <f t="shared" si="7"/>
        <v>93</v>
      </c>
      <c r="N26" s="28" t="str">
        <f t="shared" si="8"/>
        <v>A</v>
      </c>
      <c r="O26" s="36">
        <v>1</v>
      </c>
      <c r="P26" s="28" t="str">
        <f t="shared" si="9"/>
        <v xml:space="preserve">Memiliki keterampilan berwirausaha pada bidang Kerajinan dari Bahan Limbah Berbentuk Bangun Datar, Rekayasa Peralatan Sistem Teknik, Budidaya Ikan Konsumsi, dan Wirausaha Pengolahan Produk Makanan Khas daerah </v>
      </c>
      <c r="Q26" s="39"/>
      <c r="R26" s="39" t="s">
        <v>8</v>
      </c>
      <c r="S26" s="18"/>
      <c r="T26" s="1">
        <v>78</v>
      </c>
      <c r="U26" s="1">
        <v>92</v>
      </c>
      <c r="V26" s="1">
        <v>90</v>
      </c>
      <c r="W26" s="1">
        <v>89</v>
      </c>
      <c r="X26" s="1">
        <v>100</v>
      </c>
      <c r="Y26" s="1"/>
      <c r="Z26" s="1"/>
      <c r="AA26" s="1"/>
      <c r="AB26" s="1"/>
      <c r="AC26" s="1"/>
      <c r="AD26" s="1"/>
      <c r="AE26" s="18"/>
      <c r="AF26" s="1">
        <v>85</v>
      </c>
      <c r="AG26" s="1">
        <v>93</v>
      </c>
      <c r="AH26" s="1">
        <v>98</v>
      </c>
      <c r="AI26" s="1">
        <v>96</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118720</v>
      </c>
      <c r="C27" s="19" t="s">
        <v>213</v>
      </c>
      <c r="D27" s="18"/>
      <c r="E27" s="28">
        <f t="shared" si="0"/>
        <v>85</v>
      </c>
      <c r="F27" s="28" t="str">
        <f t="shared" si="1"/>
        <v>A</v>
      </c>
      <c r="G27" s="28">
        <f t="shared" si="2"/>
        <v>85</v>
      </c>
      <c r="H27" s="28" t="str">
        <f t="shared" si="3"/>
        <v>A</v>
      </c>
      <c r="I27" s="36">
        <v>1</v>
      </c>
      <c r="J27"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7" s="28">
        <f t="shared" si="5"/>
        <v>88.25</v>
      </c>
      <c r="L27" s="28" t="str">
        <f t="shared" si="6"/>
        <v>A</v>
      </c>
      <c r="M27" s="28">
        <f t="shared" si="7"/>
        <v>88.25</v>
      </c>
      <c r="N27" s="28" t="str">
        <f t="shared" si="8"/>
        <v>A</v>
      </c>
      <c r="O27" s="36">
        <v>1</v>
      </c>
      <c r="P27" s="28" t="str">
        <f t="shared" si="9"/>
        <v xml:space="preserve">Memiliki keterampilan berwirausaha pada bidang Kerajinan dari Bahan Limbah Berbentuk Bangun Datar, Rekayasa Peralatan Sistem Teknik, Budidaya Ikan Konsumsi, dan Wirausaha Pengolahan Produk Makanan Khas daerah </v>
      </c>
      <c r="Q27" s="39"/>
      <c r="R27" s="39" t="s">
        <v>8</v>
      </c>
      <c r="S27" s="18"/>
      <c r="T27" s="1">
        <v>80</v>
      </c>
      <c r="U27" s="1">
        <v>78</v>
      </c>
      <c r="V27" s="1">
        <v>87.73</v>
      </c>
      <c r="W27" s="1">
        <v>81.430000000000007</v>
      </c>
      <c r="X27" s="1">
        <v>100</v>
      </c>
      <c r="Y27" s="1"/>
      <c r="Z27" s="1"/>
      <c r="AA27" s="1"/>
      <c r="AB27" s="1"/>
      <c r="AC27" s="1"/>
      <c r="AD27" s="1"/>
      <c r="AE27" s="18"/>
      <c r="AF27" s="1">
        <v>85</v>
      </c>
      <c r="AG27" s="1">
        <v>92</v>
      </c>
      <c r="AH27" s="1">
        <v>86</v>
      </c>
      <c r="AI27" s="1">
        <v>90</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52568</v>
      </c>
      <c r="FK27" s="41">
        <v>52578</v>
      </c>
    </row>
    <row r="28" spans="1:167" x14ac:dyDescent="0.25">
      <c r="A28" s="19">
        <v>18</v>
      </c>
      <c r="B28" s="19">
        <v>118735</v>
      </c>
      <c r="C28" s="19" t="s">
        <v>214</v>
      </c>
      <c r="D28" s="18"/>
      <c r="E28" s="28">
        <f t="shared" si="0"/>
        <v>78</v>
      </c>
      <c r="F28" s="28" t="str">
        <f t="shared" si="1"/>
        <v>B</v>
      </c>
      <c r="G28" s="28">
        <f t="shared" si="2"/>
        <v>78</v>
      </c>
      <c r="H28" s="28" t="str">
        <f t="shared" si="3"/>
        <v>B</v>
      </c>
      <c r="I28" s="36">
        <v>2</v>
      </c>
      <c r="J28"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28" s="28">
        <f t="shared" si="5"/>
        <v>80.25</v>
      </c>
      <c r="L28" s="28" t="str">
        <f t="shared" si="6"/>
        <v>B</v>
      </c>
      <c r="M28" s="28">
        <f t="shared" si="7"/>
        <v>80.25</v>
      </c>
      <c r="N28" s="28" t="str">
        <f t="shared" si="8"/>
        <v>B</v>
      </c>
      <c r="O28" s="36">
        <v>2</v>
      </c>
      <c r="P28" s="28" t="str">
        <f t="shared" si="9"/>
        <v xml:space="preserve">Memiliki keterampilan berwirausaha pada bidang Kerajinan dari Bahan Limbah Berbentuk Bangun Datar, Rekayasa Peralatan Sistem Teknik, namun kemampuan memahami, mengenali dan menerapkan kewirausahaan pada Budidaya Ikan Konsumsi, dan Wirausaha Pengolahan Produk Makanan Khas daerah perlu ditingkatkan. </v>
      </c>
      <c r="Q28" s="39"/>
      <c r="R28" s="39" t="s">
        <v>9</v>
      </c>
      <c r="S28" s="18"/>
      <c r="T28" s="1">
        <v>78</v>
      </c>
      <c r="U28" s="1">
        <v>74</v>
      </c>
      <c r="V28" s="1">
        <v>70</v>
      </c>
      <c r="W28" s="1">
        <v>70</v>
      </c>
      <c r="X28" s="1">
        <v>98</v>
      </c>
      <c r="Y28" s="1"/>
      <c r="Z28" s="1"/>
      <c r="AA28" s="1"/>
      <c r="AB28" s="1"/>
      <c r="AC28" s="1"/>
      <c r="AD28" s="1"/>
      <c r="AE28" s="18"/>
      <c r="AF28" s="1">
        <v>80</v>
      </c>
      <c r="AG28" s="1">
        <v>80</v>
      </c>
      <c r="AH28" s="1">
        <v>81</v>
      </c>
      <c r="AI28" s="1">
        <v>80</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118750</v>
      </c>
      <c r="C29" s="19" t="s">
        <v>215</v>
      </c>
      <c r="D29" s="18"/>
      <c r="E29" s="28">
        <f t="shared" si="0"/>
        <v>89</v>
      </c>
      <c r="F29" s="28" t="str">
        <f t="shared" si="1"/>
        <v>A</v>
      </c>
      <c r="G29" s="28">
        <f t="shared" si="2"/>
        <v>89</v>
      </c>
      <c r="H29" s="28" t="str">
        <f t="shared" si="3"/>
        <v>A</v>
      </c>
      <c r="I29" s="36">
        <v>1</v>
      </c>
      <c r="J29"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9" s="28">
        <f t="shared" si="5"/>
        <v>88.25</v>
      </c>
      <c r="L29" s="28" t="str">
        <f t="shared" si="6"/>
        <v>A</v>
      </c>
      <c r="M29" s="28">
        <f t="shared" si="7"/>
        <v>88.25</v>
      </c>
      <c r="N29" s="28" t="str">
        <f t="shared" si="8"/>
        <v>A</v>
      </c>
      <c r="O29" s="36">
        <v>1</v>
      </c>
      <c r="P29" s="28" t="str">
        <f t="shared" si="9"/>
        <v xml:space="preserve">Memiliki keterampilan berwirausaha pada bidang Kerajinan dari Bahan Limbah Berbentuk Bangun Datar, Rekayasa Peralatan Sistem Teknik, Budidaya Ikan Konsumsi, dan Wirausaha Pengolahan Produk Makanan Khas daerah </v>
      </c>
      <c r="Q29" s="39"/>
      <c r="R29" s="39" t="s">
        <v>8</v>
      </c>
      <c r="S29" s="18"/>
      <c r="T29" s="1">
        <v>78</v>
      </c>
      <c r="U29" s="1">
        <v>94</v>
      </c>
      <c r="V29" s="1">
        <v>92.23</v>
      </c>
      <c r="W29" s="1">
        <v>86.48</v>
      </c>
      <c r="X29" s="1">
        <v>92</v>
      </c>
      <c r="Y29" s="1"/>
      <c r="Z29" s="1"/>
      <c r="AA29" s="1"/>
      <c r="AB29" s="1"/>
      <c r="AC29" s="1"/>
      <c r="AD29" s="1"/>
      <c r="AE29" s="18"/>
      <c r="AF29" s="1">
        <v>85</v>
      </c>
      <c r="AG29" s="1">
        <v>92</v>
      </c>
      <c r="AH29" s="1">
        <v>86</v>
      </c>
      <c r="AI29" s="1">
        <v>90</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52569</v>
      </c>
      <c r="FK29" s="41">
        <v>52579</v>
      </c>
    </row>
    <row r="30" spans="1:167" x14ac:dyDescent="0.25">
      <c r="A30" s="19">
        <v>20</v>
      </c>
      <c r="B30" s="19">
        <v>118765</v>
      </c>
      <c r="C30" s="19" t="s">
        <v>216</v>
      </c>
      <c r="D30" s="18"/>
      <c r="E30" s="28">
        <f t="shared" si="0"/>
        <v>90</v>
      </c>
      <c r="F30" s="28" t="str">
        <f t="shared" si="1"/>
        <v>A</v>
      </c>
      <c r="G30" s="28">
        <f t="shared" si="2"/>
        <v>90</v>
      </c>
      <c r="H30" s="28" t="str">
        <f t="shared" si="3"/>
        <v>A</v>
      </c>
      <c r="I30" s="36">
        <v>1</v>
      </c>
      <c r="J30"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0" s="28">
        <f t="shared" si="5"/>
        <v>92.25</v>
      </c>
      <c r="L30" s="28" t="str">
        <f t="shared" si="6"/>
        <v>A</v>
      </c>
      <c r="M30" s="28">
        <f t="shared" si="7"/>
        <v>92.25</v>
      </c>
      <c r="N30" s="28" t="str">
        <f t="shared" si="8"/>
        <v>A</v>
      </c>
      <c r="O30" s="36">
        <v>1</v>
      </c>
      <c r="P30" s="28" t="str">
        <f t="shared" si="9"/>
        <v xml:space="preserve">Memiliki keterampilan berwirausaha pada bidang Kerajinan dari Bahan Limbah Berbentuk Bangun Datar, Rekayasa Peralatan Sistem Teknik, Budidaya Ikan Konsumsi, dan Wirausaha Pengolahan Produk Makanan Khas daerah </v>
      </c>
      <c r="Q30" s="39"/>
      <c r="R30" s="39" t="s">
        <v>8</v>
      </c>
      <c r="S30" s="18"/>
      <c r="T30" s="1">
        <v>80.55</v>
      </c>
      <c r="U30" s="1">
        <v>86</v>
      </c>
      <c r="V30" s="1">
        <v>94</v>
      </c>
      <c r="W30" s="1">
        <v>90</v>
      </c>
      <c r="X30" s="1">
        <v>100</v>
      </c>
      <c r="Y30" s="1"/>
      <c r="Z30" s="1"/>
      <c r="AA30" s="1"/>
      <c r="AB30" s="1"/>
      <c r="AC30" s="1"/>
      <c r="AD30" s="1"/>
      <c r="AE30" s="18"/>
      <c r="AF30" s="1">
        <v>85</v>
      </c>
      <c r="AG30" s="1">
        <v>94</v>
      </c>
      <c r="AH30" s="1">
        <v>96</v>
      </c>
      <c r="AI30" s="1">
        <v>94</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118780</v>
      </c>
      <c r="C31" s="19" t="s">
        <v>217</v>
      </c>
      <c r="D31" s="18"/>
      <c r="E31" s="28">
        <f t="shared" si="0"/>
        <v>86</v>
      </c>
      <c r="F31" s="28" t="str">
        <f t="shared" si="1"/>
        <v>A</v>
      </c>
      <c r="G31" s="28">
        <f t="shared" si="2"/>
        <v>86</v>
      </c>
      <c r="H31" s="28" t="str">
        <f t="shared" si="3"/>
        <v>A</v>
      </c>
      <c r="I31" s="36">
        <v>1</v>
      </c>
      <c r="J31"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1" s="28">
        <f t="shared" si="5"/>
        <v>88.25</v>
      </c>
      <c r="L31" s="28" t="str">
        <f t="shared" si="6"/>
        <v>A</v>
      </c>
      <c r="M31" s="28">
        <f t="shared" si="7"/>
        <v>88.25</v>
      </c>
      <c r="N31" s="28" t="str">
        <f t="shared" si="8"/>
        <v>A</v>
      </c>
      <c r="O31" s="36">
        <v>1</v>
      </c>
      <c r="P31" s="28" t="str">
        <f t="shared" si="9"/>
        <v xml:space="preserve">Memiliki keterampilan berwirausaha pada bidang Kerajinan dari Bahan Limbah Berbentuk Bangun Datar, Rekayasa Peralatan Sistem Teknik, Budidaya Ikan Konsumsi, dan Wirausaha Pengolahan Produk Makanan Khas daerah </v>
      </c>
      <c r="Q31" s="39"/>
      <c r="R31" s="39" t="s">
        <v>8</v>
      </c>
      <c r="S31" s="18"/>
      <c r="T31" s="1">
        <v>87.5</v>
      </c>
      <c r="U31" s="1">
        <v>78</v>
      </c>
      <c r="V31" s="1">
        <v>85.36</v>
      </c>
      <c r="W31" s="1">
        <v>81.430000000000007</v>
      </c>
      <c r="X31" s="1">
        <v>100</v>
      </c>
      <c r="Y31" s="1"/>
      <c r="Z31" s="1"/>
      <c r="AA31" s="1"/>
      <c r="AB31" s="1"/>
      <c r="AC31" s="1"/>
      <c r="AD31" s="1"/>
      <c r="AE31" s="18"/>
      <c r="AF31" s="1">
        <v>85</v>
      </c>
      <c r="AG31" s="1">
        <v>92</v>
      </c>
      <c r="AH31" s="1">
        <v>86</v>
      </c>
      <c r="AI31" s="1">
        <v>90</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52570</v>
      </c>
      <c r="FK31" s="41">
        <v>52580</v>
      </c>
    </row>
    <row r="32" spans="1:167" x14ac:dyDescent="0.25">
      <c r="A32" s="19">
        <v>22</v>
      </c>
      <c r="B32" s="19">
        <v>118795</v>
      </c>
      <c r="C32" s="19" t="s">
        <v>218</v>
      </c>
      <c r="D32" s="18"/>
      <c r="E32" s="28">
        <f t="shared" si="0"/>
        <v>87</v>
      </c>
      <c r="F32" s="28" t="str">
        <f t="shared" si="1"/>
        <v>A</v>
      </c>
      <c r="G32" s="28">
        <f t="shared" si="2"/>
        <v>87</v>
      </c>
      <c r="H32" s="28" t="str">
        <f t="shared" si="3"/>
        <v>A</v>
      </c>
      <c r="I32" s="36">
        <v>1</v>
      </c>
      <c r="J3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2" s="28">
        <f t="shared" si="5"/>
        <v>88.75</v>
      </c>
      <c r="L32" s="28" t="str">
        <f t="shared" si="6"/>
        <v>A</v>
      </c>
      <c r="M32" s="28">
        <f t="shared" si="7"/>
        <v>88.75</v>
      </c>
      <c r="N32" s="28" t="str">
        <f t="shared" si="8"/>
        <v>A</v>
      </c>
      <c r="O32" s="36">
        <v>1</v>
      </c>
      <c r="P32" s="28" t="str">
        <f t="shared" si="9"/>
        <v xml:space="preserve">Memiliki keterampilan berwirausaha pada bidang Kerajinan dari Bahan Limbah Berbentuk Bangun Datar, Rekayasa Peralatan Sistem Teknik, Budidaya Ikan Konsumsi, dan Wirausaha Pengolahan Produk Makanan Khas daerah </v>
      </c>
      <c r="Q32" s="39"/>
      <c r="R32" s="39" t="s">
        <v>8</v>
      </c>
      <c r="S32" s="18"/>
      <c r="T32" s="1">
        <v>78</v>
      </c>
      <c r="U32" s="1">
        <v>82</v>
      </c>
      <c r="V32" s="1">
        <v>85</v>
      </c>
      <c r="W32" s="1">
        <v>90</v>
      </c>
      <c r="X32" s="1">
        <v>100</v>
      </c>
      <c r="Y32" s="1"/>
      <c r="Z32" s="1"/>
      <c r="AA32" s="1"/>
      <c r="AB32" s="1"/>
      <c r="AC32" s="1"/>
      <c r="AD32" s="1"/>
      <c r="AE32" s="18"/>
      <c r="AF32" s="1">
        <v>87</v>
      </c>
      <c r="AG32" s="1">
        <v>92</v>
      </c>
      <c r="AH32" s="1">
        <v>86</v>
      </c>
      <c r="AI32" s="1">
        <v>90</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118810</v>
      </c>
      <c r="C33" s="19" t="s">
        <v>219</v>
      </c>
      <c r="D33" s="18"/>
      <c r="E33" s="28">
        <f t="shared" si="0"/>
        <v>86</v>
      </c>
      <c r="F33" s="28" t="str">
        <f t="shared" si="1"/>
        <v>A</v>
      </c>
      <c r="G33" s="28">
        <f t="shared" si="2"/>
        <v>86</v>
      </c>
      <c r="H33" s="28" t="str">
        <f t="shared" si="3"/>
        <v>A</v>
      </c>
      <c r="I33" s="36">
        <v>1</v>
      </c>
      <c r="J3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3" s="28">
        <f t="shared" si="5"/>
        <v>88</v>
      </c>
      <c r="L33" s="28" t="str">
        <f t="shared" si="6"/>
        <v>A</v>
      </c>
      <c r="M33" s="28">
        <f t="shared" si="7"/>
        <v>88</v>
      </c>
      <c r="N33" s="28" t="str">
        <f t="shared" si="8"/>
        <v>A</v>
      </c>
      <c r="O33" s="36">
        <v>1</v>
      </c>
      <c r="P33" s="28" t="str">
        <f t="shared" si="9"/>
        <v xml:space="preserve">Memiliki keterampilan berwirausaha pada bidang Kerajinan dari Bahan Limbah Berbentuk Bangun Datar, Rekayasa Peralatan Sistem Teknik, Budidaya Ikan Konsumsi, dan Wirausaha Pengolahan Produk Makanan Khas daerah </v>
      </c>
      <c r="Q33" s="39"/>
      <c r="R33" s="39" t="s">
        <v>9</v>
      </c>
      <c r="S33" s="18"/>
      <c r="T33" s="1">
        <v>78</v>
      </c>
      <c r="U33" s="1">
        <v>78</v>
      </c>
      <c r="V33" s="1">
        <v>88.87</v>
      </c>
      <c r="W33" s="1">
        <v>87.62</v>
      </c>
      <c r="X33" s="1">
        <v>98</v>
      </c>
      <c r="Y33" s="1"/>
      <c r="Z33" s="1"/>
      <c r="AA33" s="1"/>
      <c r="AB33" s="1"/>
      <c r="AC33" s="1"/>
      <c r="AD33" s="1"/>
      <c r="AE33" s="18"/>
      <c r="AF33" s="1">
        <v>85</v>
      </c>
      <c r="AG33" s="1">
        <v>91</v>
      </c>
      <c r="AH33" s="1">
        <v>86</v>
      </c>
      <c r="AI33" s="1">
        <v>90</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118825</v>
      </c>
      <c r="C34" s="19" t="s">
        <v>220</v>
      </c>
      <c r="D34" s="18"/>
      <c r="E34" s="28">
        <f t="shared" si="0"/>
        <v>78</v>
      </c>
      <c r="F34" s="28" t="str">
        <f t="shared" si="1"/>
        <v>B</v>
      </c>
      <c r="G34" s="28">
        <f t="shared" si="2"/>
        <v>78</v>
      </c>
      <c r="H34" s="28" t="str">
        <f t="shared" si="3"/>
        <v>B</v>
      </c>
      <c r="I34" s="36">
        <v>2</v>
      </c>
      <c r="J34"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34" s="28">
        <f t="shared" si="5"/>
        <v>82.25</v>
      </c>
      <c r="L34" s="28" t="str">
        <f t="shared" si="6"/>
        <v>B</v>
      </c>
      <c r="M34" s="28">
        <f t="shared" si="7"/>
        <v>82.25</v>
      </c>
      <c r="N34" s="28" t="str">
        <f t="shared" si="8"/>
        <v>B</v>
      </c>
      <c r="O34" s="36">
        <v>2</v>
      </c>
      <c r="P34" s="28" t="str">
        <f t="shared" si="9"/>
        <v xml:space="preserve">Memiliki keterampilan berwirausaha pada bidang Kerajinan dari Bahan Limbah Berbentuk Bangun Datar, Rekayasa Peralatan Sistem Teknik, namun kemampuan memahami, mengenali dan menerapkan kewirausahaan pada Budidaya Ikan Konsumsi, dan Wirausaha Pengolahan Produk Makanan Khas daerah perlu ditingkatkan. </v>
      </c>
      <c r="Q34" s="39"/>
      <c r="R34" s="39" t="s">
        <v>8</v>
      </c>
      <c r="S34" s="18"/>
      <c r="T34" s="1">
        <v>78</v>
      </c>
      <c r="U34" s="1">
        <v>78</v>
      </c>
      <c r="V34" s="1">
        <v>89.53</v>
      </c>
      <c r="W34" s="1">
        <v>75.709999999999994</v>
      </c>
      <c r="X34" s="1">
        <v>70</v>
      </c>
      <c r="Y34" s="1"/>
      <c r="Z34" s="1"/>
      <c r="AA34" s="1"/>
      <c r="AB34" s="1"/>
      <c r="AC34" s="1"/>
      <c r="AD34" s="1"/>
      <c r="AE34" s="18"/>
      <c r="AF34" s="1">
        <v>83</v>
      </c>
      <c r="AG34" s="1">
        <v>80</v>
      </c>
      <c r="AH34" s="1">
        <v>86</v>
      </c>
      <c r="AI34" s="1">
        <v>80</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118840</v>
      </c>
      <c r="C35" s="19" t="s">
        <v>221</v>
      </c>
      <c r="D35" s="18"/>
      <c r="E35" s="28">
        <f t="shared" si="0"/>
        <v>86</v>
      </c>
      <c r="F35" s="28" t="str">
        <f t="shared" si="1"/>
        <v>A</v>
      </c>
      <c r="G35" s="28">
        <f t="shared" si="2"/>
        <v>86</v>
      </c>
      <c r="H35" s="28" t="str">
        <f t="shared" si="3"/>
        <v>A</v>
      </c>
      <c r="I35" s="36">
        <v>1</v>
      </c>
      <c r="J3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5" s="28">
        <f t="shared" si="5"/>
        <v>89.25</v>
      </c>
      <c r="L35" s="28" t="str">
        <f t="shared" si="6"/>
        <v>A</v>
      </c>
      <c r="M35" s="28">
        <f t="shared" si="7"/>
        <v>89.25</v>
      </c>
      <c r="N35" s="28" t="str">
        <f t="shared" si="8"/>
        <v>A</v>
      </c>
      <c r="O35" s="36">
        <v>1</v>
      </c>
      <c r="P35" s="28" t="str">
        <f t="shared" si="9"/>
        <v xml:space="preserve">Memiliki keterampilan berwirausaha pada bidang Kerajinan dari Bahan Limbah Berbentuk Bangun Datar, Rekayasa Peralatan Sistem Teknik, Budidaya Ikan Konsumsi, dan Wirausaha Pengolahan Produk Makanan Khas daerah </v>
      </c>
      <c r="Q35" s="39"/>
      <c r="R35" s="39" t="s">
        <v>8</v>
      </c>
      <c r="S35" s="18"/>
      <c r="T35" s="1">
        <v>78</v>
      </c>
      <c r="U35" s="1">
        <v>78</v>
      </c>
      <c r="V35" s="1">
        <v>92.8</v>
      </c>
      <c r="W35" s="1">
        <v>92</v>
      </c>
      <c r="X35" s="1">
        <v>88</v>
      </c>
      <c r="Y35" s="1"/>
      <c r="Z35" s="1"/>
      <c r="AA35" s="1"/>
      <c r="AB35" s="1"/>
      <c r="AC35" s="1"/>
      <c r="AD35" s="1"/>
      <c r="AE35" s="18"/>
      <c r="AF35" s="1">
        <v>86</v>
      </c>
      <c r="AG35" s="1">
        <v>87</v>
      </c>
      <c r="AH35" s="1">
        <v>94</v>
      </c>
      <c r="AI35" s="1">
        <v>90</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118855</v>
      </c>
      <c r="C36" s="19" t="s">
        <v>222</v>
      </c>
      <c r="D36" s="18"/>
      <c r="E36" s="28">
        <f t="shared" si="0"/>
        <v>85</v>
      </c>
      <c r="F36" s="28" t="str">
        <f t="shared" si="1"/>
        <v>A</v>
      </c>
      <c r="G36" s="28">
        <f t="shared" si="2"/>
        <v>85</v>
      </c>
      <c r="H36" s="28" t="str">
        <f t="shared" si="3"/>
        <v>A</v>
      </c>
      <c r="I36" s="36">
        <v>1</v>
      </c>
      <c r="J36"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6" s="28">
        <f t="shared" si="5"/>
        <v>88.25</v>
      </c>
      <c r="L36" s="28" t="str">
        <f t="shared" si="6"/>
        <v>A</v>
      </c>
      <c r="M36" s="28">
        <f t="shared" si="7"/>
        <v>88.25</v>
      </c>
      <c r="N36" s="28" t="str">
        <f t="shared" si="8"/>
        <v>A</v>
      </c>
      <c r="O36" s="36">
        <v>1</v>
      </c>
      <c r="P36" s="28" t="str">
        <f t="shared" si="9"/>
        <v xml:space="preserve">Memiliki keterampilan berwirausaha pada bidang Kerajinan dari Bahan Limbah Berbentuk Bangun Datar, Rekayasa Peralatan Sistem Teknik, Budidaya Ikan Konsumsi, dan Wirausaha Pengolahan Produk Makanan Khas daerah </v>
      </c>
      <c r="Q36" s="39"/>
      <c r="R36" s="39" t="s">
        <v>8</v>
      </c>
      <c r="S36" s="18"/>
      <c r="T36" s="1">
        <v>80</v>
      </c>
      <c r="U36" s="1">
        <v>78</v>
      </c>
      <c r="V36" s="1">
        <v>90</v>
      </c>
      <c r="W36" s="1">
        <v>88</v>
      </c>
      <c r="X36" s="1">
        <v>88</v>
      </c>
      <c r="Y36" s="1"/>
      <c r="Z36" s="1"/>
      <c r="AA36" s="1"/>
      <c r="AB36" s="1"/>
      <c r="AC36" s="1"/>
      <c r="AD36" s="1"/>
      <c r="AE36" s="18"/>
      <c r="AF36" s="1">
        <v>85</v>
      </c>
      <c r="AG36" s="1">
        <v>92</v>
      </c>
      <c r="AH36" s="1">
        <v>86</v>
      </c>
      <c r="AI36" s="1">
        <v>90</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118870</v>
      </c>
      <c r="C37" s="19" t="s">
        <v>223</v>
      </c>
      <c r="D37" s="18"/>
      <c r="E37" s="28">
        <f t="shared" si="0"/>
        <v>85</v>
      </c>
      <c r="F37" s="28" t="str">
        <f t="shared" si="1"/>
        <v>A</v>
      </c>
      <c r="G37" s="28">
        <f t="shared" si="2"/>
        <v>85</v>
      </c>
      <c r="H37" s="28" t="str">
        <f t="shared" si="3"/>
        <v>A</v>
      </c>
      <c r="I37" s="36">
        <v>1</v>
      </c>
      <c r="J37"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7" s="28">
        <f t="shared" si="5"/>
        <v>87.5</v>
      </c>
      <c r="L37" s="28" t="str">
        <f t="shared" si="6"/>
        <v>A</v>
      </c>
      <c r="M37" s="28">
        <f t="shared" si="7"/>
        <v>87.5</v>
      </c>
      <c r="N37" s="28" t="str">
        <f t="shared" si="8"/>
        <v>A</v>
      </c>
      <c r="O37" s="36">
        <v>1</v>
      </c>
      <c r="P37" s="28" t="str">
        <f t="shared" si="9"/>
        <v xml:space="preserve">Memiliki keterampilan berwirausaha pada bidang Kerajinan dari Bahan Limbah Berbentuk Bangun Datar, Rekayasa Peralatan Sistem Teknik, Budidaya Ikan Konsumsi, dan Wirausaha Pengolahan Produk Makanan Khas daerah </v>
      </c>
      <c r="Q37" s="39"/>
      <c r="R37" s="39" t="s">
        <v>8</v>
      </c>
      <c r="S37" s="18"/>
      <c r="T37" s="1">
        <v>76</v>
      </c>
      <c r="U37" s="1">
        <v>78</v>
      </c>
      <c r="V37" s="1">
        <v>88</v>
      </c>
      <c r="W37" s="1">
        <v>88</v>
      </c>
      <c r="X37" s="1">
        <v>94</v>
      </c>
      <c r="Y37" s="1"/>
      <c r="Z37" s="1"/>
      <c r="AA37" s="1"/>
      <c r="AB37" s="1"/>
      <c r="AC37" s="1"/>
      <c r="AD37" s="1"/>
      <c r="AE37" s="18"/>
      <c r="AF37" s="1">
        <v>85</v>
      </c>
      <c r="AG37" s="1">
        <v>89</v>
      </c>
      <c r="AH37" s="1">
        <v>86</v>
      </c>
      <c r="AI37" s="1">
        <v>90</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118885</v>
      </c>
      <c r="C38" s="19" t="s">
        <v>224</v>
      </c>
      <c r="D38" s="18"/>
      <c r="E38" s="28">
        <f t="shared" si="0"/>
        <v>90</v>
      </c>
      <c r="F38" s="28" t="str">
        <f t="shared" si="1"/>
        <v>A</v>
      </c>
      <c r="G38" s="28">
        <f t="shared" si="2"/>
        <v>90</v>
      </c>
      <c r="H38" s="28" t="str">
        <f t="shared" si="3"/>
        <v>A</v>
      </c>
      <c r="I38" s="36">
        <v>1</v>
      </c>
      <c r="J38"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8" s="28">
        <f t="shared" si="5"/>
        <v>87.75</v>
      </c>
      <c r="L38" s="28" t="str">
        <f t="shared" si="6"/>
        <v>A</v>
      </c>
      <c r="M38" s="28">
        <f t="shared" si="7"/>
        <v>87.75</v>
      </c>
      <c r="N38" s="28" t="str">
        <f t="shared" si="8"/>
        <v>A</v>
      </c>
      <c r="O38" s="36">
        <v>1</v>
      </c>
      <c r="P38" s="28" t="str">
        <f t="shared" si="9"/>
        <v xml:space="preserve">Memiliki keterampilan berwirausaha pada bidang Kerajinan dari Bahan Limbah Berbentuk Bangun Datar, Rekayasa Peralatan Sistem Teknik, Budidaya Ikan Konsumsi, dan Wirausaha Pengolahan Produk Makanan Khas daerah </v>
      </c>
      <c r="Q38" s="39"/>
      <c r="R38" s="39" t="s">
        <v>8</v>
      </c>
      <c r="S38" s="18"/>
      <c r="T38" s="1">
        <v>88.88</v>
      </c>
      <c r="U38" s="1">
        <v>85</v>
      </c>
      <c r="V38" s="1">
        <v>94</v>
      </c>
      <c r="W38" s="1">
        <v>90</v>
      </c>
      <c r="X38" s="1">
        <v>92</v>
      </c>
      <c r="Y38" s="1"/>
      <c r="Z38" s="1"/>
      <c r="AA38" s="1"/>
      <c r="AB38" s="1"/>
      <c r="AC38" s="1"/>
      <c r="AD38" s="1"/>
      <c r="AE38" s="18"/>
      <c r="AF38" s="1">
        <v>86</v>
      </c>
      <c r="AG38" s="1">
        <v>89</v>
      </c>
      <c r="AH38" s="1">
        <v>86</v>
      </c>
      <c r="AI38" s="1">
        <v>90</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118900</v>
      </c>
      <c r="C39" s="19" t="s">
        <v>225</v>
      </c>
      <c r="D39" s="18"/>
      <c r="E39" s="28">
        <f t="shared" si="0"/>
        <v>90</v>
      </c>
      <c r="F39" s="28" t="str">
        <f t="shared" si="1"/>
        <v>A</v>
      </c>
      <c r="G39" s="28">
        <f t="shared" si="2"/>
        <v>90</v>
      </c>
      <c r="H39" s="28" t="str">
        <f t="shared" si="3"/>
        <v>A</v>
      </c>
      <c r="I39" s="36">
        <v>1</v>
      </c>
      <c r="J39"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9" s="28">
        <f t="shared" si="5"/>
        <v>93</v>
      </c>
      <c r="L39" s="28" t="str">
        <f t="shared" si="6"/>
        <v>A</v>
      </c>
      <c r="M39" s="28">
        <f t="shared" si="7"/>
        <v>93</v>
      </c>
      <c r="N39" s="28" t="str">
        <f t="shared" si="8"/>
        <v>A</v>
      </c>
      <c r="O39" s="36">
        <v>1</v>
      </c>
      <c r="P39" s="28" t="str">
        <f t="shared" si="9"/>
        <v xml:space="preserve">Memiliki keterampilan berwirausaha pada bidang Kerajinan dari Bahan Limbah Berbentuk Bangun Datar, Rekayasa Peralatan Sistem Teknik, Budidaya Ikan Konsumsi, dan Wirausaha Pengolahan Produk Makanan Khas daerah </v>
      </c>
      <c r="Q39" s="39"/>
      <c r="R39" s="39" t="s">
        <v>8</v>
      </c>
      <c r="S39" s="18"/>
      <c r="T39" s="1">
        <v>93.05</v>
      </c>
      <c r="U39" s="1">
        <v>78</v>
      </c>
      <c r="V39" s="1">
        <v>88</v>
      </c>
      <c r="W39" s="1">
        <v>92</v>
      </c>
      <c r="X39" s="1">
        <v>98</v>
      </c>
      <c r="Y39" s="1"/>
      <c r="Z39" s="1"/>
      <c r="AA39" s="1"/>
      <c r="AB39" s="1"/>
      <c r="AC39" s="1"/>
      <c r="AD39" s="1"/>
      <c r="AE39" s="18"/>
      <c r="AF39" s="1">
        <v>86</v>
      </c>
      <c r="AG39" s="1">
        <v>96</v>
      </c>
      <c r="AH39" s="1">
        <v>92</v>
      </c>
      <c r="AI39" s="1">
        <v>98</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118915</v>
      </c>
      <c r="C40" s="19" t="s">
        <v>226</v>
      </c>
      <c r="D40" s="18"/>
      <c r="E40" s="28">
        <f t="shared" si="0"/>
        <v>83</v>
      </c>
      <c r="F40" s="28" t="str">
        <f t="shared" si="1"/>
        <v>B</v>
      </c>
      <c r="G40" s="28">
        <f t="shared" si="2"/>
        <v>83</v>
      </c>
      <c r="H40" s="28" t="str">
        <f t="shared" si="3"/>
        <v>B</v>
      </c>
      <c r="I40" s="36">
        <v>2</v>
      </c>
      <c r="J40"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40" s="28">
        <f t="shared" si="5"/>
        <v>81</v>
      </c>
      <c r="L40" s="28" t="str">
        <f t="shared" si="6"/>
        <v>B</v>
      </c>
      <c r="M40" s="28">
        <f t="shared" si="7"/>
        <v>81</v>
      </c>
      <c r="N40" s="28" t="str">
        <f t="shared" si="8"/>
        <v>B</v>
      </c>
      <c r="O40" s="36">
        <v>2</v>
      </c>
      <c r="P40" s="28" t="str">
        <f t="shared" si="9"/>
        <v xml:space="preserve">Memiliki keterampilan berwirausaha pada bidang Kerajinan dari Bahan Limbah Berbentuk Bangun Datar, Rekayasa Peralatan Sistem Teknik, namun kemampuan memahami, mengenali dan menerapkan kewirausahaan pada Budidaya Ikan Konsumsi, dan Wirausaha Pengolahan Produk Makanan Khas daerah perlu ditingkatkan. </v>
      </c>
      <c r="Q40" s="39"/>
      <c r="R40" s="39" t="s">
        <v>9</v>
      </c>
      <c r="S40" s="18"/>
      <c r="T40" s="1">
        <v>76</v>
      </c>
      <c r="U40" s="1">
        <v>78</v>
      </c>
      <c r="V40" s="1">
        <v>93.37</v>
      </c>
      <c r="W40" s="1">
        <v>70</v>
      </c>
      <c r="X40" s="1">
        <v>96</v>
      </c>
      <c r="Y40" s="1"/>
      <c r="Z40" s="1"/>
      <c r="AA40" s="1"/>
      <c r="AB40" s="1"/>
      <c r="AC40" s="1"/>
      <c r="AD40" s="1"/>
      <c r="AE40" s="18"/>
      <c r="AF40" s="1">
        <v>83</v>
      </c>
      <c r="AG40" s="1">
        <v>80</v>
      </c>
      <c r="AH40" s="1">
        <v>81</v>
      </c>
      <c r="AI40" s="1">
        <v>80</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118930</v>
      </c>
      <c r="C41" s="19" t="s">
        <v>227</v>
      </c>
      <c r="D41" s="18"/>
      <c r="E41" s="28">
        <f t="shared" si="0"/>
        <v>85</v>
      </c>
      <c r="F41" s="28" t="str">
        <f t="shared" si="1"/>
        <v>A</v>
      </c>
      <c r="G41" s="28">
        <f t="shared" si="2"/>
        <v>85</v>
      </c>
      <c r="H41" s="28" t="str">
        <f t="shared" si="3"/>
        <v>A</v>
      </c>
      <c r="I41" s="36">
        <v>1</v>
      </c>
      <c r="J41"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1" s="28">
        <f t="shared" si="5"/>
        <v>88.25</v>
      </c>
      <c r="L41" s="28" t="str">
        <f t="shared" si="6"/>
        <v>A</v>
      </c>
      <c r="M41" s="28">
        <f t="shared" si="7"/>
        <v>88.25</v>
      </c>
      <c r="N41" s="28" t="str">
        <f t="shared" si="8"/>
        <v>A</v>
      </c>
      <c r="O41" s="36">
        <v>1</v>
      </c>
      <c r="P41" s="28" t="str">
        <f t="shared" si="9"/>
        <v xml:space="preserve">Memiliki keterampilan berwirausaha pada bidang Kerajinan dari Bahan Limbah Berbentuk Bangun Datar, Rekayasa Peralatan Sistem Teknik, Budidaya Ikan Konsumsi, dan Wirausaha Pengolahan Produk Makanan Khas daerah </v>
      </c>
      <c r="Q41" s="39"/>
      <c r="R41" s="39" t="s">
        <v>8</v>
      </c>
      <c r="S41" s="18"/>
      <c r="T41" s="1">
        <v>82</v>
      </c>
      <c r="U41" s="1">
        <v>78</v>
      </c>
      <c r="V41" s="1">
        <v>90</v>
      </c>
      <c r="W41" s="1">
        <v>88</v>
      </c>
      <c r="X41" s="1">
        <v>88</v>
      </c>
      <c r="Y41" s="1"/>
      <c r="Z41" s="1"/>
      <c r="AA41" s="1"/>
      <c r="AB41" s="1"/>
      <c r="AC41" s="1"/>
      <c r="AD41" s="1"/>
      <c r="AE41" s="18"/>
      <c r="AF41" s="1">
        <v>85</v>
      </c>
      <c r="AG41" s="1">
        <v>92</v>
      </c>
      <c r="AH41" s="1">
        <v>86</v>
      </c>
      <c r="AI41" s="1">
        <v>90</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118945</v>
      </c>
      <c r="C42" s="19" t="s">
        <v>228</v>
      </c>
      <c r="D42" s="18"/>
      <c r="E42" s="28">
        <f t="shared" si="0"/>
        <v>86</v>
      </c>
      <c r="F42" s="28" t="str">
        <f t="shared" si="1"/>
        <v>A</v>
      </c>
      <c r="G42" s="28">
        <f t="shared" si="2"/>
        <v>86</v>
      </c>
      <c r="H42" s="28" t="str">
        <f t="shared" si="3"/>
        <v>A</v>
      </c>
      <c r="I42" s="36">
        <v>1</v>
      </c>
      <c r="J4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2" s="28">
        <f t="shared" si="5"/>
        <v>89.5</v>
      </c>
      <c r="L42" s="28" t="str">
        <f t="shared" si="6"/>
        <v>A</v>
      </c>
      <c r="M42" s="28">
        <f t="shared" si="7"/>
        <v>89.5</v>
      </c>
      <c r="N42" s="28" t="str">
        <f t="shared" si="8"/>
        <v>A</v>
      </c>
      <c r="O42" s="36">
        <v>1</v>
      </c>
      <c r="P42" s="28" t="str">
        <f t="shared" si="9"/>
        <v xml:space="preserve">Memiliki keterampilan berwirausaha pada bidang Kerajinan dari Bahan Limbah Berbentuk Bangun Datar, Rekayasa Peralatan Sistem Teknik, Budidaya Ikan Konsumsi, dan Wirausaha Pengolahan Produk Makanan Khas daerah </v>
      </c>
      <c r="Q42" s="39"/>
      <c r="R42" s="39" t="s">
        <v>8</v>
      </c>
      <c r="S42" s="18"/>
      <c r="T42" s="1">
        <v>78</v>
      </c>
      <c r="U42" s="1">
        <v>78</v>
      </c>
      <c r="V42" s="1">
        <v>88</v>
      </c>
      <c r="W42" s="1">
        <v>86</v>
      </c>
      <c r="X42" s="1">
        <v>100</v>
      </c>
      <c r="Y42" s="1"/>
      <c r="Z42" s="1"/>
      <c r="AA42" s="1"/>
      <c r="AB42" s="1"/>
      <c r="AC42" s="1"/>
      <c r="AD42" s="1"/>
      <c r="AE42" s="18"/>
      <c r="AF42" s="1">
        <v>86</v>
      </c>
      <c r="AG42" s="1">
        <v>92</v>
      </c>
      <c r="AH42" s="1">
        <v>86</v>
      </c>
      <c r="AI42" s="1">
        <v>94</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118960</v>
      </c>
      <c r="C43" s="19" t="s">
        <v>229</v>
      </c>
      <c r="D43" s="18"/>
      <c r="E43" s="28">
        <f t="shared" si="0"/>
        <v>86</v>
      </c>
      <c r="F43" s="28" t="str">
        <f t="shared" si="1"/>
        <v>A</v>
      </c>
      <c r="G43" s="28">
        <f t="shared" si="2"/>
        <v>86</v>
      </c>
      <c r="H43" s="28" t="str">
        <f t="shared" si="3"/>
        <v>A</v>
      </c>
      <c r="I43" s="36">
        <v>1</v>
      </c>
      <c r="J4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3" s="28">
        <f t="shared" si="5"/>
        <v>88.5</v>
      </c>
      <c r="L43" s="28" t="str">
        <f t="shared" si="6"/>
        <v>A</v>
      </c>
      <c r="M43" s="28">
        <f t="shared" si="7"/>
        <v>88.5</v>
      </c>
      <c r="N43" s="28" t="str">
        <f t="shared" si="8"/>
        <v>A</v>
      </c>
      <c r="O43" s="36">
        <v>1</v>
      </c>
      <c r="P43" s="28" t="str">
        <f t="shared" si="9"/>
        <v xml:space="preserve">Memiliki keterampilan berwirausaha pada bidang Kerajinan dari Bahan Limbah Berbentuk Bangun Datar, Rekayasa Peralatan Sistem Teknik, Budidaya Ikan Konsumsi, dan Wirausaha Pengolahan Produk Makanan Khas daerah </v>
      </c>
      <c r="Q43" s="39"/>
      <c r="R43" s="39" t="s">
        <v>8</v>
      </c>
      <c r="S43" s="18"/>
      <c r="T43" s="1">
        <v>86.11</v>
      </c>
      <c r="U43" s="1">
        <v>82</v>
      </c>
      <c r="V43" s="1">
        <v>91.33</v>
      </c>
      <c r="W43" s="1">
        <v>80.760000000000005</v>
      </c>
      <c r="X43" s="1">
        <v>92</v>
      </c>
      <c r="Y43" s="1"/>
      <c r="Z43" s="1"/>
      <c r="AA43" s="1"/>
      <c r="AB43" s="1"/>
      <c r="AC43" s="1"/>
      <c r="AD43" s="1"/>
      <c r="AE43" s="18"/>
      <c r="AF43" s="1">
        <v>86</v>
      </c>
      <c r="AG43" s="1">
        <v>92</v>
      </c>
      <c r="AH43" s="1">
        <v>86</v>
      </c>
      <c r="AI43" s="1">
        <v>90</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118975</v>
      </c>
      <c r="C44" s="19" t="s">
        <v>230</v>
      </c>
      <c r="D44" s="18"/>
      <c r="E44" s="28">
        <f t="shared" si="0"/>
        <v>87</v>
      </c>
      <c r="F44" s="28" t="str">
        <f t="shared" si="1"/>
        <v>A</v>
      </c>
      <c r="G44" s="28">
        <f t="shared" si="2"/>
        <v>87</v>
      </c>
      <c r="H44" s="28" t="str">
        <f t="shared" si="3"/>
        <v>A</v>
      </c>
      <c r="I44" s="36">
        <v>1</v>
      </c>
      <c r="J44"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4" s="28">
        <f t="shared" si="5"/>
        <v>88</v>
      </c>
      <c r="L44" s="28" t="str">
        <f t="shared" si="6"/>
        <v>A</v>
      </c>
      <c r="M44" s="28">
        <f t="shared" si="7"/>
        <v>88</v>
      </c>
      <c r="N44" s="28" t="str">
        <f t="shared" si="8"/>
        <v>A</v>
      </c>
      <c r="O44" s="36">
        <v>1</v>
      </c>
      <c r="P44" s="28" t="str">
        <f t="shared" si="9"/>
        <v xml:space="preserve">Memiliki keterampilan berwirausaha pada bidang Kerajinan dari Bahan Limbah Berbentuk Bangun Datar, Rekayasa Peralatan Sistem Teknik, Budidaya Ikan Konsumsi, dan Wirausaha Pengolahan Produk Makanan Khas daerah </v>
      </c>
      <c r="Q44" s="39"/>
      <c r="R44" s="39" t="s">
        <v>8</v>
      </c>
      <c r="S44" s="18"/>
      <c r="T44" s="1">
        <v>84.72</v>
      </c>
      <c r="U44" s="1">
        <v>80</v>
      </c>
      <c r="V44" s="1">
        <v>85.36</v>
      </c>
      <c r="W44" s="1">
        <v>85.86</v>
      </c>
      <c r="X44" s="1">
        <v>100</v>
      </c>
      <c r="Y44" s="1"/>
      <c r="Z44" s="1"/>
      <c r="AA44" s="1"/>
      <c r="AB44" s="1"/>
      <c r="AC44" s="1"/>
      <c r="AD44" s="1"/>
      <c r="AE44" s="18"/>
      <c r="AF44" s="1">
        <v>85</v>
      </c>
      <c r="AG44" s="1">
        <v>91</v>
      </c>
      <c r="AH44" s="1">
        <v>86</v>
      </c>
      <c r="AI44" s="1">
        <v>90</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118990</v>
      </c>
      <c r="C45" s="19" t="s">
        <v>231</v>
      </c>
      <c r="D45" s="18"/>
      <c r="E45" s="28">
        <f t="shared" si="0"/>
        <v>86</v>
      </c>
      <c r="F45" s="28" t="str">
        <f t="shared" si="1"/>
        <v>A</v>
      </c>
      <c r="G45" s="28">
        <f t="shared" si="2"/>
        <v>86</v>
      </c>
      <c r="H45" s="28" t="str">
        <f t="shared" si="3"/>
        <v>A</v>
      </c>
      <c r="I45" s="36">
        <v>1</v>
      </c>
      <c r="J4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5" s="28">
        <f t="shared" si="5"/>
        <v>88.25</v>
      </c>
      <c r="L45" s="28" t="str">
        <f t="shared" si="6"/>
        <v>A</v>
      </c>
      <c r="M45" s="28">
        <f t="shared" si="7"/>
        <v>88.25</v>
      </c>
      <c r="N45" s="28" t="str">
        <f t="shared" si="8"/>
        <v>A</v>
      </c>
      <c r="O45" s="36">
        <v>1</v>
      </c>
      <c r="P45" s="28" t="str">
        <f t="shared" si="9"/>
        <v xml:space="preserve">Memiliki keterampilan berwirausaha pada bidang Kerajinan dari Bahan Limbah Berbentuk Bangun Datar, Rekayasa Peralatan Sistem Teknik, Budidaya Ikan Konsumsi, dan Wirausaha Pengolahan Produk Makanan Khas daerah </v>
      </c>
      <c r="Q45" s="39"/>
      <c r="R45" s="39" t="s">
        <v>8</v>
      </c>
      <c r="S45" s="18"/>
      <c r="T45" s="1">
        <v>80</v>
      </c>
      <c r="U45" s="1">
        <v>80</v>
      </c>
      <c r="V45" s="1">
        <v>90</v>
      </c>
      <c r="W45" s="1">
        <v>88</v>
      </c>
      <c r="X45" s="1">
        <v>94</v>
      </c>
      <c r="Y45" s="1"/>
      <c r="Z45" s="1"/>
      <c r="AA45" s="1"/>
      <c r="AB45" s="1"/>
      <c r="AC45" s="1"/>
      <c r="AD45" s="1"/>
      <c r="AE45" s="18"/>
      <c r="AF45" s="1">
        <v>86</v>
      </c>
      <c r="AG45" s="1">
        <v>91</v>
      </c>
      <c r="AH45" s="1">
        <v>86</v>
      </c>
      <c r="AI45" s="1">
        <v>90</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110</v>
      </c>
      <c r="D52" s="18"/>
      <c r="E52" s="18"/>
      <c r="F52" s="18" t="s">
        <v>111</v>
      </c>
      <c r="G52" s="18"/>
      <c r="H52" s="18"/>
      <c r="I52" s="38"/>
      <c r="J52" s="30"/>
      <c r="K52" s="18">
        <f>IF(COUNTBLANK($G$11:$G$50)=40,"",MAX($G$11:$G$50))</f>
        <v>91</v>
      </c>
      <c r="L52" s="18"/>
      <c r="M52" s="18"/>
      <c r="N52" s="18"/>
      <c r="O52" s="37"/>
      <c r="P52" s="18"/>
      <c r="Q52" s="37" t="s">
        <v>112</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113</v>
      </c>
      <c r="D53" s="18"/>
      <c r="E53" s="18"/>
      <c r="F53" s="18" t="s">
        <v>114</v>
      </c>
      <c r="G53" s="18"/>
      <c r="H53" s="18"/>
      <c r="I53" s="38"/>
      <c r="J53" s="30"/>
      <c r="K53" s="18">
        <f>IF(COUNTBLANK($G$11:$G$50)=40,"",MIN($G$11:$G$50))</f>
        <v>73</v>
      </c>
      <c r="L53" s="18"/>
      <c r="M53" s="18"/>
      <c r="N53" s="18"/>
      <c r="O53" s="37"/>
      <c r="P53" s="18"/>
      <c r="Q53" s="37" t="s">
        <v>115</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116</v>
      </c>
      <c r="G54" s="18"/>
      <c r="H54" s="18"/>
      <c r="I54" s="38"/>
      <c r="J54" s="30"/>
      <c r="K54" s="18">
        <f>IF(COUNTBLANK($G$11:$G$50)=40,"",AVERAGE($G$11:$G$50))</f>
        <v>86.057142857142864</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117</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118</v>
      </c>
      <c r="D56" s="18"/>
      <c r="E56" s="18"/>
      <c r="F56" s="18"/>
      <c r="G56" s="18"/>
      <c r="H56" s="18"/>
      <c r="I56" s="37"/>
      <c r="J56" s="18"/>
      <c r="K56" s="18"/>
      <c r="L56" s="18"/>
      <c r="M56" s="18"/>
      <c r="N56" s="18"/>
      <c r="O56" s="37"/>
      <c r="P56" s="18"/>
      <c r="Q56" s="37" t="s">
        <v>119</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120</v>
      </c>
      <c r="D57" s="18"/>
      <c r="E57" s="18"/>
      <c r="F57" s="18"/>
      <c r="G57" s="18"/>
      <c r="H57" s="18"/>
      <c r="I57" s="37"/>
      <c r="J57" s="18"/>
      <c r="K57" s="18"/>
      <c r="L57" s="18"/>
      <c r="M57" s="18"/>
      <c r="N57" s="18"/>
      <c r="O57" s="37"/>
      <c r="P57" s="18"/>
      <c r="Q57" s="37" t="s">
        <v>121</v>
      </c>
      <c r="R57" s="37" t="s">
        <v>122</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655" priority="1" operator="between">
      <formula>($C$4-1)</formula>
      <formula>1</formula>
    </cfRule>
  </conditionalFormatting>
  <conditionalFormatting sqref="E12">
    <cfRule type="cellIs" dxfId="654" priority="2" operator="between">
      <formula>($C$4-1)</formula>
      <formula>1</formula>
    </cfRule>
  </conditionalFormatting>
  <conditionalFormatting sqref="E13">
    <cfRule type="cellIs" dxfId="653" priority="3" operator="between">
      <formula>($C$4-1)</formula>
      <formula>1</formula>
    </cfRule>
  </conditionalFormatting>
  <conditionalFormatting sqref="E14">
    <cfRule type="cellIs" dxfId="652" priority="4" operator="between">
      <formula>($C$4-1)</formula>
      <formula>1</formula>
    </cfRule>
  </conditionalFormatting>
  <conditionalFormatting sqref="E15">
    <cfRule type="cellIs" dxfId="651" priority="5" operator="between">
      <formula>($C$4-1)</formula>
      <formula>1</formula>
    </cfRule>
  </conditionalFormatting>
  <conditionalFormatting sqref="E16">
    <cfRule type="cellIs" dxfId="650" priority="6" operator="between">
      <formula>($C$4-1)</formula>
      <formula>1</formula>
    </cfRule>
  </conditionalFormatting>
  <conditionalFormatting sqref="E17">
    <cfRule type="cellIs" dxfId="649" priority="7" operator="between">
      <formula>($C$4-1)</formula>
      <formula>1</formula>
    </cfRule>
  </conditionalFormatting>
  <conditionalFormatting sqref="E18">
    <cfRule type="cellIs" dxfId="648" priority="8" operator="between">
      <formula>($C$4-1)</formula>
      <formula>1</formula>
    </cfRule>
  </conditionalFormatting>
  <conditionalFormatting sqref="E19">
    <cfRule type="cellIs" dxfId="647" priority="9" operator="between">
      <formula>($C$4-1)</formula>
      <formula>1</formula>
    </cfRule>
  </conditionalFormatting>
  <conditionalFormatting sqref="E20">
    <cfRule type="cellIs" dxfId="646" priority="10" operator="between">
      <formula>($C$4-1)</formula>
      <formula>1</formula>
    </cfRule>
  </conditionalFormatting>
  <conditionalFormatting sqref="E21">
    <cfRule type="cellIs" dxfId="645" priority="11" operator="between">
      <formula>($C$4-1)</formula>
      <formula>1</formula>
    </cfRule>
  </conditionalFormatting>
  <conditionalFormatting sqref="E22">
    <cfRule type="cellIs" dxfId="644" priority="12" operator="between">
      <formula>($C$4-1)</formula>
      <formula>1</formula>
    </cfRule>
  </conditionalFormatting>
  <conditionalFormatting sqref="E23">
    <cfRule type="cellIs" dxfId="643" priority="13" operator="between">
      <formula>($C$4-1)</formula>
      <formula>1</formula>
    </cfRule>
  </conditionalFormatting>
  <conditionalFormatting sqref="E24">
    <cfRule type="cellIs" dxfId="642" priority="14" operator="between">
      <formula>($C$4-1)</formula>
      <formula>1</formula>
    </cfRule>
  </conditionalFormatting>
  <conditionalFormatting sqref="E25">
    <cfRule type="cellIs" dxfId="641" priority="15" operator="between">
      <formula>($C$4-1)</formula>
      <formula>1</formula>
    </cfRule>
  </conditionalFormatting>
  <conditionalFormatting sqref="E26">
    <cfRule type="cellIs" dxfId="640" priority="16" operator="between">
      <formula>($C$4-1)</formula>
      <formula>1</formula>
    </cfRule>
  </conditionalFormatting>
  <conditionalFormatting sqref="E27">
    <cfRule type="cellIs" dxfId="639" priority="17" operator="between">
      <formula>($C$4-1)</formula>
      <formula>1</formula>
    </cfRule>
  </conditionalFormatting>
  <conditionalFormatting sqref="E28">
    <cfRule type="cellIs" dxfId="638" priority="18" operator="between">
      <formula>($C$4-1)</formula>
      <formula>1</formula>
    </cfRule>
  </conditionalFormatting>
  <conditionalFormatting sqref="E29">
    <cfRule type="cellIs" dxfId="637" priority="19" operator="between">
      <formula>($C$4-1)</formula>
      <formula>1</formula>
    </cfRule>
  </conditionalFormatting>
  <conditionalFormatting sqref="E30">
    <cfRule type="cellIs" dxfId="636" priority="20" operator="between">
      <formula>($C$4-1)</formula>
      <formula>1</formula>
    </cfRule>
  </conditionalFormatting>
  <conditionalFormatting sqref="E31">
    <cfRule type="cellIs" dxfId="635" priority="21" operator="between">
      <formula>($C$4-1)</formula>
      <formula>1</formula>
    </cfRule>
  </conditionalFormatting>
  <conditionalFormatting sqref="E32">
    <cfRule type="cellIs" dxfId="634" priority="22" operator="between">
      <formula>($C$4-1)</formula>
      <formula>1</formula>
    </cfRule>
  </conditionalFormatting>
  <conditionalFormatting sqref="E33">
    <cfRule type="cellIs" dxfId="633" priority="23" operator="between">
      <formula>($C$4-1)</formula>
      <formula>1</formula>
    </cfRule>
  </conditionalFormatting>
  <conditionalFormatting sqref="E34">
    <cfRule type="cellIs" dxfId="632" priority="24" operator="between">
      <formula>($C$4-1)</formula>
      <formula>1</formula>
    </cfRule>
  </conditionalFormatting>
  <conditionalFormatting sqref="E35">
    <cfRule type="cellIs" dxfId="631" priority="25" operator="between">
      <formula>($C$4-1)</formula>
      <formula>1</formula>
    </cfRule>
  </conditionalFormatting>
  <conditionalFormatting sqref="E36">
    <cfRule type="cellIs" dxfId="630" priority="26" operator="between">
      <formula>($C$4-1)</formula>
      <formula>1</formula>
    </cfRule>
  </conditionalFormatting>
  <conditionalFormatting sqref="E37">
    <cfRule type="cellIs" dxfId="629" priority="27" operator="between">
      <formula>($C$4-1)</formula>
      <formula>1</formula>
    </cfRule>
  </conditionalFormatting>
  <conditionalFormatting sqref="E38">
    <cfRule type="cellIs" dxfId="628" priority="28" operator="between">
      <formula>($C$4-1)</formula>
      <formula>1</formula>
    </cfRule>
  </conditionalFormatting>
  <conditionalFormatting sqref="E39">
    <cfRule type="cellIs" dxfId="627" priority="29" operator="between">
      <formula>($C$4-1)</formula>
      <formula>1</formula>
    </cfRule>
  </conditionalFormatting>
  <conditionalFormatting sqref="E40">
    <cfRule type="cellIs" dxfId="626" priority="30" operator="between">
      <formula>($C$4-1)</formula>
      <formula>1</formula>
    </cfRule>
  </conditionalFormatting>
  <conditionalFormatting sqref="E41">
    <cfRule type="cellIs" dxfId="625" priority="31" operator="between">
      <formula>($C$4-1)</formula>
      <formula>1</formula>
    </cfRule>
  </conditionalFormatting>
  <conditionalFormatting sqref="E42">
    <cfRule type="cellIs" dxfId="624" priority="32" operator="between">
      <formula>($C$4-1)</formula>
      <formula>1</formula>
    </cfRule>
  </conditionalFormatting>
  <conditionalFormatting sqref="E43">
    <cfRule type="cellIs" dxfId="623" priority="33" operator="between">
      <formula>($C$4-1)</formula>
      <formula>1</formula>
    </cfRule>
  </conditionalFormatting>
  <conditionalFormatting sqref="E44">
    <cfRule type="cellIs" dxfId="622" priority="34" operator="between">
      <formula>($C$4-1)</formula>
      <formula>1</formula>
    </cfRule>
  </conditionalFormatting>
  <conditionalFormatting sqref="E45">
    <cfRule type="cellIs" dxfId="621" priority="35" operator="between">
      <formula>($C$4-1)</formula>
      <formula>1</formula>
    </cfRule>
  </conditionalFormatting>
  <conditionalFormatting sqref="E46">
    <cfRule type="cellIs" dxfId="620" priority="36" operator="between">
      <formula>($C$4-1)</formula>
      <formula>1</formula>
    </cfRule>
  </conditionalFormatting>
  <conditionalFormatting sqref="E47">
    <cfRule type="cellIs" dxfId="619" priority="37" operator="between">
      <formula>($C$4-1)</formula>
      <formula>1</formula>
    </cfRule>
  </conditionalFormatting>
  <conditionalFormatting sqref="E48">
    <cfRule type="cellIs" dxfId="618" priority="38" operator="between">
      <formula>($C$4-1)</formula>
      <formula>1</formula>
    </cfRule>
  </conditionalFormatting>
  <conditionalFormatting sqref="E49">
    <cfRule type="cellIs" dxfId="617" priority="39" operator="between">
      <formula>($C$4-1)</formula>
      <formula>1</formula>
    </cfRule>
  </conditionalFormatting>
  <conditionalFormatting sqref="E50">
    <cfRule type="cellIs" dxfId="616" priority="40" operator="between">
      <formula>($C$4-1)</formula>
      <formula>1</formula>
    </cfRule>
  </conditionalFormatting>
  <conditionalFormatting sqref="G11">
    <cfRule type="cellIs" dxfId="615" priority="41" operator="between">
      <formula>($C$4-1)</formula>
      <formula>1</formula>
    </cfRule>
  </conditionalFormatting>
  <conditionalFormatting sqref="G12">
    <cfRule type="cellIs" dxfId="614" priority="42" operator="between">
      <formula>($C$4-1)</formula>
      <formula>1</formula>
    </cfRule>
  </conditionalFormatting>
  <conditionalFormatting sqref="G13">
    <cfRule type="cellIs" dxfId="613" priority="43" operator="between">
      <formula>($C$4-1)</formula>
      <formula>1</formula>
    </cfRule>
  </conditionalFormatting>
  <conditionalFormatting sqref="G14">
    <cfRule type="cellIs" dxfId="612" priority="44" operator="between">
      <formula>($C$4-1)</formula>
      <formula>1</formula>
    </cfRule>
  </conditionalFormatting>
  <conditionalFormatting sqref="G15">
    <cfRule type="cellIs" dxfId="611" priority="45" operator="between">
      <formula>($C$4-1)</formula>
      <formula>1</formula>
    </cfRule>
  </conditionalFormatting>
  <conditionalFormatting sqref="G16">
    <cfRule type="cellIs" dxfId="610" priority="46" operator="between">
      <formula>($C$4-1)</formula>
      <formula>1</formula>
    </cfRule>
  </conditionalFormatting>
  <conditionalFormatting sqref="G17">
    <cfRule type="cellIs" dxfId="609" priority="47" operator="between">
      <formula>($C$4-1)</formula>
      <formula>1</formula>
    </cfRule>
  </conditionalFormatting>
  <conditionalFormatting sqref="G18">
    <cfRule type="cellIs" dxfId="608" priority="48" operator="between">
      <formula>($C$4-1)</formula>
      <formula>1</formula>
    </cfRule>
  </conditionalFormatting>
  <conditionalFormatting sqref="G19">
    <cfRule type="cellIs" dxfId="607" priority="49" operator="between">
      <formula>($C$4-1)</formula>
      <formula>1</formula>
    </cfRule>
  </conditionalFormatting>
  <conditionalFormatting sqref="G20">
    <cfRule type="cellIs" dxfId="606" priority="50" operator="between">
      <formula>($C$4-1)</formula>
      <formula>1</formula>
    </cfRule>
  </conditionalFormatting>
  <conditionalFormatting sqref="G21">
    <cfRule type="cellIs" dxfId="605" priority="51" operator="between">
      <formula>($C$4-1)</formula>
      <formula>1</formula>
    </cfRule>
  </conditionalFormatting>
  <conditionalFormatting sqref="G22">
    <cfRule type="cellIs" dxfId="604" priority="52" operator="between">
      <formula>($C$4-1)</formula>
      <formula>1</formula>
    </cfRule>
  </conditionalFormatting>
  <conditionalFormatting sqref="G23">
    <cfRule type="cellIs" dxfId="603" priority="53" operator="between">
      <formula>($C$4-1)</formula>
      <formula>1</formula>
    </cfRule>
  </conditionalFormatting>
  <conditionalFormatting sqref="G24">
    <cfRule type="cellIs" dxfId="602" priority="54" operator="between">
      <formula>($C$4-1)</formula>
      <formula>1</formula>
    </cfRule>
  </conditionalFormatting>
  <conditionalFormatting sqref="G25">
    <cfRule type="cellIs" dxfId="601" priority="55" operator="between">
      <formula>($C$4-1)</formula>
      <formula>1</formula>
    </cfRule>
  </conditionalFormatting>
  <conditionalFormatting sqref="G26">
    <cfRule type="cellIs" dxfId="600" priority="56" operator="between">
      <formula>($C$4-1)</formula>
      <formula>1</formula>
    </cfRule>
  </conditionalFormatting>
  <conditionalFormatting sqref="G27">
    <cfRule type="cellIs" dxfId="599" priority="57" operator="between">
      <formula>($C$4-1)</formula>
      <formula>1</formula>
    </cfRule>
  </conditionalFormatting>
  <conditionalFormatting sqref="G28">
    <cfRule type="cellIs" dxfId="598" priority="58" operator="between">
      <formula>($C$4-1)</formula>
      <formula>1</formula>
    </cfRule>
  </conditionalFormatting>
  <conditionalFormatting sqref="G29">
    <cfRule type="cellIs" dxfId="597" priority="59" operator="between">
      <formula>($C$4-1)</formula>
      <formula>1</formula>
    </cfRule>
  </conditionalFormatting>
  <conditionalFormatting sqref="G30">
    <cfRule type="cellIs" dxfId="596" priority="60" operator="between">
      <formula>($C$4-1)</formula>
      <formula>1</formula>
    </cfRule>
  </conditionalFormatting>
  <conditionalFormatting sqref="G31">
    <cfRule type="cellIs" dxfId="595" priority="61" operator="between">
      <formula>($C$4-1)</formula>
      <formula>1</formula>
    </cfRule>
  </conditionalFormatting>
  <conditionalFormatting sqref="G32">
    <cfRule type="cellIs" dxfId="594" priority="62" operator="between">
      <formula>($C$4-1)</formula>
      <formula>1</formula>
    </cfRule>
  </conditionalFormatting>
  <conditionalFormatting sqref="G33">
    <cfRule type="cellIs" dxfId="593" priority="63" operator="between">
      <formula>($C$4-1)</formula>
      <formula>1</formula>
    </cfRule>
  </conditionalFormatting>
  <conditionalFormatting sqref="G34">
    <cfRule type="cellIs" dxfId="592" priority="64" operator="between">
      <formula>($C$4-1)</formula>
      <formula>1</formula>
    </cfRule>
  </conditionalFormatting>
  <conditionalFormatting sqref="G35">
    <cfRule type="cellIs" dxfId="591" priority="65" operator="between">
      <formula>($C$4-1)</formula>
      <formula>1</formula>
    </cfRule>
  </conditionalFormatting>
  <conditionalFormatting sqref="G36">
    <cfRule type="cellIs" dxfId="590" priority="66" operator="between">
      <formula>($C$4-1)</formula>
      <formula>1</formula>
    </cfRule>
  </conditionalFormatting>
  <conditionalFormatting sqref="G37">
    <cfRule type="cellIs" dxfId="589" priority="67" operator="between">
      <formula>($C$4-1)</formula>
      <formula>1</formula>
    </cfRule>
  </conditionalFormatting>
  <conditionalFormatting sqref="G38">
    <cfRule type="cellIs" dxfId="588" priority="68" operator="between">
      <formula>($C$4-1)</formula>
      <formula>1</formula>
    </cfRule>
  </conditionalFormatting>
  <conditionalFormatting sqref="G39">
    <cfRule type="cellIs" dxfId="587" priority="69" operator="between">
      <formula>($C$4-1)</formula>
      <formula>1</formula>
    </cfRule>
  </conditionalFormatting>
  <conditionalFormatting sqref="G40">
    <cfRule type="cellIs" dxfId="586" priority="70" operator="between">
      <formula>($C$4-1)</formula>
      <formula>1</formula>
    </cfRule>
  </conditionalFormatting>
  <conditionalFormatting sqref="G41">
    <cfRule type="cellIs" dxfId="585" priority="71" operator="between">
      <formula>($C$4-1)</formula>
      <formula>1</formula>
    </cfRule>
  </conditionalFormatting>
  <conditionalFormatting sqref="G42">
    <cfRule type="cellIs" dxfId="584" priority="72" operator="between">
      <formula>($C$4-1)</formula>
      <formula>1</formula>
    </cfRule>
  </conditionalFormatting>
  <conditionalFormatting sqref="G43">
    <cfRule type="cellIs" dxfId="583" priority="73" operator="between">
      <formula>($C$4-1)</formula>
      <formula>1</formula>
    </cfRule>
  </conditionalFormatting>
  <conditionalFormatting sqref="G44">
    <cfRule type="cellIs" dxfId="582" priority="74" operator="between">
      <formula>($C$4-1)</formula>
      <formula>1</formula>
    </cfRule>
  </conditionalFormatting>
  <conditionalFormatting sqref="G45">
    <cfRule type="cellIs" dxfId="581" priority="75" operator="between">
      <formula>($C$4-1)</formula>
      <formula>1</formula>
    </cfRule>
  </conditionalFormatting>
  <conditionalFormatting sqref="G46">
    <cfRule type="cellIs" dxfId="580" priority="76" operator="between">
      <formula>($C$4-1)</formula>
      <formula>1</formula>
    </cfRule>
  </conditionalFormatting>
  <conditionalFormatting sqref="G47">
    <cfRule type="cellIs" dxfId="579" priority="77" operator="between">
      <formula>($C$4-1)</formula>
      <formula>1</formula>
    </cfRule>
  </conditionalFormatting>
  <conditionalFormatting sqref="G48">
    <cfRule type="cellIs" dxfId="578" priority="78" operator="between">
      <formula>($C$4-1)</formula>
      <formula>1</formula>
    </cfRule>
  </conditionalFormatting>
  <conditionalFormatting sqref="G49">
    <cfRule type="cellIs" dxfId="577" priority="79" operator="between">
      <formula>($C$4-1)</formula>
      <formula>1</formula>
    </cfRule>
  </conditionalFormatting>
  <conditionalFormatting sqref="G50">
    <cfRule type="cellIs" dxfId="576" priority="80" operator="between">
      <formula>($C$4-1)</formula>
      <formula>1</formula>
    </cfRule>
  </conditionalFormatting>
  <conditionalFormatting sqref="K11">
    <cfRule type="cellIs" dxfId="575" priority="81" operator="between">
      <formula>($C$4-1)</formula>
      <formula>1</formula>
    </cfRule>
  </conditionalFormatting>
  <conditionalFormatting sqref="K12">
    <cfRule type="cellIs" dxfId="574" priority="82" operator="between">
      <formula>($C$4-1)</formula>
      <formula>1</formula>
    </cfRule>
  </conditionalFormatting>
  <conditionalFormatting sqref="K13">
    <cfRule type="cellIs" dxfId="573" priority="83" operator="between">
      <formula>($C$4-1)</formula>
      <formula>1</formula>
    </cfRule>
  </conditionalFormatting>
  <conditionalFormatting sqref="K14">
    <cfRule type="cellIs" dxfId="572" priority="84" operator="between">
      <formula>($C$4-1)</formula>
      <formula>1</formula>
    </cfRule>
  </conditionalFormatting>
  <conditionalFormatting sqref="K15">
    <cfRule type="cellIs" dxfId="571" priority="85" operator="between">
      <formula>($C$4-1)</formula>
      <formula>1</formula>
    </cfRule>
  </conditionalFormatting>
  <conditionalFormatting sqref="K16">
    <cfRule type="cellIs" dxfId="570" priority="86" operator="between">
      <formula>($C$4-1)</formula>
      <formula>1</formula>
    </cfRule>
  </conditionalFormatting>
  <conditionalFormatting sqref="K17">
    <cfRule type="cellIs" dxfId="569" priority="87" operator="between">
      <formula>($C$4-1)</formula>
      <formula>1</formula>
    </cfRule>
  </conditionalFormatting>
  <conditionalFormatting sqref="K18">
    <cfRule type="cellIs" dxfId="568" priority="88" operator="between">
      <formula>($C$4-1)</formula>
      <formula>1</formula>
    </cfRule>
  </conditionalFormatting>
  <conditionalFormatting sqref="K19">
    <cfRule type="cellIs" dxfId="567" priority="89" operator="between">
      <formula>($C$4-1)</formula>
      <formula>1</formula>
    </cfRule>
  </conditionalFormatting>
  <conditionalFormatting sqref="K20">
    <cfRule type="cellIs" dxfId="566" priority="90" operator="between">
      <formula>($C$4-1)</formula>
      <formula>1</formula>
    </cfRule>
  </conditionalFormatting>
  <conditionalFormatting sqref="K21">
    <cfRule type="cellIs" dxfId="565" priority="91" operator="between">
      <formula>($C$4-1)</formula>
      <formula>1</formula>
    </cfRule>
  </conditionalFormatting>
  <conditionalFormatting sqref="K22">
    <cfRule type="cellIs" dxfId="564" priority="92" operator="between">
      <formula>($C$4-1)</formula>
      <formula>1</formula>
    </cfRule>
  </conditionalFormatting>
  <conditionalFormatting sqref="K23">
    <cfRule type="cellIs" dxfId="563" priority="93" operator="between">
      <formula>($C$4-1)</formula>
      <formula>1</formula>
    </cfRule>
  </conditionalFormatting>
  <conditionalFormatting sqref="K24">
    <cfRule type="cellIs" dxfId="562" priority="94" operator="between">
      <formula>($C$4-1)</formula>
      <formula>1</formula>
    </cfRule>
  </conditionalFormatting>
  <conditionalFormatting sqref="K25">
    <cfRule type="cellIs" dxfId="561" priority="95" operator="between">
      <formula>($C$4-1)</formula>
      <formula>1</formula>
    </cfRule>
  </conditionalFormatting>
  <conditionalFormatting sqref="K26">
    <cfRule type="cellIs" dxfId="560" priority="96" operator="between">
      <formula>($C$4-1)</formula>
      <formula>1</formula>
    </cfRule>
  </conditionalFormatting>
  <conditionalFormatting sqref="K27">
    <cfRule type="cellIs" dxfId="559" priority="97" operator="between">
      <formula>($C$4-1)</formula>
      <formula>1</formula>
    </cfRule>
  </conditionalFormatting>
  <conditionalFormatting sqref="K28">
    <cfRule type="cellIs" dxfId="558" priority="98" operator="between">
      <formula>($C$4-1)</formula>
      <formula>1</formula>
    </cfRule>
  </conditionalFormatting>
  <conditionalFormatting sqref="K29">
    <cfRule type="cellIs" dxfId="557" priority="99" operator="between">
      <formula>($C$4-1)</formula>
      <formula>1</formula>
    </cfRule>
  </conditionalFormatting>
  <conditionalFormatting sqref="K30">
    <cfRule type="cellIs" dxfId="556" priority="100" operator="between">
      <formula>($C$4-1)</formula>
      <formula>1</formula>
    </cfRule>
  </conditionalFormatting>
  <conditionalFormatting sqref="K31">
    <cfRule type="cellIs" dxfId="555" priority="101" operator="between">
      <formula>($C$4-1)</formula>
      <formula>1</formula>
    </cfRule>
  </conditionalFormatting>
  <conditionalFormatting sqref="K32">
    <cfRule type="cellIs" dxfId="554" priority="102" operator="between">
      <formula>($C$4-1)</formula>
      <formula>1</formula>
    </cfRule>
  </conditionalFormatting>
  <conditionalFormatting sqref="K33">
    <cfRule type="cellIs" dxfId="553" priority="103" operator="between">
      <formula>($C$4-1)</formula>
      <formula>1</formula>
    </cfRule>
  </conditionalFormatting>
  <conditionalFormatting sqref="K34">
    <cfRule type="cellIs" dxfId="552" priority="104" operator="between">
      <formula>($C$4-1)</formula>
      <formula>1</formula>
    </cfRule>
  </conditionalFormatting>
  <conditionalFormatting sqref="K35">
    <cfRule type="cellIs" dxfId="551" priority="105" operator="between">
      <formula>($C$4-1)</formula>
      <formula>1</formula>
    </cfRule>
  </conditionalFormatting>
  <conditionalFormatting sqref="K36">
    <cfRule type="cellIs" dxfId="550" priority="106" operator="between">
      <formula>($C$4-1)</formula>
      <formula>1</formula>
    </cfRule>
  </conditionalFormatting>
  <conditionalFormatting sqref="K37">
    <cfRule type="cellIs" dxfId="549" priority="107" operator="between">
      <formula>($C$4-1)</formula>
      <formula>1</formula>
    </cfRule>
  </conditionalFormatting>
  <conditionalFormatting sqref="K38">
    <cfRule type="cellIs" dxfId="548" priority="108" operator="between">
      <formula>($C$4-1)</formula>
      <formula>1</formula>
    </cfRule>
  </conditionalFormatting>
  <conditionalFormatting sqref="K39">
    <cfRule type="cellIs" dxfId="547" priority="109" operator="between">
      <formula>($C$4-1)</formula>
      <formula>1</formula>
    </cfRule>
  </conditionalFormatting>
  <conditionalFormatting sqref="K40">
    <cfRule type="cellIs" dxfId="546" priority="110" operator="between">
      <formula>($C$4-1)</formula>
      <formula>1</formula>
    </cfRule>
  </conditionalFormatting>
  <conditionalFormatting sqref="K41">
    <cfRule type="cellIs" dxfId="545" priority="111" operator="between">
      <formula>($C$4-1)</formula>
      <formula>1</formula>
    </cfRule>
  </conditionalFormatting>
  <conditionalFormatting sqref="K42">
    <cfRule type="cellIs" dxfId="544" priority="112" operator="between">
      <formula>($C$4-1)</formula>
      <formula>1</formula>
    </cfRule>
  </conditionalFormatting>
  <conditionalFormatting sqref="K43">
    <cfRule type="cellIs" dxfId="543" priority="113" operator="between">
      <formula>($C$4-1)</formula>
      <formula>1</formula>
    </cfRule>
  </conditionalFormatting>
  <conditionalFormatting sqref="K44">
    <cfRule type="cellIs" dxfId="542" priority="114" operator="between">
      <formula>($C$4-1)</formula>
      <formula>1</formula>
    </cfRule>
  </conditionalFormatting>
  <conditionalFormatting sqref="K45">
    <cfRule type="cellIs" dxfId="541" priority="115" operator="between">
      <formula>($C$4-1)</formula>
      <formula>1</formula>
    </cfRule>
  </conditionalFormatting>
  <conditionalFormatting sqref="K46">
    <cfRule type="cellIs" dxfId="540" priority="116" operator="between">
      <formula>($C$4-1)</formula>
      <formula>1</formula>
    </cfRule>
  </conditionalFormatting>
  <conditionalFormatting sqref="K47">
    <cfRule type="cellIs" dxfId="539" priority="117" operator="between">
      <formula>($C$4-1)</formula>
      <formula>1</formula>
    </cfRule>
  </conditionalFormatting>
  <conditionalFormatting sqref="K48">
    <cfRule type="cellIs" dxfId="538" priority="118" operator="between">
      <formula>($C$4-1)</formula>
      <formula>1</formula>
    </cfRule>
  </conditionalFormatting>
  <conditionalFormatting sqref="K49">
    <cfRule type="cellIs" dxfId="537" priority="119" operator="between">
      <formula>($C$4-1)</formula>
      <formula>1</formula>
    </cfRule>
  </conditionalFormatting>
  <conditionalFormatting sqref="K50">
    <cfRule type="cellIs" dxfId="536" priority="120" operator="between">
      <formula>($C$4-1)</formula>
      <formula>1</formula>
    </cfRule>
  </conditionalFormatting>
  <conditionalFormatting sqref="M11">
    <cfRule type="cellIs" dxfId="535" priority="121" operator="between">
      <formula>($C$4-1)</formula>
      <formula>1</formula>
    </cfRule>
  </conditionalFormatting>
  <conditionalFormatting sqref="M12">
    <cfRule type="cellIs" dxfId="534" priority="122" operator="between">
      <formula>($C$4-1)</formula>
      <formula>1</formula>
    </cfRule>
  </conditionalFormatting>
  <conditionalFormatting sqref="M13">
    <cfRule type="cellIs" dxfId="533" priority="123" operator="between">
      <formula>($C$4-1)</formula>
      <formula>1</formula>
    </cfRule>
  </conditionalFormatting>
  <conditionalFormatting sqref="M14">
    <cfRule type="cellIs" dxfId="532" priority="124" operator="between">
      <formula>($C$4-1)</formula>
      <formula>1</formula>
    </cfRule>
  </conditionalFormatting>
  <conditionalFormatting sqref="M15">
    <cfRule type="cellIs" dxfId="531" priority="125" operator="between">
      <formula>($C$4-1)</formula>
      <formula>1</formula>
    </cfRule>
  </conditionalFormatting>
  <conditionalFormatting sqref="M16">
    <cfRule type="cellIs" dxfId="530" priority="126" operator="between">
      <formula>($C$4-1)</formula>
      <formula>1</formula>
    </cfRule>
  </conditionalFormatting>
  <conditionalFormatting sqref="M17">
    <cfRule type="cellIs" dxfId="529" priority="127" operator="between">
      <formula>($C$4-1)</formula>
      <formula>1</formula>
    </cfRule>
  </conditionalFormatting>
  <conditionalFormatting sqref="M18">
    <cfRule type="cellIs" dxfId="528" priority="128" operator="between">
      <formula>($C$4-1)</formula>
      <formula>1</formula>
    </cfRule>
  </conditionalFormatting>
  <conditionalFormatting sqref="M19">
    <cfRule type="cellIs" dxfId="527" priority="129" operator="between">
      <formula>($C$4-1)</formula>
      <formula>1</formula>
    </cfRule>
  </conditionalFormatting>
  <conditionalFormatting sqref="M20">
    <cfRule type="cellIs" dxfId="526" priority="130" operator="between">
      <formula>($C$4-1)</formula>
      <formula>1</formula>
    </cfRule>
  </conditionalFormatting>
  <conditionalFormatting sqref="M21">
    <cfRule type="cellIs" dxfId="525" priority="131" operator="between">
      <formula>($C$4-1)</formula>
      <formula>1</formula>
    </cfRule>
  </conditionalFormatting>
  <conditionalFormatting sqref="M22">
    <cfRule type="cellIs" dxfId="524" priority="132" operator="between">
      <formula>($C$4-1)</formula>
      <formula>1</formula>
    </cfRule>
  </conditionalFormatting>
  <conditionalFormatting sqref="M23">
    <cfRule type="cellIs" dxfId="523" priority="133" operator="between">
      <formula>($C$4-1)</formula>
      <formula>1</formula>
    </cfRule>
  </conditionalFormatting>
  <conditionalFormatting sqref="M24">
    <cfRule type="cellIs" dxfId="522" priority="134" operator="between">
      <formula>($C$4-1)</formula>
      <formula>1</formula>
    </cfRule>
  </conditionalFormatting>
  <conditionalFormatting sqref="M25">
    <cfRule type="cellIs" dxfId="521" priority="135" operator="between">
      <formula>($C$4-1)</formula>
      <formula>1</formula>
    </cfRule>
  </conditionalFormatting>
  <conditionalFormatting sqref="M26">
    <cfRule type="cellIs" dxfId="520" priority="136" operator="between">
      <formula>($C$4-1)</formula>
      <formula>1</formula>
    </cfRule>
  </conditionalFormatting>
  <conditionalFormatting sqref="M27">
    <cfRule type="cellIs" dxfId="519" priority="137" operator="between">
      <formula>($C$4-1)</formula>
      <formula>1</formula>
    </cfRule>
  </conditionalFormatting>
  <conditionalFormatting sqref="M28">
    <cfRule type="cellIs" dxfId="518" priority="138" operator="between">
      <formula>($C$4-1)</formula>
      <formula>1</formula>
    </cfRule>
  </conditionalFormatting>
  <conditionalFormatting sqref="M29">
    <cfRule type="cellIs" dxfId="517" priority="139" operator="between">
      <formula>($C$4-1)</formula>
      <formula>1</formula>
    </cfRule>
  </conditionalFormatting>
  <conditionalFormatting sqref="M30">
    <cfRule type="cellIs" dxfId="516" priority="140" operator="between">
      <formula>($C$4-1)</formula>
      <formula>1</formula>
    </cfRule>
  </conditionalFormatting>
  <conditionalFormatting sqref="M31">
    <cfRule type="cellIs" dxfId="515" priority="141" operator="between">
      <formula>($C$4-1)</formula>
      <formula>1</formula>
    </cfRule>
  </conditionalFormatting>
  <conditionalFormatting sqref="M32">
    <cfRule type="cellIs" dxfId="514" priority="142" operator="between">
      <formula>($C$4-1)</formula>
      <formula>1</formula>
    </cfRule>
  </conditionalFormatting>
  <conditionalFormatting sqref="M33">
    <cfRule type="cellIs" dxfId="513" priority="143" operator="between">
      <formula>($C$4-1)</formula>
      <formula>1</formula>
    </cfRule>
  </conditionalFormatting>
  <conditionalFormatting sqref="M34">
    <cfRule type="cellIs" dxfId="512" priority="144" operator="between">
      <formula>($C$4-1)</formula>
      <formula>1</formula>
    </cfRule>
  </conditionalFormatting>
  <conditionalFormatting sqref="M35">
    <cfRule type="cellIs" dxfId="511" priority="145" operator="between">
      <formula>($C$4-1)</formula>
      <formula>1</formula>
    </cfRule>
  </conditionalFormatting>
  <conditionalFormatting sqref="M36">
    <cfRule type="cellIs" dxfId="510" priority="146" operator="between">
      <formula>($C$4-1)</formula>
      <formula>1</formula>
    </cfRule>
  </conditionalFormatting>
  <conditionalFormatting sqref="M37">
    <cfRule type="cellIs" dxfId="509" priority="147" operator="between">
      <formula>($C$4-1)</formula>
      <formula>1</formula>
    </cfRule>
  </conditionalFormatting>
  <conditionalFormatting sqref="M38">
    <cfRule type="cellIs" dxfId="508" priority="148" operator="between">
      <formula>($C$4-1)</formula>
      <formula>1</formula>
    </cfRule>
  </conditionalFormatting>
  <conditionalFormatting sqref="M39">
    <cfRule type="cellIs" dxfId="507" priority="149" operator="between">
      <formula>($C$4-1)</formula>
      <formula>1</formula>
    </cfRule>
  </conditionalFormatting>
  <conditionalFormatting sqref="M40">
    <cfRule type="cellIs" dxfId="506" priority="150" operator="between">
      <formula>($C$4-1)</formula>
      <formula>1</formula>
    </cfRule>
  </conditionalFormatting>
  <conditionalFormatting sqref="M41">
    <cfRule type="cellIs" dxfId="505" priority="151" operator="between">
      <formula>($C$4-1)</formula>
      <formula>1</formula>
    </cfRule>
  </conditionalFormatting>
  <conditionalFormatting sqref="M42">
    <cfRule type="cellIs" dxfId="504" priority="152" operator="between">
      <formula>($C$4-1)</formula>
      <formula>1</formula>
    </cfRule>
  </conditionalFormatting>
  <conditionalFormatting sqref="M43">
    <cfRule type="cellIs" dxfId="503" priority="153" operator="between">
      <formula>($C$4-1)</formula>
      <formula>1</formula>
    </cfRule>
  </conditionalFormatting>
  <conditionalFormatting sqref="M44">
    <cfRule type="cellIs" dxfId="502" priority="154" operator="between">
      <formula>($C$4-1)</formula>
      <formula>1</formula>
    </cfRule>
  </conditionalFormatting>
  <conditionalFormatting sqref="M45">
    <cfRule type="cellIs" dxfId="501" priority="155" operator="between">
      <formula>($C$4-1)</formula>
      <formula>1</formula>
    </cfRule>
  </conditionalFormatting>
  <conditionalFormatting sqref="M46">
    <cfRule type="cellIs" dxfId="500" priority="156" operator="between">
      <formula>($C$4-1)</formula>
      <formula>1</formula>
    </cfRule>
  </conditionalFormatting>
  <conditionalFormatting sqref="M47">
    <cfRule type="cellIs" dxfId="499" priority="157" operator="between">
      <formula>($C$4-1)</formula>
      <formula>1</formula>
    </cfRule>
  </conditionalFormatting>
  <conditionalFormatting sqref="M48">
    <cfRule type="cellIs" dxfId="498" priority="158" operator="between">
      <formula>($C$4-1)</formula>
      <formula>1</formula>
    </cfRule>
  </conditionalFormatting>
  <conditionalFormatting sqref="M49">
    <cfRule type="cellIs" dxfId="497" priority="159" operator="between">
      <formula>($C$4-1)</formula>
      <formula>1</formula>
    </cfRule>
  </conditionalFormatting>
  <conditionalFormatting sqref="M50">
    <cfRule type="cellIs" dxfId="496" priority="160" operator="between">
      <formula>($C$4-1)</formula>
      <formula>1</formula>
    </cfRule>
  </conditionalFormatting>
  <conditionalFormatting sqref="K52">
    <cfRule type="cellIs" dxfId="495" priority="161" operator="lessThan">
      <formula>$C$4</formula>
    </cfRule>
  </conditionalFormatting>
  <conditionalFormatting sqref="K53">
    <cfRule type="cellIs" dxfId="494" priority="162" operator="lessThan">
      <formula>$C$4</formula>
    </cfRule>
  </conditionalFormatting>
  <conditionalFormatting sqref="K54">
    <cfRule type="cellIs" dxfId="493" priority="163" operator="lessThan">
      <formula>$C$4</formula>
    </cfRule>
  </conditionalFormatting>
  <conditionalFormatting sqref="K55">
    <cfRule type="cellIs" dxfId="492"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F46" activePane="bottomRight" state="frozen"/>
      <selection pane="topRight"/>
      <selection pane="bottomLeft"/>
      <selection pane="bottomRight" activeCell="R12" sqref="R12"/>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22.28515625" bestFit="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1045</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232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1045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229</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119005</v>
      </c>
      <c r="C11" s="19" t="s">
        <v>233</v>
      </c>
      <c r="D11" s="18"/>
      <c r="E11" s="28">
        <f t="shared" ref="E11:E50" si="0">IF((COUNTA(T11:AC11)&gt;0),(ROUND((AVERAGE(T11:AC11)),0)),"")</f>
        <v>87</v>
      </c>
      <c r="F11" s="28" t="str">
        <f t="shared" ref="F11:F50" si="1">IF(AND(ISNUMBER(E11),E11&gt;=1),IF(E11&lt;=$FD$13,$FE$13,IF(E11&lt;=$FD$14,$FE$14,IF(E11&lt;=$FD$15,$FE$15,IF(E11&lt;=$FD$16,$FE$16,)))), "")</f>
        <v>A</v>
      </c>
      <c r="G11" s="28">
        <f t="shared" ref="G11:G50" si="2">IF((COUNTA(T11:AD11)&gt;0),(ROUND((AVERAGE(T11:AD11)),0)),"")</f>
        <v>87</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 xml:space="preserve">Memiliki kemampuan dalam memahami, menganali dan menerapkan kewirausahaan pada Kerajinan dari Bahan Limbah Berbentuk Bangun Datar, Rekayasa Peralatan Sistem Teknik, Budidaya Ikan Konsumsi, dan Wirausaha Pengolahan Produk Makanan Khas daerah </v>
      </c>
      <c r="K11" s="28">
        <f t="shared" ref="K11:K50" si="5">IF((COUNTA(AF11:AO11)&gt;0),AVERAGE(AF11:AO11),"")</f>
        <v>88.5</v>
      </c>
      <c r="L11" s="28" t="str">
        <f t="shared" ref="L11:L50" si="6">IF(AND(ISNUMBER(K11),K11&gt;=1), IF(K11&lt;=$FD$27,$FE$27,IF(K11&lt;=$FD$28,$FE$28,IF(K11&lt;=$FD$29,$FE$29,IF(K11&lt;=$FD$30,$FE$30,)))), "")</f>
        <v>A</v>
      </c>
      <c r="M11" s="28">
        <f t="shared" ref="M11:M50" si="7">IF((COUNTA(AF11:AO11)&gt;0),AVERAGE(AF11:AO11),"")</f>
        <v>88.5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 xml:space="preserve">Memiliki keterampilan berwirausaha pada bidang Kerajinan dari Bahan Limbah Berbentuk Bangun Datar, Rekayasa Peralatan Sistem Teknik, Budidaya Ikan Konsumsi, dan Wirausaha Pengolahan Produk Makanan Khas daerah </v>
      </c>
      <c r="Q11" s="39"/>
      <c r="R11" s="39" t="s">
        <v>8</v>
      </c>
      <c r="S11" s="18"/>
      <c r="T11" s="1">
        <v>87.5</v>
      </c>
      <c r="U11" s="1">
        <v>80</v>
      </c>
      <c r="V11" s="1">
        <v>88.2</v>
      </c>
      <c r="W11" s="1">
        <v>82.18</v>
      </c>
      <c r="X11" s="1">
        <v>98</v>
      </c>
      <c r="Y11" s="1"/>
      <c r="Z11" s="1"/>
      <c r="AA11" s="1"/>
      <c r="AB11" s="1"/>
      <c r="AC11" s="1"/>
      <c r="AD11" s="1"/>
      <c r="AE11" s="18"/>
      <c r="AF11" s="1">
        <v>86</v>
      </c>
      <c r="AG11" s="1">
        <v>92</v>
      </c>
      <c r="AH11" s="1">
        <v>86</v>
      </c>
      <c r="AI11" s="1">
        <v>90</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119020</v>
      </c>
      <c r="C12" s="19" t="s">
        <v>234</v>
      </c>
      <c r="D12" s="18"/>
      <c r="E12" s="28">
        <f t="shared" si="0"/>
        <v>80</v>
      </c>
      <c r="F12" s="28" t="str">
        <f t="shared" si="1"/>
        <v>B</v>
      </c>
      <c r="G12" s="28">
        <f t="shared" si="2"/>
        <v>80</v>
      </c>
      <c r="H12" s="28" t="str">
        <f t="shared" si="3"/>
        <v>B</v>
      </c>
      <c r="I12" s="36">
        <v>2</v>
      </c>
      <c r="J12"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12" s="28">
        <f t="shared" si="5"/>
        <v>87</v>
      </c>
      <c r="L12" s="28" t="str">
        <f t="shared" si="6"/>
        <v>A</v>
      </c>
      <c r="M12" s="28">
        <f t="shared" si="7"/>
        <v>87</v>
      </c>
      <c r="N12" s="28" t="str">
        <f t="shared" si="8"/>
        <v>A</v>
      </c>
      <c r="O12" s="36">
        <v>1</v>
      </c>
      <c r="P12" s="28" t="str">
        <f t="shared" si="9"/>
        <v xml:space="preserve">Memiliki keterampilan berwirausaha pada bidang Kerajinan dari Bahan Limbah Berbentuk Bangun Datar, Rekayasa Peralatan Sistem Teknik, Budidaya Ikan Konsumsi, dan Wirausaha Pengolahan Produk Makanan Khas daerah </v>
      </c>
      <c r="Q12" s="39"/>
      <c r="R12" s="39" t="s">
        <v>8</v>
      </c>
      <c r="S12" s="18"/>
      <c r="T12" s="1">
        <v>84.72</v>
      </c>
      <c r="U12" s="1">
        <v>78</v>
      </c>
      <c r="V12" s="1">
        <v>84</v>
      </c>
      <c r="W12" s="1">
        <v>80</v>
      </c>
      <c r="X12" s="1">
        <v>72</v>
      </c>
      <c r="Y12" s="1"/>
      <c r="Z12" s="1"/>
      <c r="AA12" s="1"/>
      <c r="AB12" s="1"/>
      <c r="AC12" s="1"/>
      <c r="AD12" s="1"/>
      <c r="AE12" s="18"/>
      <c r="AF12" s="1">
        <v>83</v>
      </c>
      <c r="AG12" s="1">
        <v>89</v>
      </c>
      <c r="AH12" s="1">
        <v>86</v>
      </c>
      <c r="AI12" s="1">
        <v>90</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119035</v>
      </c>
      <c r="C13" s="19" t="s">
        <v>235</v>
      </c>
      <c r="D13" s="18"/>
      <c r="E13" s="28">
        <f t="shared" si="0"/>
        <v>90</v>
      </c>
      <c r="F13" s="28" t="str">
        <f t="shared" si="1"/>
        <v>A</v>
      </c>
      <c r="G13" s="28">
        <f t="shared" si="2"/>
        <v>90</v>
      </c>
      <c r="H13" s="28" t="str">
        <f t="shared" si="3"/>
        <v>A</v>
      </c>
      <c r="I13" s="36">
        <v>1</v>
      </c>
      <c r="J1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3" s="28">
        <f t="shared" si="5"/>
        <v>92.25</v>
      </c>
      <c r="L13" s="28" t="str">
        <f t="shared" si="6"/>
        <v>A</v>
      </c>
      <c r="M13" s="28">
        <f t="shared" si="7"/>
        <v>92.25</v>
      </c>
      <c r="N13" s="28" t="str">
        <f t="shared" si="8"/>
        <v>A</v>
      </c>
      <c r="O13" s="36">
        <v>1</v>
      </c>
      <c r="P13" s="28" t="str">
        <f t="shared" si="9"/>
        <v xml:space="preserve">Memiliki keterampilan berwirausaha pada bidang Kerajinan dari Bahan Limbah Berbentuk Bangun Datar, Rekayasa Peralatan Sistem Teknik, Budidaya Ikan Konsumsi, dan Wirausaha Pengolahan Produk Makanan Khas daerah </v>
      </c>
      <c r="Q13" s="39"/>
      <c r="R13" s="39" t="s">
        <v>8</v>
      </c>
      <c r="S13" s="18"/>
      <c r="T13" s="1">
        <v>88.88</v>
      </c>
      <c r="U13" s="1">
        <v>78</v>
      </c>
      <c r="V13" s="1">
        <v>92</v>
      </c>
      <c r="W13" s="1">
        <v>92</v>
      </c>
      <c r="X13" s="1">
        <v>98</v>
      </c>
      <c r="Y13" s="1"/>
      <c r="Z13" s="1"/>
      <c r="AA13" s="1"/>
      <c r="AB13" s="1"/>
      <c r="AC13" s="1"/>
      <c r="AD13" s="1"/>
      <c r="AE13" s="18"/>
      <c r="AF13" s="1">
        <v>92</v>
      </c>
      <c r="AG13" s="1">
        <v>89</v>
      </c>
      <c r="AH13" s="1">
        <v>92</v>
      </c>
      <c r="AI13" s="1">
        <v>96</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52581</v>
      </c>
      <c r="FK13" s="41">
        <v>52591</v>
      </c>
    </row>
    <row r="14" spans="1:167" x14ac:dyDescent="0.25">
      <c r="A14" s="19">
        <v>4</v>
      </c>
      <c r="B14" s="19">
        <v>119050</v>
      </c>
      <c r="C14" s="19" t="s">
        <v>236</v>
      </c>
      <c r="D14" s="18"/>
      <c r="E14" s="28">
        <f t="shared" si="0"/>
        <v>85</v>
      </c>
      <c r="F14" s="28" t="str">
        <f t="shared" si="1"/>
        <v>A</v>
      </c>
      <c r="G14" s="28">
        <f t="shared" si="2"/>
        <v>85</v>
      </c>
      <c r="H14" s="28" t="str">
        <f t="shared" si="3"/>
        <v>A</v>
      </c>
      <c r="I14" s="36">
        <v>1</v>
      </c>
      <c r="J14"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4" s="28">
        <f t="shared" si="5"/>
        <v>88.25</v>
      </c>
      <c r="L14" s="28" t="str">
        <f t="shared" si="6"/>
        <v>A</v>
      </c>
      <c r="M14" s="28">
        <f t="shared" si="7"/>
        <v>88.25</v>
      </c>
      <c r="N14" s="28" t="str">
        <f t="shared" si="8"/>
        <v>A</v>
      </c>
      <c r="O14" s="36">
        <v>1</v>
      </c>
      <c r="P14" s="28" t="str">
        <f t="shared" si="9"/>
        <v xml:space="preserve">Memiliki keterampilan berwirausaha pada bidang Kerajinan dari Bahan Limbah Berbentuk Bangun Datar, Rekayasa Peralatan Sistem Teknik, Budidaya Ikan Konsumsi, dan Wirausaha Pengolahan Produk Makanan Khas daerah </v>
      </c>
      <c r="Q14" s="39"/>
      <c r="R14" s="39" t="s">
        <v>8</v>
      </c>
      <c r="S14" s="18"/>
      <c r="T14" s="1">
        <v>90.27</v>
      </c>
      <c r="U14" s="1">
        <v>78</v>
      </c>
      <c r="V14" s="1">
        <v>89</v>
      </c>
      <c r="W14" s="1">
        <v>76.09</v>
      </c>
      <c r="X14" s="1">
        <v>94</v>
      </c>
      <c r="Y14" s="1"/>
      <c r="Z14" s="1"/>
      <c r="AA14" s="1"/>
      <c r="AB14" s="1"/>
      <c r="AC14" s="1"/>
      <c r="AD14" s="1"/>
      <c r="AE14" s="18"/>
      <c r="AF14" s="1">
        <v>86</v>
      </c>
      <c r="AG14" s="1">
        <v>87</v>
      </c>
      <c r="AH14" s="1">
        <v>86</v>
      </c>
      <c r="AI14" s="1">
        <v>94</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119065</v>
      </c>
      <c r="C15" s="19" t="s">
        <v>237</v>
      </c>
      <c r="D15" s="18"/>
      <c r="E15" s="28">
        <f t="shared" si="0"/>
        <v>88</v>
      </c>
      <c r="F15" s="28" t="str">
        <f t="shared" si="1"/>
        <v>A</v>
      </c>
      <c r="G15" s="28">
        <f t="shared" si="2"/>
        <v>88</v>
      </c>
      <c r="H15" s="28" t="str">
        <f t="shared" si="3"/>
        <v>A</v>
      </c>
      <c r="I15" s="36">
        <v>1</v>
      </c>
      <c r="J1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5" s="28">
        <f t="shared" si="5"/>
        <v>90.25</v>
      </c>
      <c r="L15" s="28" t="str">
        <f t="shared" si="6"/>
        <v>A</v>
      </c>
      <c r="M15" s="28">
        <f t="shared" si="7"/>
        <v>90.25</v>
      </c>
      <c r="N15" s="28" t="str">
        <f t="shared" si="8"/>
        <v>A</v>
      </c>
      <c r="O15" s="36">
        <v>1</v>
      </c>
      <c r="P15" s="28" t="str">
        <f t="shared" si="9"/>
        <v xml:space="preserve">Memiliki keterampilan berwirausaha pada bidang Kerajinan dari Bahan Limbah Berbentuk Bangun Datar, Rekayasa Peralatan Sistem Teknik, Budidaya Ikan Konsumsi, dan Wirausaha Pengolahan Produk Makanan Khas daerah </v>
      </c>
      <c r="Q15" s="39"/>
      <c r="R15" s="39" t="s">
        <v>8</v>
      </c>
      <c r="S15" s="18"/>
      <c r="T15" s="1">
        <v>84.72</v>
      </c>
      <c r="U15" s="1">
        <v>78</v>
      </c>
      <c r="V15" s="1">
        <v>90</v>
      </c>
      <c r="W15" s="1">
        <v>94</v>
      </c>
      <c r="X15" s="1">
        <v>92</v>
      </c>
      <c r="Y15" s="1"/>
      <c r="Z15" s="1"/>
      <c r="AA15" s="1"/>
      <c r="AB15" s="1"/>
      <c r="AC15" s="1"/>
      <c r="AD15" s="1"/>
      <c r="AE15" s="18"/>
      <c r="AF15" s="1">
        <v>85</v>
      </c>
      <c r="AG15" s="1">
        <v>94</v>
      </c>
      <c r="AH15" s="1">
        <v>92</v>
      </c>
      <c r="AI15" s="1">
        <v>90</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52582</v>
      </c>
      <c r="FK15" s="41">
        <v>52592</v>
      </c>
    </row>
    <row r="16" spans="1:167" x14ac:dyDescent="0.25">
      <c r="A16" s="19">
        <v>6</v>
      </c>
      <c r="B16" s="19">
        <v>119080</v>
      </c>
      <c r="C16" s="19" t="s">
        <v>238</v>
      </c>
      <c r="D16" s="18"/>
      <c r="E16" s="28">
        <f t="shared" si="0"/>
        <v>90</v>
      </c>
      <c r="F16" s="28" t="str">
        <f t="shared" si="1"/>
        <v>A</v>
      </c>
      <c r="G16" s="28">
        <f t="shared" si="2"/>
        <v>90</v>
      </c>
      <c r="H16" s="28" t="str">
        <f t="shared" si="3"/>
        <v>A</v>
      </c>
      <c r="I16" s="36">
        <v>1</v>
      </c>
      <c r="J16"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6" s="28">
        <f t="shared" si="5"/>
        <v>91.5</v>
      </c>
      <c r="L16" s="28" t="str">
        <f t="shared" si="6"/>
        <v>A</v>
      </c>
      <c r="M16" s="28">
        <f t="shared" si="7"/>
        <v>91.5</v>
      </c>
      <c r="N16" s="28" t="str">
        <f t="shared" si="8"/>
        <v>A</v>
      </c>
      <c r="O16" s="36">
        <v>1</v>
      </c>
      <c r="P16" s="28" t="str">
        <f t="shared" si="9"/>
        <v xml:space="preserve">Memiliki keterampilan berwirausaha pada bidang Kerajinan dari Bahan Limbah Berbentuk Bangun Datar, Rekayasa Peralatan Sistem Teknik, Budidaya Ikan Konsumsi, dan Wirausaha Pengolahan Produk Makanan Khas daerah </v>
      </c>
      <c r="Q16" s="39"/>
      <c r="R16" s="39" t="s">
        <v>8</v>
      </c>
      <c r="S16" s="18"/>
      <c r="T16" s="1">
        <v>88.88</v>
      </c>
      <c r="U16" s="1">
        <v>82</v>
      </c>
      <c r="V16" s="1">
        <v>87.4</v>
      </c>
      <c r="W16" s="1">
        <v>90</v>
      </c>
      <c r="X16" s="1">
        <v>100</v>
      </c>
      <c r="Y16" s="1"/>
      <c r="Z16" s="1"/>
      <c r="AA16" s="1"/>
      <c r="AB16" s="1"/>
      <c r="AC16" s="1"/>
      <c r="AD16" s="1"/>
      <c r="AE16" s="18"/>
      <c r="AF16" s="1">
        <v>86</v>
      </c>
      <c r="AG16" s="1">
        <v>92</v>
      </c>
      <c r="AH16" s="1">
        <v>94</v>
      </c>
      <c r="AI16" s="1">
        <v>94</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119095</v>
      </c>
      <c r="C17" s="19" t="s">
        <v>239</v>
      </c>
      <c r="D17" s="18"/>
      <c r="E17" s="28">
        <f t="shared" si="0"/>
        <v>77</v>
      </c>
      <c r="F17" s="28" t="str">
        <f t="shared" si="1"/>
        <v>B</v>
      </c>
      <c r="G17" s="28">
        <f t="shared" si="2"/>
        <v>77</v>
      </c>
      <c r="H17" s="28" t="str">
        <f t="shared" si="3"/>
        <v>B</v>
      </c>
      <c r="I17" s="36">
        <v>2</v>
      </c>
      <c r="J17"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17" s="28">
        <f t="shared" si="5"/>
        <v>87.25</v>
      </c>
      <c r="L17" s="28" t="str">
        <f t="shared" si="6"/>
        <v>A</v>
      </c>
      <c r="M17" s="28">
        <f t="shared" si="7"/>
        <v>87.25</v>
      </c>
      <c r="N17" s="28" t="str">
        <f t="shared" si="8"/>
        <v>A</v>
      </c>
      <c r="O17" s="36">
        <v>1</v>
      </c>
      <c r="P17" s="28" t="str">
        <f t="shared" si="9"/>
        <v xml:space="preserve">Memiliki keterampilan berwirausaha pada bidang Kerajinan dari Bahan Limbah Berbentuk Bangun Datar, Rekayasa Peralatan Sistem Teknik, Budidaya Ikan Konsumsi, dan Wirausaha Pengolahan Produk Makanan Khas daerah </v>
      </c>
      <c r="Q17" s="39"/>
      <c r="R17" s="39" t="s">
        <v>8</v>
      </c>
      <c r="S17" s="18"/>
      <c r="T17" s="1">
        <v>80.05</v>
      </c>
      <c r="U17" s="1">
        <v>78</v>
      </c>
      <c r="V17" s="1">
        <v>51.2</v>
      </c>
      <c r="W17" s="1">
        <v>88</v>
      </c>
      <c r="X17" s="1">
        <v>88</v>
      </c>
      <c r="Y17" s="1"/>
      <c r="Z17" s="1"/>
      <c r="AA17" s="1"/>
      <c r="AB17" s="1"/>
      <c r="AC17" s="1"/>
      <c r="AD17" s="1"/>
      <c r="AE17" s="18"/>
      <c r="AF17" s="1">
        <v>85</v>
      </c>
      <c r="AG17" s="1">
        <v>88</v>
      </c>
      <c r="AH17" s="1">
        <v>86</v>
      </c>
      <c r="AI17" s="1">
        <v>90</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52583</v>
      </c>
      <c r="FK17" s="41">
        <v>52593</v>
      </c>
    </row>
    <row r="18" spans="1:167" x14ac:dyDescent="0.25">
      <c r="A18" s="19">
        <v>8</v>
      </c>
      <c r="B18" s="19">
        <v>119110</v>
      </c>
      <c r="C18" s="19" t="s">
        <v>240</v>
      </c>
      <c r="D18" s="18"/>
      <c r="E18" s="28">
        <f t="shared" si="0"/>
        <v>77</v>
      </c>
      <c r="F18" s="28" t="str">
        <f t="shared" si="1"/>
        <v>B</v>
      </c>
      <c r="G18" s="28">
        <f t="shared" si="2"/>
        <v>77</v>
      </c>
      <c r="H18" s="28" t="str">
        <f t="shared" si="3"/>
        <v>B</v>
      </c>
      <c r="I18" s="36">
        <v>2</v>
      </c>
      <c r="J18"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18" s="28">
        <f t="shared" si="5"/>
        <v>87.5</v>
      </c>
      <c r="L18" s="28" t="str">
        <f t="shared" si="6"/>
        <v>A</v>
      </c>
      <c r="M18" s="28">
        <f t="shared" si="7"/>
        <v>87.5</v>
      </c>
      <c r="N18" s="28" t="str">
        <f t="shared" si="8"/>
        <v>A</v>
      </c>
      <c r="O18" s="36">
        <v>1</v>
      </c>
      <c r="P18" s="28" t="str">
        <f t="shared" si="9"/>
        <v xml:space="preserve">Memiliki keterampilan berwirausaha pada bidang Kerajinan dari Bahan Limbah Berbentuk Bangun Datar, Rekayasa Peralatan Sistem Teknik, Budidaya Ikan Konsumsi, dan Wirausaha Pengolahan Produk Makanan Khas daerah </v>
      </c>
      <c r="Q18" s="39"/>
      <c r="R18" s="39" t="s">
        <v>8</v>
      </c>
      <c r="S18" s="18"/>
      <c r="T18" s="1">
        <v>78</v>
      </c>
      <c r="U18" s="1">
        <v>78</v>
      </c>
      <c r="V18" s="1">
        <v>74</v>
      </c>
      <c r="W18" s="1">
        <v>78</v>
      </c>
      <c r="X18" s="1">
        <v>77</v>
      </c>
      <c r="Y18" s="1"/>
      <c r="Z18" s="1"/>
      <c r="AA18" s="1"/>
      <c r="AB18" s="1"/>
      <c r="AC18" s="1"/>
      <c r="AD18" s="1"/>
      <c r="AE18" s="18"/>
      <c r="AF18" s="1">
        <v>85</v>
      </c>
      <c r="AG18" s="1">
        <v>89</v>
      </c>
      <c r="AH18" s="1">
        <v>86</v>
      </c>
      <c r="AI18" s="1">
        <v>90</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119125</v>
      </c>
      <c r="C19" s="19" t="s">
        <v>241</v>
      </c>
      <c r="D19" s="18"/>
      <c r="E19" s="28">
        <f t="shared" si="0"/>
        <v>89</v>
      </c>
      <c r="F19" s="28" t="str">
        <f t="shared" si="1"/>
        <v>A</v>
      </c>
      <c r="G19" s="28">
        <f t="shared" si="2"/>
        <v>89</v>
      </c>
      <c r="H19" s="28" t="str">
        <f t="shared" si="3"/>
        <v>A</v>
      </c>
      <c r="I19" s="36">
        <v>1</v>
      </c>
      <c r="J19"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9" s="28">
        <f t="shared" si="5"/>
        <v>90</v>
      </c>
      <c r="L19" s="28" t="str">
        <f t="shared" si="6"/>
        <v>A</v>
      </c>
      <c r="M19" s="28">
        <f t="shared" si="7"/>
        <v>90</v>
      </c>
      <c r="N19" s="28" t="str">
        <f t="shared" si="8"/>
        <v>A</v>
      </c>
      <c r="O19" s="36">
        <v>1</v>
      </c>
      <c r="P19" s="28" t="str">
        <f t="shared" si="9"/>
        <v xml:space="preserve">Memiliki keterampilan berwirausaha pada bidang Kerajinan dari Bahan Limbah Berbentuk Bangun Datar, Rekayasa Peralatan Sistem Teknik, Budidaya Ikan Konsumsi, dan Wirausaha Pengolahan Produk Makanan Khas daerah </v>
      </c>
      <c r="Q19" s="39"/>
      <c r="R19" s="39" t="s">
        <v>8</v>
      </c>
      <c r="S19" s="18"/>
      <c r="T19" s="1">
        <v>81.94</v>
      </c>
      <c r="U19" s="1">
        <v>86</v>
      </c>
      <c r="V19" s="1">
        <v>89.9</v>
      </c>
      <c r="W19" s="1">
        <v>92</v>
      </c>
      <c r="X19" s="1">
        <v>96</v>
      </c>
      <c r="Y19" s="1"/>
      <c r="Z19" s="1"/>
      <c r="AA19" s="1"/>
      <c r="AB19" s="1"/>
      <c r="AC19" s="1"/>
      <c r="AD19" s="1"/>
      <c r="AE19" s="18"/>
      <c r="AF19" s="1">
        <v>86</v>
      </c>
      <c r="AG19" s="1">
        <v>92</v>
      </c>
      <c r="AH19" s="1">
        <v>92</v>
      </c>
      <c r="AI19" s="1">
        <v>90</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52584</v>
      </c>
      <c r="FK19" s="41">
        <v>52594</v>
      </c>
    </row>
    <row r="20" spans="1:167" x14ac:dyDescent="0.25">
      <c r="A20" s="19">
        <v>10</v>
      </c>
      <c r="B20" s="19">
        <v>119140</v>
      </c>
      <c r="C20" s="19" t="s">
        <v>242</v>
      </c>
      <c r="D20" s="18"/>
      <c r="E20" s="28">
        <f t="shared" si="0"/>
        <v>77</v>
      </c>
      <c r="F20" s="28" t="str">
        <f t="shared" si="1"/>
        <v>B</v>
      </c>
      <c r="G20" s="28">
        <f t="shared" si="2"/>
        <v>77</v>
      </c>
      <c r="H20" s="28" t="str">
        <f t="shared" si="3"/>
        <v>B</v>
      </c>
      <c r="I20" s="36">
        <v>2</v>
      </c>
      <c r="J20"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20" s="28">
        <f t="shared" si="5"/>
        <v>88.5</v>
      </c>
      <c r="L20" s="28" t="str">
        <f t="shared" si="6"/>
        <v>A</v>
      </c>
      <c r="M20" s="28">
        <f t="shared" si="7"/>
        <v>88.5</v>
      </c>
      <c r="N20" s="28" t="str">
        <f t="shared" si="8"/>
        <v>A</v>
      </c>
      <c r="O20" s="36">
        <v>1</v>
      </c>
      <c r="P20" s="28" t="str">
        <f t="shared" si="9"/>
        <v xml:space="preserve">Memiliki keterampilan berwirausaha pada bidang Kerajinan dari Bahan Limbah Berbentuk Bangun Datar, Rekayasa Peralatan Sistem Teknik, Budidaya Ikan Konsumsi, dan Wirausaha Pengolahan Produk Makanan Khas daerah </v>
      </c>
      <c r="Q20" s="39"/>
      <c r="R20" s="39" t="s">
        <v>8</v>
      </c>
      <c r="S20" s="18"/>
      <c r="T20" s="1">
        <v>78</v>
      </c>
      <c r="U20" s="1">
        <v>82</v>
      </c>
      <c r="V20" s="1">
        <v>69.52</v>
      </c>
      <c r="W20" s="1">
        <v>77</v>
      </c>
      <c r="X20" s="1">
        <v>77</v>
      </c>
      <c r="Y20" s="1"/>
      <c r="Z20" s="1"/>
      <c r="AA20" s="1"/>
      <c r="AB20" s="1"/>
      <c r="AC20" s="1"/>
      <c r="AD20" s="1"/>
      <c r="AE20" s="18"/>
      <c r="AF20" s="1">
        <v>86</v>
      </c>
      <c r="AG20" s="1">
        <v>92</v>
      </c>
      <c r="AH20" s="1">
        <v>86</v>
      </c>
      <c r="AI20" s="1">
        <v>90</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119155</v>
      </c>
      <c r="C21" s="19" t="s">
        <v>243</v>
      </c>
      <c r="D21" s="18"/>
      <c r="E21" s="28">
        <f t="shared" si="0"/>
        <v>88</v>
      </c>
      <c r="F21" s="28" t="str">
        <f t="shared" si="1"/>
        <v>A</v>
      </c>
      <c r="G21" s="28">
        <f t="shared" si="2"/>
        <v>88</v>
      </c>
      <c r="H21" s="28" t="str">
        <f t="shared" si="3"/>
        <v>A</v>
      </c>
      <c r="I21" s="36">
        <v>1</v>
      </c>
      <c r="J21"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1" s="28">
        <f t="shared" si="5"/>
        <v>87.75</v>
      </c>
      <c r="L21" s="28" t="str">
        <f t="shared" si="6"/>
        <v>A</v>
      </c>
      <c r="M21" s="28">
        <f t="shared" si="7"/>
        <v>87.75</v>
      </c>
      <c r="N21" s="28" t="str">
        <f t="shared" si="8"/>
        <v>A</v>
      </c>
      <c r="O21" s="36">
        <v>1</v>
      </c>
      <c r="P21" s="28" t="str">
        <f t="shared" si="9"/>
        <v xml:space="preserve">Memiliki keterampilan berwirausaha pada bidang Kerajinan dari Bahan Limbah Berbentuk Bangun Datar, Rekayasa Peralatan Sistem Teknik, Budidaya Ikan Konsumsi, dan Wirausaha Pengolahan Produk Makanan Khas daerah </v>
      </c>
      <c r="Q21" s="39"/>
      <c r="R21" s="39" t="s">
        <v>8</v>
      </c>
      <c r="S21" s="18"/>
      <c r="T21" s="1">
        <v>86.11</v>
      </c>
      <c r="U21" s="1">
        <v>82</v>
      </c>
      <c r="V21" s="1">
        <v>93</v>
      </c>
      <c r="W21" s="1">
        <v>81.27</v>
      </c>
      <c r="X21" s="1">
        <v>100</v>
      </c>
      <c r="Y21" s="1"/>
      <c r="Z21" s="1"/>
      <c r="AA21" s="1"/>
      <c r="AB21" s="1"/>
      <c r="AC21" s="1"/>
      <c r="AD21" s="1"/>
      <c r="AE21" s="18"/>
      <c r="AF21" s="1">
        <v>86</v>
      </c>
      <c r="AG21" s="1">
        <v>89</v>
      </c>
      <c r="AH21" s="1">
        <v>86</v>
      </c>
      <c r="AI21" s="1">
        <v>90</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52585</v>
      </c>
      <c r="FK21" s="41">
        <v>52595</v>
      </c>
    </row>
    <row r="22" spans="1:167" x14ac:dyDescent="0.25">
      <c r="A22" s="19">
        <v>12</v>
      </c>
      <c r="B22" s="19">
        <v>119170</v>
      </c>
      <c r="C22" s="19" t="s">
        <v>244</v>
      </c>
      <c r="D22" s="18"/>
      <c r="E22" s="28">
        <f t="shared" si="0"/>
        <v>85</v>
      </c>
      <c r="F22" s="28" t="str">
        <f t="shared" si="1"/>
        <v>A</v>
      </c>
      <c r="G22" s="28">
        <f t="shared" si="2"/>
        <v>85</v>
      </c>
      <c r="H22" s="28" t="str">
        <f t="shared" si="3"/>
        <v>A</v>
      </c>
      <c r="I22" s="36">
        <v>1</v>
      </c>
      <c r="J2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2" s="28">
        <f t="shared" si="5"/>
        <v>87.5</v>
      </c>
      <c r="L22" s="28" t="str">
        <f t="shared" si="6"/>
        <v>A</v>
      </c>
      <c r="M22" s="28">
        <f t="shared" si="7"/>
        <v>87.5</v>
      </c>
      <c r="N22" s="28" t="str">
        <f t="shared" si="8"/>
        <v>A</v>
      </c>
      <c r="O22" s="36">
        <v>1</v>
      </c>
      <c r="P22" s="28" t="str">
        <f t="shared" si="9"/>
        <v xml:space="preserve">Memiliki keterampilan berwirausaha pada bidang Kerajinan dari Bahan Limbah Berbentuk Bangun Datar, Rekayasa Peralatan Sistem Teknik, Budidaya Ikan Konsumsi, dan Wirausaha Pengolahan Produk Makanan Khas daerah </v>
      </c>
      <c r="Q22" s="39"/>
      <c r="R22" s="39" t="s">
        <v>8</v>
      </c>
      <c r="S22" s="18"/>
      <c r="T22" s="1">
        <v>84.7</v>
      </c>
      <c r="U22" s="1">
        <v>80</v>
      </c>
      <c r="V22" s="1">
        <v>88</v>
      </c>
      <c r="W22" s="1">
        <v>88</v>
      </c>
      <c r="X22" s="1">
        <v>84</v>
      </c>
      <c r="Y22" s="1"/>
      <c r="Z22" s="1"/>
      <c r="AA22" s="1"/>
      <c r="AB22" s="1"/>
      <c r="AC22" s="1"/>
      <c r="AD22" s="1"/>
      <c r="AE22" s="18"/>
      <c r="AF22" s="1">
        <v>85</v>
      </c>
      <c r="AG22" s="1">
        <v>89</v>
      </c>
      <c r="AH22" s="1">
        <v>86</v>
      </c>
      <c r="AI22" s="1">
        <v>90</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119185</v>
      </c>
      <c r="C23" s="19" t="s">
        <v>245</v>
      </c>
      <c r="D23" s="18"/>
      <c r="E23" s="28">
        <f t="shared" si="0"/>
        <v>85</v>
      </c>
      <c r="F23" s="28" t="str">
        <f t="shared" si="1"/>
        <v>A</v>
      </c>
      <c r="G23" s="28">
        <f t="shared" si="2"/>
        <v>85</v>
      </c>
      <c r="H23" s="28" t="str">
        <f t="shared" si="3"/>
        <v>A</v>
      </c>
      <c r="I23" s="36">
        <v>1</v>
      </c>
      <c r="J2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3" s="28">
        <f t="shared" si="5"/>
        <v>87.5</v>
      </c>
      <c r="L23" s="28" t="str">
        <f t="shared" si="6"/>
        <v>A</v>
      </c>
      <c r="M23" s="28">
        <f t="shared" si="7"/>
        <v>87.5</v>
      </c>
      <c r="N23" s="28" t="str">
        <f t="shared" si="8"/>
        <v>A</v>
      </c>
      <c r="O23" s="36">
        <v>1</v>
      </c>
      <c r="P23" s="28" t="str">
        <f t="shared" si="9"/>
        <v xml:space="preserve">Memiliki keterampilan berwirausaha pada bidang Kerajinan dari Bahan Limbah Berbentuk Bangun Datar, Rekayasa Peralatan Sistem Teknik, Budidaya Ikan Konsumsi, dan Wirausaha Pengolahan Produk Makanan Khas daerah </v>
      </c>
      <c r="Q23" s="39"/>
      <c r="R23" s="39" t="s">
        <v>8</v>
      </c>
      <c r="S23" s="18"/>
      <c r="T23" s="1">
        <v>78</v>
      </c>
      <c r="U23" s="1">
        <v>78</v>
      </c>
      <c r="V23" s="1">
        <v>88</v>
      </c>
      <c r="W23" s="1">
        <v>88</v>
      </c>
      <c r="X23" s="1">
        <v>92</v>
      </c>
      <c r="Y23" s="1"/>
      <c r="Z23" s="1"/>
      <c r="AA23" s="1"/>
      <c r="AB23" s="1"/>
      <c r="AC23" s="1"/>
      <c r="AD23" s="1"/>
      <c r="AE23" s="18"/>
      <c r="AF23" s="1">
        <v>85</v>
      </c>
      <c r="AG23" s="1">
        <v>89</v>
      </c>
      <c r="AH23" s="1">
        <v>86</v>
      </c>
      <c r="AI23" s="1">
        <v>90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52586</v>
      </c>
      <c r="FK23" s="41">
        <v>52596</v>
      </c>
    </row>
    <row r="24" spans="1:167" x14ac:dyDescent="0.25">
      <c r="A24" s="19">
        <v>14</v>
      </c>
      <c r="B24" s="19">
        <v>119200</v>
      </c>
      <c r="C24" s="19" t="s">
        <v>246</v>
      </c>
      <c r="D24" s="18"/>
      <c r="E24" s="28">
        <f t="shared" si="0"/>
        <v>85</v>
      </c>
      <c r="F24" s="28" t="str">
        <f t="shared" si="1"/>
        <v>A</v>
      </c>
      <c r="G24" s="28">
        <f t="shared" si="2"/>
        <v>85</v>
      </c>
      <c r="H24" s="28" t="str">
        <f t="shared" si="3"/>
        <v>A</v>
      </c>
      <c r="I24" s="36">
        <v>1</v>
      </c>
      <c r="J24"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4" s="28">
        <f t="shared" si="5"/>
        <v>87.75</v>
      </c>
      <c r="L24" s="28" t="str">
        <f t="shared" si="6"/>
        <v>A</v>
      </c>
      <c r="M24" s="28">
        <f t="shared" si="7"/>
        <v>87.75</v>
      </c>
      <c r="N24" s="28" t="str">
        <f t="shared" si="8"/>
        <v>A</v>
      </c>
      <c r="O24" s="36">
        <v>1</v>
      </c>
      <c r="P24" s="28" t="str">
        <f t="shared" si="9"/>
        <v xml:space="preserve">Memiliki keterampilan berwirausaha pada bidang Kerajinan dari Bahan Limbah Berbentuk Bangun Datar, Rekayasa Peralatan Sistem Teknik, Budidaya Ikan Konsumsi, dan Wirausaha Pengolahan Produk Makanan Khas daerah </v>
      </c>
      <c r="Q24" s="39"/>
      <c r="R24" s="39" t="s">
        <v>8</v>
      </c>
      <c r="S24" s="18"/>
      <c r="T24" s="1">
        <v>84</v>
      </c>
      <c r="U24" s="1">
        <v>78</v>
      </c>
      <c r="V24" s="1">
        <v>84.59</v>
      </c>
      <c r="W24" s="1">
        <v>82.68</v>
      </c>
      <c r="X24" s="1">
        <v>98</v>
      </c>
      <c r="Y24" s="1"/>
      <c r="Z24" s="1"/>
      <c r="AA24" s="1"/>
      <c r="AB24" s="1"/>
      <c r="AC24" s="1"/>
      <c r="AD24" s="1"/>
      <c r="AE24" s="18"/>
      <c r="AF24" s="1">
        <v>86</v>
      </c>
      <c r="AG24" s="1">
        <v>89</v>
      </c>
      <c r="AH24" s="1">
        <v>86</v>
      </c>
      <c r="AI24" s="1">
        <v>90</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119215</v>
      </c>
      <c r="C25" s="19" t="s">
        <v>247</v>
      </c>
      <c r="D25" s="18"/>
      <c r="E25" s="28">
        <f t="shared" si="0"/>
        <v>87</v>
      </c>
      <c r="F25" s="28" t="str">
        <f t="shared" si="1"/>
        <v>A</v>
      </c>
      <c r="G25" s="28">
        <f t="shared" si="2"/>
        <v>87</v>
      </c>
      <c r="H25" s="28" t="str">
        <f t="shared" si="3"/>
        <v>A</v>
      </c>
      <c r="I25" s="36">
        <v>1</v>
      </c>
      <c r="J2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5" s="28">
        <f t="shared" si="5"/>
        <v>91.5</v>
      </c>
      <c r="L25" s="28" t="str">
        <f t="shared" si="6"/>
        <v>A</v>
      </c>
      <c r="M25" s="28">
        <f t="shared" si="7"/>
        <v>91.5</v>
      </c>
      <c r="N25" s="28" t="str">
        <f t="shared" si="8"/>
        <v>A</v>
      </c>
      <c r="O25" s="36">
        <v>1</v>
      </c>
      <c r="P25" s="28" t="str">
        <f t="shared" si="9"/>
        <v xml:space="preserve">Memiliki keterampilan berwirausaha pada bidang Kerajinan dari Bahan Limbah Berbentuk Bangun Datar, Rekayasa Peralatan Sistem Teknik, Budidaya Ikan Konsumsi, dan Wirausaha Pengolahan Produk Makanan Khas daerah </v>
      </c>
      <c r="Q25" s="39"/>
      <c r="R25" s="39" t="s">
        <v>8</v>
      </c>
      <c r="S25" s="18"/>
      <c r="T25" s="1">
        <v>84.7</v>
      </c>
      <c r="U25" s="1">
        <v>78</v>
      </c>
      <c r="V25" s="1">
        <v>87.33</v>
      </c>
      <c r="W25" s="1">
        <v>84.55</v>
      </c>
      <c r="X25" s="1">
        <v>98</v>
      </c>
      <c r="Y25" s="1"/>
      <c r="Z25" s="1"/>
      <c r="AA25" s="1"/>
      <c r="AB25" s="1"/>
      <c r="AC25" s="1"/>
      <c r="AD25" s="1"/>
      <c r="AE25" s="18"/>
      <c r="AF25" s="1">
        <v>84</v>
      </c>
      <c r="AG25" s="1">
        <v>92</v>
      </c>
      <c r="AH25" s="1">
        <v>94</v>
      </c>
      <c r="AI25" s="1">
        <v>96</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52587</v>
      </c>
      <c r="FK25" s="41">
        <v>52597</v>
      </c>
    </row>
    <row r="26" spans="1:167" x14ac:dyDescent="0.25">
      <c r="A26" s="19">
        <v>16</v>
      </c>
      <c r="B26" s="19">
        <v>119230</v>
      </c>
      <c r="C26" s="19" t="s">
        <v>248</v>
      </c>
      <c r="D26" s="18"/>
      <c r="E26" s="28">
        <f t="shared" si="0"/>
        <v>85</v>
      </c>
      <c r="F26" s="28" t="str">
        <f t="shared" si="1"/>
        <v>A</v>
      </c>
      <c r="G26" s="28">
        <f t="shared" si="2"/>
        <v>85</v>
      </c>
      <c r="H26" s="28" t="str">
        <f t="shared" si="3"/>
        <v>A</v>
      </c>
      <c r="I26" s="36">
        <v>1</v>
      </c>
      <c r="J26"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6" s="28">
        <f t="shared" si="5"/>
        <v>87.25</v>
      </c>
      <c r="L26" s="28" t="str">
        <f t="shared" si="6"/>
        <v>A</v>
      </c>
      <c r="M26" s="28">
        <f t="shared" si="7"/>
        <v>87.25</v>
      </c>
      <c r="N26" s="28" t="str">
        <f t="shared" si="8"/>
        <v>A</v>
      </c>
      <c r="O26" s="36">
        <v>1</v>
      </c>
      <c r="P26" s="28" t="str">
        <f t="shared" si="9"/>
        <v xml:space="preserve">Memiliki keterampilan berwirausaha pada bidang Kerajinan dari Bahan Limbah Berbentuk Bangun Datar, Rekayasa Peralatan Sistem Teknik, Budidaya Ikan Konsumsi, dan Wirausaha Pengolahan Produk Makanan Khas daerah </v>
      </c>
      <c r="Q26" s="39"/>
      <c r="R26" s="39" t="s">
        <v>8</v>
      </c>
      <c r="S26" s="18"/>
      <c r="T26" s="1">
        <v>78</v>
      </c>
      <c r="U26" s="1">
        <v>78</v>
      </c>
      <c r="V26" s="1">
        <v>88</v>
      </c>
      <c r="W26" s="1">
        <v>88</v>
      </c>
      <c r="X26" s="1">
        <v>92</v>
      </c>
      <c r="Y26" s="1"/>
      <c r="Z26" s="1"/>
      <c r="AA26" s="1"/>
      <c r="AB26" s="1"/>
      <c r="AC26" s="1"/>
      <c r="AD26" s="1"/>
      <c r="AE26" s="18"/>
      <c r="AF26" s="1">
        <v>84</v>
      </c>
      <c r="AG26" s="1">
        <v>89</v>
      </c>
      <c r="AH26" s="1">
        <v>86</v>
      </c>
      <c r="AI26" s="1">
        <v>90</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119245</v>
      </c>
      <c r="C27" s="19" t="s">
        <v>249</v>
      </c>
      <c r="D27" s="18"/>
      <c r="E27" s="28">
        <f t="shared" si="0"/>
        <v>85</v>
      </c>
      <c r="F27" s="28" t="str">
        <f t="shared" si="1"/>
        <v>A</v>
      </c>
      <c r="G27" s="28">
        <f t="shared" si="2"/>
        <v>85</v>
      </c>
      <c r="H27" s="28" t="str">
        <f t="shared" si="3"/>
        <v>A</v>
      </c>
      <c r="I27" s="36">
        <v>1</v>
      </c>
      <c r="J27"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7" s="28">
        <f t="shared" si="5"/>
        <v>88.25</v>
      </c>
      <c r="L27" s="28" t="str">
        <f t="shared" si="6"/>
        <v>A</v>
      </c>
      <c r="M27" s="28">
        <f t="shared" si="7"/>
        <v>88.25</v>
      </c>
      <c r="N27" s="28" t="str">
        <f t="shared" si="8"/>
        <v>A</v>
      </c>
      <c r="O27" s="36">
        <v>1</v>
      </c>
      <c r="P27" s="28" t="str">
        <f t="shared" si="9"/>
        <v xml:space="preserve">Memiliki keterampilan berwirausaha pada bidang Kerajinan dari Bahan Limbah Berbentuk Bangun Datar, Rekayasa Peralatan Sistem Teknik, Budidaya Ikan Konsumsi, dan Wirausaha Pengolahan Produk Makanan Khas daerah </v>
      </c>
      <c r="Q27" s="39"/>
      <c r="R27" s="39" t="s">
        <v>8</v>
      </c>
      <c r="S27" s="18"/>
      <c r="T27" s="1">
        <v>78</v>
      </c>
      <c r="U27" s="1">
        <v>84</v>
      </c>
      <c r="V27" s="1">
        <v>88</v>
      </c>
      <c r="W27" s="1">
        <v>88</v>
      </c>
      <c r="X27" s="1">
        <v>88</v>
      </c>
      <c r="Y27" s="1"/>
      <c r="Z27" s="1"/>
      <c r="AA27" s="1"/>
      <c r="AB27" s="1"/>
      <c r="AC27" s="1"/>
      <c r="AD27" s="1"/>
      <c r="AE27" s="18"/>
      <c r="AF27" s="1">
        <v>85</v>
      </c>
      <c r="AG27" s="1">
        <v>92</v>
      </c>
      <c r="AH27" s="1">
        <v>86</v>
      </c>
      <c r="AI27" s="1">
        <v>90</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52588</v>
      </c>
      <c r="FK27" s="41">
        <v>52598</v>
      </c>
    </row>
    <row r="28" spans="1:167" x14ac:dyDescent="0.25">
      <c r="A28" s="19">
        <v>18</v>
      </c>
      <c r="B28" s="19">
        <v>120619</v>
      </c>
      <c r="C28" s="19" t="s">
        <v>250</v>
      </c>
      <c r="D28" s="18"/>
      <c r="E28" s="28">
        <f t="shared" si="0"/>
        <v>77</v>
      </c>
      <c r="F28" s="28" t="str">
        <f t="shared" si="1"/>
        <v>B</v>
      </c>
      <c r="G28" s="28">
        <f t="shared" si="2"/>
        <v>77</v>
      </c>
      <c r="H28" s="28" t="str">
        <f t="shared" si="3"/>
        <v>B</v>
      </c>
      <c r="I28" s="36">
        <v>2</v>
      </c>
      <c r="J28"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28" s="28">
        <f t="shared" si="5"/>
        <v>88.25</v>
      </c>
      <c r="L28" s="28" t="str">
        <f t="shared" si="6"/>
        <v>A</v>
      </c>
      <c r="M28" s="28">
        <f t="shared" si="7"/>
        <v>88.25</v>
      </c>
      <c r="N28" s="28" t="str">
        <f t="shared" si="8"/>
        <v>A</v>
      </c>
      <c r="O28" s="36">
        <v>1</v>
      </c>
      <c r="P28" s="28" t="str">
        <f t="shared" si="9"/>
        <v xml:space="preserve">Memiliki keterampilan berwirausaha pada bidang Kerajinan dari Bahan Limbah Berbentuk Bangun Datar, Rekayasa Peralatan Sistem Teknik, Budidaya Ikan Konsumsi, dan Wirausaha Pengolahan Produk Makanan Khas daerah </v>
      </c>
      <c r="Q28" s="39"/>
      <c r="R28" s="39" t="s">
        <v>8</v>
      </c>
      <c r="S28" s="18"/>
      <c r="T28" s="1">
        <v>78</v>
      </c>
      <c r="U28" s="1">
        <v>78</v>
      </c>
      <c r="V28" s="1">
        <v>84.52</v>
      </c>
      <c r="W28" s="1">
        <v>73.52</v>
      </c>
      <c r="X28" s="1">
        <v>70</v>
      </c>
      <c r="Y28" s="1"/>
      <c r="Z28" s="1"/>
      <c r="AA28" s="1"/>
      <c r="AB28" s="1"/>
      <c r="AC28" s="1"/>
      <c r="AD28" s="1"/>
      <c r="AE28" s="18"/>
      <c r="AF28" s="1">
        <v>85</v>
      </c>
      <c r="AG28" s="1">
        <v>92</v>
      </c>
      <c r="AH28" s="1">
        <v>86</v>
      </c>
      <c r="AI28" s="1">
        <v>90</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119260</v>
      </c>
      <c r="C29" s="19" t="s">
        <v>251</v>
      </c>
      <c r="D29" s="18"/>
      <c r="E29" s="28">
        <f t="shared" si="0"/>
        <v>89</v>
      </c>
      <c r="F29" s="28" t="str">
        <f t="shared" si="1"/>
        <v>A</v>
      </c>
      <c r="G29" s="28">
        <f t="shared" si="2"/>
        <v>89</v>
      </c>
      <c r="H29" s="28" t="str">
        <f t="shared" si="3"/>
        <v>A</v>
      </c>
      <c r="I29" s="36">
        <v>1</v>
      </c>
      <c r="J29"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9" s="28">
        <f t="shared" si="5"/>
        <v>90.5</v>
      </c>
      <c r="L29" s="28" t="str">
        <f t="shared" si="6"/>
        <v>A</v>
      </c>
      <c r="M29" s="28">
        <f t="shared" si="7"/>
        <v>90.5</v>
      </c>
      <c r="N29" s="28" t="str">
        <f t="shared" si="8"/>
        <v>A</v>
      </c>
      <c r="O29" s="36">
        <v>1</v>
      </c>
      <c r="P29" s="28" t="str">
        <f t="shared" si="9"/>
        <v xml:space="preserve">Memiliki keterampilan berwirausaha pada bidang Kerajinan dari Bahan Limbah Berbentuk Bangun Datar, Rekayasa Peralatan Sistem Teknik, Budidaya Ikan Konsumsi, dan Wirausaha Pengolahan Produk Makanan Khas daerah </v>
      </c>
      <c r="Q29" s="39"/>
      <c r="R29" s="39" t="s">
        <v>8</v>
      </c>
      <c r="S29" s="18"/>
      <c r="T29" s="1">
        <v>91.6</v>
      </c>
      <c r="U29" s="1">
        <v>80</v>
      </c>
      <c r="V29" s="1">
        <v>88.2</v>
      </c>
      <c r="W29" s="1">
        <v>84.08</v>
      </c>
      <c r="X29" s="1">
        <v>100</v>
      </c>
      <c r="Y29" s="1"/>
      <c r="Z29" s="1"/>
      <c r="AA29" s="1"/>
      <c r="AB29" s="1"/>
      <c r="AC29" s="1"/>
      <c r="AD29" s="1"/>
      <c r="AE29" s="18"/>
      <c r="AF29" s="1">
        <v>86</v>
      </c>
      <c r="AG29" s="1">
        <v>92</v>
      </c>
      <c r="AH29" s="1">
        <v>90</v>
      </c>
      <c r="AI29" s="1">
        <v>94</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52589</v>
      </c>
      <c r="FK29" s="41">
        <v>52599</v>
      </c>
    </row>
    <row r="30" spans="1:167" x14ac:dyDescent="0.25">
      <c r="A30" s="19">
        <v>20</v>
      </c>
      <c r="B30" s="19">
        <v>119275</v>
      </c>
      <c r="C30" s="19" t="s">
        <v>252</v>
      </c>
      <c r="D30" s="18"/>
      <c r="E30" s="28">
        <f t="shared" si="0"/>
        <v>85</v>
      </c>
      <c r="F30" s="28" t="str">
        <f t="shared" si="1"/>
        <v>A</v>
      </c>
      <c r="G30" s="28">
        <f t="shared" si="2"/>
        <v>85</v>
      </c>
      <c r="H30" s="28" t="str">
        <f t="shared" si="3"/>
        <v>A</v>
      </c>
      <c r="I30" s="36">
        <v>1</v>
      </c>
      <c r="J30"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0" s="28">
        <f t="shared" si="5"/>
        <v>86.5</v>
      </c>
      <c r="L30" s="28" t="str">
        <f t="shared" si="6"/>
        <v>A</v>
      </c>
      <c r="M30" s="28">
        <f t="shared" si="7"/>
        <v>86.5</v>
      </c>
      <c r="N30" s="28" t="str">
        <f t="shared" si="8"/>
        <v>A</v>
      </c>
      <c r="O30" s="36">
        <v>1</v>
      </c>
      <c r="P30" s="28" t="str">
        <f t="shared" si="9"/>
        <v xml:space="preserve">Memiliki keterampilan berwirausaha pada bidang Kerajinan dari Bahan Limbah Berbentuk Bangun Datar, Rekayasa Peralatan Sistem Teknik, Budidaya Ikan Konsumsi, dan Wirausaha Pengolahan Produk Makanan Khas daerah </v>
      </c>
      <c r="Q30" s="39"/>
      <c r="R30" s="39" t="s">
        <v>8</v>
      </c>
      <c r="S30" s="18"/>
      <c r="T30" s="1">
        <v>78</v>
      </c>
      <c r="U30" s="1">
        <v>78</v>
      </c>
      <c r="V30" s="1">
        <v>88.2</v>
      </c>
      <c r="W30" s="1">
        <v>88</v>
      </c>
      <c r="X30" s="1">
        <v>92</v>
      </c>
      <c r="Y30" s="1"/>
      <c r="Z30" s="1"/>
      <c r="AA30" s="1"/>
      <c r="AB30" s="1"/>
      <c r="AC30" s="1"/>
      <c r="AD30" s="1"/>
      <c r="AE30" s="18"/>
      <c r="AF30" s="1">
        <v>83</v>
      </c>
      <c r="AG30" s="1">
        <v>87</v>
      </c>
      <c r="AH30" s="1">
        <v>86</v>
      </c>
      <c r="AI30" s="1">
        <v>90</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119290</v>
      </c>
      <c r="C31" s="19" t="s">
        <v>253</v>
      </c>
      <c r="D31" s="18"/>
      <c r="E31" s="28">
        <f t="shared" si="0"/>
        <v>86</v>
      </c>
      <c r="F31" s="28" t="str">
        <f t="shared" si="1"/>
        <v>A</v>
      </c>
      <c r="G31" s="28">
        <f t="shared" si="2"/>
        <v>86</v>
      </c>
      <c r="H31" s="28" t="str">
        <f t="shared" si="3"/>
        <v>A</v>
      </c>
      <c r="I31" s="36">
        <v>1</v>
      </c>
      <c r="J31"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1" s="28">
        <f t="shared" si="5"/>
        <v>88.5</v>
      </c>
      <c r="L31" s="28" t="str">
        <f t="shared" si="6"/>
        <v>A</v>
      </c>
      <c r="M31" s="28">
        <f t="shared" si="7"/>
        <v>88.5</v>
      </c>
      <c r="N31" s="28" t="str">
        <f t="shared" si="8"/>
        <v>A</v>
      </c>
      <c r="O31" s="36">
        <v>1</v>
      </c>
      <c r="P31" s="28" t="str">
        <f t="shared" si="9"/>
        <v xml:space="preserve">Memiliki keterampilan berwirausaha pada bidang Kerajinan dari Bahan Limbah Berbentuk Bangun Datar, Rekayasa Peralatan Sistem Teknik, Budidaya Ikan Konsumsi, dan Wirausaha Pengolahan Produk Makanan Khas daerah </v>
      </c>
      <c r="Q31" s="39"/>
      <c r="R31" s="39" t="s">
        <v>8</v>
      </c>
      <c r="S31" s="18"/>
      <c r="T31" s="1">
        <v>88.88</v>
      </c>
      <c r="U31" s="1">
        <v>80</v>
      </c>
      <c r="V31" s="1">
        <v>88</v>
      </c>
      <c r="W31" s="1">
        <v>88</v>
      </c>
      <c r="X31" s="1">
        <v>84</v>
      </c>
      <c r="Y31" s="1"/>
      <c r="Z31" s="1"/>
      <c r="AA31" s="1"/>
      <c r="AB31" s="1"/>
      <c r="AC31" s="1"/>
      <c r="AD31" s="1"/>
      <c r="AE31" s="18"/>
      <c r="AF31" s="1">
        <v>85</v>
      </c>
      <c r="AG31" s="1">
        <v>89</v>
      </c>
      <c r="AH31" s="1">
        <v>86</v>
      </c>
      <c r="AI31" s="1">
        <v>94</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52590</v>
      </c>
      <c r="FK31" s="41">
        <v>52600</v>
      </c>
    </row>
    <row r="32" spans="1:167" x14ac:dyDescent="0.25">
      <c r="A32" s="19">
        <v>22</v>
      </c>
      <c r="B32" s="19">
        <v>119305</v>
      </c>
      <c r="C32" s="19" t="s">
        <v>254</v>
      </c>
      <c r="D32" s="18"/>
      <c r="E32" s="28">
        <f t="shared" si="0"/>
        <v>85</v>
      </c>
      <c r="F32" s="28" t="str">
        <f t="shared" si="1"/>
        <v>A</v>
      </c>
      <c r="G32" s="28">
        <f t="shared" si="2"/>
        <v>85</v>
      </c>
      <c r="H32" s="28" t="str">
        <f t="shared" si="3"/>
        <v>A</v>
      </c>
      <c r="I32" s="36">
        <v>1</v>
      </c>
      <c r="J3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2" s="28">
        <f t="shared" si="5"/>
        <v>89.25</v>
      </c>
      <c r="L32" s="28" t="str">
        <f t="shared" si="6"/>
        <v>A</v>
      </c>
      <c r="M32" s="28">
        <f t="shared" si="7"/>
        <v>89.25</v>
      </c>
      <c r="N32" s="28" t="str">
        <f t="shared" si="8"/>
        <v>A</v>
      </c>
      <c r="O32" s="36">
        <v>1</v>
      </c>
      <c r="P32" s="28" t="str">
        <f t="shared" si="9"/>
        <v xml:space="preserve">Memiliki keterampilan berwirausaha pada bidang Kerajinan dari Bahan Limbah Berbentuk Bangun Datar, Rekayasa Peralatan Sistem Teknik, Budidaya Ikan Konsumsi, dan Wirausaha Pengolahan Produk Makanan Khas daerah </v>
      </c>
      <c r="Q32" s="39"/>
      <c r="R32" s="39" t="s">
        <v>8</v>
      </c>
      <c r="S32" s="18"/>
      <c r="T32" s="1">
        <v>83.3</v>
      </c>
      <c r="U32" s="1">
        <v>78</v>
      </c>
      <c r="V32" s="1">
        <v>90</v>
      </c>
      <c r="W32" s="1">
        <v>84</v>
      </c>
      <c r="X32" s="1">
        <v>90</v>
      </c>
      <c r="Y32" s="1"/>
      <c r="Z32" s="1"/>
      <c r="AA32" s="1"/>
      <c r="AB32" s="1"/>
      <c r="AC32" s="1"/>
      <c r="AD32" s="1"/>
      <c r="AE32" s="18"/>
      <c r="AF32" s="1">
        <v>85</v>
      </c>
      <c r="AG32" s="1">
        <v>92</v>
      </c>
      <c r="AH32" s="1">
        <v>86</v>
      </c>
      <c r="AI32" s="1">
        <v>94</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119320</v>
      </c>
      <c r="C33" s="19" t="s">
        <v>255</v>
      </c>
      <c r="D33" s="18"/>
      <c r="E33" s="28">
        <f t="shared" si="0"/>
        <v>90</v>
      </c>
      <c r="F33" s="28" t="str">
        <f t="shared" si="1"/>
        <v>A</v>
      </c>
      <c r="G33" s="28">
        <f t="shared" si="2"/>
        <v>90</v>
      </c>
      <c r="H33" s="28" t="str">
        <f t="shared" si="3"/>
        <v>A</v>
      </c>
      <c r="I33" s="36">
        <v>1</v>
      </c>
      <c r="J3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3" s="28">
        <f t="shared" si="5"/>
        <v>90</v>
      </c>
      <c r="L33" s="28" t="str">
        <f t="shared" si="6"/>
        <v>A</v>
      </c>
      <c r="M33" s="28">
        <f t="shared" si="7"/>
        <v>90</v>
      </c>
      <c r="N33" s="28" t="str">
        <f t="shared" si="8"/>
        <v>A</v>
      </c>
      <c r="O33" s="36">
        <v>1</v>
      </c>
      <c r="P33" s="28" t="str">
        <f t="shared" si="9"/>
        <v xml:space="preserve">Memiliki keterampilan berwirausaha pada bidang Kerajinan dari Bahan Limbah Berbentuk Bangun Datar, Rekayasa Peralatan Sistem Teknik, Budidaya Ikan Konsumsi, dan Wirausaha Pengolahan Produk Makanan Khas daerah </v>
      </c>
      <c r="Q33" s="39"/>
      <c r="R33" s="39" t="s">
        <v>8</v>
      </c>
      <c r="S33" s="18"/>
      <c r="T33" s="1">
        <v>94.4</v>
      </c>
      <c r="U33" s="1">
        <v>84</v>
      </c>
      <c r="V33" s="1">
        <v>89</v>
      </c>
      <c r="W33" s="1">
        <v>85</v>
      </c>
      <c r="X33" s="1">
        <v>100</v>
      </c>
      <c r="Y33" s="1"/>
      <c r="Z33" s="1"/>
      <c r="AA33" s="1"/>
      <c r="AB33" s="1"/>
      <c r="AC33" s="1"/>
      <c r="AD33" s="1"/>
      <c r="AE33" s="18"/>
      <c r="AF33" s="1">
        <v>85</v>
      </c>
      <c r="AG33" s="1">
        <v>89</v>
      </c>
      <c r="AH33" s="1">
        <v>96</v>
      </c>
      <c r="AI33" s="1">
        <v>90</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119335</v>
      </c>
      <c r="C34" s="19" t="s">
        <v>256</v>
      </c>
      <c r="D34" s="18"/>
      <c r="E34" s="28">
        <f t="shared" si="0"/>
        <v>91</v>
      </c>
      <c r="F34" s="28" t="str">
        <f t="shared" si="1"/>
        <v>A</v>
      </c>
      <c r="G34" s="28">
        <f t="shared" si="2"/>
        <v>91</v>
      </c>
      <c r="H34" s="28" t="str">
        <f t="shared" si="3"/>
        <v>A</v>
      </c>
      <c r="I34" s="36">
        <v>1</v>
      </c>
      <c r="J34"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4" s="28">
        <f t="shared" si="5"/>
        <v>92.25</v>
      </c>
      <c r="L34" s="28" t="str">
        <f t="shared" si="6"/>
        <v>A</v>
      </c>
      <c r="M34" s="28">
        <f t="shared" si="7"/>
        <v>92.25</v>
      </c>
      <c r="N34" s="28" t="str">
        <f t="shared" si="8"/>
        <v>A</v>
      </c>
      <c r="O34" s="36">
        <v>1</v>
      </c>
      <c r="P34" s="28" t="str">
        <f t="shared" si="9"/>
        <v xml:space="preserve">Memiliki keterampilan berwirausaha pada bidang Kerajinan dari Bahan Limbah Berbentuk Bangun Datar, Rekayasa Peralatan Sistem Teknik, Budidaya Ikan Konsumsi, dan Wirausaha Pengolahan Produk Makanan Khas daerah </v>
      </c>
      <c r="Q34" s="39"/>
      <c r="R34" s="39" t="s">
        <v>8</v>
      </c>
      <c r="S34" s="18"/>
      <c r="T34" s="1">
        <v>90.27</v>
      </c>
      <c r="U34" s="1">
        <v>80</v>
      </c>
      <c r="V34" s="1">
        <v>92</v>
      </c>
      <c r="W34" s="1">
        <v>96</v>
      </c>
      <c r="X34" s="1">
        <v>96</v>
      </c>
      <c r="Y34" s="1"/>
      <c r="Z34" s="1"/>
      <c r="AA34" s="1"/>
      <c r="AB34" s="1"/>
      <c r="AC34" s="1"/>
      <c r="AD34" s="1"/>
      <c r="AE34" s="18"/>
      <c r="AF34" s="1">
        <v>85</v>
      </c>
      <c r="AG34" s="1">
        <v>96</v>
      </c>
      <c r="AH34" s="1">
        <v>92</v>
      </c>
      <c r="AI34" s="1">
        <v>96</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119350</v>
      </c>
      <c r="C35" s="19" t="s">
        <v>257</v>
      </c>
      <c r="D35" s="18"/>
      <c r="E35" s="28">
        <f t="shared" si="0"/>
        <v>87</v>
      </c>
      <c r="F35" s="28" t="str">
        <f t="shared" si="1"/>
        <v>A</v>
      </c>
      <c r="G35" s="28">
        <f t="shared" si="2"/>
        <v>87</v>
      </c>
      <c r="H35" s="28" t="str">
        <f t="shared" si="3"/>
        <v>A</v>
      </c>
      <c r="I35" s="36">
        <v>1</v>
      </c>
      <c r="J3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5" s="28">
        <f t="shared" si="5"/>
        <v>87.5</v>
      </c>
      <c r="L35" s="28" t="str">
        <f t="shared" si="6"/>
        <v>A</v>
      </c>
      <c r="M35" s="28">
        <f t="shared" si="7"/>
        <v>87.5</v>
      </c>
      <c r="N35" s="28" t="str">
        <f t="shared" si="8"/>
        <v>A</v>
      </c>
      <c r="O35" s="36">
        <v>1</v>
      </c>
      <c r="P35" s="28" t="str">
        <f t="shared" si="9"/>
        <v xml:space="preserve">Memiliki keterampilan berwirausaha pada bidang Kerajinan dari Bahan Limbah Berbentuk Bangun Datar, Rekayasa Peralatan Sistem Teknik, Budidaya Ikan Konsumsi, dan Wirausaha Pengolahan Produk Makanan Khas daerah </v>
      </c>
      <c r="Q35" s="39"/>
      <c r="R35" s="39" t="s">
        <v>8</v>
      </c>
      <c r="S35" s="18"/>
      <c r="T35" s="1">
        <v>86.11</v>
      </c>
      <c r="U35" s="1">
        <v>78</v>
      </c>
      <c r="V35" s="1">
        <v>91.4</v>
      </c>
      <c r="W35" s="1">
        <v>83.56</v>
      </c>
      <c r="X35" s="1">
        <v>94</v>
      </c>
      <c r="Y35" s="1"/>
      <c r="Z35" s="1"/>
      <c r="AA35" s="1"/>
      <c r="AB35" s="1"/>
      <c r="AC35" s="1"/>
      <c r="AD35" s="1"/>
      <c r="AE35" s="18"/>
      <c r="AF35" s="1">
        <v>85</v>
      </c>
      <c r="AG35" s="1">
        <v>89</v>
      </c>
      <c r="AH35" s="1">
        <v>86</v>
      </c>
      <c r="AI35" s="1">
        <v>90</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120633</v>
      </c>
      <c r="C36" s="19" t="s">
        <v>258</v>
      </c>
      <c r="D36" s="18"/>
      <c r="E36" s="28">
        <f t="shared" si="0"/>
        <v>87</v>
      </c>
      <c r="F36" s="28" t="str">
        <f t="shared" si="1"/>
        <v>A</v>
      </c>
      <c r="G36" s="28">
        <f t="shared" si="2"/>
        <v>87</v>
      </c>
      <c r="H36" s="28" t="str">
        <f t="shared" si="3"/>
        <v>A</v>
      </c>
      <c r="I36" s="36">
        <v>1</v>
      </c>
      <c r="J36"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6" s="28">
        <f t="shared" si="5"/>
        <v>87.75</v>
      </c>
      <c r="L36" s="28" t="str">
        <f t="shared" si="6"/>
        <v>A</v>
      </c>
      <c r="M36" s="28">
        <f t="shared" si="7"/>
        <v>87.75</v>
      </c>
      <c r="N36" s="28" t="str">
        <f t="shared" si="8"/>
        <v>A</v>
      </c>
      <c r="O36" s="36">
        <v>1</v>
      </c>
      <c r="P36" s="28" t="str">
        <f t="shared" si="9"/>
        <v xml:space="preserve">Memiliki keterampilan berwirausaha pada bidang Kerajinan dari Bahan Limbah Berbentuk Bangun Datar, Rekayasa Peralatan Sistem Teknik, Budidaya Ikan Konsumsi, dan Wirausaha Pengolahan Produk Makanan Khas daerah </v>
      </c>
      <c r="Q36" s="39"/>
      <c r="R36" s="39" t="s">
        <v>8</v>
      </c>
      <c r="S36" s="18"/>
      <c r="T36" s="1">
        <v>90</v>
      </c>
      <c r="U36" s="1">
        <v>90</v>
      </c>
      <c r="V36" s="1">
        <v>90</v>
      </c>
      <c r="W36" s="1">
        <v>84.08</v>
      </c>
      <c r="X36" s="1">
        <v>80</v>
      </c>
      <c r="Y36" s="1"/>
      <c r="Z36" s="1"/>
      <c r="AA36" s="1"/>
      <c r="AB36" s="1"/>
      <c r="AC36" s="1"/>
      <c r="AD36" s="1"/>
      <c r="AE36" s="18"/>
      <c r="AF36" s="1">
        <v>86</v>
      </c>
      <c r="AG36" s="1">
        <v>89</v>
      </c>
      <c r="AH36" s="1">
        <v>86</v>
      </c>
      <c r="AI36" s="1">
        <v>90</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119365</v>
      </c>
      <c r="C37" s="19" t="s">
        <v>259</v>
      </c>
      <c r="D37" s="18"/>
      <c r="E37" s="28">
        <f t="shared" si="0"/>
        <v>88</v>
      </c>
      <c r="F37" s="28" t="str">
        <f t="shared" si="1"/>
        <v>A</v>
      </c>
      <c r="G37" s="28">
        <f t="shared" si="2"/>
        <v>88</v>
      </c>
      <c r="H37" s="28" t="str">
        <f t="shared" si="3"/>
        <v>A</v>
      </c>
      <c r="I37" s="36">
        <v>1</v>
      </c>
      <c r="J37"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7" s="28">
        <f t="shared" si="5"/>
        <v>89.5</v>
      </c>
      <c r="L37" s="28" t="str">
        <f t="shared" si="6"/>
        <v>A</v>
      </c>
      <c r="M37" s="28">
        <f t="shared" si="7"/>
        <v>89.5</v>
      </c>
      <c r="N37" s="28" t="str">
        <f t="shared" si="8"/>
        <v>A</v>
      </c>
      <c r="O37" s="36">
        <v>1</v>
      </c>
      <c r="P37" s="28" t="str">
        <f t="shared" si="9"/>
        <v xml:space="preserve">Memiliki keterampilan berwirausaha pada bidang Kerajinan dari Bahan Limbah Berbentuk Bangun Datar, Rekayasa Peralatan Sistem Teknik, Budidaya Ikan Konsumsi, dan Wirausaha Pengolahan Produk Makanan Khas daerah </v>
      </c>
      <c r="Q37" s="39"/>
      <c r="R37" s="39" t="s">
        <v>8</v>
      </c>
      <c r="S37" s="18"/>
      <c r="T37" s="1">
        <v>91.6</v>
      </c>
      <c r="U37" s="1">
        <v>80</v>
      </c>
      <c r="V37" s="1">
        <v>85.92</v>
      </c>
      <c r="W37" s="1">
        <v>92</v>
      </c>
      <c r="X37" s="1">
        <v>88</v>
      </c>
      <c r="Y37" s="1"/>
      <c r="Z37" s="1"/>
      <c r="AA37" s="1"/>
      <c r="AB37" s="1"/>
      <c r="AC37" s="1"/>
      <c r="AD37" s="1"/>
      <c r="AE37" s="18"/>
      <c r="AF37" s="1">
        <v>85</v>
      </c>
      <c r="AG37" s="1">
        <v>89</v>
      </c>
      <c r="AH37" s="1">
        <v>90</v>
      </c>
      <c r="AI37" s="1">
        <v>94</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119380</v>
      </c>
      <c r="C38" s="19" t="s">
        <v>260</v>
      </c>
      <c r="D38" s="18"/>
      <c r="E38" s="28">
        <f t="shared" si="0"/>
        <v>86</v>
      </c>
      <c r="F38" s="28" t="str">
        <f t="shared" si="1"/>
        <v>A</v>
      </c>
      <c r="G38" s="28">
        <f t="shared" si="2"/>
        <v>86</v>
      </c>
      <c r="H38" s="28" t="str">
        <f t="shared" si="3"/>
        <v>A</v>
      </c>
      <c r="I38" s="36">
        <v>1</v>
      </c>
      <c r="J38"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8" s="28">
        <f t="shared" si="5"/>
        <v>88.5</v>
      </c>
      <c r="L38" s="28" t="str">
        <f t="shared" si="6"/>
        <v>A</v>
      </c>
      <c r="M38" s="28">
        <f t="shared" si="7"/>
        <v>88.5</v>
      </c>
      <c r="N38" s="28" t="str">
        <f t="shared" si="8"/>
        <v>A</v>
      </c>
      <c r="O38" s="36">
        <v>1</v>
      </c>
      <c r="P38" s="28" t="str">
        <f t="shared" si="9"/>
        <v xml:space="preserve">Memiliki keterampilan berwirausaha pada bidang Kerajinan dari Bahan Limbah Berbentuk Bangun Datar, Rekayasa Peralatan Sistem Teknik, Budidaya Ikan Konsumsi, dan Wirausaha Pengolahan Produk Makanan Khas daerah </v>
      </c>
      <c r="Q38" s="39"/>
      <c r="R38" s="39" t="s">
        <v>8</v>
      </c>
      <c r="S38" s="18"/>
      <c r="T38" s="1">
        <v>86.11</v>
      </c>
      <c r="U38" s="1">
        <v>80</v>
      </c>
      <c r="V38" s="1">
        <v>87.39</v>
      </c>
      <c r="W38" s="1">
        <v>82.18</v>
      </c>
      <c r="X38" s="1">
        <v>94</v>
      </c>
      <c r="Y38" s="1"/>
      <c r="Z38" s="1"/>
      <c r="AA38" s="1"/>
      <c r="AB38" s="1"/>
      <c r="AC38" s="1"/>
      <c r="AD38" s="1"/>
      <c r="AE38" s="18"/>
      <c r="AF38" s="1">
        <v>85</v>
      </c>
      <c r="AG38" s="1">
        <v>89</v>
      </c>
      <c r="AH38" s="1">
        <v>90</v>
      </c>
      <c r="AI38" s="1">
        <v>90</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119395</v>
      </c>
      <c r="C39" s="19" t="s">
        <v>261</v>
      </c>
      <c r="D39" s="18"/>
      <c r="E39" s="28">
        <f t="shared" si="0"/>
        <v>86</v>
      </c>
      <c r="F39" s="28" t="str">
        <f t="shared" si="1"/>
        <v>A</v>
      </c>
      <c r="G39" s="28">
        <f t="shared" si="2"/>
        <v>86</v>
      </c>
      <c r="H39" s="28" t="str">
        <f t="shared" si="3"/>
        <v>A</v>
      </c>
      <c r="I39" s="36">
        <v>1</v>
      </c>
      <c r="J39"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9" s="28">
        <f t="shared" si="5"/>
        <v>88.5</v>
      </c>
      <c r="L39" s="28" t="str">
        <f t="shared" si="6"/>
        <v>A</v>
      </c>
      <c r="M39" s="28">
        <f t="shared" si="7"/>
        <v>88.5</v>
      </c>
      <c r="N39" s="28" t="str">
        <f t="shared" si="8"/>
        <v>A</v>
      </c>
      <c r="O39" s="36">
        <v>1</v>
      </c>
      <c r="P39" s="28" t="str">
        <f t="shared" si="9"/>
        <v xml:space="preserve">Memiliki keterampilan berwirausaha pada bidang Kerajinan dari Bahan Limbah Berbentuk Bangun Datar, Rekayasa Peralatan Sistem Teknik, Budidaya Ikan Konsumsi, dan Wirausaha Pengolahan Produk Makanan Khas daerah </v>
      </c>
      <c r="Q39" s="39"/>
      <c r="R39" s="39" t="s">
        <v>8</v>
      </c>
      <c r="S39" s="18"/>
      <c r="T39" s="1">
        <v>86.11</v>
      </c>
      <c r="U39" s="1">
        <v>80</v>
      </c>
      <c r="V39" s="1">
        <v>90</v>
      </c>
      <c r="W39" s="1">
        <v>88</v>
      </c>
      <c r="X39" s="1">
        <v>88</v>
      </c>
      <c r="Y39" s="1"/>
      <c r="Z39" s="1"/>
      <c r="AA39" s="1"/>
      <c r="AB39" s="1"/>
      <c r="AC39" s="1"/>
      <c r="AD39" s="1"/>
      <c r="AE39" s="18"/>
      <c r="AF39" s="1">
        <v>85</v>
      </c>
      <c r="AG39" s="1">
        <v>89</v>
      </c>
      <c r="AH39" s="1">
        <v>90</v>
      </c>
      <c r="AI39" s="1">
        <v>90</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119410</v>
      </c>
      <c r="C40" s="19" t="s">
        <v>262</v>
      </c>
      <c r="D40" s="18"/>
      <c r="E40" s="28">
        <f t="shared" si="0"/>
        <v>85</v>
      </c>
      <c r="F40" s="28" t="str">
        <f t="shared" si="1"/>
        <v>A</v>
      </c>
      <c r="G40" s="28">
        <f t="shared" si="2"/>
        <v>85</v>
      </c>
      <c r="H40" s="28" t="str">
        <f t="shared" si="3"/>
        <v>A</v>
      </c>
      <c r="I40" s="36">
        <v>1</v>
      </c>
      <c r="J40"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0" s="28">
        <f t="shared" si="5"/>
        <v>88.5</v>
      </c>
      <c r="L40" s="28" t="str">
        <f t="shared" si="6"/>
        <v>A</v>
      </c>
      <c r="M40" s="28">
        <f t="shared" si="7"/>
        <v>88.5</v>
      </c>
      <c r="N40" s="28" t="str">
        <f t="shared" si="8"/>
        <v>A</v>
      </c>
      <c r="O40" s="36">
        <v>1</v>
      </c>
      <c r="P40" s="28" t="str">
        <f t="shared" si="9"/>
        <v xml:space="preserve">Memiliki keterampilan berwirausaha pada bidang Kerajinan dari Bahan Limbah Berbentuk Bangun Datar, Rekayasa Peralatan Sistem Teknik, Budidaya Ikan Konsumsi, dan Wirausaha Pengolahan Produk Makanan Khas daerah </v>
      </c>
      <c r="Q40" s="39"/>
      <c r="R40" s="39" t="s">
        <v>8</v>
      </c>
      <c r="S40" s="18"/>
      <c r="T40" s="1">
        <v>84.7</v>
      </c>
      <c r="U40" s="1">
        <v>78</v>
      </c>
      <c r="V40" s="1">
        <v>88</v>
      </c>
      <c r="W40" s="1">
        <v>88</v>
      </c>
      <c r="X40" s="1">
        <v>88</v>
      </c>
      <c r="Y40" s="1"/>
      <c r="Z40" s="1"/>
      <c r="AA40" s="1"/>
      <c r="AB40" s="1"/>
      <c r="AC40" s="1"/>
      <c r="AD40" s="1"/>
      <c r="AE40" s="18"/>
      <c r="AF40" s="1">
        <v>86</v>
      </c>
      <c r="AG40" s="1">
        <v>92</v>
      </c>
      <c r="AH40" s="1">
        <v>86</v>
      </c>
      <c r="AI40" s="1">
        <v>90</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119425</v>
      </c>
      <c r="C41" s="19" t="s">
        <v>263</v>
      </c>
      <c r="D41" s="18"/>
      <c r="E41" s="28">
        <f t="shared" si="0"/>
        <v>85</v>
      </c>
      <c r="F41" s="28" t="str">
        <f t="shared" si="1"/>
        <v>A</v>
      </c>
      <c r="G41" s="28">
        <f t="shared" si="2"/>
        <v>85</v>
      </c>
      <c r="H41" s="28" t="str">
        <f t="shared" si="3"/>
        <v>A</v>
      </c>
      <c r="I41" s="36">
        <v>1</v>
      </c>
      <c r="J41"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1" s="28">
        <f t="shared" si="5"/>
        <v>87.75</v>
      </c>
      <c r="L41" s="28" t="str">
        <f t="shared" si="6"/>
        <v>A</v>
      </c>
      <c r="M41" s="28">
        <f t="shared" si="7"/>
        <v>87.75</v>
      </c>
      <c r="N41" s="28" t="str">
        <f t="shared" si="8"/>
        <v>A</v>
      </c>
      <c r="O41" s="36">
        <v>1</v>
      </c>
      <c r="P41" s="28" t="str">
        <f t="shared" si="9"/>
        <v xml:space="preserve">Memiliki keterampilan berwirausaha pada bidang Kerajinan dari Bahan Limbah Berbentuk Bangun Datar, Rekayasa Peralatan Sistem Teknik, Budidaya Ikan Konsumsi, dan Wirausaha Pengolahan Produk Makanan Khas daerah </v>
      </c>
      <c r="Q41" s="39"/>
      <c r="R41" s="39" t="s">
        <v>8</v>
      </c>
      <c r="S41" s="18"/>
      <c r="T41" s="1">
        <v>86.11</v>
      </c>
      <c r="U41" s="1">
        <v>80</v>
      </c>
      <c r="V41" s="1">
        <v>88</v>
      </c>
      <c r="W41" s="1">
        <v>82</v>
      </c>
      <c r="X41" s="1">
        <v>88</v>
      </c>
      <c r="Y41" s="1"/>
      <c r="Z41" s="1"/>
      <c r="AA41" s="1"/>
      <c r="AB41" s="1"/>
      <c r="AC41" s="1"/>
      <c r="AD41" s="1"/>
      <c r="AE41" s="18"/>
      <c r="AF41" s="1">
        <v>86</v>
      </c>
      <c r="AG41" s="1">
        <v>89</v>
      </c>
      <c r="AH41" s="1">
        <v>86</v>
      </c>
      <c r="AI41" s="1">
        <v>90</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119440</v>
      </c>
      <c r="C42" s="19" t="s">
        <v>264</v>
      </c>
      <c r="D42" s="18"/>
      <c r="E42" s="28">
        <f t="shared" si="0"/>
        <v>86</v>
      </c>
      <c r="F42" s="28" t="str">
        <f t="shared" si="1"/>
        <v>A</v>
      </c>
      <c r="G42" s="28">
        <f t="shared" si="2"/>
        <v>86</v>
      </c>
      <c r="H42" s="28" t="str">
        <f t="shared" si="3"/>
        <v>A</v>
      </c>
      <c r="I42" s="36">
        <v>1</v>
      </c>
      <c r="J4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2" s="28">
        <f t="shared" si="5"/>
        <v>88.75</v>
      </c>
      <c r="L42" s="28" t="str">
        <f t="shared" si="6"/>
        <v>A</v>
      </c>
      <c r="M42" s="28">
        <f t="shared" si="7"/>
        <v>88.75</v>
      </c>
      <c r="N42" s="28" t="str">
        <f t="shared" si="8"/>
        <v>A</v>
      </c>
      <c r="O42" s="36">
        <v>1</v>
      </c>
      <c r="P42" s="28" t="str">
        <f t="shared" si="9"/>
        <v xml:space="preserve">Memiliki keterampilan berwirausaha pada bidang Kerajinan dari Bahan Limbah Berbentuk Bangun Datar, Rekayasa Peralatan Sistem Teknik, Budidaya Ikan Konsumsi, dan Wirausaha Pengolahan Produk Makanan Khas daerah </v>
      </c>
      <c r="Q42" s="39"/>
      <c r="R42" s="39" t="s">
        <v>8</v>
      </c>
      <c r="S42" s="18"/>
      <c r="T42" s="1">
        <v>91.7</v>
      </c>
      <c r="U42" s="1">
        <v>80</v>
      </c>
      <c r="V42" s="1">
        <v>90.6</v>
      </c>
      <c r="W42" s="1">
        <v>83.13</v>
      </c>
      <c r="X42" s="1">
        <v>86</v>
      </c>
      <c r="Y42" s="1"/>
      <c r="Z42" s="1"/>
      <c r="AA42" s="1"/>
      <c r="AB42" s="1"/>
      <c r="AC42" s="1"/>
      <c r="AD42" s="1"/>
      <c r="AE42" s="18"/>
      <c r="AF42" s="1">
        <v>86</v>
      </c>
      <c r="AG42" s="1">
        <v>89</v>
      </c>
      <c r="AH42" s="1">
        <v>86</v>
      </c>
      <c r="AI42" s="1">
        <v>94</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119455</v>
      </c>
      <c r="C43" s="19" t="s">
        <v>265</v>
      </c>
      <c r="D43" s="18"/>
      <c r="E43" s="28">
        <f t="shared" si="0"/>
        <v>88</v>
      </c>
      <c r="F43" s="28" t="str">
        <f t="shared" si="1"/>
        <v>A</v>
      </c>
      <c r="G43" s="28">
        <f t="shared" si="2"/>
        <v>88</v>
      </c>
      <c r="H43" s="28" t="str">
        <f t="shared" si="3"/>
        <v>A</v>
      </c>
      <c r="I43" s="36">
        <v>1</v>
      </c>
      <c r="J4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3" s="28">
        <f t="shared" si="5"/>
        <v>88.5</v>
      </c>
      <c r="L43" s="28" t="str">
        <f t="shared" si="6"/>
        <v>A</v>
      </c>
      <c r="M43" s="28">
        <f t="shared" si="7"/>
        <v>88.5</v>
      </c>
      <c r="N43" s="28" t="str">
        <f t="shared" si="8"/>
        <v>A</v>
      </c>
      <c r="O43" s="36">
        <v>1</v>
      </c>
      <c r="P43" s="28" t="str">
        <f t="shared" si="9"/>
        <v xml:space="preserve">Memiliki keterampilan berwirausaha pada bidang Kerajinan dari Bahan Limbah Berbentuk Bangun Datar, Rekayasa Peralatan Sistem Teknik, Budidaya Ikan Konsumsi, dan Wirausaha Pengolahan Produk Makanan Khas daerah </v>
      </c>
      <c r="Q43" s="39"/>
      <c r="R43" s="39" t="s">
        <v>8</v>
      </c>
      <c r="S43" s="18"/>
      <c r="T43" s="1">
        <v>86.11</v>
      </c>
      <c r="U43" s="1">
        <v>80</v>
      </c>
      <c r="V43" s="1">
        <v>89.8</v>
      </c>
      <c r="W43" s="1">
        <v>90</v>
      </c>
      <c r="X43" s="1">
        <v>96</v>
      </c>
      <c r="Y43" s="1"/>
      <c r="Z43" s="1"/>
      <c r="AA43" s="1"/>
      <c r="AB43" s="1"/>
      <c r="AC43" s="1"/>
      <c r="AD43" s="1"/>
      <c r="AE43" s="18"/>
      <c r="AF43" s="1">
        <v>85</v>
      </c>
      <c r="AG43" s="1">
        <v>89</v>
      </c>
      <c r="AH43" s="1">
        <v>90</v>
      </c>
      <c r="AI43" s="1">
        <v>90</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119470</v>
      </c>
      <c r="C44" s="19" t="s">
        <v>266</v>
      </c>
      <c r="D44" s="18"/>
      <c r="E44" s="28">
        <f t="shared" si="0"/>
        <v>86</v>
      </c>
      <c r="F44" s="28" t="str">
        <f t="shared" si="1"/>
        <v>A</v>
      </c>
      <c r="G44" s="28">
        <f t="shared" si="2"/>
        <v>86</v>
      </c>
      <c r="H44" s="28" t="str">
        <f t="shared" si="3"/>
        <v>A</v>
      </c>
      <c r="I44" s="36">
        <v>1</v>
      </c>
      <c r="J44"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4" s="28">
        <f t="shared" si="5"/>
        <v>87.25</v>
      </c>
      <c r="L44" s="28" t="str">
        <f t="shared" si="6"/>
        <v>A</v>
      </c>
      <c r="M44" s="28">
        <f t="shared" si="7"/>
        <v>87.25</v>
      </c>
      <c r="N44" s="28" t="str">
        <f t="shared" si="8"/>
        <v>A</v>
      </c>
      <c r="O44" s="36">
        <v>1</v>
      </c>
      <c r="P44" s="28" t="str">
        <f t="shared" si="9"/>
        <v xml:space="preserve">Memiliki keterampilan berwirausaha pada bidang Kerajinan dari Bahan Limbah Berbentuk Bangun Datar, Rekayasa Peralatan Sistem Teknik, Budidaya Ikan Konsumsi, dan Wirausaha Pengolahan Produk Makanan Khas daerah </v>
      </c>
      <c r="Q44" s="39"/>
      <c r="R44" s="39" t="s">
        <v>8</v>
      </c>
      <c r="S44" s="18"/>
      <c r="T44" s="1">
        <v>80</v>
      </c>
      <c r="U44" s="1">
        <v>78</v>
      </c>
      <c r="V44" s="1">
        <v>90</v>
      </c>
      <c r="W44" s="1">
        <v>88</v>
      </c>
      <c r="X44" s="1">
        <v>96</v>
      </c>
      <c r="Y44" s="1"/>
      <c r="Z44" s="1"/>
      <c r="AA44" s="1"/>
      <c r="AB44" s="1"/>
      <c r="AC44" s="1"/>
      <c r="AD44" s="1"/>
      <c r="AE44" s="18"/>
      <c r="AF44" s="1">
        <v>86</v>
      </c>
      <c r="AG44" s="1">
        <v>87</v>
      </c>
      <c r="AH44" s="1">
        <v>86</v>
      </c>
      <c r="AI44" s="1">
        <v>90</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119485</v>
      </c>
      <c r="C45" s="19" t="s">
        <v>267</v>
      </c>
      <c r="D45" s="18"/>
      <c r="E45" s="28">
        <f t="shared" si="0"/>
        <v>85</v>
      </c>
      <c r="F45" s="28" t="str">
        <f t="shared" si="1"/>
        <v>A</v>
      </c>
      <c r="G45" s="28">
        <f t="shared" si="2"/>
        <v>85</v>
      </c>
      <c r="H45" s="28" t="str">
        <f t="shared" si="3"/>
        <v>A</v>
      </c>
      <c r="I45" s="36">
        <v>1</v>
      </c>
      <c r="J4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5" s="28">
        <f t="shared" si="5"/>
        <v>87.5</v>
      </c>
      <c r="L45" s="28" t="str">
        <f t="shared" si="6"/>
        <v>A</v>
      </c>
      <c r="M45" s="28">
        <f t="shared" si="7"/>
        <v>87.5</v>
      </c>
      <c r="N45" s="28" t="str">
        <f t="shared" si="8"/>
        <v>A</v>
      </c>
      <c r="O45" s="36">
        <v>1</v>
      </c>
      <c r="P45" s="28" t="str">
        <f t="shared" si="9"/>
        <v xml:space="preserve">Memiliki keterampilan berwirausaha pada bidang Kerajinan dari Bahan Limbah Berbentuk Bangun Datar, Rekayasa Peralatan Sistem Teknik, Budidaya Ikan Konsumsi, dan Wirausaha Pengolahan Produk Makanan Khas daerah </v>
      </c>
      <c r="Q45" s="39"/>
      <c r="R45" s="39" t="s">
        <v>8</v>
      </c>
      <c r="S45" s="18"/>
      <c r="T45" s="1">
        <v>80.5</v>
      </c>
      <c r="U45" s="1">
        <v>78</v>
      </c>
      <c r="V45" s="1">
        <v>88</v>
      </c>
      <c r="W45" s="1">
        <v>88</v>
      </c>
      <c r="X45" s="1">
        <v>88</v>
      </c>
      <c r="Y45" s="1"/>
      <c r="Z45" s="1"/>
      <c r="AA45" s="1"/>
      <c r="AB45" s="1"/>
      <c r="AC45" s="1"/>
      <c r="AD45" s="1"/>
      <c r="AE45" s="18"/>
      <c r="AF45" s="1">
        <v>85</v>
      </c>
      <c r="AG45" s="1">
        <v>89</v>
      </c>
      <c r="AH45" s="1">
        <v>86</v>
      </c>
      <c r="AI45" s="1">
        <v>90</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120574</v>
      </c>
      <c r="C46" s="19" t="s">
        <v>268</v>
      </c>
      <c r="D46" s="18"/>
      <c r="E46" s="28">
        <f t="shared" si="0"/>
        <v>85</v>
      </c>
      <c r="F46" s="28" t="str">
        <f t="shared" si="1"/>
        <v>A</v>
      </c>
      <c r="G46" s="28">
        <f t="shared" si="2"/>
        <v>85</v>
      </c>
      <c r="H46" s="28" t="str">
        <f t="shared" si="3"/>
        <v>A</v>
      </c>
      <c r="I46" s="36">
        <v>1</v>
      </c>
      <c r="J46"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6" s="28">
        <f t="shared" si="5"/>
        <v>88.25</v>
      </c>
      <c r="L46" s="28" t="str">
        <f t="shared" si="6"/>
        <v>A</v>
      </c>
      <c r="M46" s="28">
        <f t="shared" si="7"/>
        <v>88.25</v>
      </c>
      <c r="N46" s="28" t="str">
        <f t="shared" si="8"/>
        <v>A</v>
      </c>
      <c r="O46" s="36">
        <v>1</v>
      </c>
      <c r="P46" s="28" t="str">
        <f t="shared" si="9"/>
        <v xml:space="preserve">Memiliki keterampilan berwirausaha pada bidang Kerajinan dari Bahan Limbah Berbentuk Bangun Datar, Rekayasa Peralatan Sistem Teknik, Budidaya Ikan Konsumsi, dan Wirausaha Pengolahan Produk Makanan Khas daerah </v>
      </c>
      <c r="Q46" s="39"/>
      <c r="R46" s="39" t="s">
        <v>8</v>
      </c>
      <c r="S46" s="18"/>
      <c r="T46" s="1">
        <v>86.05</v>
      </c>
      <c r="U46" s="1">
        <v>78</v>
      </c>
      <c r="V46" s="1">
        <v>85.8</v>
      </c>
      <c r="W46" s="1">
        <v>88</v>
      </c>
      <c r="X46" s="1">
        <v>88</v>
      </c>
      <c r="Y46" s="1"/>
      <c r="Z46" s="1"/>
      <c r="AA46" s="1"/>
      <c r="AB46" s="1"/>
      <c r="AC46" s="1"/>
      <c r="AD46" s="1"/>
      <c r="AE46" s="18"/>
      <c r="AF46" s="1">
        <v>85</v>
      </c>
      <c r="AG46" s="1">
        <v>92</v>
      </c>
      <c r="AH46" s="1">
        <v>86</v>
      </c>
      <c r="AI46" s="1">
        <v>90</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119500</v>
      </c>
      <c r="C47" s="19" t="s">
        <v>269</v>
      </c>
      <c r="D47" s="18"/>
      <c r="E47" s="28">
        <f t="shared" si="0"/>
        <v>89</v>
      </c>
      <c r="F47" s="28" t="str">
        <f t="shared" si="1"/>
        <v>A</v>
      </c>
      <c r="G47" s="28">
        <f t="shared" si="2"/>
        <v>89</v>
      </c>
      <c r="H47" s="28" t="str">
        <f t="shared" si="3"/>
        <v>A</v>
      </c>
      <c r="I47" s="36">
        <v>1</v>
      </c>
      <c r="J47"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7" s="28">
        <f t="shared" si="5"/>
        <v>90.75</v>
      </c>
      <c r="L47" s="28" t="str">
        <f t="shared" si="6"/>
        <v>A</v>
      </c>
      <c r="M47" s="28">
        <f t="shared" si="7"/>
        <v>90.75</v>
      </c>
      <c r="N47" s="28" t="str">
        <f t="shared" si="8"/>
        <v>A</v>
      </c>
      <c r="O47" s="36">
        <v>1</v>
      </c>
      <c r="P47" s="28" t="str">
        <f t="shared" si="9"/>
        <v xml:space="preserve">Memiliki keterampilan berwirausaha pada bidang Kerajinan dari Bahan Limbah Berbentuk Bangun Datar, Rekayasa Peralatan Sistem Teknik, Budidaya Ikan Konsumsi, dan Wirausaha Pengolahan Produk Makanan Khas daerah </v>
      </c>
      <c r="Q47" s="39"/>
      <c r="R47" s="39" t="s">
        <v>8</v>
      </c>
      <c r="S47" s="18"/>
      <c r="T47" s="1">
        <v>80.05</v>
      </c>
      <c r="U47" s="1">
        <v>78</v>
      </c>
      <c r="V47" s="1">
        <v>96</v>
      </c>
      <c r="W47" s="1">
        <v>98</v>
      </c>
      <c r="X47" s="1">
        <v>94</v>
      </c>
      <c r="Y47" s="1"/>
      <c r="Z47" s="1"/>
      <c r="AA47" s="1"/>
      <c r="AB47" s="1"/>
      <c r="AC47" s="1"/>
      <c r="AD47" s="1"/>
      <c r="AE47" s="18"/>
      <c r="AF47" s="1">
        <v>86</v>
      </c>
      <c r="AG47" s="1">
        <v>89</v>
      </c>
      <c r="AH47" s="1">
        <v>94</v>
      </c>
      <c r="AI47" s="1">
        <v>94</v>
      </c>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110</v>
      </c>
      <c r="D52" s="18"/>
      <c r="E52" s="18"/>
      <c r="F52" s="18" t="s">
        <v>111</v>
      </c>
      <c r="G52" s="18"/>
      <c r="H52" s="18"/>
      <c r="I52" s="38"/>
      <c r="J52" s="30"/>
      <c r="K52" s="18">
        <f>IF(COUNTBLANK($G$11:$G$50)=40,"",MAX($G$11:$G$50))</f>
        <v>91</v>
      </c>
      <c r="L52" s="18"/>
      <c r="M52" s="18"/>
      <c r="N52" s="18"/>
      <c r="O52" s="37"/>
      <c r="P52" s="18"/>
      <c r="Q52" s="37" t="s">
        <v>112</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113</v>
      </c>
      <c r="D53" s="18"/>
      <c r="E53" s="18"/>
      <c r="F53" s="18" t="s">
        <v>114</v>
      </c>
      <c r="G53" s="18"/>
      <c r="H53" s="18"/>
      <c r="I53" s="38"/>
      <c r="J53" s="30"/>
      <c r="K53" s="18">
        <f>IF(COUNTBLANK($G$11:$G$50)=40,"",MIN($G$11:$G$50))</f>
        <v>77</v>
      </c>
      <c r="L53" s="18"/>
      <c r="M53" s="18"/>
      <c r="N53" s="18"/>
      <c r="O53" s="37"/>
      <c r="P53" s="18"/>
      <c r="Q53" s="37" t="s">
        <v>115</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116</v>
      </c>
      <c r="G54" s="18"/>
      <c r="H54" s="18"/>
      <c r="I54" s="38"/>
      <c r="J54" s="30"/>
      <c r="K54" s="18">
        <f>IF(COUNTBLANK($G$11:$G$50)=40,"",AVERAGE($G$11:$G$50))</f>
        <v>85.567567567567565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117</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118</v>
      </c>
      <c r="D56" s="18"/>
      <c r="E56" s="18"/>
      <c r="F56" s="18"/>
      <c r="G56" s="18"/>
      <c r="H56" s="18"/>
      <c r="I56" s="37"/>
      <c r="J56" s="18"/>
      <c r="K56" s="18"/>
      <c r="L56" s="18"/>
      <c r="M56" s="18"/>
      <c r="N56" s="18"/>
      <c r="O56" s="37"/>
      <c r="P56" s="18"/>
      <c r="Q56" s="37" t="s">
        <v>119</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120</v>
      </c>
      <c r="D57" s="18"/>
      <c r="E57" s="18"/>
      <c r="F57" s="18"/>
      <c r="G57" s="18"/>
      <c r="H57" s="18"/>
      <c r="I57" s="37"/>
      <c r="J57" s="18"/>
      <c r="K57" s="18"/>
      <c r="L57" s="18"/>
      <c r="M57" s="18"/>
      <c r="N57" s="18"/>
      <c r="O57" s="37"/>
      <c r="P57" s="18"/>
      <c r="Q57" s="37" t="s">
        <v>121</v>
      </c>
      <c r="R57" s="37" t="s">
        <v>122</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F41" activePane="bottomRight" state="frozen"/>
      <selection pane="topRight"/>
      <selection pane="bottomLeft"/>
      <selection pane="bottomRight" activeCell="R55" sqref="R55"/>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22.28515625" bestFit="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1045</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270</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1045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230</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119515</v>
      </c>
      <c r="C11" s="19" t="s">
        <v>271</v>
      </c>
      <c r="D11" s="18"/>
      <c r="E11" s="28">
        <f t="shared" ref="E11:E50" si="0">IF((COUNTA(T11:AC11)&gt;0),(ROUND((AVERAGE(T11:AC11)),0)),"")</f>
        <v>86</v>
      </c>
      <c r="F11" s="28" t="str">
        <f t="shared" ref="F11:F50" si="1">IF(AND(ISNUMBER(E11),E11&gt;=1),IF(E11&lt;=$FD$13,$FE$13,IF(E11&lt;=$FD$14,$FE$14,IF(E11&lt;=$FD$15,$FE$15,IF(E11&lt;=$FD$16,$FE$16,)))), "")</f>
        <v>A</v>
      </c>
      <c r="G11" s="28">
        <f t="shared" ref="G11:G50" si="2">IF((COUNTA(T11:AD11)&gt;0),(ROUND((AVERAGE(T11:AD11)),0)),"")</f>
        <v>86</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 xml:space="preserve">Memiliki kemampuan dalam memahami, menganali dan menerapkan kewirausahaan pada Kerajinan dari Bahan Limbah Berbentuk Bangun Datar, Rekayasa Peralatan Sistem Teknik, Budidaya Ikan Konsumsi, dan Wirausaha Pengolahan Produk Makanan Khas daerah </v>
      </c>
      <c r="K11" s="28">
        <f t="shared" ref="K11:K50" si="5">IF((COUNTA(AF11:AO11)&gt;0),AVERAGE(AF11:AO11),"")</f>
        <v>89</v>
      </c>
      <c r="L11" s="28" t="str">
        <f t="shared" ref="L11:L50" si="6">IF(AND(ISNUMBER(K11),K11&gt;=1), IF(K11&lt;=$FD$27,$FE$27,IF(K11&lt;=$FD$28,$FE$28,IF(K11&lt;=$FD$29,$FE$29,IF(K11&lt;=$FD$30,$FE$30,)))), "")</f>
        <v>A</v>
      </c>
      <c r="M11" s="28">
        <f t="shared" ref="M11:M50" si="7">IF((COUNTA(AF11:AO11)&gt;0),AVERAGE(AF11:AO11),"")</f>
        <v>89</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 xml:space="preserve">Memiliki keterampilan berwirausaha pada bidang Kerajinan dari Bahan Limbah Berbentuk Bangun Datar, Rekayasa Peralatan Sistem Teknik, Budidaya Ikan Konsumsi, dan Wirausaha Pengolahan Produk Makanan Khas daerah </v>
      </c>
      <c r="Q11" s="39"/>
      <c r="R11" s="39" t="s">
        <v>8</v>
      </c>
      <c r="S11" s="18"/>
      <c r="T11" s="1">
        <v>84.78</v>
      </c>
      <c r="U11" s="1">
        <v>78</v>
      </c>
      <c r="V11" s="1">
        <v>85.36</v>
      </c>
      <c r="W11" s="1">
        <v>82.24</v>
      </c>
      <c r="X11" s="1">
        <v>100</v>
      </c>
      <c r="Y11" s="1"/>
      <c r="Z11" s="1"/>
      <c r="AA11" s="1"/>
      <c r="AB11" s="1"/>
      <c r="AC11" s="1"/>
      <c r="AD11" s="1"/>
      <c r="AE11" s="18"/>
      <c r="AF11" s="1">
        <v>84</v>
      </c>
      <c r="AG11" s="1">
        <v>96</v>
      </c>
      <c r="AH11" s="1">
        <v>86</v>
      </c>
      <c r="AI11" s="1">
        <v>90</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119530</v>
      </c>
      <c r="C12" s="19" t="s">
        <v>272</v>
      </c>
      <c r="D12" s="18"/>
      <c r="E12" s="28">
        <f t="shared" si="0"/>
        <v>79</v>
      </c>
      <c r="F12" s="28" t="str">
        <f t="shared" si="1"/>
        <v>B</v>
      </c>
      <c r="G12" s="28">
        <f t="shared" si="2"/>
        <v>79</v>
      </c>
      <c r="H12" s="28" t="str">
        <f t="shared" si="3"/>
        <v>B</v>
      </c>
      <c r="I12" s="36">
        <v>2</v>
      </c>
      <c r="J12"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12" s="28">
        <f t="shared" si="5"/>
        <v>84.75</v>
      </c>
      <c r="L12" s="28" t="str">
        <f t="shared" si="6"/>
        <v>A</v>
      </c>
      <c r="M12" s="28">
        <f t="shared" si="7"/>
        <v>84.75</v>
      </c>
      <c r="N12" s="28" t="str">
        <f t="shared" si="8"/>
        <v>A</v>
      </c>
      <c r="O12" s="36">
        <v>1</v>
      </c>
      <c r="P12" s="28" t="str">
        <f t="shared" si="9"/>
        <v xml:space="preserve">Memiliki keterampilan berwirausaha pada bidang Kerajinan dari Bahan Limbah Berbentuk Bangun Datar, Rekayasa Peralatan Sistem Teknik, Budidaya Ikan Konsumsi, dan Wirausaha Pengolahan Produk Makanan Khas daerah </v>
      </c>
      <c r="Q12" s="39"/>
      <c r="R12" s="39" t="s">
        <v>9</v>
      </c>
      <c r="S12" s="18"/>
      <c r="T12" s="1">
        <v>81.39</v>
      </c>
      <c r="U12" s="1">
        <v>78</v>
      </c>
      <c r="V12" s="1">
        <v>70</v>
      </c>
      <c r="W12" s="1">
        <v>70</v>
      </c>
      <c r="X12" s="1">
        <v>96</v>
      </c>
      <c r="Y12" s="1"/>
      <c r="Z12" s="1"/>
      <c r="AA12" s="1"/>
      <c r="AB12" s="1"/>
      <c r="AC12" s="1"/>
      <c r="AD12" s="1"/>
      <c r="AE12" s="18"/>
      <c r="AF12" s="1">
        <v>80</v>
      </c>
      <c r="AG12" s="1">
        <v>89</v>
      </c>
      <c r="AH12" s="1">
        <v>80</v>
      </c>
      <c r="AI12" s="1">
        <v>90</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119545</v>
      </c>
      <c r="C13" s="19" t="s">
        <v>273</v>
      </c>
      <c r="D13" s="18"/>
      <c r="E13" s="28">
        <f t="shared" si="0"/>
        <v>79</v>
      </c>
      <c r="F13" s="28" t="str">
        <f t="shared" si="1"/>
        <v>B</v>
      </c>
      <c r="G13" s="28">
        <f t="shared" si="2"/>
        <v>79</v>
      </c>
      <c r="H13" s="28" t="str">
        <f t="shared" si="3"/>
        <v>B</v>
      </c>
      <c r="I13" s="36">
        <v>2</v>
      </c>
      <c r="J13"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13" s="28">
        <f t="shared" si="5"/>
        <v>84.75</v>
      </c>
      <c r="L13" s="28" t="str">
        <f t="shared" si="6"/>
        <v>A</v>
      </c>
      <c r="M13" s="28">
        <f t="shared" si="7"/>
        <v>84.75</v>
      </c>
      <c r="N13" s="28" t="str">
        <f t="shared" si="8"/>
        <v>A</v>
      </c>
      <c r="O13" s="36">
        <v>1</v>
      </c>
      <c r="P13" s="28" t="str">
        <f t="shared" si="9"/>
        <v xml:space="preserve">Memiliki keterampilan berwirausaha pada bidang Kerajinan dari Bahan Limbah Berbentuk Bangun Datar, Rekayasa Peralatan Sistem Teknik, Budidaya Ikan Konsumsi, dan Wirausaha Pengolahan Produk Makanan Khas daerah </v>
      </c>
      <c r="Q13" s="39"/>
      <c r="R13" s="39" t="s">
        <v>9</v>
      </c>
      <c r="S13" s="18"/>
      <c r="T13" s="1">
        <v>74</v>
      </c>
      <c r="U13" s="1">
        <v>78</v>
      </c>
      <c r="V13" s="1">
        <v>86.84</v>
      </c>
      <c r="W13" s="1">
        <v>79</v>
      </c>
      <c r="X13" s="1">
        <v>78</v>
      </c>
      <c r="Y13" s="1"/>
      <c r="Z13" s="1"/>
      <c r="AA13" s="1"/>
      <c r="AB13" s="1"/>
      <c r="AC13" s="1"/>
      <c r="AD13" s="1"/>
      <c r="AE13" s="18"/>
      <c r="AF13" s="1">
        <v>80</v>
      </c>
      <c r="AG13" s="1">
        <v>89</v>
      </c>
      <c r="AH13" s="1">
        <v>80</v>
      </c>
      <c r="AI13" s="1">
        <v>90</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52601</v>
      </c>
      <c r="FK13" s="41">
        <v>52611</v>
      </c>
    </row>
    <row r="14" spans="1:167" x14ac:dyDescent="0.25">
      <c r="A14" s="19">
        <v>4</v>
      </c>
      <c r="B14" s="19">
        <v>119560</v>
      </c>
      <c r="C14" s="19" t="s">
        <v>274</v>
      </c>
      <c r="D14" s="18"/>
      <c r="E14" s="28">
        <f t="shared" si="0"/>
        <v>87</v>
      </c>
      <c r="F14" s="28" t="str">
        <f t="shared" si="1"/>
        <v>A</v>
      </c>
      <c r="G14" s="28">
        <f t="shared" si="2"/>
        <v>87</v>
      </c>
      <c r="H14" s="28" t="str">
        <f t="shared" si="3"/>
        <v>A</v>
      </c>
      <c r="I14" s="36">
        <v>1</v>
      </c>
      <c r="J14"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4" s="28">
        <f t="shared" si="5"/>
        <v>89.5</v>
      </c>
      <c r="L14" s="28" t="str">
        <f t="shared" si="6"/>
        <v>A</v>
      </c>
      <c r="M14" s="28">
        <f t="shared" si="7"/>
        <v>89.5</v>
      </c>
      <c r="N14" s="28" t="str">
        <f t="shared" si="8"/>
        <v>A</v>
      </c>
      <c r="O14" s="36">
        <v>1</v>
      </c>
      <c r="P14" s="28" t="str">
        <f t="shared" si="9"/>
        <v xml:space="preserve">Memiliki keterampilan berwirausaha pada bidang Kerajinan dari Bahan Limbah Berbentuk Bangun Datar, Rekayasa Peralatan Sistem Teknik, Budidaya Ikan Konsumsi, dan Wirausaha Pengolahan Produk Makanan Khas daerah </v>
      </c>
      <c r="Q14" s="39"/>
      <c r="R14" s="39" t="s">
        <v>8</v>
      </c>
      <c r="S14" s="18"/>
      <c r="T14" s="1">
        <v>86.47</v>
      </c>
      <c r="U14" s="1">
        <v>78</v>
      </c>
      <c r="V14" s="1">
        <v>88.25</v>
      </c>
      <c r="W14" s="1">
        <v>83.35</v>
      </c>
      <c r="X14" s="1">
        <v>98</v>
      </c>
      <c r="Y14" s="1"/>
      <c r="Z14" s="1"/>
      <c r="AA14" s="1"/>
      <c r="AB14" s="1"/>
      <c r="AC14" s="1"/>
      <c r="AD14" s="1"/>
      <c r="AE14" s="18"/>
      <c r="AF14" s="1">
        <v>84</v>
      </c>
      <c r="AG14" s="1">
        <v>96</v>
      </c>
      <c r="AH14" s="1">
        <v>88</v>
      </c>
      <c r="AI14" s="1">
        <v>90</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119574</v>
      </c>
      <c r="C15" s="19" t="s">
        <v>275</v>
      </c>
      <c r="D15" s="18"/>
      <c r="E15" s="28">
        <f t="shared" si="0"/>
        <v>85</v>
      </c>
      <c r="F15" s="28" t="str">
        <f t="shared" si="1"/>
        <v>A</v>
      </c>
      <c r="G15" s="28">
        <f t="shared" si="2"/>
        <v>85</v>
      </c>
      <c r="H15" s="28" t="str">
        <f t="shared" si="3"/>
        <v>A</v>
      </c>
      <c r="I15" s="36">
        <v>1</v>
      </c>
      <c r="J1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5" s="28">
        <f t="shared" si="5"/>
        <v>89.25</v>
      </c>
      <c r="L15" s="28" t="str">
        <f t="shared" si="6"/>
        <v>A</v>
      </c>
      <c r="M15" s="28">
        <f t="shared" si="7"/>
        <v>89.25</v>
      </c>
      <c r="N15" s="28" t="str">
        <f t="shared" si="8"/>
        <v>A</v>
      </c>
      <c r="O15" s="36">
        <v>1</v>
      </c>
      <c r="P15" s="28" t="str">
        <f t="shared" si="9"/>
        <v xml:space="preserve">Memiliki keterampilan berwirausaha pada bidang Kerajinan dari Bahan Limbah Berbentuk Bangun Datar, Rekayasa Peralatan Sistem Teknik, Budidaya Ikan Konsumsi, dan Wirausaha Pengolahan Produk Makanan Khas daerah </v>
      </c>
      <c r="Q15" s="39"/>
      <c r="R15" s="39" t="s">
        <v>8</v>
      </c>
      <c r="S15" s="18"/>
      <c r="T15" s="1">
        <v>78</v>
      </c>
      <c r="U15" s="1">
        <v>78</v>
      </c>
      <c r="V15" s="1">
        <v>90</v>
      </c>
      <c r="W15" s="1">
        <v>79.040000000000006</v>
      </c>
      <c r="X15" s="1">
        <v>98</v>
      </c>
      <c r="Y15" s="1"/>
      <c r="Z15" s="1"/>
      <c r="AA15" s="1"/>
      <c r="AB15" s="1"/>
      <c r="AC15" s="1"/>
      <c r="AD15" s="1"/>
      <c r="AE15" s="18"/>
      <c r="AF15" s="1">
        <v>85</v>
      </c>
      <c r="AG15" s="1">
        <v>96</v>
      </c>
      <c r="AH15" s="1">
        <v>86</v>
      </c>
      <c r="AI15" s="1">
        <v>90</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52602</v>
      </c>
      <c r="FK15" s="41">
        <v>52612</v>
      </c>
    </row>
    <row r="16" spans="1:167" x14ac:dyDescent="0.25">
      <c r="A16" s="19">
        <v>6</v>
      </c>
      <c r="B16" s="19">
        <v>120648</v>
      </c>
      <c r="C16" s="19" t="s">
        <v>276</v>
      </c>
      <c r="D16" s="18"/>
      <c r="E16" s="28">
        <f t="shared" si="0"/>
        <v>85</v>
      </c>
      <c r="F16" s="28" t="str">
        <f t="shared" si="1"/>
        <v>A</v>
      </c>
      <c r="G16" s="28">
        <f t="shared" si="2"/>
        <v>85</v>
      </c>
      <c r="H16" s="28" t="str">
        <f t="shared" si="3"/>
        <v>A</v>
      </c>
      <c r="I16" s="36">
        <v>1</v>
      </c>
      <c r="J16"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6" s="28">
        <f t="shared" si="5"/>
        <v>89.75</v>
      </c>
      <c r="L16" s="28" t="str">
        <f t="shared" si="6"/>
        <v>A</v>
      </c>
      <c r="M16" s="28">
        <f t="shared" si="7"/>
        <v>89.75</v>
      </c>
      <c r="N16" s="28" t="str">
        <f t="shared" si="8"/>
        <v>A</v>
      </c>
      <c r="O16" s="36">
        <v>1</v>
      </c>
      <c r="P16" s="28" t="str">
        <f t="shared" si="9"/>
        <v xml:space="preserve">Memiliki keterampilan berwirausaha pada bidang Kerajinan dari Bahan Limbah Berbentuk Bangun Datar, Rekayasa Peralatan Sistem Teknik, Budidaya Ikan Konsumsi, dan Wirausaha Pengolahan Produk Makanan Khas daerah </v>
      </c>
      <c r="Q16" s="39"/>
      <c r="R16" s="39" t="s">
        <v>8</v>
      </c>
      <c r="S16" s="18"/>
      <c r="T16" s="1">
        <v>79.91</v>
      </c>
      <c r="U16" s="1">
        <v>78</v>
      </c>
      <c r="V16" s="1">
        <v>90</v>
      </c>
      <c r="W16" s="1">
        <v>88</v>
      </c>
      <c r="X16" s="1">
        <v>88</v>
      </c>
      <c r="Y16" s="1"/>
      <c r="Z16" s="1"/>
      <c r="AA16" s="1"/>
      <c r="AB16" s="1"/>
      <c r="AC16" s="1"/>
      <c r="AD16" s="1"/>
      <c r="AE16" s="18"/>
      <c r="AF16" s="1">
        <v>85</v>
      </c>
      <c r="AG16" s="1">
        <v>98</v>
      </c>
      <c r="AH16" s="1">
        <v>86</v>
      </c>
      <c r="AI16" s="1">
        <v>90</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119589</v>
      </c>
      <c r="C17" s="19" t="s">
        <v>277</v>
      </c>
      <c r="D17" s="18"/>
      <c r="E17" s="28">
        <f t="shared" si="0"/>
        <v>92</v>
      </c>
      <c r="F17" s="28" t="str">
        <f t="shared" si="1"/>
        <v>A</v>
      </c>
      <c r="G17" s="28">
        <f t="shared" si="2"/>
        <v>92</v>
      </c>
      <c r="H17" s="28" t="str">
        <f t="shared" si="3"/>
        <v>A</v>
      </c>
      <c r="I17" s="36">
        <v>1</v>
      </c>
      <c r="J17"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7" s="28">
        <f t="shared" si="5"/>
        <v>94.25</v>
      </c>
      <c r="L17" s="28" t="str">
        <f t="shared" si="6"/>
        <v>A</v>
      </c>
      <c r="M17" s="28">
        <f t="shared" si="7"/>
        <v>94.25</v>
      </c>
      <c r="N17" s="28" t="str">
        <f t="shared" si="8"/>
        <v>A</v>
      </c>
      <c r="O17" s="36">
        <v>1</v>
      </c>
      <c r="P17" s="28" t="str">
        <f t="shared" si="9"/>
        <v xml:space="preserve">Memiliki keterampilan berwirausaha pada bidang Kerajinan dari Bahan Limbah Berbentuk Bangun Datar, Rekayasa Peralatan Sistem Teknik, Budidaya Ikan Konsumsi, dan Wirausaha Pengolahan Produk Makanan Khas daerah </v>
      </c>
      <c r="Q17" s="39"/>
      <c r="R17" s="39" t="s">
        <v>8</v>
      </c>
      <c r="S17" s="18"/>
      <c r="T17" s="1">
        <v>84.78</v>
      </c>
      <c r="U17" s="1">
        <v>84</v>
      </c>
      <c r="V17" s="1">
        <v>98</v>
      </c>
      <c r="W17" s="1">
        <v>94</v>
      </c>
      <c r="X17" s="1">
        <v>100</v>
      </c>
      <c r="Y17" s="1"/>
      <c r="Z17" s="1"/>
      <c r="AA17" s="1"/>
      <c r="AB17" s="1"/>
      <c r="AC17" s="1"/>
      <c r="AD17" s="1"/>
      <c r="AE17" s="18"/>
      <c r="AF17" s="1">
        <v>85</v>
      </c>
      <c r="AG17" s="1">
        <v>96</v>
      </c>
      <c r="AH17" s="1">
        <v>98</v>
      </c>
      <c r="AI17" s="1">
        <v>98</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52603</v>
      </c>
      <c r="FK17" s="41">
        <v>52613</v>
      </c>
    </row>
    <row r="18" spans="1:167" x14ac:dyDescent="0.25">
      <c r="A18" s="19">
        <v>8</v>
      </c>
      <c r="B18" s="19">
        <v>119604</v>
      </c>
      <c r="C18" s="19" t="s">
        <v>278</v>
      </c>
      <c r="D18" s="18"/>
      <c r="E18" s="28">
        <f t="shared" si="0"/>
        <v>89</v>
      </c>
      <c r="F18" s="28" t="str">
        <f t="shared" si="1"/>
        <v>A</v>
      </c>
      <c r="G18" s="28">
        <f t="shared" si="2"/>
        <v>89</v>
      </c>
      <c r="H18" s="28" t="str">
        <f t="shared" si="3"/>
        <v>A</v>
      </c>
      <c r="I18" s="36">
        <v>1</v>
      </c>
      <c r="J18"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8" s="28">
        <f t="shared" si="5"/>
        <v>90.75</v>
      </c>
      <c r="L18" s="28" t="str">
        <f t="shared" si="6"/>
        <v>A</v>
      </c>
      <c r="M18" s="28">
        <f t="shared" si="7"/>
        <v>90.75</v>
      </c>
      <c r="N18" s="28" t="str">
        <f t="shared" si="8"/>
        <v>A</v>
      </c>
      <c r="O18" s="36">
        <v>1</v>
      </c>
      <c r="P18" s="28" t="str">
        <f t="shared" si="9"/>
        <v xml:space="preserve">Memiliki keterampilan berwirausaha pada bidang Kerajinan dari Bahan Limbah Berbentuk Bangun Datar, Rekayasa Peralatan Sistem Teknik, Budidaya Ikan Konsumsi, dan Wirausaha Pengolahan Produk Makanan Khas daerah </v>
      </c>
      <c r="Q18" s="39"/>
      <c r="R18" s="39" t="s">
        <v>8</v>
      </c>
      <c r="S18" s="18"/>
      <c r="T18" s="1">
        <v>84.78</v>
      </c>
      <c r="U18" s="1">
        <v>80</v>
      </c>
      <c r="V18" s="1">
        <v>85.04</v>
      </c>
      <c r="W18" s="1">
        <v>96</v>
      </c>
      <c r="X18" s="1">
        <v>100</v>
      </c>
      <c r="Y18" s="1"/>
      <c r="Z18" s="1"/>
      <c r="AA18" s="1"/>
      <c r="AB18" s="1"/>
      <c r="AC18" s="1"/>
      <c r="AD18" s="1"/>
      <c r="AE18" s="18"/>
      <c r="AF18" s="1">
        <v>85</v>
      </c>
      <c r="AG18" s="1">
        <v>94</v>
      </c>
      <c r="AH18" s="1">
        <v>94</v>
      </c>
      <c r="AI18" s="1">
        <v>90</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119619</v>
      </c>
      <c r="C19" s="19" t="s">
        <v>279</v>
      </c>
      <c r="D19" s="18"/>
      <c r="E19" s="28">
        <f t="shared" si="0"/>
        <v>89</v>
      </c>
      <c r="F19" s="28" t="str">
        <f t="shared" si="1"/>
        <v>A</v>
      </c>
      <c r="G19" s="28">
        <f t="shared" si="2"/>
        <v>89</v>
      </c>
      <c r="H19" s="28" t="str">
        <f t="shared" si="3"/>
        <v>A</v>
      </c>
      <c r="I19" s="36">
        <v>1</v>
      </c>
      <c r="J19"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9" s="28">
        <f t="shared" si="5"/>
        <v>92</v>
      </c>
      <c r="L19" s="28" t="str">
        <f t="shared" si="6"/>
        <v>A</v>
      </c>
      <c r="M19" s="28">
        <f t="shared" si="7"/>
        <v>92</v>
      </c>
      <c r="N19" s="28" t="str">
        <f t="shared" si="8"/>
        <v>A</v>
      </c>
      <c r="O19" s="36">
        <v>1</v>
      </c>
      <c r="P19" s="28" t="str">
        <f t="shared" si="9"/>
        <v xml:space="preserve">Memiliki keterampilan berwirausaha pada bidang Kerajinan dari Bahan Limbah Berbentuk Bangun Datar, Rekayasa Peralatan Sistem Teknik, Budidaya Ikan Konsumsi, dan Wirausaha Pengolahan Produk Makanan Khas daerah </v>
      </c>
      <c r="Q19" s="39"/>
      <c r="R19" s="39" t="s">
        <v>8</v>
      </c>
      <c r="S19" s="18"/>
      <c r="T19" s="1">
        <v>91.56</v>
      </c>
      <c r="U19" s="1">
        <v>78</v>
      </c>
      <c r="V19" s="1">
        <v>89</v>
      </c>
      <c r="W19" s="1">
        <v>96</v>
      </c>
      <c r="X19" s="1">
        <v>90</v>
      </c>
      <c r="Y19" s="1"/>
      <c r="Z19" s="1"/>
      <c r="AA19" s="1"/>
      <c r="AB19" s="1"/>
      <c r="AC19" s="1"/>
      <c r="AD19" s="1"/>
      <c r="AE19" s="18"/>
      <c r="AF19" s="1">
        <v>86</v>
      </c>
      <c r="AG19" s="1">
        <v>96</v>
      </c>
      <c r="AH19" s="1">
        <v>96</v>
      </c>
      <c r="AI19" s="1">
        <v>90</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52604</v>
      </c>
      <c r="FK19" s="41">
        <v>52614</v>
      </c>
    </row>
    <row r="20" spans="1:167" x14ac:dyDescent="0.25">
      <c r="A20" s="19">
        <v>10</v>
      </c>
      <c r="B20" s="19">
        <v>119634</v>
      </c>
      <c r="C20" s="19" t="s">
        <v>280</v>
      </c>
      <c r="D20" s="18"/>
      <c r="E20" s="28">
        <f t="shared" si="0"/>
        <v>85</v>
      </c>
      <c r="F20" s="28" t="str">
        <f t="shared" si="1"/>
        <v>A</v>
      </c>
      <c r="G20" s="28">
        <f t="shared" si="2"/>
        <v>85</v>
      </c>
      <c r="H20" s="28" t="str">
        <f t="shared" si="3"/>
        <v>A</v>
      </c>
      <c r="I20" s="36">
        <v>1</v>
      </c>
      <c r="J20"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0" s="28">
        <f t="shared" si="5"/>
        <v>89.5</v>
      </c>
      <c r="L20" s="28" t="str">
        <f t="shared" si="6"/>
        <v>A</v>
      </c>
      <c r="M20" s="28">
        <f t="shared" si="7"/>
        <v>89.5</v>
      </c>
      <c r="N20" s="28" t="str">
        <f t="shared" si="8"/>
        <v>A</v>
      </c>
      <c r="O20" s="36">
        <v>1</v>
      </c>
      <c r="P20" s="28" t="str">
        <f t="shared" si="9"/>
        <v xml:space="preserve">Memiliki keterampilan berwirausaha pada bidang Kerajinan dari Bahan Limbah Berbentuk Bangun Datar, Rekayasa Peralatan Sistem Teknik, Budidaya Ikan Konsumsi, dan Wirausaha Pengolahan Produk Makanan Khas daerah </v>
      </c>
      <c r="Q20" s="39"/>
      <c r="R20" s="39" t="s">
        <v>8</v>
      </c>
      <c r="S20" s="18"/>
      <c r="T20" s="1">
        <v>78</v>
      </c>
      <c r="U20" s="1">
        <v>80</v>
      </c>
      <c r="V20" s="1">
        <v>90</v>
      </c>
      <c r="W20" s="1">
        <v>88</v>
      </c>
      <c r="X20" s="1">
        <v>88</v>
      </c>
      <c r="Y20" s="1"/>
      <c r="Z20" s="1"/>
      <c r="AA20" s="1"/>
      <c r="AB20" s="1"/>
      <c r="AC20" s="1"/>
      <c r="AD20" s="1"/>
      <c r="AE20" s="18"/>
      <c r="AF20" s="1">
        <v>86</v>
      </c>
      <c r="AG20" s="1">
        <v>96</v>
      </c>
      <c r="AH20" s="1">
        <v>86</v>
      </c>
      <c r="AI20" s="1">
        <v>90</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119649</v>
      </c>
      <c r="C21" s="19" t="s">
        <v>281</v>
      </c>
      <c r="D21" s="18"/>
      <c r="E21" s="28">
        <f t="shared" si="0"/>
        <v>86</v>
      </c>
      <c r="F21" s="28" t="str">
        <f t="shared" si="1"/>
        <v>A</v>
      </c>
      <c r="G21" s="28">
        <f t="shared" si="2"/>
        <v>86</v>
      </c>
      <c r="H21" s="28" t="str">
        <f t="shared" si="3"/>
        <v>A</v>
      </c>
      <c r="I21" s="36">
        <v>1</v>
      </c>
      <c r="J21"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1" s="28">
        <f t="shared" si="5"/>
        <v>88.75</v>
      </c>
      <c r="L21" s="28" t="str">
        <f t="shared" si="6"/>
        <v>A</v>
      </c>
      <c r="M21" s="28">
        <f t="shared" si="7"/>
        <v>88.75</v>
      </c>
      <c r="N21" s="28" t="str">
        <f t="shared" si="8"/>
        <v>A</v>
      </c>
      <c r="O21" s="36">
        <v>1</v>
      </c>
      <c r="P21" s="28" t="str">
        <f t="shared" si="9"/>
        <v xml:space="preserve">Memiliki keterampilan berwirausaha pada bidang Kerajinan dari Bahan Limbah Berbentuk Bangun Datar, Rekayasa Peralatan Sistem Teknik, Budidaya Ikan Konsumsi, dan Wirausaha Pengolahan Produk Makanan Khas daerah </v>
      </c>
      <c r="Q21" s="39"/>
      <c r="R21" s="39" t="s">
        <v>8</v>
      </c>
      <c r="S21" s="18"/>
      <c r="T21" s="1">
        <v>88.17</v>
      </c>
      <c r="U21" s="1">
        <v>80</v>
      </c>
      <c r="V21" s="1">
        <v>88</v>
      </c>
      <c r="W21" s="1">
        <v>88</v>
      </c>
      <c r="X21" s="1">
        <v>84</v>
      </c>
      <c r="Y21" s="1"/>
      <c r="Z21" s="1"/>
      <c r="AA21" s="1"/>
      <c r="AB21" s="1"/>
      <c r="AC21" s="1"/>
      <c r="AD21" s="1"/>
      <c r="AE21" s="18"/>
      <c r="AF21" s="1">
        <v>85</v>
      </c>
      <c r="AG21" s="1">
        <v>94</v>
      </c>
      <c r="AH21" s="1">
        <v>86</v>
      </c>
      <c r="AI21" s="1">
        <v>90</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52605</v>
      </c>
      <c r="FK21" s="41">
        <v>52615</v>
      </c>
    </row>
    <row r="22" spans="1:167" x14ac:dyDescent="0.25">
      <c r="A22" s="19">
        <v>12</v>
      </c>
      <c r="B22" s="19">
        <v>119664</v>
      </c>
      <c r="C22" s="19" t="s">
        <v>282</v>
      </c>
      <c r="D22" s="18"/>
      <c r="E22" s="28">
        <f t="shared" si="0"/>
        <v>90</v>
      </c>
      <c r="F22" s="28" t="str">
        <f t="shared" si="1"/>
        <v>A</v>
      </c>
      <c r="G22" s="28">
        <f t="shared" si="2"/>
        <v>90</v>
      </c>
      <c r="H22" s="28" t="str">
        <f t="shared" si="3"/>
        <v>A</v>
      </c>
      <c r="I22" s="36">
        <v>1</v>
      </c>
      <c r="J2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2" s="28">
        <f t="shared" si="5"/>
        <v>92.75</v>
      </c>
      <c r="L22" s="28" t="str">
        <f t="shared" si="6"/>
        <v>A</v>
      </c>
      <c r="M22" s="28">
        <f t="shared" si="7"/>
        <v>92.75</v>
      </c>
      <c r="N22" s="28" t="str">
        <f t="shared" si="8"/>
        <v>A</v>
      </c>
      <c r="O22" s="36">
        <v>1</v>
      </c>
      <c r="P22" s="28" t="str">
        <f t="shared" si="9"/>
        <v xml:space="preserve">Memiliki keterampilan berwirausaha pada bidang Kerajinan dari Bahan Limbah Berbentuk Bangun Datar, Rekayasa Peralatan Sistem Teknik, Budidaya Ikan Konsumsi, dan Wirausaha Pengolahan Produk Makanan Khas daerah </v>
      </c>
      <c r="Q22" s="39"/>
      <c r="R22" s="39" t="s">
        <v>8</v>
      </c>
      <c r="S22" s="18"/>
      <c r="T22" s="1">
        <v>86.47</v>
      </c>
      <c r="U22" s="1">
        <v>88</v>
      </c>
      <c r="V22" s="1">
        <v>90</v>
      </c>
      <c r="W22" s="1">
        <v>88</v>
      </c>
      <c r="X22" s="1">
        <v>96</v>
      </c>
      <c r="Y22" s="1"/>
      <c r="Z22" s="1"/>
      <c r="AA22" s="1"/>
      <c r="AB22" s="1"/>
      <c r="AC22" s="1"/>
      <c r="AD22" s="1"/>
      <c r="AE22" s="18"/>
      <c r="AF22" s="1">
        <v>85</v>
      </c>
      <c r="AG22" s="1">
        <v>98</v>
      </c>
      <c r="AH22" s="1">
        <v>96</v>
      </c>
      <c r="AI22" s="1">
        <v>92</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119679</v>
      </c>
      <c r="C23" s="19" t="s">
        <v>283</v>
      </c>
      <c r="D23" s="18"/>
      <c r="E23" s="28">
        <f t="shared" si="0"/>
        <v>87</v>
      </c>
      <c r="F23" s="28" t="str">
        <f t="shared" si="1"/>
        <v>A</v>
      </c>
      <c r="G23" s="28">
        <f t="shared" si="2"/>
        <v>87</v>
      </c>
      <c r="H23" s="28" t="str">
        <f t="shared" si="3"/>
        <v>A</v>
      </c>
      <c r="I23" s="36">
        <v>1</v>
      </c>
      <c r="J2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3" s="28">
        <f t="shared" si="5"/>
        <v>89.25</v>
      </c>
      <c r="L23" s="28" t="str">
        <f t="shared" si="6"/>
        <v>A</v>
      </c>
      <c r="M23" s="28">
        <f t="shared" si="7"/>
        <v>89.25</v>
      </c>
      <c r="N23" s="28" t="str">
        <f t="shared" si="8"/>
        <v>A</v>
      </c>
      <c r="O23" s="36">
        <v>1</v>
      </c>
      <c r="P23" s="28" t="str">
        <f t="shared" si="9"/>
        <v xml:space="preserve">Memiliki keterampilan berwirausaha pada bidang Kerajinan dari Bahan Limbah Berbentuk Bangun Datar, Rekayasa Peralatan Sistem Teknik, Budidaya Ikan Konsumsi, dan Wirausaha Pengolahan Produk Makanan Khas daerah </v>
      </c>
      <c r="Q23" s="39"/>
      <c r="R23" s="39" t="s">
        <v>8</v>
      </c>
      <c r="S23" s="18"/>
      <c r="T23" s="1">
        <v>83.03</v>
      </c>
      <c r="U23" s="1">
        <v>80</v>
      </c>
      <c r="V23" s="1">
        <v>88.25</v>
      </c>
      <c r="W23" s="1">
        <v>87.04</v>
      </c>
      <c r="X23" s="1">
        <v>98</v>
      </c>
      <c r="Y23" s="1"/>
      <c r="Z23" s="1"/>
      <c r="AA23" s="1"/>
      <c r="AB23" s="1"/>
      <c r="AC23" s="1"/>
      <c r="AD23" s="1"/>
      <c r="AE23" s="18"/>
      <c r="AF23" s="1">
        <v>85</v>
      </c>
      <c r="AG23" s="1">
        <v>96</v>
      </c>
      <c r="AH23" s="1">
        <v>86</v>
      </c>
      <c r="AI23" s="1">
        <v>90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52606</v>
      </c>
      <c r="FK23" s="41">
        <v>52616</v>
      </c>
    </row>
    <row r="24" spans="1:167" x14ac:dyDescent="0.25">
      <c r="A24" s="19">
        <v>14</v>
      </c>
      <c r="B24" s="19">
        <v>119694</v>
      </c>
      <c r="C24" s="19" t="s">
        <v>284</v>
      </c>
      <c r="D24" s="18"/>
      <c r="E24" s="28">
        <f t="shared" si="0"/>
        <v>86</v>
      </c>
      <c r="F24" s="28" t="str">
        <f t="shared" si="1"/>
        <v>A</v>
      </c>
      <c r="G24" s="28">
        <f t="shared" si="2"/>
        <v>86</v>
      </c>
      <c r="H24" s="28" t="str">
        <f t="shared" si="3"/>
        <v>A</v>
      </c>
      <c r="I24" s="36">
        <v>1</v>
      </c>
      <c r="J24"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4" s="28">
        <f t="shared" si="5"/>
        <v>89.25</v>
      </c>
      <c r="L24" s="28" t="str">
        <f t="shared" si="6"/>
        <v>A</v>
      </c>
      <c r="M24" s="28">
        <f t="shared" si="7"/>
        <v>89.25</v>
      </c>
      <c r="N24" s="28" t="str">
        <f t="shared" si="8"/>
        <v>A</v>
      </c>
      <c r="O24" s="36">
        <v>1</v>
      </c>
      <c r="P24" s="28" t="str">
        <f t="shared" si="9"/>
        <v xml:space="preserve">Memiliki keterampilan berwirausaha pada bidang Kerajinan dari Bahan Limbah Berbentuk Bangun Datar, Rekayasa Peralatan Sistem Teknik, Budidaya Ikan Konsumsi, dan Wirausaha Pengolahan Produk Makanan Khas daerah </v>
      </c>
      <c r="Q24" s="39"/>
      <c r="R24" s="39" t="s">
        <v>8</v>
      </c>
      <c r="S24" s="18"/>
      <c r="T24" s="1">
        <v>86.47</v>
      </c>
      <c r="U24" s="1">
        <v>78</v>
      </c>
      <c r="V24" s="1">
        <v>87.55</v>
      </c>
      <c r="W24" s="1">
        <v>80.13</v>
      </c>
      <c r="X24" s="1">
        <v>100</v>
      </c>
      <c r="Y24" s="1"/>
      <c r="Z24" s="1"/>
      <c r="AA24" s="1"/>
      <c r="AB24" s="1"/>
      <c r="AC24" s="1"/>
      <c r="AD24" s="1"/>
      <c r="AE24" s="18"/>
      <c r="AF24" s="1">
        <v>85</v>
      </c>
      <c r="AG24" s="1">
        <v>96</v>
      </c>
      <c r="AH24" s="1">
        <v>86</v>
      </c>
      <c r="AI24" s="1">
        <v>90</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119709</v>
      </c>
      <c r="C25" s="19" t="s">
        <v>285</v>
      </c>
      <c r="D25" s="18"/>
      <c r="E25" s="28">
        <f t="shared" si="0"/>
        <v>85</v>
      </c>
      <c r="F25" s="28" t="str">
        <f t="shared" si="1"/>
        <v>A</v>
      </c>
      <c r="G25" s="28">
        <f t="shared" si="2"/>
        <v>85</v>
      </c>
      <c r="H25" s="28" t="str">
        <f t="shared" si="3"/>
        <v>A</v>
      </c>
      <c r="I25" s="36">
        <v>1</v>
      </c>
      <c r="J2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5" s="28">
        <f t="shared" si="5"/>
        <v>88</v>
      </c>
      <c r="L25" s="28" t="str">
        <f t="shared" si="6"/>
        <v>A</v>
      </c>
      <c r="M25" s="28">
        <f t="shared" si="7"/>
        <v>88</v>
      </c>
      <c r="N25" s="28" t="str">
        <f t="shared" si="8"/>
        <v>A</v>
      </c>
      <c r="O25" s="36">
        <v>1</v>
      </c>
      <c r="P25" s="28" t="str">
        <f t="shared" si="9"/>
        <v xml:space="preserve">Memiliki keterampilan berwirausaha pada bidang Kerajinan dari Bahan Limbah Berbentuk Bangun Datar, Rekayasa Peralatan Sistem Teknik, Budidaya Ikan Konsumsi, dan Wirausaha Pengolahan Produk Makanan Khas daerah </v>
      </c>
      <c r="Q25" s="39"/>
      <c r="R25" s="39" t="s">
        <v>8</v>
      </c>
      <c r="S25" s="18"/>
      <c r="T25" s="1">
        <v>74</v>
      </c>
      <c r="U25" s="1">
        <v>88</v>
      </c>
      <c r="V25" s="1">
        <v>88</v>
      </c>
      <c r="W25" s="1">
        <v>84</v>
      </c>
      <c r="X25" s="1">
        <v>92</v>
      </c>
      <c r="Y25" s="1"/>
      <c r="Z25" s="1"/>
      <c r="AA25" s="1"/>
      <c r="AB25" s="1"/>
      <c r="AC25" s="1"/>
      <c r="AD25" s="1"/>
      <c r="AE25" s="18"/>
      <c r="AF25" s="1">
        <v>86</v>
      </c>
      <c r="AG25" s="1">
        <v>90</v>
      </c>
      <c r="AH25" s="1">
        <v>86</v>
      </c>
      <c r="AI25" s="1">
        <v>90</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52607</v>
      </c>
      <c r="FK25" s="41">
        <v>52617</v>
      </c>
    </row>
    <row r="26" spans="1:167" x14ac:dyDescent="0.25">
      <c r="A26" s="19">
        <v>16</v>
      </c>
      <c r="B26" s="19">
        <v>119724</v>
      </c>
      <c r="C26" s="19" t="s">
        <v>286</v>
      </c>
      <c r="D26" s="18"/>
      <c r="E26" s="28">
        <f t="shared" si="0"/>
        <v>86</v>
      </c>
      <c r="F26" s="28" t="str">
        <f t="shared" si="1"/>
        <v>A</v>
      </c>
      <c r="G26" s="28">
        <f t="shared" si="2"/>
        <v>86</v>
      </c>
      <c r="H26" s="28" t="str">
        <f t="shared" si="3"/>
        <v>A</v>
      </c>
      <c r="I26" s="36">
        <v>1</v>
      </c>
      <c r="J26"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6" s="28">
        <f t="shared" si="5"/>
        <v>87.5</v>
      </c>
      <c r="L26" s="28" t="str">
        <f t="shared" si="6"/>
        <v>A</v>
      </c>
      <c r="M26" s="28">
        <f t="shared" si="7"/>
        <v>87.5</v>
      </c>
      <c r="N26" s="28" t="str">
        <f t="shared" si="8"/>
        <v>A</v>
      </c>
      <c r="O26" s="36">
        <v>1</v>
      </c>
      <c r="P26" s="28" t="str">
        <f t="shared" si="9"/>
        <v xml:space="preserve">Memiliki keterampilan berwirausaha pada bidang Kerajinan dari Bahan Limbah Berbentuk Bangun Datar, Rekayasa Peralatan Sistem Teknik, Budidaya Ikan Konsumsi, dan Wirausaha Pengolahan Produk Makanan Khas daerah </v>
      </c>
      <c r="Q26" s="39"/>
      <c r="R26" s="39" t="s">
        <v>8</v>
      </c>
      <c r="S26" s="18"/>
      <c r="T26" s="1">
        <v>86.47</v>
      </c>
      <c r="U26" s="1">
        <v>78</v>
      </c>
      <c r="V26" s="1">
        <v>89.67</v>
      </c>
      <c r="W26" s="1">
        <v>82.24</v>
      </c>
      <c r="X26" s="1">
        <v>96</v>
      </c>
      <c r="Y26" s="1"/>
      <c r="Z26" s="1"/>
      <c r="AA26" s="1"/>
      <c r="AB26" s="1"/>
      <c r="AC26" s="1"/>
      <c r="AD26" s="1"/>
      <c r="AE26" s="18"/>
      <c r="AF26" s="1">
        <v>84</v>
      </c>
      <c r="AG26" s="1">
        <v>90</v>
      </c>
      <c r="AH26" s="1">
        <v>86</v>
      </c>
      <c r="AI26" s="1">
        <v>90</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119739</v>
      </c>
      <c r="C27" s="19" t="s">
        <v>287</v>
      </c>
      <c r="D27" s="18"/>
      <c r="E27" s="28">
        <f t="shared" si="0"/>
        <v>85</v>
      </c>
      <c r="F27" s="28" t="str">
        <f t="shared" si="1"/>
        <v>A</v>
      </c>
      <c r="G27" s="28">
        <f t="shared" si="2"/>
        <v>85</v>
      </c>
      <c r="H27" s="28" t="str">
        <f t="shared" si="3"/>
        <v>A</v>
      </c>
      <c r="I27" s="36">
        <v>1</v>
      </c>
      <c r="J27"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7" s="28">
        <f t="shared" si="5"/>
        <v>89</v>
      </c>
      <c r="L27" s="28" t="str">
        <f t="shared" si="6"/>
        <v>A</v>
      </c>
      <c r="M27" s="28">
        <f t="shared" si="7"/>
        <v>89</v>
      </c>
      <c r="N27" s="28" t="str">
        <f t="shared" si="8"/>
        <v>A</v>
      </c>
      <c r="O27" s="36">
        <v>1</v>
      </c>
      <c r="P27" s="28" t="str">
        <f t="shared" si="9"/>
        <v xml:space="preserve">Memiliki keterampilan berwirausaha pada bidang Kerajinan dari Bahan Limbah Berbentuk Bangun Datar, Rekayasa Peralatan Sistem Teknik, Budidaya Ikan Konsumsi, dan Wirausaha Pengolahan Produk Makanan Khas daerah </v>
      </c>
      <c r="Q27" s="39"/>
      <c r="R27" s="39" t="s">
        <v>8</v>
      </c>
      <c r="S27" s="18"/>
      <c r="T27" s="1">
        <v>74</v>
      </c>
      <c r="U27" s="1">
        <v>78</v>
      </c>
      <c r="V27" s="1">
        <v>87.55</v>
      </c>
      <c r="W27" s="1">
        <v>83.35</v>
      </c>
      <c r="X27" s="1">
        <v>100</v>
      </c>
      <c r="Y27" s="1"/>
      <c r="Z27" s="1"/>
      <c r="AA27" s="1"/>
      <c r="AB27" s="1"/>
      <c r="AC27" s="1"/>
      <c r="AD27" s="1"/>
      <c r="AE27" s="18"/>
      <c r="AF27" s="1">
        <v>84</v>
      </c>
      <c r="AG27" s="1">
        <v>96</v>
      </c>
      <c r="AH27" s="1">
        <v>86</v>
      </c>
      <c r="AI27" s="1">
        <v>90</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52608</v>
      </c>
      <c r="FK27" s="41">
        <v>52618</v>
      </c>
    </row>
    <row r="28" spans="1:167" x14ac:dyDescent="0.25">
      <c r="A28" s="19">
        <v>18</v>
      </c>
      <c r="B28" s="19">
        <v>119754</v>
      </c>
      <c r="C28" s="19" t="s">
        <v>288</v>
      </c>
      <c r="D28" s="18"/>
      <c r="E28" s="28">
        <f t="shared" si="0"/>
        <v>88</v>
      </c>
      <c r="F28" s="28" t="str">
        <f t="shared" si="1"/>
        <v>A</v>
      </c>
      <c r="G28" s="28">
        <f t="shared" si="2"/>
        <v>88</v>
      </c>
      <c r="H28" s="28" t="str">
        <f t="shared" si="3"/>
        <v>A</v>
      </c>
      <c r="I28" s="36">
        <v>1</v>
      </c>
      <c r="J28"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8" s="28">
        <f t="shared" si="5"/>
        <v>90.25</v>
      </c>
      <c r="L28" s="28" t="str">
        <f t="shared" si="6"/>
        <v>A</v>
      </c>
      <c r="M28" s="28">
        <f t="shared" si="7"/>
        <v>90.25</v>
      </c>
      <c r="N28" s="28" t="str">
        <f t="shared" si="8"/>
        <v>A</v>
      </c>
      <c r="O28" s="36">
        <v>1</v>
      </c>
      <c r="P28" s="28" t="str">
        <f t="shared" si="9"/>
        <v xml:space="preserve">Memiliki keterampilan berwirausaha pada bidang Kerajinan dari Bahan Limbah Berbentuk Bangun Datar, Rekayasa Peralatan Sistem Teknik, Budidaya Ikan Konsumsi, dan Wirausaha Pengolahan Produk Makanan Khas daerah </v>
      </c>
      <c r="Q28" s="39"/>
      <c r="R28" s="39" t="s">
        <v>8</v>
      </c>
      <c r="S28" s="18"/>
      <c r="T28" s="1">
        <v>81.39</v>
      </c>
      <c r="U28" s="1">
        <v>80</v>
      </c>
      <c r="V28" s="1">
        <v>90</v>
      </c>
      <c r="W28" s="1">
        <v>88.12</v>
      </c>
      <c r="X28" s="1">
        <v>100</v>
      </c>
      <c r="Y28" s="1"/>
      <c r="Z28" s="1"/>
      <c r="AA28" s="1"/>
      <c r="AB28" s="1"/>
      <c r="AC28" s="1"/>
      <c r="AD28" s="1"/>
      <c r="AE28" s="18"/>
      <c r="AF28" s="1">
        <v>85</v>
      </c>
      <c r="AG28" s="1">
        <v>90</v>
      </c>
      <c r="AH28" s="1">
        <v>96</v>
      </c>
      <c r="AI28" s="1">
        <v>90</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119769</v>
      </c>
      <c r="C29" s="19" t="s">
        <v>289</v>
      </c>
      <c r="D29" s="18"/>
      <c r="E29" s="28">
        <f t="shared" si="0"/>
        <v>88</v>
      </c>
      <c r="F29" s="28" t="str">
        <f t="shared" si="1"/>
        <v>A</v>
      </c>
      <c r="G29" s="28">
        <f t="shared" si="2"/>
        <v>88</v>
      </c>
      <c r="H29" s="28" t="str">
        <f t="shared" si="3"/>
        <v>A</v>
      </c>
      <c r="I29" s="36">
        <v>1</v>
      </c>
      <c r="J29"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9" s="28">
        <f t="shared" si="5"/>
        <v>91</v>
      </c>
      <c r="L29" s="28" t="str">
        <f t="shared" si="6"/>
        <v>A</v>
      </c>
      <c r="M29" s="28">
        <f t="shared" si="7"/>
        <v>91</v>
      </c>
      <c r="N29" s="28" t="str">
        <f t="shared" si="8"/>
        <v>A</v>
      </c>
      <c r="O29" s="36">
        <v>1</v>
      </c>
      <c r="P29" s="28" t="str">
        <f t="shared" si="9"/>
        <v xml:space="preserve">Memiliki keterampilan berwirausaha pada bidang Kerajinan dari Bahan Limbah Berbentuk Bangun Datar, Rekayasa Peralatan Sistem Teknik, Budidaya Ikan Konsumsi, dan Wirausaha Pengolahan Produk Makanan Khas daerah </v>
      </c>
      <c r="Q29" s="39"/>
      <c r="R29" s="39" t="s">
        <v>8</v>
      </c>
      <c r="S29" s="18"/>
      <c r="T29" s="1">
        <v>81.39</v>
      </c>
      <c r="U29" s="1">
        <v>78</v>
      </c>
      <c r="V29" s="1">
        <v>94</v>
      </c>
      <c r="W29" s="1">
        <v>96</v>
      </c>
      <c r="X29" s="1">
        <v>90</v>
      </c>
      <c r="Y29" s="1"/>
      <c r="Z29" s="1"/>
      <c r="AA29" s="1"/>
      <c r="AB29" s="1"/>
      <c r="AC29" s="1"/>
      <c r="AD29" s="1"/>
      <c r="AE29" s="18"/>
      <c r="AF29" s="1">
        <v>86</v>
      </c>
      <c r="AG29" s="1">
        <v>98</v>
      </c>
      <c r="AH29" s="1">
        <v>90</v>
      </c>
      <c r="AI29" s="1">
        <v>90</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52609</v>
      </c>
      <c r="FK29" s="41">
        <v>52619</v>
      </c>
    </row>
    <row r="30" spans="1:167" x14ac:dyDescent="0.25">
      <c r="A30" s="19">
        <v>20</v>
      </c>
      <c r="B30" s="19">
        <v>119783</v>
      </c>
      <c r="C30" s="19" t="s">
        <v>290</v>
      </c>
      <c r="D30" s="18"/>
      <c r="E30" s="28">
        <f t="shared" si="0"/>
        <v>90</v>
      </c>
      <c r="F30" s="28" t="str">
        <f t="shared" si="1"/>
        <v>A</v>
      </c>
      <c r="G30" s="28">
        <f t="shared" si="2"/>
        <v>90</v>
      </c>
      <c r="H30" s="28" t="str">
        <f t="shared" si="3"/>
        <v>A</v>
      </c>
      <c r="I30" s="36">
        <v>1</v>
      </c>
      <c r="J30"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0" s="28">
        <f t="shared" si="5"/>
        <v>93</v>
      </c>
      <c r="L30" s="28" t="str">
        <f t="shared" si="6"/>
        <v>A</v>
      </c>
      <c r="M30" s="28">
        <f t="shared" si="7"/>
        <v>93</v>
      </c>
      <c r="N30" s="28" t="str">
        <f t="shared" si="8"/>
        <v>A</v>
      </c>
      <c r="O30" s="36">
        <v>1</v>
      </c>
      <c r="P30" s="28" t="str">
        <f t="shared" si="9"/>
        <v xml:space="preserve">Memiliki keterampilan berwirausaha pada bidang Kerajinan dari Bahan Limbah Berbentuk Bangun Datar, Rekayasa Peralatan Sistem Teknik, Budidaya Ikan Konsumsi, dan Wirausaha Pengolahan Produk Makanan Khas daerah </v>
      </c>
      <c r="Q30" s="39"/>
      <c r="R30" s="39" t="s">
        <v>8</v>
      </c>
      <c r="S30" s="18"/>
      <c r="T30" s="1">
        <v>79.69</v>
      </c>
      <c r="U30" s="1">
        <v>80</v>
      </c>
      <c r="V30" s="1">
        <v>96</v>
      </c>
      <c r="W30" s="1">
        <v>96</v>
      </c>
      <c r="X30" s="1">
        <v>96</v>
      </c>
      <c r="Y30" s="1"/>
      <c r="Z30" s="1"/>
      <c r="AA30" s="1"/>
      <c r="AB30" s="1"/>
      <c r="AC30" s="1"/>
      <c r="AD30" s="1"/>
      <c r="AE30" s="18"/>
      <c r="AF30" s="1">
        <v>86</v>
      </c>
      <c r="AG30" s="1">
        <v>96</v>
      </c>
      <c r="AH30" s="1">
        <v>94</v>
      </c>
      <c r="AI30" s="1">
        <v>96</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119797</v>
      </c>
      <c r="C31" s="19" t="s">
        <v>291</v>
      </c>
      <c r="D31" s="18"/>
      <c r="E31" s="28">
        <f t="shared" si="0"/>
        <v>85</v>
      </c>
      <c r="F31" s="28" t="str">
        <f t="shared" si="1"/>
        <v>A</v>
      </c>
      <c r="G31" s="28">
        <f t="shared" si="2"/>
        <v>85</v>
      </c>
      <c r="H31" s="28" t="str">
        <f t="shared" si="3"/>
        <v>A</v>
      </c>
      <c r="I31" s="36">
        <v>1</v>
      </c>
      <c r="J31"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1" s="28">
        <f t="shared" si="5"/>
        <v>89.25</v>
      </c>
      <c r="L31" s="28" t="str">
        <f t="shared" si="6"/>
        <v>A</v>
      </c>
      <c r="M31" s="28">
        <f t="shared" si="7"/>
        <v>89.25</v>
      </c>
      <c r="N31" s="28" t="str">
        <f t="shared" si="8"/>
        <v>A</v>
      </c>
      <c r="O31" s="36">
        <v>1</v>
      </c>
      <c r="P31" s="28" t="str">
        <f t="shared" si="9"/>
        <v xml:space="preserve">Memiliki keterampilan berwirausaha pada bidang Kerajinan dari Bahan Limbah Berbentuk Bangun Datar, Rekayasa Peralatan Sistem Teknik, Budidaya Ikan Konsumsi, dan Wirausaha Pengolahan Produk Makanan Khas daerah </v>
      </c>
      <c r="Q31" s="39"/>
      <c r="R31" s="39" t="s">
        <v>8</v>
      </c>
      <c r="S31" s="18"/>
      <c r="T31" s="1">
        <v>81.39</v>
      </c>
      <c r="U31" s="1">
        <v>78</v>
      </c>
      <c r="V31" s="1">
        <v>88</v>
      </c>
      <c r="W31" s="1">
        <v>88</v>
      </c>
      <c r="X31" s="1">
        <v>88</v>
      </c>
      <c r="Y31" s="1"/>
      <c r="Z31" s="1"/>
      <c r="AA31" s="1"/>
      <c r="AB31" s="1"/>
      <c r="AC31" s="1"/>
      <c r="AD31" s="1"/>
      <c r="AE31" s="18"/>
      <c r="AF31" s="1">
        <v>85</v>
      </c>
      <c r="AG31" s="1">
        <v>96</v>
      </c>
      <c r="AH31" s="1">
        <v>86</v>
      </c>
      <c r="AI31" s="1">
        <v>90</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52610</v>
      </c>
      <c r="FK31" s="41">
        <v>52620</v>
      </c>
    </row>
    <row r="32" spans="1:167" x14ac:dyDescent="0.25">
      <c r="A32" s="19">
        <v>22</v>
      </c>
      <c r="B32" s="19">
        <v>119812</v>
      </c>
      <c r="C32" s="19" t="s">
        <v>292</v>
      </c>
      <c r="D32" s="18"/>
      <c r="E32" s="28">
        <f t="shared" si="0"/>
        <v>87</v>
      </c>
      <c r="F32" s="28" t="str">
        <f t="shared" si="1"/>
        <v>A</v>
      </c>
      <c r="G32" s="28">
        <f t="shared" si="2"/>
        <v>87</v>
      </c>
      <c r="H32" s="28" t="str">
        <f t="shared" si="3"/>
        <v>A</v>
      </c>
      <c r="I32" s="36">
        <v>1</v>
      </c>
      <c r="J3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2" s="28">
        <f t="shared" si="5"/>
        <v>89.25</v>
      </c>
      <c r="L32" s="28" t="str">
        <f t="shared" si="6"/>
        <v>A</v>
      </c>
      <c r="M32" s="28">
        <f t="shared" si="7"/>
        <v>89.25</v>
      </c>
      <c r="N32" s="28" t="str">
        <f t="shared" si="8"/>
        <v>A</v>
      </c>
      <c r="O32" s="36">
        <v>1</v>
      </c>
      <c r="P32" s="28" t="str">
        <f t="shared" si="9"/>
        <v xml:space="preserve">Memiliki keterampilan berwirausaha pada bidang Kerajinan dari Bahan Limbah Berbentuk Bangun Datar, Rekayasa Peralatan Sistem Teknik, Budidaya Ikan Konsumsi, dan Wirausaha Pengolahan Produk Makanan Khas daerah </v>
      </c>
      <c r="Q32" s="39"/>
      <c r="R32" s="39" t="s">
        <v>8</v>
      </c>
      <c r="S32" s="18"/>
      <c r="T32" s="1">
        <v>88.17</v>
      </c>
      <c r="U32" s="1">
        <v>80</v>
      </c>
      <c r="V32" s="1">
        <v>88.96</v>
      </c>
      <c r="W32" s="1">
        <v>85.44</v>
      </c>
      <c r="X32" s="1">
        <v>94</v>
      </c>
      <c r="Y32" s="1"/>
      <c r="Z32" s="1"/>
      <c r="AA32" s="1"/>
      <c r="AB32" s="1"/>
      <c r="AC32" s="1"/>
      <c r="AD32" s="1"/>
      <c r="AE32" s="18"/>
      <c r="AF32" s="1">
        <v>85</v>
      </c>
      <c r="AG32" s="1">
        <v>96</v>
      </c>
      <c r="AH32" s="1">
        <v>86</v>
      </c>
      <c r="AI32" s="1">
        <v>90</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119827</v>
      </c>
      <c r="C33" s="19" t="s">
        <v>293</v>
      </c>
      <c r="D33" s="18"/>
      <c r="E33" s="28">
        <f t="shared" si="0"/>
        <v>85</v>
      </c>
      <c r="F33" s="28" t="str">
        <f t="shared" si="1"/>
        <v>A</v>
      </c>
      <c r="G33" s="28">
        <f t="shared" si="2"/>
        <v>85</v>
      </c>
      <c r="H33" s="28" t="str">
        <f t="shared" si="3"/>
        <v>A</v>
      </c>
      <c r="I33" s="36">
        <v>1</v>
      </c>
      <c r="J3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3" s="28">
        <f t="shared" si="5"/>
        <v>89.25</v>
      </c>
      <c r="L33" s="28" t="str">
        <f t="shared" si="6"/>
        <v>A</v>
      </c>
      <c r="M33" s="28">
        <f t="shared" si="7"/>
        <v>89.25</v>
      </c>
      <c r="N33" s="28" t="str">
        <f t="shared" si="8"/>
        <v>A</v>
      </c>
      <c r="O33" s="36">
        <v>1</v>
      </c>
      <c r="P33" s="28" t="str">
        <f t="shared" si="9"/>
        <v xml:space="preserve">Memiliki keterampilan berwirausaha pada bidang Kerajinan dari Bahan Limbah Berbentuk Bangun Datar, Rekayasa Peralatan Sistem Teknik, Budidaya Ikan Konsumsi, dan Wirausaha Pengolahan Produk Makanan Khas daerah </v>
      </c>
      <c r="Q33" s="39"/>
      <c r="R33" s="39" t="s">
        <v>8</v>
      </c>
      <c r="S33" s="18"/>
      <c r="T33" s="1">
        <v>76.3</v>
      </c>
      <c r="U33" s="1">
        <v>78</v>
      </c>
      <c r="V33" s="1">
        <v>86.84</v>
      </c>
      <c r="W33" s="1">
        <v>82.24</v>
      </c>
      <c r="X33" s="1">
        <v>100</v>
      </c>
      <c r="Y33" s="1"/>
      <c r="Z33" s="1"/>
      <c r="AA33" s="1"/>
      <c r="AB33" s="1"/>
      <c r="AC33" s="1"/>
      <c r="AD33" s="1"/>
      <c r="AE33" s="18"/>
      <c r="AF33" s="1">
        <v>85</v>
      </c>
      <c r="AG33" s="1">
        <v>96</v>
      </c>
      <c r="AH33" s="1">
        <v>86</v>
      </c>
      <c r="AI33" s="1">
        <v>90</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119841</v>
      </c>
      <c r="C34" s="19" t="s">
        <v>294</v>
      </c>
      <c r="D34" s="18"/>
      <c r="E34" s="28">
        <f t="shared" si="0"/>
        <v>85</v>
      </c>
      <c r="F34" s="28" t="str">
        <f t="shared" si="1"/>
        <v>A</v>
      </c>
      <c r="G34" s="28">
        <f t="shared" si="2"/>
        <v>85</v>
      </c>
      <c r="H34" s="28" t="str">
        <f t="shared" si="3"/>
        <v>A</v>
      </c>
      <c r="I34" s="36">
        <v>1</v>
      </c>
      <c r="J34"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4" s="28">
        <f t="shared" si="5"/>
        <v>87.75</v>
      </c>
      <c r="L34" s="28" t="str">
        <f t="shared" si="6"/>
        <v>A</v>
      </c>
      <c r="M34" s="28">
        <f t="shared" si="7"/>
        <v>87.75</v>
      </c>
      <c r="N34" s="28" t="str">
        <f t="shared" si="8"/>
        <v>A</v>
      </c>
      <c r="O34" s="36">
        <v>1</v>
      </c>
      <c r="P34" s="28" t="str">
        <f t="shared" si="9"/>
        <v xml:space="preserve">Memiliki keterampilan berwirausaha pada bidang Kerajinan dari Bahan Limbah Berbentuk Bangun Datar, Rekayasa Peralatan Sistem Teknik, Budidaya Ikan Konsumsi, dan Wirausaha Pengolahan Produk Makanan Khas daerah </v>
      </c>
      <c r="Q34" s="39"/>
      <c r="R34" s="39" t="s">
        <v>8</v>
      </c>
      <c r="S34" s="18"/>
      <c r="T34" s="1">
        <v>74</v>
      </c>
      <c r="U34" s="1">
        <v>88</v>
      </c>
      <c r="V34" s="1">
        <v>88</v>
      </c>
      <c r="W34" s="1">
        <v>88</v>
      </c>
      <c r="X34" s="1">
        <v>88</v>
      </c>
      <c r="Y34" s="1"/>
      <c r="Z34" s="1"/>
      <c r="AA34" s="1"/>
      <c r="AB34" s="1"/>
      <c r="AC34" s="1"/>
      <c r="AD34" s="1"/>
      <c r="AE34" s="18"/>
      <c r="AF34" s="1">
        <v>85</v>
      </c>
      <c r="AG34" s="1">
        <v>90</v>
      </c>
      <c r="AH34" s="1">
        <v>86</v>
      </c>
      <c r="AI34" s="1">
        <v>90</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119870</v>
      </c>
      <c r="C35" s="19" t="s">
        <v>295</v>
      </c>
      <c r="D35" s="18"/>
      <c r="E35" s="28">
        <f t="shared" si="0"/>
        <v>89</v>
      </c>
      <c r="F35" s="28" t="str">
        <f t="shared" si="1"/>
        <v>A</v>
      </c>
      <c r="G35" s="28">
        <f t="shared" si="2"/>
        <v>89</v>
      </c>
      <c r="H35" s="28" t="str">
        <f t="shared" si="3"/>
        <v>A</v>
      </c>
      <c r="I35" s="36">
        <v>1</v>
      </c>
      <c r="J3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5" s="28">
        <f t="shared" si="5"/>
        <v>90</v>
      </c>
      <c r="L35" s="28" t="str">
        <f t="shared" si="6"/>
        <v>A</v>
      </c>
      <c r="M35" s="28">
        <f t="shared" si="7"/>
        <v>90</v>
      </c>
      <c r="N35" s="28" t="str">
        <f t="shared" si="8"/>
        <v>A</v>
      </c>
      <c r="O35" s="36">
        <v>1</v>
      </c>
      <c r="P35" s="28" t="str">
        <f t="shared" si="9"/>
        <v xml:space="preserve">Memiliki keterampilan berwirausaha pada bidang Kerajinan dari Bahan Limbah Berbentuk Bangun Datar, Rekayasa Peralatan Sistem Teknik, Budidaya Ikan Konsumsi, dan Wirausaha Pengolahan Produk Makanan Khas daerah </v>
      </c>
      <c r="Q35" s="39"/>
      <c r="R35" s="39" t="s">
        <v>8</v>
      </c>
      <c r="S35" s="18"/>
      <c r="T35" s="1">
        <v>93.25</v>
      </c>
      <c r="U35" s="1">
        <v>80</v>
      </c>
      <c r="V35" s="1">
        <v>88.96</v>
      </c>
      <c r="W35" s="1">
        <v>84</v>
      </c>
      <c r="X35" s="1">
        <v>100</v>
      </c>
      <c r="Y35" s="1"/>
      <c r="Z35" s="1"/>
      <c r="AA35" s="1"/>
      <c r="AB35" s="1"/>
      <c r="AC35" s="1"/>
      <c r="AD35" s="1"/>
      <c r="AE35" s="18"/>
      <c r="AF35" s="1">
        <v>84</v>
      </c>
      <c r="AG35" s="1">
        <v>90</v>
      </c>
      <c r="AH35" s="1">
        <v>90</v>
      </c>
      <c r="AI35" s="1">
        <v>96</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119885</v>
      </c>
      <c r="C36" s="19" t="s">
        <v>296</v>
      </c>
      <c r="D36" s="18"/>
      <c r="E36" s="28">
        <f t="shared" si="0"/>
        <v>85</v>
      </c>
      <c r="F36" s="28" t="str">
        <f t="shared" si="1"/>
        <v>A</v>
      </c>
      <c r="G36" s="28">
        <f t="shared" si="2"/>
        <v>85</v>
      </c>
      <c r="H36" s="28" t="str">
        <f t="shared" si="3"/>
        <v>A</v>
      </c>
      <c r="I36" s="36">
        <v>1</v>
      </c>
      <c r="J36"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6" s="28">
        <f t="shared" si="5"/>
        <v>88</v>
      </c>
      <c r="L36" s="28" t="str">
        <f t="shared" si="6"/>
        <v>A</v>
      </c>
      <c r="M36" s="28">
        <f t="shared" si="7"/>
        <v>88</v>
      </c>
      <c r="N36" s="28" t="str">
        <f t="shared" si="8"/>
        <v>A</v>
      </c>
      <c r="O36" s="36">
        <v>1</v>
      </c>
      <c r="P36" s="28" t="str">
        <f t="shared" si="9"/>
        <v xml:space="preserve">Memiliki keterampilan berwirausaha pada bidang Kerajinan dari Bahan Limbah Berbentuk Bangun Datar, Rekayasa Peralatan Sistem Teknik, Budidaya Ikan Konsumsi, dan Wirausaha Pengolahan Produk Makanan Khas daerah </v>
      </c>
      <c r="Q36" s="39"/>
      <c r="R36" s="39" t="s">
        <v>8</v>
      </c>
      <c r="S36" s="18"/>
      <c r="T36" s="1">
        <v>88</v>
      </c>
      <c r="U36" s="1">
        <v>88</v>
      </c>
      <c r="V36" s="1">
        <v>70</v>
      </c>
      <c r="W36" s="1">
        <v>82.8</v>
      </c>
      <c r="X36" s="1">
        <v>94</v>
      </c>
      <c r="Y36" s="1"/>
      <c r="Z36" s="1"/>
      <c r="AA36" s="1"/>
      <c r="AB36" s="1"/>
      <c r="AC36" s="1"/>
      <c r="AD36" s="1"/>
      <c r="AE36" s="18"/>
      <c r="AF36" s="1">
        <v>86</v>
      </c>
      <c r="AG36" s="1">
        <v>90</v>
      </c>
      <c r="AH36" s="1">
        <v>86</v>
      </c>
      <c r="AI36" s="1">
        <v>90</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119900</v>
      </c>
      <c r="C37" s="19" t="s">
        <v>297</v>
      </c>
      <c r="D37" s="18"/>
      <c r="E37" s="28">
        <f t="shared" si="0"/>
        <v>87</v>
      </c>
      <c r="F37" s="28" t="str">
        <f t="shared" si="1"/>
        <v>A</v>
      </c>
      <c r="G37" s="28">
        <f t="shared" si="2"/>
        <v>87</v>
      </c>
      <c r="H37" s="28" t="str">
        <f t="shared" si="3"/>
        <v>A</v>
      </c>
      <c r="I37" s="36">
        <v>1</v>
      </c>
      <c r="J37"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7" s="28">
        <f t="shared" si="5"/>
        <v>89.5</v>
      </c>
      <c r="L37" s="28" t="str">
        <f t="shared" si="6"/>
        <v>A</v>
      </c>
      <c r="M37" s="28">
        <f t="shared" si="7"/>
        <v>89.5</v>
      </c>
      <c r="N37" s="28" t="str">
        <f t="shared" si="8"/>
        <v>A</v>
      </c>
      <c r="O37" s="36">
        <v>1</v>
      </c>
      <c r="P37" s="28" t="str">
        <f t="shared" si="9"/>
        <v xml:space="preserve">Memiliki keterampilan berwirausaha pada bidang Kerajinan dari Bahan Limbah Berbentuk Bangun Datar, Rekayasa Peralatan Sistem Teknik, Budidaya Ikan Konsumsi, dan Wirausaha Pengolahan Produk Makanan Khas daerah </v>
      </c>
      <c r="Q37" s="39"/>
      <c r="R37" s="39" t="s">
        <v>8</v>
      </c>
      <c r="S37" s="18"/>
      <c r="T37" s="1">
        <v>91.56</v>
      </c>
      <c r="U37" s="1">
        <v>78</v>
      </c>
      <c r="V37" s="1">
        <v>92</v>
      </c>
      <c r="W37" s="1">
        <v>90</v>
      </c>
      <c r="X37" s="1">
        <v>84</v>
      </c>
      <c r="Y37" s="1"/>
      <c r="Z37" s="1"/>
      <c r="AA37" s="1"/>
      <c r="AB37" s="1"/>
      <c r="AC37" s="1"/>
      <c r="AD37" s="1"/>
      <c r="AE37" s="18"/>
      <c r="AF37" s="1">
        <v>86</v>
      </c>
      <c r="AG37" s="1">
        <v>96</v>
      </c>
      <c r="AH37" s="1">
        <v>86</v>
      </c>
      <c r="AI37" s="1">
        <v>90</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119915</v>
      </c>
      <c r="C38" s="19" t="s">
        <v>298</v>
      </c>
      <c r="D38" s="18"/>
      <c r="E38" s="28">
        <f t="shared" si="0"/>
        <v>83</v>
      </c>
      <c r="F38" s="28" t="str">
        <f t="shared" si="1"/>
        <v>B</v>
      </c>
      <c r="G38" s="28">
        <f t="shared" si="2"/>
        <v>83</v>
      </c>
      <c r="H38" s="28" t="str">
        <f t="shared" si="3"/>
        <v>B</v>
      </c>
      <c r="I38" s="36">
        <v>2</v>
      </c>
      <c r="J38"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38" s="28">
        <f t="shared" si="5"/>
        <v>89.25</v>
      </c>
      <c r="L38" s="28" t="str">
        <f t="shared" si="6"/>
        <v>A</v>
      </c>
      <c r="M38" s="28">
        <f t="shared" si="7"/>
        <v>89.25</v>
      </c>
      <c r="N38" s="28" t="str">
        <f t="shared" si="8"/>
        <v>A</v>
      </c>
      <c r="O38" s="36">
        <v>1</v>
      </c>
      <c r="P38" s="28" t="str">
        <f t="shared" si="9"/>
        <v xml:space="preserve">Memiliki keterampilan berwirausaha pada bidang Kerajinan dari Bahan Limbah Berbentuk Bangun Datar, Rekayasa Peralatan Sistem Teknik, Budidaya Ikan Konsumsi, dan Wirausaha Pengolahan Produk Makanan Khas daerah </v>
      </c>
      <c r="Q38" s="39"/>
      <c r="R38" s="39" t="s">
        <v>8</v>
      </c>
      <c r="S38" s="18"/>
      <c r="T38" s="1">
        <v>77.989999999999995</v>
      </c>
      <c r="U38" s="1">
        <v>88</v>
      </c>
      <c r="V38" s="1">
        <v>80</v>
      </c>
      <c r="W38" s="1">
        <v>80</v>
      </c>
      <c r="X38" s="1">
        <v>88</v>
      </c>
      <c r="Y38" s="1"/>
      <c r="Z38" s="1"/>
      <c r="AA38" s="1"/>
      <c r="AB38" s="1"/>
      <c r="AC38" s="1"/>
      <c r="AD38" s="1"/>
      <c r="AE38" s="18"/>
      <c r="AF38" s="1">
        <v>85</v>
      </c>
      <c r="AG38" s="1">
        <v>96</v>
      </c>
      <c r="AH38" s="1">
        <v>86</v>
      </c>
      <c r="AI38" s="1">
        <v>90</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119930</v>
      </c>
      <c r="C39" s="19" t="s">
        <v>299</v>
      </c>
      <c r="D39" s="18"/>
      <c r="E39" s="28">
        <f t="shared" si="0"/>
        <v>86</v>
      </c>
      <c r="F39" s="28" t="str">
        <f t="shared" si="1"/>
        <v>A</v>
      </c>
      <c r="G39" s="28">
        <f t="shared" si="2"/>
        <v>86</v>
      </c>
      <c r="H39" s="28" t="str">
        <f t="shared" si="3"/>
        <v>A</v>
      </c>
      <c r="I39" s="36">
        <v>1</v>
      </c>
      <c r="J39"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9" s="28">
        <f t="shared" si="5"/>
        <v>88.25</v>
      </c>
      <c r="L39" s="28" t="str">
        <f t="shared" si="6"/>
        <v>A</v>
      </c>
      <c r="M39" s="28">
        <f t="shared" si="7"/>
        <v>88.25</v>
      </c>
      <c r="N39" s="28" t="str">
        <f t="shared" si="8"/>
        <v>A</v>
      </c>
      <c r="O39" s="36">
        <v>1</v>
      </c>
      <c r="P39" s="28" t="str">
        <f t="shared" si="9"/>
        <v xml:space="preserve">Memiliki keterampilan berwirausaha pada bidang Kerajinan dari Bahan Limbah Berbentuk Bangun Datar, Rekayasa Peralatan Sistem Teknik, Budidaya Ikan Konsumsi, dan Wirausaha Pengolahan Produk Makanan Khas daerah </v>
      </c>
      <c r="Q39" s="39"/>
      <c r="R39" s="39" t="s">
        <v>8</v>
      </c>
      <c r="S39" s="18"/>
      <c r="T39" s="1">
        <v>74</v>
      </c>
      <c r="U39" s="1">
        <v>80</v>
      </c>
      <c r="V39" s="1">
        <v>86.84</v>
      </c>
      <c r="W39" s="1">
        <v>87.04</v>
      </c>
      <c r="X39" s="1">
        <v>100</v>
      </c>
      <c r="Y39" s="1"/>
      <c r="Z39" s="1"/>
      <c r="AA39" s="1"/>
      <c r="AB39" s="1"/>
      <c r="AC39" s="1"/>
      <c r="AD39" s="1"/>
      <c r="AE39" s="18"/>
      <c r="AF39" s="1">
        <v>85</v>
      </c>
      <c r="AG39" s="1">
        <v>92</v>
      </c>
      <c r="AH39" s="1">
        <v>86</v>
      </c>
      <c r="AI39" s="1">
        <v>90</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119945</v>
      </c>
      <c r="C40" s="19" t="s">
        <v>300</v>
      </c>
      <c r="D40" s="18"/>
      <c r="E40" s="28">
        <f t="shared" si="0"/>
        <v>86</v>
      </c>
      <c r="F40" s="28" t="str">
        <f t="shared" si="1"/>
        <v>A</v>
      </c>
      <c r="G40" s="28">
        <f t="shared" si="2"/>
        <v>86</v>
      </c>
      <c r="H40" s="28" t="str">
        <f t="shared" si="3"/>
        <v>A</v>
      </c>
      <c r="I40" s="36">
        <v>1</v>
      </c>
      <c r="J40"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0" s="28">
        <f t="shared" si="5"/>
        <v>89.25</v>
      </c>
      <c r="L40" s="28" t="str">
        <f t="shared" si="6"/>
        <v>A</v>
      </c>
      <c r="M40" s="28">
        <f t="shared" si="7"/>
        <v>89.25</v>
      </c>
      <c r="N40" s="28" t="str">
        <f t="shared" si="8"/>
        <v>A</v>
      </c>
      <c r="O40" s="36">
        <v>1</v>
      </c>
      <c r="P40" s="28" t="str">
        <f t="shared" si="9"/>
        <v xml:space="preserve">Memiliki keterampilan berwirausaha pada bidang Kerajinan dari Bahan Limbah Berbentuk Bangun Datar, Rekayasa Peralatan Sistem Teknik, Budidaya Ikan Konsumsi, dan Wirausaha Pengolahan Produk Makanan Khas daerah </v>
      </c>
      <c r="Q40" s="39"/>
      <c r="R40" s="39" t="s">
        <v>8</v>
      </c>
      <c r="S40" s="18"/>
      <c r="T40" s="1">
        <v>89.86</v>
      </c>
      <c r="U40" s="1">
        <v>78</v>
      </c>
      <c r="V40" s="1">
        <v>94</v>
      </c>
      <c r="W40" s="1">
        <v>92</v>
      </c>
      <c r="X40" s="1">
        <v>76</v>
      </c>
      <c r="Y40" s="1"/>
      <c r="Z40" s="1"/>
      <c r="AA40" s="1"/>
      <c r="AB40" s="1"/>
      <c r="AC40" s="1"/>
      <c r="AD40" s="1"/>
      <c r="AE40" s="18"/>
      <c r="AF40" s="1">
        <v>85</v>
      </c>
      <c r="AG40" s="1">
        <v>96</v>
      </c>
      <c r="AH40" s="1">
        <v>86</v>
      </c>
      <c r="AI40" s="1">
        <v>90</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119959</v>
      </c>
      <c r="C41" s="19" t="s">
        <v>301</v>
      </c>
      <c r="D41" s="18"/>
      <c r="E41" s="28">
        <f t="shared" si="0"/>
        <v>85</v>
      </c>
      <c r="F41" s="28" t="str">
        <f t="shared" si="1"/>
        <v>A</v>
      </c>
      <c r="G41" s="28">
        <f t="shared" si="2"/>
        <v>85</v>
      </c>
      <c r="H41" s="28" t="str">
        <f t="shared" si="3"/>
        <v>A</v>
      </c>
      <c r="I41" s="36">
        <v>1</v>
      </c>
      <c r="J41"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1" s="28">
        <f t="shared" si="5"/>
        <v>89</v>
      </c>
      <c r="L41" s="28" t="str">
        <f t="shared" si="6"/>
        <v>A</v>
      </c>
      <c r="M41" s="28">
        <f t="shared" si="7"/>
        <v>89</v>
      </c>
      <c r="N41" s="28" t="str">
        <f t="shared" si="8"/>
        <v>A</v>
      </c>
      <c r="O41" s="36">
        <v>1</v>
      </c>
      <c r="P41" s="28" t="str">
        <f t="shared" si="9"/>
        <v xml:space="preserve">Memiliki keterampilan berwirausaha pada bidang Kerajinan dari Bahan Limbah Berbentuk Bangun Datar, Rekayasa Peralatan Sistem Teknik, Budidaya Ikan Konsumsi, dan Wirausaha Pengolahan Produk Makanan Khas daerah </v>
      </c>
      <c r="Q41" s="39"/>
      <c r="R41" s="39" t="s">
        <v>8</v>
      </c>
      <c r="S41" s="18"/>
      <c r="T41" s="1">
        <v>84.78</v>
      </c>
      <c r="U41" s="1">
        <v>80</v>
      </c>
      <c r="V41" s="1">
        <v>88</v>
      </c>
      <c r="W41" s="1">
        <v>80</v>
      </c>
      <c r="X41" s="1">
        <v>94</v>
      </c>
      <c r="Y41" s="1"/>
      <c r="Z41" s="1"/>
      <c r="AA41" s="1"/>
      <c r="AB41" s="1"/>
      <c r="AC41" s="1"/>
      <c r="AD41" s="1"/>
      <c r="AE41" s="18"/>
      <c r="AF41" s="1">
        <v>84</v>
      </c>
      <c r="AG41" s="1">
        <v>96</v>
      </c>
      <c r="AH41" s="1">
        <v>86</v>
      </c>
      <c r="AI41" s="1">
        <v>90</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119974</v>
      </c>
      <c r="C42" s="19" t="s">
        <v>302</v>
      </c>
      <c r="D42" s="18"/>
      <c r="E42" s="28">
        <f t="shared" si="0"/>
        <v>85</v>
      </c>
      <c r="F42" s="28" t="str">
        <f t="shared" si="1"/>
        <v>A</v>
      </c>
      <c r="G42" s="28">
        <f t="shared" si="2"/>
        <v>85</v>
      </c>
      <c r="H42" s="28" t="str">
        <f t="shared" si="3"/>
        <v>A</v>
      </c>
      <c r="I42" s="36">
        <v>1</v>
      </c>
      <c r="J4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2" s="28">
        <f t="shared" si="5"/>
        <v>89</v>
      </c>
      <c r="L42" s="28" t="str">
        <f t="shared" si="6"/>
        <v>A</v>
      </c>
      <c r="M42" s="28">
        <f t="shared" si="7"/>
        <v>89</v>
      </c>
      <c r="N42" s="28" t="str">
        <f t="shared" si="8"/>
        <v>A</v>
      </c>
      <c r="O42" s="36">
        <v>1</v>
      </c>
      <c r="P42" s="28" t="str">
        <f t="shared" si="9"/>
        <v xml:space="preserve">Memiliki keterampilan berwirausaha pada bidang Kerajinan dari Bahan Limbah Berbentuk Bangun Datar, Rekayasa Peralatan Sistem Teknik, Budidaya Ikan Konsumsi, dan Wirausaha Pengolahan Produk Makanan Khas daerah </v>
      </c>
      <c r="Q42" s="39"/>
      <c r="R42" s="39" t="s">
        <v>8</v>
      </c>
      <c r="S42" s="18"/>
      <c r="T42" s="1">
        <v>84.78</v>
      </c>
      <c r="U42" s="1">
        <v>78</v>
      </c>
      <c r="V42" s="1">
        <v>88</v>
      </c>
      <c r="W42" s="1">
        <v>88</v>
      </c>
      <c r="X42" s="1">
        <v>84</v>
      </c>
      <c r="Y42" s="1"/>
      <c r="Z42" s="1"/>
      <c r="AA42" s="1"/>
      <c r="AB42" s="1"/>
      <c r="AC42" s="1"/>
      <c r="AD42" s="1"/>
      <c r="AE42" s="18"/>
      <c r="AF42" s="1">
        <v>84</v>
      </c>
      <c r="AG42" s="1">
        <v>96</v>
      </c>
      <c r="AH42" s="1">
        <v>86</v>
      </c>
      <c r="AI42" s="1">
        <v>90</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119989</v>
      </c>
      <c r="C43" s="19" t="s">
        <v>303</v>
      </c>
      <c r="D43" s="18"/>
      <c r="E43" s="28">
        <f t="shared" si="0"/>
        <v>89</v>
      </c>
      <c r="F43" s="28" t="str">
        <f t="shared" si="1"/>
        <v>A</v>
      </c>
      <c r="G43" s="28">
        <f t="shared" si="2"/>
        <v>89</v>
      </c>
      <c r="H43" s="28" t="str">
        <f t="shared" si="3"/>
        <v>A</v>
      </c>
      <c r="I43" s="36">
        <v>1</v>
      </c>
      <c r="J4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3" s="28">
        <f t="shared" si="5"/>
        <v>92.5</v>
      </c>
      <c r="L43" s="28" t="str">
        <f t="shared" si="6"/>
        <v>A</v>
      </c>
      <c r="M43" s="28">
        <f t="shared" si="7"/>
        <v>92.5</v>
      </c>
      <c r="N43" s="28" t="str">
        <f t="shared" si="8"/>
        <v>A</v>
      </c>
      <c r="O43" s="36">
        <v>1</v>
      </c>
      <c r="P43" s="28" t="str">
        <f t="shared" si="9"/>
        <v xml:space="preserve">Memiliki keterampilan berwirausaha pada bidang Kerajinan dari Bahan Limbah Berbentuk Bangun Datar, Rekayasa Peralatan Sistem Teknik, Budidaya Ikan Konsumsi, dan Wirausaha Pengolahan Produk Makanan Khas daerah </v>
      </c>
      <c r="Q43" s="39"/>
      <c r="R43" s="39" t="s">
        <v>8</v>
      </c>
      <c r="S43" s="18"/>
      <c r="T43" s="1">
        <v>86.47</v>
      </c>
      <c r="U43" s="1">
        <v>78</v>
      </c>
      <c r="V43" s="1">
        <v>92</v>
      </c>
      <c r="W43" s="1">
        <v>94</v>
      </c>
      <c r="X43" s="1">
        <v>94</v>
      </c>
      <c r="Y43" s="1"/>
      <c r="Z43" s="1"/>
      <c r="AA43" s="1"/>
      <c r="AB43" s="1"/>
      <c r="AC43" s="1"/>
      <c r="AD43" s="1"/>
      <c r="AE43" s="18"/>
      <c r="AF43" s="1">
        <v>84</v>
      </c>
      <c r="AG43" s="1">
        <v>96</v>
      </c>
      <c r="AH43" s="1">
        <v>94</v>
      </c>
      <c r="AI43" s="1">
        <v>96</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120004</v>
      </c>
      <c r="C44" s="19" t="s">
        <v>304</v>
      </c>
      <c r="D44" s="18"/>
      <c r="E44" s="28">
        <f t="shared" si="0"/>
        <v>81</v>
      </c>
      <c r="F44" s="28" t="str">
        <f t="shared" si="1"/>
        <v>B</v>
      </c>
      <c r="G44" s="28">
        <f t="shared" si="2"/>
        <v>81</v>
      </c>
      <c r="H44" s="28" t="str">
        <f t="shared" si="3"/>
        <v>B</v>
      </c>
      <c r="I44" s="36">
        <v>2</v>
      </c>
      <c r="J44" s="28" t="str">
        <f t="shared" si="4"/>
        <v xml:space="preserve">Memiliki kemampuan dalam memahami, menganali dan menerapkan kewirausahaan pada Kerajinan dari Bahan Limbah Berbentuk Bangun Datar, Rekayasa Peralatan Sistem Teknik, namun kemampuan memahami, mengenali dan menerapkan kewirausahaan pada Budidaya Ikan Konsumsi, dan Wirausaha Pengolahan Produk Makanan Khas daerah perlu ditingkatkan. </v>
      </c>
      <c r="K44" s="28">
        <f t="shared" si="5"/>
        <v>89.75</v>
      </c>
      <c r="L44" s="28" t="str">
        <f t="shared" si="6"/>
        <v>A</v>
      </c>
      <c r="M44" s="28">
        <f t="shared" si="7"/>
        <v>89.75</v>
      </c>
      <c r="N44" s="28" t="str">
        <f t="shared" si="8"/>
        <v>A</v>
      </c>
      <c r="O44" s="36">
        <v>1</v>
      </c>
      <c r="P44" s="28" t="str">
        <f t="shared" si="9"/>
        <v xml:space="preserve">Memiliki keterampilan berwirausaha pada bidang Kerajinan dari Bahan Limbah Berbentuk Bangun Datar, Rekayasa Peralatan Sistem Teknik, Budidaya Ikan Konsumsi, dan Wirausaha Pengolahan Produk Makanan Khas daerah </v>
      </c>
      <c r="Q44" s="39"/>
      <c r="R44" s="39" t="s">
        <v>8</v>
      </c>
      <c r="S44" s="18"/>
      <c r="T44" s="1">
        <v>79.69</v>
      </c>
      <c r="U44" s="1">
        <v>78</v>
      </c>
      <c r="V44" s="1">
        <v>88</v>
      </c>
      <c r="W44" s="1">
        <v>88</v>
      </c>
      <c r="X44" s="1">
        <v>70</v>
      </c>
      <c r="Y44" s="1"/>
      <c r="Z44" s="1"/>
      <c r="AA44" s="1"/>
      <c r="AB44" s="1"/>
      <c r="AC44" s="1"/>
      <c r="AD44" s="1"/>
      <c r="AE44" s="18"/>
      <c r="AF44" s="1">
        <v>85</v>
      </c>
      <c r="AG44" s="1">
        <v>98</v>
      </c>
      <c r="AH44" s="1">
        <v>86</v>
      </c>
      <c r="AI44" s="1">
        <v>90</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110</v>
      </c>
      <c r="D52" s="18"/>
      <c r="E52" s="18"/>
      <c r="F52" s="18" t="s">
        <v>111</v>
      </c>
      <c r="G52" s="18"/>
      <c r="H52" s="18"/>
      <c r="I52" s="38"/>
      <c r="J52" s="30"/>
      <c r="K52" s="18">
        <f>IF(COUNTBLANK($G$11:$G$50)=40,"",MAX($G$11:$G$50))</f>
        <v>92</v>
      </c>
      <c r="L52" s="18"/>
      <c r="M52" s="18"/>
      <c r="N52" s="18"/>
      <c r="O52" s="37"/>
      <c r="P52" s="18"/>
      <c r="Q52" s="37" t="s">
        <v>112</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113</v>
      </c>
      <c r="D53" s="18"/>
      <c r="E53" s="18"/>
      <c r="F53" s="18" t="s">
        <v>114</v>
      </c>
      <c r="G53" s="18"/>
      <c r="H53" s="18"/>
      <c r="I53" s="38"/>
      <c r="J53" s="30"/>
      <c r="K53" s="18">
        <f>IF(COUNTBLANK($G$11:$G$50)=40,"",MIN($G$11:$G$50))</f>
        <v>79</v>
      </c>
      <c r="L53" s="18"/>
      <c r="M53" s="18"/>
      <c r="N53" s="18"/>
      <c r="O53" s="37"/>
      <c r="P53" s="18"/>
      <c r="Q53" s="37" t="s">
        <v>115</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116</v>
      </c>
      <c r="G54" s="18"/>
      <c r="H54" s="18"/>
      <c r="I54" s="38"/>
      <c r="J54" s="30"/>
      <c r="K54" s="18">
        <f>IF(COUNTBLANK($G$11:$G$50)=40,"",AVERAGE($G$11:$G$50))</f>
        <v>86.029411764705884</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117</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118</v>
      </c>
      <c r="D56" s="18"/>
      <c r="E56" s="18"/>
      <c r="F56" s="18"/>
      <c r="G56" s="18"/>
      <c r="H56" s="18"/>
      <c r="I56" s="37"/>
      <c r="J56" s="18"/>
      <c r="K56" s="18"/>
      <c r="L56" s="18"/>
      <c r="M56" s="18"/>
      <c r="N56" s="18"/>
      <c r="O56" s="37"/>
      <c r="P56" s="18"/>
      <c r="Q56" s="37" t="s">
        <v>119</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120</v>
      </c>
      <c r="D57" s="18"/>
      <c r="E57" s="18"/>
      <c r="F57" s="18"/>
      <c r="G57" s="18"/>
      <c r="H57" s="18"/>
      <c r="I57" s="37"/>
      <c r="J57" s="18"/>
      <c r="K57" s="18"/>
      <c r="L57" s="18"/>
      <c r="M57" s="18"/>
      <c r="N57" s="18"/>
      <c r="O57" s="37"/>
      <c r="P57" s="18"/>
      <c r="Q57" s="37" t="s">
        <v>121</v>
      </c>
      <c r="R57" s="37" t="s">
        <v>122</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F57" activePane="bottomRight" state="frozen"/>
      <selection pane="topRight"/>
      <selection pane="bottomLeft"/>
      <selection pane="bottomRight" activeCell="R29" sqref="R29"/>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22.28515625" bestFit="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1045</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305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1045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231</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120019</v>
      </c>
      <c r="C11" s="19" t="s">
        <v>306</v>
      </c>
      <c r="D11" s="18"/>
      <c r="E11" s="28">
        <f t="shared" ref="E11:E50" si="0">IF((COUNTA(T11:AC11)&gt;0),(ROUND((AVERAGE(T11:AC11)),0)),"")</f>
        <v>87</v>
      </c>
      <c r="F11" s="28" t="str">
        <f t="shared" ref="F11:F50" si="1">IF(AND(ISNUMBER(E11),E11&gt;=1),IF(E11&lt;=$FD$13,$FE$13,IF(E11&lt;=$FD$14,$FE$14,IF(E11&lt;=$FD$15,$FE$15,IF(E11&lt;=$FD$16,$FE$16,)))), "")</f>
        <v>A</v>
      </c>
      <c r="G11" s="28">
        <f t="shared" ref="G11:G50" si="2">IF((COUNTA(T11:AD11)&gt;0),(ROUND((AVERAGE(T11:AD11)),0)),"")</f>
        <v>87</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 xml:space="preserve">Memiliki kemampuan dalam memahami, menganali dan menerapkan kewirausahaan pada Kerajinan dari Bahan Limbah Berbentuk Bangun Datar, Rekayasa Peralatan Sistem Teknik, Budidaya Ikan Konsumsi, dan Wirausaha Pengolahan Produk Makanan Khas daerah </v>
      </c>
      <c r="K11" s="28">
        <f t="shared" ref="K11:K50" si="5">IF((COUNTA(AF11:AO11)&gt;0),AVERAGE(AF11:AO11),"")</f>
        <v>90.25</v>
      </c>
      <c r="L11" s="28" t="str">
        <f t="shared" ref="L11:L50" si="6">IF(AND(ISNUMBER(K11),K11&gt;=1), IF(K11&lt;=$FD$27,$FE$27,IF(K11&lt;=$FD$28,$FE$28,IF(K11&lt;=$FD$29,$FE$29,IF(K11&lt;=$FD$30,$FE$30,)))), "")</f>
        <v>A</v>
      </c>
      <c r="M11" s="28">
        <f t="shared" ref="M11:M50" si="7">IF((COUNTA(AF11:AO11)&gt;0),AVERAGE(AF11:AO11),"")</f>
        <v>90.25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 xml:space="preserve">Memiliki keterampilan berwirausaha pada bidang Kerajinan dari Bahan Limbah Berbentuk Bangun Datar, Rekayasa Peralatan Sistem Teknik, Budidaya Ikan Konsumsi, dan Wirausaha Pengolahan Produk Makanan Khas daerah </v>
      </c>
      <c r="Q11" s="39"/>
      <c r="R11" s="39" t="s">
        <v>8</v>
      </c>
      <c r="S11" s="18"/>
      <c r="T11" s="1">
        <v>91.52</v>
      </c>
      <c r="U11" s="1">
        <v>78</v>
      </c>
      <c r="V11" s="1">
        <v>88</v>
      </c>
      <c r="W11" s="1">
        <v>88</v>
      </c>
      <c r="X11" s="1">
        <v>88</v>
      </c>
      <c r="Y11" s="1"/>
      <c r="Z11" s="1"/>
      <c r="AA11" s="1"/>
      <c r="AB11" s="1"/>
      <c r="AC11" s="1"/>
      <c r="AD11" s="1"/>
      <c r="AE11" s="18"/>
      <c r="AF11" s="1">
        <v>85</v>
      </c>
      <c r="AG11" s="1">
        <v>96</v>
      </c>
      <c r="AH11" s="1">
        <v>86</v>
      </c>
      <c r="AI11" s="1">
        <v>94</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120034</v>
      </c>
      <c r="C12" s="19" t="s">
        <v>307</v>
      </c>
      <c r="D12" s="18"/>
      <c r="E12" s="28">
        <f t="shared" si="0"/>
        <v>91</v>
      </c>
      <c r="F12" s="28" t="str">
        <f t="shared" si="1"/>
        <v>A</v>
      </c>
      <c r="G12" s="28">
        <f t="shared" si="2"/>
        <v>91</v>
      </c>
      <c r="H12" s="28" t="str">
        <f t="shared" si="3"/>
        <v>A</v>
      </c>
      <c r="I12" s="36">
        <v>1</v>
      </c>
      <c r="J1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2" s="28">
        <f t="shared" si="5"/>
        <v>92</v>
      </c>
      <c r="L12" s="28" t="str">
        <f t="shared" si="6"/>
        <v>A</v>
      </c>
      <c r="M12" s="28">
        <f t="shared" si="7"/>
        <v>92</v>
      </c>
      <c r="N12" s="28" t="str">
        <f t="shared" si="8"/>
        <v>A</v>
      </c>
      <c r="O12" s="36">
        <v>1</v>
      </c>
      <c r="P12" s="28" t="str">
        <f t="shared" si="9"/>
        <v xml:space="preserve">Memiliki keterampilan berwirausaha pada bidang Kerajinan dari Bahan Limbah Berbentuk Bangun Datar, Rekayasa Peralatan Sistem Teknik, Budidaya Ikan Konsumsi, dan Wirausaha Pengolahan Produk Makanan Khas daerah </v>
      </c>
      <c r="Q12" s="39"/>
      <c r="R12" s="39" t="s">
        <v>8</v>
      </c>
      <c r="S12" s="18"/>
      <c r="T12" s="1">
        <v>91.52</v>
      </c>
      <c r="U12" s="1">
        <v>90</v>
      </c>
      <c r="V12" s="1">
        <v>88</v>
      </c>
      <c r="W12" s="1">
        <v>88</v>
      </c>
      <c r="X12" s="1">
        <v>98</v>
      </c>
      <c r="Y12" s="1"/>
      <c r="Z12" s="1"/>
      <c r="AA12" s="1"/>
      <c r="AB12" s="1"/>
      <c r="AC12" s="1"/>
      <c r="AD12" s="1"/>
      <c r="AE12" s="18"/>
      <c r="AF12" s="1">
        <v>86</v>
      </c>
      <c r="AG12" s="1">
        <v>94</v>
      </c>
      <c r="AH12" s="1">
        <v>92</v>
      </c>
      <c r="AI12" s="1">
        <v>96</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120049</v>
      </c>
      <c r="C13" s="19" t="s">
        <v>308</v>
      </c>
      <c r="D13" s="18"/>
      <c r="E13" s="28">
        <f t="shared" si="0"/>
        <v>86</v>
      </c>
      <c r="F13" s="28" t="str">
        <f t="shared" si="1"/>
        <v>A</v>
      </c>
      <c r="G13" s="28">
        <f t="shared" si="2"/>
        <v>86</v>
      </c>
      <c r="H13" s="28" t="str">
        <f t="shared" si="3"/>
        <v>A</v>
      </c>
      <c r="I13" s="36">
        <v>1</v>
      </c>
      <c r="J1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3" s="28">
        <f t="shared" si="5"/>
        <v>89</v>
      </c>
      <c r="L13" s="28" t="str">
        <f t="shared" si="6"/>
        <v>A</v>
      </c>
      <c r="M13" s="28">
        <f t="shared" si="7"/>
        <v>89</v>
      </c>
      <c r="N13" s="28" t="str">
        <f t="shared" si="8"/>
        <v>A</v>
      </c>
      <c r="O13" s="36">
        <v>1</v>
      </c>
      <c r="P13" s="28" t="str">
        <f t="shared" si="9"/>
        <v xml:space="preserve">Memiliki keterampilan berwirausaha pada bidang Kerajinan dari Bahan Limbah Berbentuk Bangun Datar, Rekayasa Peralatan Sistem Teknik, Budidaya Ikan Konsumsi, dan Wirausaha Pengolahan Produk Makanan Khas daerah </v>
      </c>
      <c r="Q13" s="39"/>
      <c r="R13" s="39" t="s">
        <v>8</v>
      </c>
      <c r="S13" s="18"/>
      <c r="T13" s="1">
        <v>93.22</v>
      </c>
      <c r="U13" s="1">
        <v>78</v>
      </c>
      <c r="V13" s="1">
        <v>78.03</v>
      </c>
      <c r="W13" s="1">
        <v>83.84</v>
      </c>
      <c r="X13" s="1">
        <v>98</v>
      </c>
      <c r="Y13" s="1"/>
      <c r="Z13" s="1"/>
      <c r="AA13" s="1"/>
      <c r="AB13" s="1"/>
      <c r="AC13" s="1"/>
      <c r="AD13" s="1"/>
      <c r="AE13" s="18"/>
      <c r="AF13" s="1">
        <v>86</v>
      </c>
      <c r="AG13" s="1">
        <v>94</v>
      </c>
      <c r="AH13" s="1">
        <v>86</v>
      </c>
      <c r="AI13" s="1">
        <v>90</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52621</v>
      </c>
      <c r="FK13" s="41">
        <v>52631</v>
      </c>
    </row>
    <row r="14" spans="1:167" x14ac:dyDescent="0.25">
      <c r="A14" s="19">
        <v>4</v>
      </c>
      <c r="B14" s="19">
        <v>120064</v>
      </c>
      <c r="C14" s="19" t="s">
        <v>309</v>
      </c>
      <c r="D14" s="18"/>
      <c r="E14" s="28">
        <f t="shared" si="0"/>
        <v>86</v>
      </c>
      <c r="F14" s="28" t="str">
        <f t="shared" si="1"/>
        <v>A</v>
      </c>
      <c r="G14" s="28">
        <f t="shared" si="2"/>
        <v>86</v>
      </c>
      <c r="H14" s="28" t="str">
        <f t="shared" si="3"/>
        <v>A</v>
      </c>
      <c r="I14" s="36">
        <v>1</v>
      </c>
      <c r="J14"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4" s="28">
        <f t="shared" si="5"/>
        <v>88.25</v>
      </c>
      <c r="L14" s="28" t="str">
        <f t="shared" si="6"/>
        <v>A</v>
      </c>
      <c r="M14" s="28">
        <f t="shared" si="7"/>
        <v>88.25</v>
      </c>
      <c r="N14" s="28" t="str">
        <f t="shared" si="8"/>
        <v>A</v>
      </c>
      <c r="O14" s="36">
        <v>1</v>
      </c>
      <c r="P14" s="28" t="str">
        <f t="shared" si="9"/>
        <v xml:space="preserve">Memiliki keterampilan berwirausaha pada bidang Kerajinan dari Bahan Limbah Berbentuk Bangun Datar, Rekayasa Peralatan Sistem Teknik, Budidaya Ikan Konsumsi, dan Wirausaha Pengolahan Produk Makanan Khas daerah </v>
      </c>
      <c r="Q14" s="39"/>
      <c r="R14" s="39" t="s">
        <v>8</v>
      </c>
      <c r="S14" s="18"/>
      <c r="T14" s="1">
        <v>80</v>
      </c>
      <c r="U14" s="1">
        <v>78</v>
      </c>
      <c r="V14" s="1">
        <v>87.3</v>
      </c>
      <c r="W14" s="1">
        <v>84.4</v>
      </c>
      <c r="X14" s="1">
        <v>98</v>
      </c>
      <c r="Y14" s="1"/>
      <c r="Z14" s="1"/>
      <c r="AA14" s="1"/>
      <c r="AB14" s="1"/>
      <c r="AC14" s="1"/>
      <c r="AD14" s="1"/>
      <c r="AE14" s="18"/>
      <c r="AF14" s="1">
        <v>85</v>
      </c>
      <c r="AG14" s="1">
        <v>92</v>
      </c>
      <c r="AH14" s="1">
        <v>86</v>
      </c>
      <c r="AI14" s="1">
        <v>90</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120079</v>
      </c>
      <c r="C15" s="19" t="s">
        <v>310</v>
      </c>
      <c r="D15" s="18"/>
      <c r="E15" s="28">
        <f t="shared" si="0"/>
        <v>87</v>
      </c>
      <c r="F15" s="28" t="str">
        <f t="shared" si="1"/>
        <v>A</v>
      </c>
      <c r="G15" s="28">
        <f t="shared" si="2"/>
        <v>87</v>
      </c>
      <c r="H15" s="28" t="str">
        <f t="shared" si="3"/>
        <v>A</v>
      </c>
      <c r="I15" s="36">
        <v>1</v>
      </c>
      <c r="J1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5" s="28">
        <f t="shared" si="5"/>
        <v>88.25</v>
      </c>
      <c r="L15" s="28" t="str">
        <f t="shared" si="6"/>
        <v>A</v>
      </c>
      <c r="M15" s="28">
        <f t="shared" si="7"/>
        <v>88.25</v>
      </c>
      <c r="N15" s="28" t="str">
        <f t="shared" si="8"/>
        <v>A</v>
      </c>
      <c r="O15" s="36">
        <v>1</v>
      </c>
      <c r="P15" s="28" t="str">
        <f t="shared" si="9"/>
        <v xml:space="preserve">Memiliki keterampilan berwirausaha pada bidang Kerajinan dari Bahan Limbah Berbentuk Bangun Datar, Rekayasa Peralatan Sistem Teknik, Budidaya Ikan Konsumsi, dan Wirausaha Pengolahan Produk Makanan Khas daerah </v>
      </c>
      <c r="Q15" s="39"/>
      <c r="R15" s="39" t="s">
        <v>8</v>
      </c>
      <c r="S15" s="18"/>
      <c r="T15" s="1">
        <v>93.22</v>
      </c>
      <c r="U15" s="1">
        <v>78</v>
      </c>
      <c r="V15" s="1">
        <v>84.03</v>
      </c>
      <c r="W15" s="1">
        <v>83.35</v>
      </c>
      <c r="X15" s="1">
        <v>94</v>
      </c>
      <c r="Y15" s="1"/>
      <c r="Z15" s="1"/>
      <c r="AA15" s="1"/>
      <c r="AB15" s="1"/>
      <c r="AC15" s="1"/>
      <c r="AD15" s="1"/>
      <c r="AE15" s="18"/>
      <c r="AF15" s="1">
        <v>85</v>
      </c>
      <c r="AG15" s="1">
        <v>92</v>
      </c>
      <c r="AH15" s="1">
        <v>86</v>
      </c>
      <c r="AI15" s="1">
        <v>90</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52622</v>
      </c>
      <c r="FK15" s="41">
        <v>52632</v>
      </c>
    </row>
    <row r="16" spans="1:167" x14ac:dyDescent="0.25">
      <c r="A16" s="19">
        <v>6</v>
      </c>
      <c r="B16" s="19">
        <v>120094</v>
      </c>
      <c r="C16" s="19" t="s">
        <v>311</v>
      </c>
      <c r="D16" s="18"/>
      <c r="E16" s="28">
        <f t="shared" si="0"/>
        <v>81</v>
      </c>
      <c r="F16" s="28" t="str">
        <f t="shared" si="1"/>
        <v>B</v>
      </c>
      <c r="G16" s="28">
        <f t="shared" si="2"/>
        <v>81</v>
      </c>
      <c r="H16" s="28" t="str">
        <f t="shared" si="3"/>
        <v>B</v>
      </c>
      <c r="I16" s="36">
        <v>1</v>
      </c>
      <c r="J16"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6" s="28">
        <f t="shared" si="5"/>
        <v>88</v>
      </c>
      <c r="L16" s="28" t="str">
        <f t="shared" si="6"/>
        <v>A</v>
      </c>
      <c r="M16" s="28">
        <f t="shared" si="7"/>
        <v>88</v>
      </c>
      <c r="N16" s="28" t="str">
        <f t="shared" si="8"/>
        <v>A</v>
      </c>
      <c r="O16" s="36">
        <v>1</v>
      </c>
      <c r="P16" s="28" t="str">
        <f t="shared" si="9"/>
        <v xml:space="preserve">Memiliki keterampilan berwirausaha pada bidang Kerajinan dari Bahan Limbah Berbentuk Bangun Datar, Rekayasa Peralatan Sistem Teknik, Budidaya Ikan Konsumsi, dan Wirausaha Pengolahan Produk Makanan Khas daerah </v>
      </c>
      <c r="Q16" s="39"/>
      <c r="R16" s="39" t="s">
        <v>8</v>
      </c>
      <c r="S16" s="18"/>
      <c r="T16" s="1">
        <v>88.13</v>
      </c>
      <c r="U16" s="1">
        <v>78</v>
      </c>
      <c r="V16" s="1">
        <v>76.510000000000005</v>
      </c>
      <c r="W16" s="1">
        <v>81.72</v>
      </c>
      <c r="X16" s="1">
        <v>80</v>
      </c>
      <c r="Y16" s="1"/>
      <c r="Z16" s="1"/>
      <c r="AA16" s="1"/>
      <c r="AB16" s="1"/>
      <c r="AC16" s="1"/>
      <c r="AD16" s="1"/>
      <c r="AE16" s="18"/>
      <c r="AF16" s="1">
        <v>86</v>
      </c>
      <c r="AG16" s="1">
        <v>90</v>
      </c>
      <c r="AH16" s="1">
        <v>86</v>
      </c>
      <c r="AI16" s="1">
        <v>90</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120109</v>
      </c>
      <c r="C17" s="19" t="s">
        <v>312</v>
      </c>
      <c r="D17" s="18"/>
      <c r="E17" s="28">
        <f t="shared" si="0"/>
        <v>90</v>
      </c>
      <c r="F17" s="28" t="str">
        <f t="shared" si="1"/>
        <v>A</v>
      </c>
      <c r="G17" s="28">
        <f t="shared" si="2"/>
        <v>90</v>
      </c>
      <c r="H17" s="28" t="str">
        <f t="shared" si="3"/>
        <v>A</v>
      </c>
      <c r="I17" s="36">
        <v>1</v>
      </c>
      <c r="J17"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7" s="28">
        <f t="shared" si="5"/>
        <v>89</v>
      </c>
      <c r="L17" s="28" t="str">
        <f t="shared" si="6"/>
        <v>A</v>
      </c>
      <c r="M17" s="28">
        <f t="shared" si="7"/>
        <v>89</v>
      </c>
      <c r="N17" s="28" t="str">
        <f t="shared" si="8"/>
        <v>A</v>
      </c>
      <c r="O17" s="36">
        <v>1</v>
      </c>
      <c r="P17" s="28" t="str">
        <f t="shared" si="9"/>
        <v xml:space="preserve">Memiliki keterampilan berwirausaha pada bidang Kerajinan dari Bahan Limbah Berbentuk Bangun Datar, Rekayasa Peralatan Sistem Teknik, Budidaya Ikan Konsumsi, dan Wirausaha Pengolahan Produk Makanan Khas daerah </v>
      </c>
      <c r="Q17" s="39"/>
      <c r="R17" s="39" t="s">
        <v>8</v>
      </c>
      <c r="S17" s="18"/>
      <c r="T17" s="1">
        <v>93.22</v>
      </c>
      <c r="U17" s="1">
        <v>86</v>
      </c>
      <c r="V17" s="1">
        <v>88</v>
      </c>
      <c r="W17" s="1">
        <v>87.6</v>
      </c>
      <c r="X17" s="1">
        <v>94</v>
      </c>
      <c r="Y17" s="1"/>
      <c r="Z17" s="1"/>
      <c r="AA17" s="1"/>
      <c r="AB17" s="1"/>
      <c r="AC17" s="1"/>
      <c r="AD17" s="1"/>
      <c r="AE17" s="18"/>
      <c r="AF17" s="1">
        <v>86</v>
      </c>
      <c r="AG17" s="1">
        <v>94</v>
      </c>
      <c r="AH17" s="1">
        <v>86</v>
      </c>
      <c r="AI17" s="1">
        <v>90</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52623</v>
      </c>
      <c r="FK17" s="41">
        <v>52633</v>
      </c>
    </row>
    <row r="18" spans="1:167" x14ac:dyDescent="0.25">
      <c r="A18" s="19">
        <v>8</v>
      </c>
      <c r="B18" s="19">
        <v>120124</v>
      </c>
      <c r="C18" s="19" t="s">
        <v>313</v>
      </c>
      <c r="D18" s="18"/>
      <c r="E18" s="28">
        <f t="shared" si="0"/>
        <v>87</v>
      </c>
      <c r="F18" s="28" t="str">
        <f t="shared" si="1"/>
        <v>A</v>
      </c>
      <c r="G18" s="28">
        <f t="shared" si="2"/>
        <v>87</v>
      </c>
      <c r="H18" s="28" t="str">
        <f t="shared" si="3"/>
        <v>A</v>
      </c>
      <c r="I18" s="36">
        <v>1</v>
      </c>
      <c r="J18"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8" s="28">
        <f t="shared" si="5"/>
        <v>90.5</v>
      </c>
      <c r="L18" s="28" t="str">
        <f t="shared" si="6"/>
        <v>A</v>
      </c>
      <c r="M18" s="28">
        <f t="shared" si="7"/>
        <v>90.5</v>
      </c>
      <c r="N18" s="28" t="str">
        <f t="shared" si="8"/>
        <v>A</v>
      </c>
      <c r="O18" s="36">
        <v>1</v>
      </c>
      <c r="P18" s="28" t="str">
        <f t="shared" si="9"/>
        <v xml:space="preserve">Memiliki keterampilan berwirausaha pada bidang Kerajinan dari Bahan Limbah Berbentuk Bangun Datar, Rekayasa Peralatan Sistem Teknik, Budidaya Ikan Konsumsi, dan Wirausaha Pengolahan Produk Makanan Khas daerah </v>
      </c>
      <c r="Q18" s="39"/>
      <c r="R18" s="39" t="s">
        <v>8</v>
      </c>
      <c r="S18" s="18"/>
      <c r="T18" s="1">
        <v>80</v>
      </c>
      <c r="U18" s="1">
        <v>86</v>
      </c>
      <c r="V18" s="1">
        <v>86.54</v>
      </c>
      <c r="W18" s="1">
        <v>84.92</v>
      </c>
      <c r="X18" s="1">
        <v>100</v>
      </c>
      <c r="Y18" s="1"/>
      <c r="Z18" s="1"/>
      <c r="AA18" s="1"/>
      <c r="AB18" s="1"/>
      <c r="AC18" s="1"/>
      <c r="AD18" s="1"/>
      <c r="AE18" s="18"/>
      <c r="AF18" s="1">
        <v>86</v>
      </c>
      <c r="AG18" s="1">
        <v>96</v>
      </c>
      <c r="AH18" s="1">
        <v>86</v>
      </c>
      <c r="AI18" s="1">
        <v>94</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120139</v>
      </c>
      <c r="C19" s="19" t="s">
        <v>314</v>
      </c>
      <c r="D19" s="18"/>
      <c r="E19" s="28">
        <f t="shared" si="0"/>
        <v>89</v>
      </c>
      <c r="F19" s="28" t="str">
        <f t="shared" si="1"/>
        <v>A</v>
      </c>
      <c r="G19" s="28">
        <f t="shared" si="2"/>
        <v>89</v>
      </c>
      <c r="H19" s="28" t="str">
        <f t="shared" si="3"/>
        <v>A</v>
      </c>
      <c r="I19" s="36">
        <v>1</v>
      </c>
      <c r="J19"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19" s="28">
        <f t="shared" si="5"/>
        <v>90.5</v>
      </c>
      <c r="L19" s="28" t="str">
        <f t="shared" si="6"/>
        <v>A</v>
      </c>
      <c r="M19" s="28">
        <f t="shared" si="7"/>
        <v>90.5</v>
      </c>
      <c r="N19" s="28" t="str">
        <f t="shared" si="8"/>
        <v>A</v>
      </c>
      <c r="O19" s="36">
        <v>1</v>
      </c>
      <c r="P19" s="28" t="str">
        <f t="shared" si="9"/>
        <v xml:space="preserve">Memiliki keterampilan berwirausaha pada bidang Kerajinan dari Bahan Limbah Berbentuk Bangun Datar, Rekayasa Peralatan Sistem Teknik, Budidaya Ikan Konsumsi, dan Wirausaha Pengolahan Produk Makanan Khas daerah </v>
      </c>
      <c r="Q19" s="39"/>
      <c r="R19" s="39" t="s">
        <v>8</v>
      </c>
      <c r="S19" s="18"/>
      <c r="T19" s="1">
        <v>91.52</v>
      </c>
      <c r="U19" s="1">
        <v>82</v>
      </c>
      <c r="V19" s="1">
        <v>85.02</v>
      </c>
      <c r="W19" s="1">
        <v>90</v>
      </c>
      <c r="X19" s="1">
        <v>98</v>
      </c>
      <c r="Y19" s="1"/>
      <c r="Z19" s="1"/>
      <c r="AA19" s="1"/>
      <c r="AB19" s="1"/>
      <c r="AC19" s="1"/>
      <c r="AD19" s="1"/>
      <c r="AE19" s="18"/>
      <c r="AF19" s="1">
        <v>86</v>
      </c>
      <c r="AG19" s="1">
        <v>96</v>
      </c>
      <c r="AH19" s="1">
        <v>86</v>
      </c>
      <c r="AI19" s="1">
        <v>94</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52624</v>
      </c>
      <c r="FK19" s="41">
        <v>52634</v>
      </c>
    </row>
    <row r="20" spans="1:167" x14ac:dyDescent="0.25">
      <c r="A20" s="19">
        <v>10</v>
      </c>
      <c r="B20" s="19">
        <v>120154</v>
      </c>
      <c r="C20" s="19" t="s">
        <v>315</v>
      </c>
      <c r="D20" s="18"/>
      <c r="E20" s="28">
        <f t="shared" si="0"/>
        <v>87</v>
      </c>
      <c r="F20" s="28" t="str">
        <f t="shared" si="1"/>
        <v>A</v>
      </c>
      <c r="G20" s="28">
        <f t="shared" si="2"/>
        <v>87</v>
      </c>
      <c r="H20" s="28" t="str">
        <f t="shared" si="3"/>
        <v>A</v>
      </c>
      <c r="I20" s="36">
        <v>1</v>
      </c>
      <c r="J20"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0" s="28">
        <f t="shared" si="5"/>
        <v>88.5</v>
      </c>
      <c r="L20" s="28" t="str">
        <f t="shared" si="6"/>
        <v>A</v>
      </c>
      <c r="M20" s="28">
        <f t="shared" si="7"/>
        <v>88.5</v>
      </c>
      <c r="N20" s="28" t="str">
        <f t="shared" si="8"/>
        <v>A</v>
      </c>
      <c r="O20" s="36">
        <v>1</v>
      </c>
      <c r="P20" s="28" t="str">
        <f t="shared" si="9"/>
        <v xml:space="preserve">Memiliki keterampilan berwirausaha pada bidang Kerajinan dari Bahan Limbah Berbentuk Bangun Datar, Rekayasa Peralatan Sistem Teknik, Budidaya Ikan Konsumsi, dan Wirausaha Pengolahan Produk Makanan Khas daerah </v>
      </c>
      <c r="Q20" s="39"/>
      <c r="R20" s="39" t="s">
        <v>8</v>
      </c>
      <c r="S20" s="18"/>
      <c r="T20" s="1">
        <v>93.22</v>
      </c>
      <c r="U20" s="1">
        <v>86</v>
      </c>
      <c r="V20" s="1">
        <v>86.76</v>
      </c>
      <c r="W20" s="1">
        <v>83.35</v>
      </c>
      <c r="X20" s="1">
        <v>86</v>
      </c>
      <c r="Y20" s="1"/>
      <c r="Z20" s="1"/>
      <c r="AA20" s="1"/>
      <c r="AB20" s="1"/>
      <c r="AC20" s="1"/>
      <c r="AD20" s="1"/>
      <c r="AE20" s="18"/>
      <c r="AF20" s="1">
        <v>86</v>
      </c>
      <c r="AG20" s="1">
        <v>92</v>
      </c>
      <c r="AH20" s="1">
        <v>86</v>
      </c>
      <c r="AI20" s="1">
        <v>90</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120169</v>
      </c>
      <c r="C21" s="19" t="s">
        <v>316</v>
      </c>
      <c r="D21" s="18"/>
      <c r="E21" s="28">
        <f t="shared" si="0"/>
        <v>87</v>
      </c>
      <c r="F21" s="28" t="str">
        <f t="shared" si="1"/>
        <v>A</v>
      </c>
      <c r="G21" s="28">
        <f t="shared" si="2"/>
        <v>87</v>
      </c>
      <c r="H21" s="28" t="str">
        <f t="shared" si="3"/>
        <v>A</v>
      </c>
      <c r="I21" s="36">
        <v>1</v>
      </c>
      <c r="J21"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1" s="28">
        <f t="shared" si="5"/>
        <v>88.25</v>
      </c>
      <c r="L21" s="28" t="str">
        <f t="shared" si="6"/>
        <v>A</v>
      </c>
      <c r="M21" s="28">
        <f t="shared" si="7"/>
        <v>88.25</v>
      </c>
      <c r="N21" s="28" t="str">
        <f t="shared" si="8"/>
        <v>A</v>
      </c>
      <c r="O21" s="36">
        <v>1</v>
      </c>
      <c r="P21" s="28" t="str">
        <f t="shared" si="9"/>
        <v xml:space="preserve">Memiliki keterampilan berwirausaha pada bidang Kerajinan dari Bahan Limbah Berbentuk Bangun Datar, Rekayasa Peralatan Sistem Teknik, Budidaya Ikan Konsumsi, dan Wirausaha Pengolahan Produk Makanan Khas daerah </v>
      </c>
      <c r="Q21" s="39"/>
      <c r="R21" s="39" t="s">
        <v>8</v>
      </c>
      <c r="S21" s="18"/>
      <c r="T21" s="1">
        <v>91.52</v>
      </c>
      <c r="U21" s="1">
        <v>80</v>
      </c>
      <c r="V21" s="1">
        <v>80.540000000000006</v>
      </c>
      <c r="W21" s="1">
        <v>83.35</v>
      </c>
      <c r="X21" s="1">
        <v>98</v>
      </c>
      <c r="Y21" s="1"/>
      <c r="Z21" s="1"/>
      <c r="AA21" s="1"/>
      <c r="AB21" s="1"/>
      <c r="AC21" s="1"/>
      <c r="AD21" s="1"/>
      <c r="AE21" s="18"/>
      <c r="AF21" s="1">
        <v>85</v>
      </c>
      <c r="AG21" s="1">
        <v>92</v>
      </c>
      <c r="AH21" s="1">
        <v>86</v>
      </c>
      <c r="AI21" s="1">
        <v>90</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52625</v>
      </c>
      <c r="FK21" s="41">
        <v>52635</v>
      </c>
    </row>
    <row r="22" spans="1:167" x14ac:dyDescent="0.25">
      <c r="A22" s="19">
        <v>12</v>
      </c>
      <c r="B22" s="19">
        <v>120184</v>
      </c>
      <c r="C22" s="19" t="s">
        <v>317</v>
      </c>
      <c r="D22" s="18"/>
      <c r="E22" s="28">
        <f t="shared" si="0"/>
        <v>89</v>
      </c>
      <c r="F22" s="28" t="str">
        <f t="shared" si="1"/>
        <v>A</v>
      </c>
      <c r="G22" s="28">
        <f t="shared" si="2"/>
        <v>89</v>
      </c>
      <c r="H22" s="28" t="str">
        <f t="shared" si="3"/>
        <v>A</v>
      </c>
      <c r="I22" s="36">
        <v>1</v>
      </c>
      <c r="J2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2" s="28">
        <f t="shared" si="5"/>
        <v>89.5</v>
      </c>
      <c r="L22" s="28" t="str">
        <f t="shared" si="6"/>
        <v>A</v>
      </c>
      <c r="M22" s="28">
        <f t="shared" si="7"/>
        <v>89.5</v>
      </c>
      <c r="N22" s="28" t="str">
        <f t="shared" si="8"/>
        <v>A</v>
      </c>
      <c r="O22" s="36">
        <v>1</v>
      </c>
      <c r="P22" s="28" t="str">
        <f t="shared" si="9"/>
        <v xml:space="preserve">Memiliki keterampilan berwirausaha pada bidang Kerajinan dari Bahan Limbah Berbentuk Bangun Datar, Rekayasa Peralatan Sistem Teknik, Budidaya Ikan Konsumsi, dan Wirausaha Pengolahan Produk Makanan Khas daerah </v>
      </c>
      <c r="Q22" s="39"/>
      <c r="R22" s="39" t="s">
        <v>8</v>
      </c>
      <c r="S22" s="18"/>
      <c r="T22" s="1">
        <v>91.52</v>
      </c>
      <c r="U22" s="1">
        <v>80</v>
      </c>
      <c r="V22" s="1">
        <v>79.11</v>
      </c>
      <c r="W22" s="1">
        <v>96</v>
      </c>
      <c r="X22" s="1">
        <v>100</v>
      </c>
      <c r="Y22" s="1"/>
      <c r="Z22" s="1"/>
      <c r="AA22" s="1"/>
      <c r="AB22" s="1"/>
      <c r="AC22" s="1"/>
      <c r="AD22" s="1"/>
      <c r="AE22" s="18"/>
      <c r="AF22" s="1">
        <v>86</v>
      </c>
      <c r="AG22" s="1">
        <v>96</v>
      </c>
      <c r="AH22" s="1">
        <v>86</v>
      </c>
      <c r="AI22" s="1">
        <v>90</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120199</v>
      </c>
      <c r="C23" s="19" t="s">
        <v>318</v>
      </c>
      <c r="D23" s="18"/>
      <c r="E23" s="28">
        <f t="shared" si="0"/>
        <v>91</v>
      </c>
      <c r="F23" s="28" t="str">
        <f t="shared" si="1"/>
        <v>A</v>
      </c>
      <c r="G23" s="28">
        <f t="shared" si="2"/>
        <v>91</v>
      </c>
      <c r="H23" s="28" t="str">
        <f t="shared" si="3"/>
        <v>A</v>
      </c>
      <c r="I23" s="36">
        <v>1</v>
      </c>
      <c r="J2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3" s="28">
        <f t="shared" si="5"/>
        <v>92.25</v>
      </c>
      <c r="L23" s="28" t="str">
        <f t="shared" si="6"/>
        <v>A</v>
      </c>
      <c r="M23" s="28">
        <f t="shared" si="7"/>
        <v>92.25</v>
      </c>
      <c r="N23" s="28" t="str">
        <f t="shared" si="8"/>
        <v>A</v>
      </c>
      <c r="O23" s="36">
        <v>1</v>
      </c>
      <c r="P23" s="28" t="str">
        <f t="shared" si="9"/>
        <v xml:space="preserve">Memiliki keterampilan berwirausaha pada bidang Kerajinan dari Bahan Limbah Berbentuk Bangun Datar, Rekayasa Peralatan Sistem Teknik, Budidaya Ikan Konsumsi, dan Wirausaha Pengolahan Produk Makanan Khas daerah </v>
      </c>
      <c r="Q23" s="39"/>
      <c r="R23" s="39" t="s">
        <v>8</v>
      </c>
      <c r="S23" s="18"/>
      <c r="T23" s="1">
        <v>83</v>
      </c>
      <c r="U23" s="1">
        <v>80</v>
      </c>
      <c r="V23" s="1">
        <v>96</v>
      </c>
      <c r="W23" s="1">
        <v>96</v>
      </c>
      <c r="X23" s="1">
        <v>100</v>
      </c>
      <c r="Y23" s="1"/>
      <c r="Z23" s="1"/>
      <c r="AA23" s="1"/>
      <c r="AB23" s="1"/>
      <c r="AC23" s="1"/>
      <c r="AD23" s="1"/>
      <c r="AE23" s="18"/>
      <c r="AF23" s="1">
        <v>85</v>
      </c>
      <c r="AG23" s="1">
        <v>92</v>
      </c>
      <c r="AH23" s="1">
        <v>96</v>
      </c>
      <c r="AI23" s="1">
        <v>96</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52626</v>
      </c>
      <c r="FK23" s="41">
        <v>52636</v>
      </c>
    </row>
    <row r="24" spans="1:167" x14ac:dyDescent="0.25">
      <c r="A24" s="19">
        <v>14</v>
      </c>
      <c r="B24" s="19">
        <v>120214</v>
      </c>
      <c r="C24" s="19" t="s">
        <v>319</v>
      </c>
      <c r="D24" s="18"/>
      <c r="E24" s="28">
        <f t="shared" si="0"/>
        <v>89</v>
      </c>
      <c r="F24" s="28" t="str">
        <f t="shared" si="1"/>
        <v>A</v>
      </c>
      <c r="G24" s="28">
        <f t="shared" si="2"/>
        <v>89</v>
      </c>
      <c r="H24" s="28" t="str">
        <f t="shared" si="3"/>
        <v>A</v>
      </c>
      <c r="I24" s="36">
        <v>1</v>
      </c>
      <c r="J24"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4" s="28">
        <f t="shared" si="5"/>
        <v>91</v>
      </c>
      <c r="L24" s="28" t="str">
        <f t="shared" si="6"/>
        <v>A</v>
      </c>
      <c r="M24" s="28">
        <f t="shared" si="7"/>
        <v>91</v>
      </c>
      <c r="N24" s="28" t="str">
        <f t="shared" si="8"/>
        <v>A</v>
      </c>
      <c r="O24" s="36">
        <v>1</v>
      </c>
      <c r="P24" s="28" t="str">
        <f t="shared" si="9"/>
        <v xml:space="preserve">Memiliki keterampilan berwirausaha pada bidang Kerajinan dari Bahan Limbah Berbentuk Bangun Datar, Rekayasa Peralatan Sistem Teknik, Budidaya Ikan Konsumsi, dan Wirausaha Pengolahan Produk Makanan Khas daerah </v>
      </c>
      <c r="Q24" s="39"/>
      <c r="R24" s="39" t="s">
        <v>8</v>
      </c>
      <c r="S24" s="18"/>
      <c r="T24" s="1">
        <v>88.13</v>
      </c>
      <c r="U24" s="1">
        <v>86</v>
      </c>
      <c r="V24" s="1">
        <v>94</v>
      </c>
      <c r="W24" s="1">
        <v>96</v>
      </c>
      <c r="X24" s="1">
        <v>82</v>
      </c>
      <c r="Y24" s="1"/>
      <c r="Z24" s="1"/>
      <c r="AA24" s="1"/>
      <c r="AB24" s="1"/>
      <c r="AC24" s="1"/>
      <c r="AD24" s="1"/>
      <c r="AE24" s="18"/>
      <c r="AF24" s="1">
        <v>86</v>
      </c>
      <c r="AG24" s="1">
        <v>94</v>
      </c>
      <c r="AH24" s="1">
        <v>94</v>
      </c>
      <c r="AI24" s="1">
        <v>90</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120229</v>
      </c>
      <c r="C25" s="19" t="s">
        <v>320</v>
      </c>
      <c r="D25" s="18"/>
      <c r="E25" s="28">
        <f t="shared" si="0"/>
        <v>85</v>
      </c>
      <c r="F25" s="28" t="str">
        <f t="shared" si="1"/>
        <v>A</v>
      </c>
      <c r="G25" s="28">
        <f t="shared" si="2"/>
        <v>85</v>
      </c>
      <c r="H25" s="28" t="str">
        <f t="shared" si="3"/>
        <v>A</v>
      </c>
      <c r="I25" s="36">
        <v>1</v>
      </c>
      <c r="J2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5" s="28">
        <f t="shared" si="5"/>
        <v>88.75</v>
      </c>
      <c r="L25" s="28" t="str">
        <f t="shared" si="6"/>
        <v>A</v>
      </c>
      <c r="M25" s="28">
        <f t="shared" si="7"/>
        <v>88.75</v>
      </c>
      <c r="N25" s="28" t="str">
        <f t="shared" si="8"/>
        <v>A</v>
      </c>
      <c r="O25" s="36">
        <v>1</v>
      </c>
      <c r="P25" s="28" t="str">
        <f t="shared" si="9"/>
        <v xml:space="preserve">Memiliki keterampilan berwirausaha pada bidang Kerajinan dari Bahan Limbah Berbentuk Bangun Datar, Rekayasa Peralatan Sistem Teknik, Budidaya Ikan Konsumsi, dan Wirausaha Pengolahan Produk Makanan Khas daerah </v>
      </c>
      <c r="Q25" s="39"/>
      <c r="R25" s="39" t="s">
        <v>8</v>
      </c>
      <c r="S25" s="18"/>
      <c r="T25" s="1">
        <v>80.959999999999994</v>
      </c>
      <c r="U25" s="1">
        <v>80</v>
      </c>
      <c r="V25" s="1">
        <v>88</v>
      </c>
      <c r="W25" s="1">
        <v>88</v>
      </c>
      <c r="X25" s="1">
        <v>88</v>
      </c>
      <c r="Y25" s="1"/>
      <c r="Z25" s="1"/>
      <c r="AA25" s="1"/>
      <c r="AB25" s="1"/>
      <c r="AC25" s="1"/>
      <c r="AD25" s="1"/>
      <c r="AE25" s="18"/>
      <c r="AF25" s="1">
        <v>85</v>
      </c>
      <c r="AG25" s="1">
        <v>94</v>
      </c>
      <c r="AH25" s="1">
        <v>86</v>
      </c>
      <c r="AI25" s="1">
        <v>90</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52627</v>
      </c>
      <c r="FK25" s="41">
        <v>52637</v>
      </c>
    </row>
    <row r="26" spans="1:167" x14ac:dyDescent="0.25">
      <c r="A26" s="19">
        <v>16</v>
      </c>
      <c r="B26" s="19">
        <v>120244</v>
      </c>
      <c r="C26" s="19" t="s">
        <v>321</v>
      </c>
      <c r="D26" s="18"/>
      <c r="E26" s="28">
        <f t="shared" si="0"/>
        <v>90</v>
      </c>
      <c r="F26" s="28" t="str">
        <f t="shared" si="1"/>
        <v>A</v>
      </c>
      <c r="G26" s="28">
        <f t="shared" si="2"/>
        <v>90</v>
      </c>
      <c r="H26" s="28" t="str">
        <f t="shared" si="3"/>
        <v>A</v>
      </c>
      <c r="I26" s="36">
        <v>1</v>
      </c>
      <c r="J26"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6" s="28">
        <f t="shared" si="5"/>
        <v>90.5</v>
      </c>
      <c r="L26" s="28" t="str">
        <f t="shared" si="6"/>
        <v>A</v>
      </c>
      <c r="M26" s="28">
        <f t="shared" si="7"/>
        <v>90.5</v>
      </c>
      <c r="N26" s="28" t="str">
        <f t="shared" si="8"/>
        <v>A</v>
      </c>
      <c r="O26" s="36">
        <v>1</v>
      </c>
      <c r="P26" s="28" t="str">
        <f t="shared" si="9"/>
        <v xml:space="preserve">Memiliki keterampilan berwirausaha pada bidang Kerajinan dari Bahan Limbah Berbentuk Bangun Datar, Rekayasa Peralatan Sistem Teknik, Budidaya Ikan Konsumsi, dan Wirausaha Pengolahan Produk Makanan Khas daerah </v>
      </c>
      <c r="Q26" s="39"/>
      <c r="R26" s="39" t="s">
        <v>8</v>
      </c>
      <c r="S26" s="18"/>
      <c r="T26" s="1">
        <v>89.83</v>
      </c>
      <c r="U26" s="1">
        <v>86</v>
      </c>
      <c r="V26" s="1">
        <v>90</v>
      </c>
      <c r="W26" s="1">
        <v>85.44</v>
      </c>
      <c r="X26" s="1">
        <v>100</v>
      </c>
      <c r="Y26" s="1"/>
      <c r="Z26" s="1"/>
      <c r="AA26" s="1"/>
      <c r="AB26" s="1"/>
      <c r="AC26" s="1"/>
      <c r="AD26" s="1"/>
      <c r="AE26" s="18"/>
      <c r="AF26" s="1">
        <v>86</v>
      </c>
      <c r="AG26" s="1">
        <v>96</v>
      </c>
      <c r="AH26" s="1">
        <v>90</v>
      </c>
      <c r="AI26" s="1">
        <v>90</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120259</v>
      </c>
      <c r="C27" s="19" t="s">
        <v>322</v>
      </c>
      <c r="D27" s="18"/>
      <c r="E27" s="28">
        <f t="shared" si="0"/>
        <v>85</v>
      </c>
      <c r="F27" s="28" t="str">
        <f t="shared" si="1"/>
        <v>A</v>
      </c>
      <c r="G27" s="28">
        <f t="shared" si="2"/>
        <v>85</v>
      </c>
      <c r="H27" s="28" t="str">
        <f t="shared" si="3"/>
        <v>A</v>
      </c>
      <c r="I27" s="36">
        <v>1</v>
      </c>
      <c r="J27"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7" s="28">
        <f t="shared" si="5"/>
        <v>90</v>
      </c>
      <c r="L27" s="28" t="str">
        <f t="shared" si="6"/>
        <v>A</v>
      </c>
      <c r="M27" s="28">
        <f t="shared" si="7"/>
        <v>90</v>
      </c>
      <c r="N27" s="28" t="str">
        <f t="shared" si="8"/>
        <v>A</v>
      </c>
      <c r="O27" s="36">
        <v>1</v>
      </c>
      <c r="P27" s="28" t="str">
        <f t="shared" si="9"/>
        <v xml:space="preserve">Memiliki keterampilan berwirausaha pada bidang Kerajinan dari Bahan Limbah Berbentuk Bangun Datar, Rekayasa Peralatan Sistem Teknik, Budidaya Ikan Konsumsi, dan Wirausaha Pengolahan Produk Makanan Khas daerah </v>
      </c>
      <c r="Q27" s="39"/>
      <c r="R27" s="39" t="s">
        <v>8</v>
      </c>
      <c r="S27" s="18"/>
      <c r="T27" s="1">
        <v>80.180000000000007</v>
      </c>
      <c r="U27" s="1">
        <v>80</v>
      </c>
      <c r="V27" s="1">
        <v>88</v>
      </c>
      <c r="W27" s="1">
        <v>88</v>
      </c>
      <c r="X27" s="1">
        <v>88</v>
      </c>
      <c r="Y27" s="1"/>
      <c r="Z27" s="1"/>
      <c r="AA27" s="1"/>
      <c r="AB27" s="1"/>
      <c r="AC27" s="1"/>
      <c r="AD27" s="1"/>
      <c r="AE27" s="18"/>
      <c r="AF27" s="1">
        <v>86</v>
      </c>
      <c r="AG27" s="1">
        <v>94</v>
      </c>
      <c r="AH27" s="1">
        <v>86</v>
      </c>
      <c r="AI27" s="1">
        <v>94</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52628</v>
      </c>
      <c r="FK27" s="41">
        <v>52638</v>
      </c>
    </row>
    <row r="28" spans="1:167" x14ac:dyDescent="0.25">
      <c r="A28" s="19">
        <v>18</v>
      </c>
      <c r="B28" s="19">
        <v>120274</v>
      </c>
      <c r="C28" s="19" t="s">
        <v>323</v>
      </c>
      <c r="D28" s="18"/>
      <c r="E28" s="28">
        <f t="shared" si="0"/>
        <v>91</v>
      </c>
      <c r="F28" s="28" t="str">
        <f t="shared" si="1"/>
        <v>A</v>
      </c>
      <c r="G28" s="28">
        <f t="shared" si="2"/>
        <v>91</v>
      </c>
      <c r="H28" s="28" t="str">
        <f t="shared" si="3"/>
        <v>A</v>
      </c>
      <c r="I28" s="36">
        <v>1</v>
      </c>
      <c r="J28"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28" s="28">
        <f t="shared" si="5"/>
        <v>90.25</v>
      </c>
      <c r="L28" s="28" t="str">
        <f t="shared" si="6"/>
        <v>A</v>
      </c>
      <c r="M28" s="28">
        <f t="shared" si="7"/>
        <v>90.25</v>
      </c>
      <c r="N28" s="28" t="str">
        <f t="shared" si="8"/>
        <v>A</v>
      </c>
      <c r="O28" s="36">
        <v>1</v>
      </c>
      <c r="P28" s="28" t="str">
        <f t="shared" si="9"/>
        <v xml:space="preserve">Memiliki keterampilan berwirausaha pada bidang Kerajinan dari Bahan Limbah Berbentuk Bangun Datar, Rekayasa Peralatan Sistem Teknik, Budidaya Ikan Konsumsi, dan Wirausaha Pengolahan Produk Makanan Khas daerah </v>
      </c>
      <c r="Q28" s="39"/>
      <c r="R28" s="39" t="s">
        <v>8</v>
      </c>
      <c r="S28" s="18"/>
      <c r="T28" s="1">
        <v>80</v>
      </c>
      <c r="U28" s="1">
        <v>80</v>
      </c>
      <c r="V28" s="1">
        <v>98</v>
      </c>
      <c r="W28" s="1">
        <v>98</v>
      </c>
      <c r="X28" s="1">
        <v>100</v>
      </c>
      <c r="Y28" s="1"/>
      <c r="Z28" s="1"/>
      <c r="AA28" s="1"/>
      <c r="AB28" s="1"/>
      <c r="AC28" s="1"/>
      <c r="AD28" s="1"/>
      <c r="AE28" s="18"/>
      <c r="AF28" s="1">
        <v>85</v>
      </c>
      <c r="AG28" s="1">
        <v>92</v>
      </c>
      <c r="AH28" s="1">
        <v>90</v>
      </c>
      <c r="AI28" s="1">
        <v>94</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120289</v>
      </c>
      <c r="C29" s="19" t="s">
        <v>324</v>
      </c>
      <c r="D29" s="18"/>
      <c r="E29" s="28">
        <f t="shared" si="0"/>
        <v>73</v>
      </c>
      <c r="F29" s="28" t="str">
        <f t="shared" si="1"/>
        <v>C</v>
      </c>
      <c r="G29" s="28">
        <f t="shared" si="2"/>
        <v>73</v>
      </c>
      <c r="H29" s="28" t="str">
        <f t="shared" si="3"/>
        <v>C</v>
      </c>
      <c r="I29" s="36">
        <v>3</v>
      </c>
      <c r="J29" s="28" t="str">
        <f t="shared" si="4"/>
        <v>Memiliki kemampuan dalam memahami, menganali dan menerapkan kewirausahaan pada Budidaya Ikan Konsumsi, dan Wirausaha Pengolahan Produk Makanan Khas daerah namun kemampuan memahami, mengenali dan menerapkan kewirausahaan pada  Kerajinan dari Bahan Limbah Berbentuk Bangun Datar, Rekayasa Peralatan Sistem Teknik, perlu ditingkatkan</v>
      </c>
      <c r="K29" s="28">
        <f t="shared" si="5"/>
        <v>88</v>
      </c>
      <c r="L29" s="28" t="str">
        <f t="shared" si="6"/>
        <v>A</v>
      </c>
      <c r="M29" s="28">
        <f t="shared" si="7"/>
        <v>88</v>
      </c>
      <c r="N29" s="28" t="str">
        <f t="shared" si="8"/>
        <v>A</v>
      </c>
      <c r="O29" s="36">
        <v>1</v>
      </c>
      <c r="P29" s="28" t="str">
        <f t="shared" si="9"/>
        <v xml:space="preserve">Memiliki keterampilan berwirausaha pada bidang Kerajinan dari Bahan Limbah Berbentuk Bangun Datar, Rekayasa Peralatan Sistem Teknik, Budidaya Ikan Konsumsi, dan Wirausaha Pengolahan Produk Makanan Khas daerah </v>
      </c>
      <c r="Q29" s="39"/>
      <c r="R29" s="39" t="s">
        <v>9</v>
      </c>
      <c r="S29" s="18"/>
      <c r="T29" s="1">
        <v>88.13</v>
      </c>
      <c r="U29" s="1">
        <v>80</v>
      </c>
      <c r="V29" s="1">
        <v>54.56</v>
      </c>
      <c r="W29" s="1">
        <v>70</v>
      </c>
      <c r="X29" s="1">
        <v>70</v>
      </c>
      <c r="Y29" s="1"/>
      <c r="Z29" s="1"/>
      <c r="AA29" s="1"/>
      <c r="AB29" s="1"/>
      <c r="AC29" s="1"/>
      <c r="AD29" s="1"/>
      <c r="AE29" s="18"/>
      <c r="AF29" s="1">
        <v>86</v>
      </c>
      <c r="AG29" s="1">
        <v>90</v>
      </c>
      <c r="AH29" s="1">
        <v>86</v>
      </c>
      <c r="AI29" s="1">
        <v>90</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52629</v>
      </c>
      <c r="FK29" s="41">
        <v>52639</v>
      </c>
    </row>
    <row r="30" spans="1:167" x14ac:dyDescent="0.25">
      <c r="A30" s="19">
        <v>20</v>
      </c>
      <c r="B30" s="19">
        <v>120304</v>
      </c>
      <c r="C30" s="19" t="s">
        <v>325</v>
      </c>
      <c r="D30" s="18"/>
      <c r="E30" s="28">
        <f t="shared" si="0"/>
        <v>85</v>
      </c>
      <c r="F30" s="28" t="str">
        <f t="shared" si="1"/>
        <v>A</v>
      </c>
      <c r="G30" s="28">
        <f t="shared" si="2"/>
        <v>85</v>
      </c>
      <c r="H30" s="28" t="str">
        <f t="shared" si="3"/>
        <v>A</v>
      </c>
      <c r="I30" s="36">
        <v>1</v>
      </c>
      <c r="J30"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0" s="28">
        <f t="shared" si="5"/>
        <v>88.25</v>
      </c>
      <c r="L30" s="28" t="str">
        <f t="shared" si="6"/>
        <v>A</v>
      </c>
      <c r="M30" s="28">
        <f t="shared" si="7"/>
        <v>88.25</v>
      </c>
      <c r="N30" s="28" t="str">
        <f t="shared" si="8"/>
        <v>A</v>
      </c>
      <c r="O30" s="36">
        <v>1</v>
      </c>
      <c r="P30" s="28" t="str">
        <f t="shared" si="9"/>
        <v xml:space="preserve">Memiliki keterampilan berwirausaha pada bidang Kerajinan dari Bahan Limbah Berbentuk Bangun Datar, Rekayasa Peralatan Sistem Teknik, Budidaya Ikan Konsumsi, dan Wirausaha Pengolahan Produk Makanan Khas daerah </v>
      </c>
      <c r="Q30" s="39"/>
      <c r="R30" s="39" t="s">
        <v>8</v>
      </c>
      <c r="S30" s="18"/>
      <c r="T30" s="1">
        <v>86.44</v>
      </c>
      <c r="U30" s="1">
        <v>78</v>
      </c>
      <c r="V30" s="1">
        <v>80</v>
      </c>
      <c r="W30" s="1">
        <v>84</v>
      </c>
      <c r="X30" s="1">
        <v>98</v>
      </c>
      <c r="Y30" s="1"/>
      <c r="Z30" s="1"/>
      <c r="AA30" s="1"/>
      <c r="AB30" s="1"/>
      <c r="AC30" s="1"/>
      <c r="AD30" s="1"/>
      <c r="AE30" s="18"/>
      <c r="AF30" s="1">
        <v>85</v>
      </c>
      <c r="AG30" s="1">
        <v>92</v>
      </c>
      <c r="AH30" s="1">
        <v>86</v>
      </c>
      <c r="AI30" s="1">
        <v>90</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120319</v>
      </c>
      <c r="C31" s="19" t="s">
        <v>326</v>
      </c>
      <c r="D31" s="18"/>
      <c r="E31" s="28">
        <f t="shared" si="0"/>
        <v>85</v>
      </c>
      <c r="F31" s="28" t="str">
        <f t="shared" si="1"/>
        <v>A</v>
      </c>
      <c r="G31" s="28">
        <f t="shared" si="2"/>
        <v>85</v>
      </c>
      <c r="H31" s="28" t="str">
        <f t="shared" si="3"/>
        <v>A</v>
      </c>
      <c r="I31" s="36">
        <v>1</v>
      </c>
      <c r="J31"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1" s="28">
        <f t="shared" si="5"/>
        <v>88.75</v>
      </c>
      <c r="L31" s="28" t="str">
        <f t="shared" si="6"/>
        <v>A</v>
      </c>
      <c r="M31" s="28">
        <f t="shared" si="7"/>
        <v>88.75</v>
      </c>
      <c r="N31" s="28" t="str">
        <f t="shared" si="8"/>
        <v>A</v>
      </c>
      <c r="O31" s="36">
        <v>1</v>
      </c>
      <c r="P31" s="28" t="str">
        <f t="shared" si="9"/>
        <v xml:space="preserve">Memiliki keterampilan berwirausaha pada bidang Kerajinan dari Bahan Limbah Berbentuk Bangun Datar, Rekayasa Peralatan Sistem Teknik, Budidaya Ikan Konsumsi, dan Wirausaha Pengolahan Produk Makanan Khas daerah </v>
      </c>
      <c r="Q31" s="39"/>
      <c r="R31" s="39" t="s">
        <v>8</v>
      </c>
      <c r="S31" s="18"/>
      <c r="T31" s="1">
        <v>84.74</v>
      </c>
      <c r="U31" s="1">
        <v>78</v>
      </c>
      <c r="V31" s="1">
        <v>88</v>
      </c>
      <c r="W31" s="1">
        <v>88</v>
      </c>
      <c r="X31" s="1">
        <v>88</v>
      </c>
      <c r="Y31" s="1"/>
      <c r="Z31" s="1"/>
      <c r="AA31" s="1"/>
      <c r="AB31" s="1"/>
      <c r="AC31" s="1"/>
      <c r="AD31" s="1"/>
      <c r="AE31" s="18"/>
      <c r="AF31" s="1">
        <v>85</v>
      </c>
      <c r="AG31" s="1">
        <v>94</v>
      </c>
      <c r="AH31" s="1">
        <v>86</v>
      </c>
      <c r="AI31" s="1">
        <v>90</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52630</v>
      </c>
      <c r="FK31" s="41">
        <v>52640</v>
      </c>
    </row>
    <row r="32" spans="1:167" x14ac:dyDescent="0.25">
      <c r="A32" s="19">
        <v>22</v>
      </c>
      <c r="B32" s="19">
        <v>120334</v>
      </c>
      <c r="C32" s="19" t="s">
        <v>327</v>
      </c>
      <c r="D32" s="18"/>
      <c r="E32" s="28">
        <f t="shared" si="0"/>
        <v>85</v>
      </c>
      <c r="F32" s="28" t="str">
        <f t="shared" si="1"/>
        <v>A</v>
      </c>
      <c r="G32" s="28">
        <f t="shared" si="2"/>
        <v>85</v>
      </c>
      <c r="H32" s="28" t="str">
        <f t="shared" si="3"/>
        <v>A</v>
      </c>
      <c r="I32" s="36">
        <v>1</v>
      </c>
      <c r="J3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2" s="28">
        <f t="shared" si="5"/>
        <v>90</v>
      </c>
      <c r="L32" s="28" t="str">
        <f t="shared" si="6"/>
        <v>A</v>
      </c>
      <c r="M32" s="28">
        <f t="shared" si="7"/>
        <v>90</v>
      </c>
      <c r="N32" s="28" t="str">
        <f t="shared" si="8"/>
        <v>A</v>
      </c>
      <c r="O32" s="36">
        <v>1</v>
      </c>
      <c r="P32" s="28" t="str">
        <f t="shared" si="9"/>
        <v xml:space="preserve">Memiliki keterampilan berwirausaha pada bidang Kerajinan dari Bahan Limbah Berbentuk Bangun Datar, Rekayasa Peralatan Sistem Teknik, Budidaya Ikan Konsumsi, dan Wirausaha Pengolahan Produk Makanan Khas daerah </v>
      </c>
      <c r="Q32" s="39"/>
      <c r="R32" s="39" t="s">
        <v>8</v>
      </c>
      <c r="S32" s="18"/>
      <c r="T32" s="1">
        <v>80.959999999999994</v>
      </c>
      <c r="U32" s="1">
        <v>80</v>
      </c>
      <c r="V32" s="1">
        <v>88</v>
      </c>
      <c r="W32" s="1">
        <v>88</v>
      </c>
      <c r="X32" s="1">
        <v>88</v>
      </c>
      <c r="Y32" s="1"/>
      <c r="Z32" s="1"/>
      <c r="AA32" s="1"/>
      <c r="AB32" s="1"/>
      <c r="AC32" s="1"/>
      <c r="AD32" s="1"/>
      <c r="AE32" s="18"/>
      <c r="AF32" s="1">
        <v>86</v>
      </c>
      <c r="AG32" s="1">
        <v>94</v>
      </c>
      <c r="AH32" s="1">
        <v>86</v>
      </c>
      <c r="AI32" s="1">
        <v>94</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120349</v>
      </c>
      <c r="C33" s="19" t="s">
        <v>328</v>
      </c>
      <c r="D33" s="18"/>
      <c r="E33" s="28">
        <f t="shared" si="0"/>
        <v>85</v>
      </c>
      <c r="F33" s="28" t="str">
        <f t="shared" si="1"/>
        <v>A</v>
      </c>
      <c r="G33" s="28">
        <f t="shared" si="2"/>
        <v>85</v>
      </c>
      <c r="H33" s="28" t="str">
        <f t="shared" si="3"/>
        <v>A</v>
      </c>
      <c r="I33" s="36">
        <v>1</v>
      </c>
      <c r="J3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3" s="28">
        <f t="shared" si="5"/>
        <v>88.75</v>
      </c>
      <c r="L33" s="28" t="str">
        <f t="shared" si="6"/>
        <v>A</v>
      </c>
      <c r="M33" s="28">
        <f t="shared" si="7"/>
        <v>88.75</v>
      </c>
      <c r="N33" s="28" t="str">
        <f t="shared" si="8"/>
        <v>A</v>
      </c>
      <c r="O33" s="36">
        <v>1</v>
      </c>
      <c r="P33" s="28" t="str">
        <f t="shared" si="9"/>
        <v xml:space="preserve">Memiliki keterampilan berwirausaha pada bidang Kerajinan dari Bahan Limbah Berbentuk Bangun Datar, Rekayasa Peralatan Sistem Teknik, Budidaya Ikan Konsumsi, dan Wirausaha Pengolahan Produk Makanan Khas daerah </v>
      </c>
      <c r="Q33" s="39"/>
      <c r="R33" s="39" t="s">
        <v>8</v>
      </c>
      <c r="S33" s="18"/>
      <c r="T33" s="1">
        <v>80</v>
      </c>
      <c r="U33" s="1">
        <v>88</v>
      </c>
      <c r="V33" s="1">
        <v>80</v>
      </c>
      <c r="W33" s="1">
        <v>80</v>
      </c>
      <c r="X33" s="1">
        <v>98</v>
      </c>
      <c r="Y33" s="1"/>
      <c r="Z33" s="1"/>
      <c r="AA33" s="1"/>
      <c r="AB33" s="1"/>
      <c r="AC33" s="1"/>
      <c r="AD33" s="1"/>
      <c r="AE33" s="18"/>
      <c r="AF33" s="1">
        <v>85</v>
      </c>
      <c r="AG33" s="1">
        <v>94</v>
      </c>
      <c r="AH33" s="1">
        <v>86</v>
      </c>
      <c r="AI33" s="1">
        <v>90</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120364</v>
      </c>
      <c r="C34" s="19" t="s">
        <v>329</v>
      </c>
      <c r="D34" s="18"/>
      <c r="E34" s="28">
        <f t="shared" si="0"/>
        <v>85</v>
      </c>
      <c r="F34" s="28" t="str">
        <f t="shared" si="1"/>
        <v>A</v>
      </c>
      <c r="G34" s="28">
        <f t="shared" si="2"/>
        <v>85</v>
      </c>
      <c r="H34" s="28" t="str">
        <f t="shared" si="3"/>
        <v>A</v>
      </c>
      <c r="I34" s="36">
        <v>1</v>
      </c>
      <c r="J34"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4" s="28">
        <f t="shared" si="5"/>
        <v>88.25</v>
      </c>
      <c r="L34" s="28" t="str">
        <f t="shared" si="6"/>
        <v>A</v>
      </c>
      <c r="M34" s="28">
        <f t="shared" si="7"/>
        <v>88.25</v>
      </c>
      <c r="N34" s="28" t="str">
        <f t="shared" si="8"/>
        <v>A</v>
      </c>
      <c r="O34" s="36">
        <v>1</v>
      </c>
      <c r="P34" s="28" t="str">
        <f t="shared" si="9"/>
        <v xml:space="preserve">Memiliki keterampilan berwirausaha pada bidang Kerajinan dari Bahan Limbah Berbentuk Bangun Datar, Rekayasa Peralatan Sistem Teknik, Budidaya Ikan Konsumsi, dan Wirausaha Pengolahan Produk Makanan Khas daerah </v>
      </c>
      <c r="Q34" s="39"/>
      <c r="R34" s="39" t="s">
        <v>8</v>
      </c>
      <c r="S34" s="18"/>
      <c r="T34" s="1">
        <v>91.52</v>
      </c>
      <c r="U34" s="1">
        <v>80</v>
      </c>
      <c r="V34" s="1">
        <v>80</v>
      </c>
      <c r="W34" s="1">
        <v>78</v>
      </c>
      <c r="X34" s="1">
        <v>96</v>
      </c>
      <c r="Y34" s="1"/>
      <c r="Z34" s="1"/>
      <c r="AA34" s="1"/>
      <c r="AB34" s="1"/>
      <c r="AC34" s="1"/>
      <c r="AD34" s="1"/>
      <c r="AE34" s="18"/>
      <c r="AF34" s="1">
        <v>85</v>
      </c>
      <c r="AG34" s="1">
        <v>92</v>
      </c>
      <c r="AH34" s="1">
        <v>86</v>
      </c>
      <c r="AI34" s="1">
        <v>90</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120379</v>
      </c>
      <c r="C35" s="19" t="s">
        <v>330</v>
      </c>
      <c r="D35" s="18"/>
      <c r="E35" s="28">
        <f t="shared" si="0"/>
        <v>83</v>
      </c>
      <c r="F35" s="28" t="str">
        <f t="shared" si="1"/>
        <v>B</v>
      </c>
      <c r="G35" s="28">
        <f t="shared" si="2"/>
        <v>83</v>
      </c>
      <c r="H35" s="28" t="str">
        <f t="shared" si="3"/>
        <v>B</v>
      </c>
      <c r="I35" s="36">
        <v>1</v>
      </c>
      <c r="J3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5" s="28">
        <f t="shared" si="5"/>
        <v>88.5</v>
      </c>
      <c r="L35" s="28" t="str">
        <f t="shared" si="6"/>
        <v>A</v>
      </c>
      <c r="M35" s="28">
        <f t="shared" si="7"/>
        <v>88.5</v>
      </c>
      <c r="N35" s="28" t="str">
        <f t="shared" si="8"/>
        <v>A</v>
      </c>
      <c r="O35" s="36">
        <v>1</v>
      </c>
      <c r="P35" s="28" t="str">
        <f t="shared" si="9"/>
        <v xml:space="preserve">Memiliki keterampilan berwirausaha pada bidang Kerajinan dari Bahan Limbah Berbentuk Bangun Datar, Rekayasa Peralatan Sistem Teknik, Budidaya Ikan Konsumsi, dan Wirausaha Pengolahan Produk Makanan Khas daerah </v>
      </c>
      <c r="Q35" s="39"/>
      <c r="R35" s="39" t="s">
        <v>8</v>
      </c>
      <c r="S35" s="18"/>
      <c r="T35" s="1">
        <v>86.44</v>
      </c>
      <c r="U35" s="1">
        <v>78</v>
      </c>
      <c r="V35" s="1">
        <v>88</v>
      </c>
      <c r="W35" s="1">
        <v>88</v>
      </c>
      <c r="X35" s="1">
        <v>74</v>
      </c>
      <c r="Y35" s="1"/>
      <c r="Z35" s="1"/>
      <c r="AA35" s="1"/>
      <c r="AB35" s="1"/>
      <c r="AC35" s="1"/>
      <c r="AD35" s="1"/>
      <c r="AE35" s="18"/>
      <c r="AF35" s="1">
        <v>86</v>
      </c>
      <c r="AG35" s="1">
        <v>92</v>
      </c>
      <c r="AH35" s="1">
        <v>86</v>
      </c>
      <c r="AI35" s="1">
        <v>90</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120394</v>
      </c>
      <c r="C36" s="19" t="s">
        <v>331</v>
      </c>
      <c r="D36" s="18"/>
      <c r="E36" s="28">
        <f t="shared" si="0"/>
        <v>88</v>
      </c>
      <c r="F36" s="28" t="str">
        <f t="shared" si="1"/>
        <v>A</v>
      </c>
      <c r="G36" s="28">
        <f t="shared" si="2"/>
        <v>88</v>
      </c>
      <c r="H36" s="28" t="str">
        <f t="shared" si="3"/>
        <v>A</v>
      </c>
      <c r="I36" s="36">
        <v>1</v>
      </c>
      <c r="J36"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6" s="28">
        <f t="shared" si="5"/>
        <v>90</v>
      </c>
      <c r="L36" s="28" t="str">
        <f t="shared" si="6"/>
        <v>A</v>
      </c>
      <c r="M36" s="28">
        <f t="shared" si="7"/>
        <v>90</v>
      </c>
      <c r="N36" s="28" t="str">
        <f t="shared" si="8"/>
        <v>A</v>
      </c>
      <c r="O36" s="36">
        <v>1</v>
      </c>
      <c r="P36" s="28" t="str">
        <f t="shared" si="9"/>
        <v xml:space="preserve">Memiliki keterampilan berwirausaha pada bidang Kerajinan dari Bahan Limbah Berbentuk Bangun Datar, Rekayasa Peralatan Sistem Teknik, Budidaya Ikan Konsumsi, dan Wirausaha Pengolahan Produk Makanan Khas daerah </v>
      </c>
      <c r="Q36" s="39"/>
      <c r="R36" s="39" t="s">
        <v>8</v>
      </c>
      <c r="S36" s="18"/>
      <c r="T36" s="1">
        <v>93.92</v>
      </c>
      <c r="U36" s="1">
        <v>80</v>
      </c>
      <c r="V36" s="1">
        <v>80.75</v>
      </c>
      <c r="W36" s="1">
        <v>83.35</v>
      </c>
      <c r="X36" s="1">
        <v>100</v>
      </c>
      <c r="Y36" s="1"/>
      <c r="Z36" s="1"/>
      <c r="AA36" s="1"/>
      <c r="AB36" s="1"/>
      <c r="AC36" s="1"/>
      <c r="AD36" s="1"/>
      <c r="AE36" s="18"/>
      <c r="AF36" s="1">
        <v>86</v>
      </c>
      <c r="AG36" s="1">
        <v>94</v>
      </c>
      <c r="AH36" s="1">
        <v>86</v>
      </c>
      <c r="AI36" s="1">
        <v>94</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120409</v>
      </c>
      <c r="C37" s="19" t="s">
        <v>332</v>
      </c>
      <c r="D37" s="18"/>
      <c r="E37" s="28">
        <f t="shared" si="0"/>
        <v>83</v>
      </c>
      <c r="F37" s="28" t="str">
        <f t="shared" si="1"/>
        <v>B</v>
      </c>
      <c r="G37" s="28">
        <f t="shared" si="2"/>
        <v>83</v>
      </c>
      <c r="H37" s="28" t="str">
        <f t="shared" si="3"/>
        <v>B</v>
      </c>
      <c r="I37" s="36">
        <v>1</v>
      </c>
      <c r="J37"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7" s="28">
        <f t="shared" si="5"/>
        <v>89</v>
      </c>
      <c r="L37" s="28" t="str">
        <f t="shared" si="6"/>
        <v>A</v>
      </c>
      <c r="M37" s="28">
        <f t="shared" si="7"/>
        <v>89</v>
      </c>
      <c r="N37" s="28" t="str">
        <f t="shared" si="8"/>
        <v>A</v>
      </c>
      <c r="O37" s="36">
        <v>1</v>
      </c>
      <c r="P37" s="28" t="str">
        <f t="shared" si="9"/>
        <v xml:space="preserve">Memiliki keterampilan berwirausaha pada bidang Kerajinan dari Bahan Limbah Berbentuk Bangun Datar, Rekayasa Peralatan Sistem Teknik, Budidaya Ikan Konsumsi, dan Wirausaha Pengolahan Produk Makanan Khas daerah </v>
      </c>
      <c r="Q37" s="39"/>
      <c r="R37" s="39" t="s">
        <v>8</v>
      </c>
      <c r="S37" s="18"/>
      <c r="T37" s="1">
        <v>88.19</v>
      </c>
      <c r="U37" s="1">
        <v>78</v>
      </c>
      <c r="V37" s="1">
        <v>76.33</v>
      </c>
      <c r="W37" s="1">
        <v>83.84</v>
      </c>
      <c r="X37" s="1">
        <v>88</v>
      </c>
      <c r="Y37" s="1"/>
      <c r="Z37" s="1"/>
      <c r="AA37" s="1"/>
      <c r="AB37" s="1"/>
      <c r="AC37" s="1"/>
      <c r="AD37" s="1"/>
      <c r="AE37" s="18"/>
      <c r="AF37" s="1">
        <v>86</v>
      </c>
      <c r="AG37" s="1">
        <v>94</v>
      </c>
      <c r="AH37" s="1">
        <v>86</v>
      </c>
      <c r="AI37" s="1">
        <v>90</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120424</v>
      </c>
      <c r="C38" s="19" t="s">
        <v>333</v>
      </c>
      <c r="D38" s="18"/>
      <c r="E38" s="28">
        <f t="shared" si="0"/>
        <v>86</v>
      </c>
      <c r="F38" s="28" t="str">
        <f t="shared" si="1"/>
        <v>A</v>
      </c>
      <c r="G38" s="28">
        <f t="shared" si="2"/>
        <v>86</v>
      </c>
      <c r="H38" s="28" t="str">
        <f t="shared" si="3"/>
        <v>A</v>
      </c>
      <c r="I38" s="36">
        <v>1</v>
      </c>
      <c r="J38"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8" s="28">
        <f t="shared" si="5"/>
        <v>90.5</v>
      </c>
      <c r="L38" s="28" t="str">
        <f t="shared" si="6"/>
        <v>A</v>
      </c>
      <c r="M38" s="28">
        <f t="shared" si="7"/>
        <v>90.5</v>
      </c>
      <c r="N38" s="28" t="str">
        <f t="shared" si="8"/>
        <v>A</v>
      </c>
      <c r="O38" s="36">
        <v>1</v>
      </c>
      <c r="P38" s="28" t="str">
        <f t="shared" si="9"/>
        <v xml:space="preserve">Memiliki keterampilan berwirausaha pada bidang Kerajinan dari Bahan Limbah Berbentuk Bangun Datar, Rekayasa Peralatan Sistem Teknik, Budidaya Ikan Konsumsi, dan Wirausaha Pengolahan Produk Makanan Khas daerah </v>
      </c>
      <c r="Q38" s="39"/>
      <c r="R38" s="39" t="s">
        <v>8</v>
      </c>
      <c r="S38" s="18"/>
      <c r="T38" s="1">
        <v>88</v>
      </c>
      <c r="U38" s="1">
        <v>88</v>
      </c>
      <c r="V38" s="1">
        <v>76</v>
      </c>
      <c r="W38" s="1">
        <v>88</v>
      </c>
      <c r="X38" s="1">
        <v>88</v>
      </c>
      <c r="Y38" s="1"/>
      <c r="Z38" s="1"/>
      <c r="AA38" s="1"/>
      <c r="AB38" s="1"/>
      <c r="AC38" s="1"/>
      <c r="AD38" s="1"/>
      <c r="AE38" s="18"/>
      <c r="AF38" s="1">
        <v>86</v>
      </c>
      <c r="AG38" s="1">
        <v>96</v>
      </c>
      <c r="AH38" s="1">
        <v>86</v>
      </c>
      <c r="AI38" s="1">
        <v>94</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120439</v>
      </c>
      <c r="C39" s="19" t="s">
        <v>334</v>
      </c>
      <c r="D39" s="18"/>
      <c r="E39" s="28">
        <f t="shared" si="0"/>
        <v>86</v>
      </c>
      <c r="F39" s="28" t="str">
        <f t="shared" si="1"/>
        <v>A</v>
      </c>
      <c r="G39" s="28">
        <f t="shared" si="2"/>
        <v>86</v>
      </c>
      <c r="H39" s="28" t="str">
        <f t="shared" si="3"/>
        <v>A</v>
      </c>
      <c r="I39" s="36">
        <v>1</v>
      </c>
      <c r="J39"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39" s="28">
        <f t="shared" si="5"/>
        <v>88.75</v>
      </c>
      <c r="L39" s="28" t="str">
        <f t="shared" si="6"/>
        <v>A</v>
      </c>
      <c r="M39" s="28">
        <f t="shared" si="7"/>
        <v>88.75</v>
      </c>
      <c r="N39" s="28" t="str">
        <f t="shared" si="8"/>
        <v>A</v>
      </c>
      <c r="O39" s="36">
        <v>1</v>
      </c>
      <c r="P39" s="28" t="str">
        <f t="shared" si="9"/>
        <v xml:space="preserve">Memiliki keterampilan berwirausaha pada bidang Kerajinan dari Bahan Limbah Berbentuk Bangun Datar, Rekayasa Peralatan Sistem Teknik, Budidaya Ikan Konsumsi, dan Wirausaha Pengolahan Produk Makanan Khas daerah </v>
      </c>
      <c r="Q39" s="39"/>
      <c r="R39" s="39" t="s">
        <v>8</v>
      </c>
      <c r="S39" s="18"/>
      <c r="T39" s="1">
        <v>86.44</v>
      </c>
      <c r="U39" s="1">
        <v>78</v>
      </c>
      <c r="V39" s="1">
        <v>82.5</v>
      </c>
      <c r="W39" s="1">
        <v>83.84</v>
      </c>
      <c r="X39" s="1">
        <v>98</v>
      </c>
      <c r="Y39" s="1"/>
      <c r="Z39" s="1"/>
      <c r="AA39" s="1"/>
      <c r="AB39" s="1"/>
      <c r="AC39" s="1"/>
      <c r="AD39" s="1"/>
      <c r="AE39" s="18"/>
      <c r="AF39" s="1">
        <v>85</v>
      </c>
      <c r="AG39" s="1">
        <v>94</v>
      </c>
      <c r="AH39" s="1">
        <v>86</v>
      </c>
      <c r="AI39" s="1">
        <v>90</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120454</v>
      </c>
      <c r="C40" s="19" t="s">
        <v>335</v>
      </c>
      <c r="D40" s="18"/>
      <c r="E40" s="28">
        <f t="shared" si="0"/>
        <v>90</v>
      </c>
      <c r="F40" s="28" t="str">
        <f t="shared" si="1"/>
        <v>A</v>
      </c>
      <c r="G40" s="28">
        <f t="shared" si="2"/>
        <v>90</v>
      </c>
      <c r="H40" s="28" t="str">
        <f t="shared" si="3"/>
        <v>A</v>
      </c>
      <c r="I40" s="36">
        <v>1</v>
      </c>
      <c r="J40"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0" s="28">
        <f t="shared" si="5"/>
        <v>89.75</v>
      </c>
      <c r="L40" s="28" t="str">
        <f t="shared" si="6"/>
        <v>A</v>
      </c>
      <c r="M40" s="28">
        <f t="shared" si="7"/>
        <v>89.75</v>
      </c>
      <c r="N40" s="28" t="str">
        <f t="shared" si="8"/>
        <v>A</v>
      </c>
      <c r="O40" s="36">
        <v>1</v>
      </c>
      <c r="P40" s="28" t="str">
        <f t="shared" si="9"/>
        <v xml:space="preserve">Memiliki keterampilan berwirausaha pada bidang Kerajinan dari Bahan Limbah Berbentuk Bangun Datar, Rekayasa Peralatan Sistem Teknik, Budidaya Ikan Konsumsi, dan Wirausaha Pengolahan Produk Makanan Khas daerah </v>
      </c>
      <c r="Q40" s="39"/>
      <c r="R40" s="39" t="s">
        <v>8</v>
      </c>
      <c r="S40" s="18"/>
      <c r="T40" s="1">
        <v>81.349999999999994</v>
      </c>
      <c r="U40" s="1">
        <v>80</v>
      </c>
      <c r="V40" s="1">
        <v>96</v>
      </c>
      <c r="W40" s="1">
        <v>96</v>
      </c>
      <c r="X40" s="1">
        <v>96</v>
      </c>
      <c r="Y40" s="1"/>
      <c r="Z40" s="1"/>
      <c r="AA40" s="1"/>
      <c r="AB40" s="1"/>
      <c r="AC40" s="1"/>
      <c r="AD40" s="1"/>
      <c r="AE40" s="18"/>
      <c r="AF40" s="1">
        <v>85</v>
      </c>
      <c r="AG40" s="1">
        <v>92</v>
      </c>
      <c r="AH40" s="1">
        <v>90</v>
      </c>
      <c r="AI40" s="1">
        <v>92</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120469</v>
      </c>
      <c r="C41" s="19" t="s">
        <v>336</v>
      </c>
      <c r="D41" s="18"/>
      <c r="E41" s="28">
        <f t="shared" si="0"/>
        <v>83</v>
      </c>
      <c r="F41" s="28" t="str">
        <f t="shared" si="1"/>
        <v>B</v>
      </c>
      <c r="G41" s="28">
        <f t="shared" si="2"/>
        <v>83</v>
      </c>
      <c r="H41" s="28" t="str">
        <f t="shared" si="3"/>
        <v>B</v>
      </c>
      <c r="I41" s="36">
        <v>1</v>
      </c>
      <c r="J41"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1" s="28">
        <f t="shared" si="5"/>
        <v>88.5</v>
      </c>
      <c r="L41" s="28" t="str">
        <f t="shared" si="6"/>
        <v>A</v>
      </c>
      <c r="M41" s="28">
        <f t="shared" si="7"/>
        <v>88.5</v>
      </c>
      <c r="N41" s="28" t="str">
        <f t="shared" si="8"/>
        <v>A</v>
      </c>
      <c r="O41" s="36">
        <v>1</v>
      </c>
      <c r="P41" s="28" t="str">
        <f t="shared" si="9"/>
        <v xml:space="preserve">Memiliki keterampilan berwirausaha pada bidang Kerajinan dari Bahan Limbah Berbentuk Bangun Datar, Rekayasa Peralatan Sistem Teknik, Budidaya Ikan Konsumsi, dan Wirausaha Pengolahan Produk Makanan Khas daerah </v>
      </c>
      <c r="Q41" s="39"/>
      <c r="R41" s="39" t="s">
        <v>8</v>
      </c>
      <c r="S41" s="18"/>
      <c r="T41" s="1">
        <v>80</v>
      </c>
      <c r="U41" s="1">
        <v>88</v>
      </c>
      <c r="V41" s="1">
        <v>88</v>
      </c>
      <c r="W41" s="1">
        <v>88</v>
      </c>
      <c r="X41" s="1">
        <v>70</v>
      </c>
      <c r="Y41" s="1"/>
      <c r="Z41" s="1"/>
      <c r="AA41" s="1"/>
      <c r="AB41" s="1"/>
      <c r="AC41" s="1"/>
      <c r="AD41" s="1"/>
      <c r="AE41" s="18"/>
      <c r="AF41" s="1">
        <v>86</v>
      </c>
      <c r="AG41" s="1">
        <v>92</v>
      </c>
      <c r="AH41" s="1">
        <v>86</v>
      </c>
      <c r="AI41" s="1">
        <v>90</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120484</v>
      </c>
      <c r="C42" s="19" t="s">
        <v>337</v>
      </c>
      <c r="D42" s="18"/>
      <c r="E42" s="28">
        <f t="shared" si="0"/>
        <v>91</v>
      </c>
      <c r="F42" s="28" t="str">
        <f t="shared" si="1"/>
        <v>A</v>
      </c>
      <c r="G42" s="28">
        <f t="shared" si="2"/>
        <v>91</v>
      </c>
      <c r="H42" s="28" t="str">
        <f t="shared" si="3"/>
        <v>A</v>
      </c>
      <c r="I42" s="36">
        <v>1</v>
      </c>
      <c r="J42"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2" s="28">
        <f t="shared" si="5"/>
        <v>90.5</v>
      </c>
      <c r="L42" s="28" t="str">
        <f t="shared" si="6"/>
        <v>A</v>
      </c>
      <c r="M42" s="28">
        <f t="shared" si="7"/>
        <v>90.5</v>
      </c>
      <c r="N42" s="28" t="str">
        <f t="shared" si="8"/>
        <v>A</v>
      </c>
      <c r="O42" s="36">
        <v>1</v>
      </c>
      <c r="P42" s="28" t="str">
        <f t="shared" si="9"/>
        <v xml:space="preserve">Memiliki keterampilan berwirausaha pada bidang Kerajinan dari Bahan Limbah Berbentuk Bangun Datar, Rekayasa Peralatan Sistem Teknik, Budidaya Ikan Konsumsi, dan Wirausaha Pengolahan Produk Makanan Khas daerah </v>
      </c>
      <c r="Q42" s="39"/>
      <c r="R42" s="39" t="s">
        <v>8</v>
      </c>
      <c r="S42" s="18"/>
      <c r="T42" s="1">
        <v>91.52</v>
      </c>
      <c r="U42" s="1">
        <v>82</v>
      </c>
      <c r="V42" s="1">
        <v>98</v>
      </c>
      <c r="W42" s="1">
        <v>96</v>
      </c>
      <c r="X42" s="1">
        <v>88</v>
      </c>
      <c r="Y42" s="1"/>
      <c r="Z42" s="1"/>
      <c r="AA42" s="1"/>
      <c r="AB42" s="1"/>
      <c r="AC42" s="1"/>
      <c r="AD42" s="1"/>
      <c r="AE42" s="18"/>
      <c r="AF42" s="1">
        <v>86</v>
      </c>
      <c r="AG42" s="1">
        <v>96</v>
      </c>
      <c r="AH42" s="1">
        <v>90</v>
      </c>
      <c r="AI42" s="1">
        <v>90</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120499</v>
      </c>
      <c r="C43" s="19" t="s">
        <v>338</v>
      </c>
      <c r="D43" s="18"/>
      <c r="E43" s="28">
        <f t="shared" si="0"/>
        <v>86</v>
      </c>
      <c r="F43" s="28" t="str">
        <f t="shared" si="1"/>
        <v>A</v>
      </c>
      <c r="G43" s="28">
        <f t="shared" si="2"/>
        <v>86</v>
      </c>
      <c r="H43" s="28" t="str">
        <f t="shared" si="3"/>
        <v>A</v>
      </c>
      <c r="I43" s="36">
        <v>1</v>
      </c>
      <c r="J43"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3" s="28">
        <f t="shared" si="5"/>
        <v>88.5</v>
      </c>
      <c r="L43" s="28" t="str">
        <f t="shared" si="6"/>
        <v>A</v>
      </c>
      <c r="M43" s="28">
        <f t="shared" si="7"/>
        <v>88.5</v>
      </c>
      <c r="N43" s="28" t="str">
        <f t="shared" si="8"/>
        <v>A</v>
      </c>
      <c r="O43" s="36">
        <v>1</v>
      </c>
      <c r="P43" s="28" t="str">
        <f t="shared" si="9"/>
        <v xml:space="preserve">Memiliki keterampilan berwirausaha pada bidang Kerajinan dari Bahan Limbah Berbentuk Bangun Datar, Rekayasa Peralatan Sistem Teknik, Budidaya Ikan Konsumsi, dan Wirausaha Pengolahan Produk Makanan Khas daerah </v>
      </c>
      <c r="Q43" s="39"/>
      <c r="R43" s="39" t="s">
        <v>8</v>
      </c>
      <c r="S43" s="18"/>
      <c r="T43" s="1">
        <v>91.52</v>
      </c>
      <c r="U43" s="1">
        <v>78</v>
      </c>
      <c r="V43" s="1">
        <v>77.5</v>
      </c>
      <c r="W43" s="1">
        <v>85.44</v>
      </c>
      <c r="X43" s="1">
        <v>98</v>
      </c>
      <c r="Y43" s="1"/>
      <c r="Z43" s="1"/>
      <c r="AA43" s="1"/>
      <c r="AB43" s="1"/>
      <c r="AC43" s="1"/>
      <c r="AD43" s="1"/>
      <c r="AE43" s="18"/>
      <c r="AF43" s="1">
        <v>86</v>
      </c>
      <c r="AG43" s="1">
        <v>92</v>
      </c>
      <c r="AH43" s="1">
        <v>86</v>
      </c>
      <c r="AI43" s="1">
        <v>90</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120514</v>
      </c>
      <c r="C44" s="19" t="s">
        <v>339</v>
      </c>
      <c r="D44" s="18"/>
      <c r="E44" s="28">
        <f t="shared" si="0"/>
        <v>89</v>
      </c>
      <c r="F44" s="28" t="str">
        <f t="shared" si="1"/>
        <v>A</v>
      </c>
      <c r="G44" s="28">
        <f t="shared" si="2"/>
        <v>89</v>
      </c>
      <c r="H44" s="28" t="str">
        <f t="shared" si="3"/>
        <v>A</v>
      </c>
      <c r="I44" s="36">
        <v>1</v>
      </c>
      <c r="J44"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4" s="28">
        <f t="shared" si="5"/>
        <v>90</v>
      </c>
      <c r="L44" s="28" t="str">
        <f t="shared" si="6"/>
        <v>A</v>
      </c>
      <c r="M44" s="28">
        <f t="shared" si="7"/>
        <v>90</v>
      </c>
      <c r="N44" s="28" t="str">
        <f t="shared" si="8"/>
        <v>A</v>
      </c>
      <c r="O44" s="36">
        <v>1</v>
      </c>
      <c r="P44" s="28" t="str">
        <f t="shared" si="9"/>
        <v xml:space="preserve">Memiliki keterampilan berwirausaha pada bidang Kerajinan dari Bahan Limbah Berbentuk Bangun Datar, Rekayasa Peralatan Sistem Teknik, Budidaya Ikan Konsumsi, dan Wirausaha Pengolahan Produk Makanan Khas daerah </v>
      </c>
      <c r="Q44" s="39"/>
      <c r="R44" s="39" t="s">
        <v>8</v>
      </c>
      <c r="S44" s="18"/>
      <c r="T44" s="1">
        <v>91.52</v>
      </c>
      <c r="U44" s="1">
        <v>78</v>
      </c>
      <c r="V44" s="1">
        <v>85</v>
      </c>
      <c r="W44" s="1">
        <v>96</v>
      </c>
      <c r="X44" s="1">
        <v>96</v>
      </c>
      <c r="Y44" s="1"/>
      <c r="Z44" s="1"/>
      <c r="AA44" s="1"/>
      <c r="AB44" s="1"/>
      <c r="AC44" s="1"/>
      <c r="AD44" s="1"/>
      <c r="AE44" s="18"/>
      <c r="AF44" s="1">
        <v>86</v>
      </c>
      <c r="AG44" s="1">
        <v>94</v>
      </c>
      <c r="AH44" s="1">
        <v>90</v>
      </c>
      <c r="AI44" s="1">
        <v>90</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120529</v>
      </c>
      <c r="C45" s="19" t="s">
        <v>340</v>
      </c>
      <c r="D45" s="18"/>
      <c r="E45" s="28">
        <f t="shared" si="0"/>
        <v>88</v>
      </c>
      <c r="F45" s="28" t="str">
        <f t="shared" si="1"/>
        <v>A</v>
      </c>
      <c r="G45" s="28">
        <f t="shared" si="2"/>
        <v>88</v>
      </c>
      <c r="H45" s="28" t="str">
        <f t="shared" si="3"/>
        <v>A</v>
      </c>
      <c r="I45" s="36">
        <v>1</v>
      </c>
      <c r="J45"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5" s="28">
        <f t="shared" si="5"/>
        <v>89.75</v>
      </c>
      <c r="L45" s="28" t="str">
        <f t="shared" si="6"/>
        <v>A</v>
      </c>
      <c r="M45" s="28">
        <f t="shared" si="7"/>
        <v>89.75</v>
      </c>
      <c r="N45" s="28" t="str">
        <f t="shared" si="8"/>
        <v>A</v>
      </c>
      <c r="O45" s="36">
        <v>1</v>
      </c>
      <c r="P45" s="28" t="str">
        <f t="shared" si="9"/>
        <v xml:space="preserve">Memiliki keterampilan berwirausaha pada bidang Kerajinan dari Bahan Limbah Berbentuk Bangun Datar, Rekayasa Peralatan Sistem Teknik, Budidaya Ikan Konsumsi, dan Wirausaha Pengolahan Produk Makanan Khas daerah </v>
      </c>
      <c r="Q45" s="39"/>
      <c r="R45" s="39" t="s">
        <v>8</v>
      </c>
      <c r="S45" s="18"/>
      <c r="T45" s="1">
        <v>93.22</v>
      </c>
      <c r="U45" s="1">
        <v>82</v>
      </c>
      <c r="V45" s="1">
        <v>78.03</v>
      </c>
      <c r="W45" s="1">
        <v>84.92</v>
      </c>
      <c r="X45" s="1">
        <v>100</v>
      </c>
      <c r="Y45" s="1"/>
      <c r="Z45" s="1"/>
      <c r="AA45" s="1"/>
      <c r="AB45" s="1"/>
      <c r="AC45" s="1"/>
      <c r="AD45" s="1"/>
      <c r="AE45" s="18"/>
      <c r="AF45" s="1">
        <v>85</v>
      </c>
      <c r="AG45" s="1">
        <v>94</v>
      </c>
      <c r="AH45" s="1">
        <v>86</v>
      </c>
      <c r="AI45" s="1">
        <v>94</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120544</v>
      </c>
      <c r="C46" s="19" t="s">
        <v>341</v>
      </c>
      <c r="D46" s="18"/>
      <c r="E46" s="28">
        <f t="shared" si="0"/>
        <v>85</v>
      </c>
      <c r="F46" s="28" t="str">
        <f t="shared" si="1"/>
        <v>A</v>
      </c>
      <c r="G46" s="28">
        <f t="shared" si="2"/>
        <v>85</v>
      </c>
      <c r="H46" s="28" t="str">
        <f t="shared" si="3"/>
        <v>A</v>
      </c>
      <c r="I46" s="36">
        <v>1</v>
      </c>
      <c r="J46" s="28" t="str">
        <f t="shared" si="4"/>
        <v xml:space="preserve">Memiliki kemampuan dalam memahami, menganali dan menerapkan kewirausahaan pada Kerajinan dari Bahan Limbah Berbentuk Bangun Datar, Rekayasa Peralatan Sistem Teknik, Budidaya Ikan Konsumsi, dan Wirausaha Pengolahan Produk Makanan Khas daerah </v>
      </c>
      <c r="K46" s="28">
        <f t="shared" si="5"/>
        <v>89</v>
      </c>
      <c r="L46" s="28" t="str">
        <f t="shared" si="6"/>
        <v>A</v>
      </c>
      <c r="M46" s="28">
        <f t="shared" si="7"/>
        <v>89</v>
      </c>
      <c r="N46" s="28" t="str">
        <f t="shared" si="8"/>
        <v>A</v>
      </c>
      <c r="O46" s="36">
        <v>1</v>
      </c>
      <c r="P46" s="28" t="str">
        <f t="shared" si="9"/>
        <v xml:space="preserve">Memiliki keterampilan berwirausaha pada bidang Kerajinan dari Bahan Limbah Berbentuk Bangun Datar, Rekayasa Peralatan Sistem Teknik, Budidaya Ikan Konsumsi, dan Wirausaha Pengolahan Produk Makanan Khas daerah </v>
      </c>
      <c r="Q46" s="39"/>
      <c r="R46" s="39" t="s">
        <v>8</v>
      </c>
      <c r="S46" s="18"/>
      <c r="T46" s="1">
        <v>86.44</v>
      </c>
      <c r="U46" s="1">
        <v>78</v>
      </c>
      <c r="V46" s="1">
        <v>82.51</v>
      </c>
      <c r="W46" s="1">
        <v>83.84</v>
      </c>
      <c r="X46" s="1">
        <v>96</v>
      </c>
      <c r="Y46" s="1"/>
      <c r="Z46" s="1"/>
      <c r="AA46" s="1"/>
      <c r="AB46" s="1"/>
      <c r="AC46" s="1"/>
      <c r="AD46" s="1"/>
      <c r="AE46" s="18"/>
      <c r="AF46" s="1">
        <v>86</v>
      </c>
      <c r="AG46" s="1">
        <v>94</v>
      </c>
      <c r="AH46" s="1">
        <v>86</v>
      </c>
      <c r="AI46" s="1">
        <v>90</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110</v>
      </c>
      <c r="D52" s="18"/>
      <c r="E52" s="18"/>
      <c r="F52" s="18" t="s">
        <v>111</v>
      </c>
      <c r="G52" s="18"/>
      <c r="H52" s="18"/>
      <c r="I52" s="38"/>
      <c r="J52" s="30"/>
      <c r="K52" s="18">
        <f>IF(COUNTBLANK($G$11:$G$50)=40,"",MAX($G$11:$G$50))</f>
        <v>91</v>
      </c>
      <c r="L52" s="18"/>
      <c r="M52" s="18"/>
      <c r="N52" s="18"/>
      <c r="O52" s="37"/>
      <c r="P52" s="18"/>
      <c r="Q52" s="37" t="s">
        <v>112</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113</v>
      </c>
      <c r="D53" s="18"/>
      <c r="E53" s="18"/>
      <c r="F53" s="18" t="s">
        <v>114</v>
      </c>
      <c r="G53" s="18"/>
      <c r="H53" s="18"/>
      <c r="I53" s="38"/>
      <c r="J53" s="30"/>
      <c r="K53" s="18">
        <f>IF(COUNTBLANK($G$11:$G$50)=40,"",MIN($G$11:$G$50))</f>
        <v>73</v>
      </c>
      <c r="L53" s="18"/>
      <c r="M53" s="18"/>
      <c r="N53" s="18"/>
      <c r="O53" s="37"/>
      <c r="P53" s="18"/>
      <c r="Q53" s="37" t="s">
        <v>115</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116</v>
      </c>
      <c r="G54" s="18"/>
      <c r="H54" s="18"/>
      <c r="I54" s="38"/>
      <c r="J54" s="30"/>
      <c r="K54" s="18">
        <f>IF(COUNTBLANK($G$11:$G$50)=40,"",AVERAGE($G$11:$G$50))</f>
        <v>86.5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117</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118</v>
      </c>
      <c r="D56" s="18"/>
      <c r="E56" s="18"/>
      <c r="F56" s="18"/>
      <c r="G56" s="18"/>
      <c r="H56" s="18"/>
      <c r="I56" s="37"/>
      <c r="J56" s="18"/>
      <c r="K56" s="18"/>
      <c r="L56" s="18"/>
      <c r="M56" s="18"/>
      <c r="N56" s="18"/>
      <c r="O56" s="37"/>
      <c r="P56" s="18"/>
      <c r="Q56" s="37" t="s">
        <v>119</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120</v>
      </c>
      <c r="D57" s="18"/>
      <c r="E57" s="18"/>
      <c r="F57" s="18"/>
      <c r="G57" s="18"/>
      <c r="H57" s="18"/>
      <c r="I57" s="37"/>
      <c r="J57" s="18"/>
      <c r="K57" s="18"/>
      <c r="L57" s="18"/>
      <c r="M57" s="18"/>
      <c r="N57" s="18"/>
      <c r="O57" s="37"/>
      <c r="P57" s="18"/>
      <c r="Q57" s="37" t="s">
        <v>121</v>
      </c>
      <c r="R57" s="37" t="s">
        <v>122</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XI-MIPA 1</vt:lpstr>
      <vt:lpstr>XI-MIPA 2</vt:lpstr>
      <vt:lpstr>XI-MIPA 3</vt:lpstr>
      <vt:lpstr>XI-MIPA 4</vt:lpstr>
      <vt:lpstr>XI-MIPA 5</vt:lpstr>
      <vt:lpstr>XI-MIPA 6</vt:lpstr>
      <vt:lpstr>XI-MIPA 7</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USER</cp:lastModifiedBy>
  <dcterms:created xsi:type="dcterms:W3CDTF">2015-09-01T09:01:01Z</dcterms:created>
  <dcterms:modified xsi:type="dcterms:W3CDTF">2019-12-16T01:30:01Z</dcterms:modified>
  <cp:category/>
</cp:coreProperties>
</file>