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40" windowWidth="19815" windowHeight="9150" activeTab="2"/>
  </bookViews>
  <sheets>
    <sheet name="X-IPS 1" sheetId="1" r:id="rId1"/>
    <sheet name="X-IPS 2" sheetId="2" r:id="rId2"/>
    <sheet name="X-IPS 3" sheetId="3" r:id="rId3"/>
    <sheet name="X-IPS 4" sheetId="4" r:id="rId4"/>
  </sheets>
  <calcPr calcId="144525"/>
</workbook>
</file>

<file path=xl/calcChain.xml><?xml version="1.0" encoding="utf-8"?>
<calcChain xmlns="http://schemas.openxmlformats.org/spreadsheetml/2006/main">
  <c r="K55" i="4" l="1"/>
  <c r="P50" i="4"/>
  <c r="M50" i="4"/>
  <c r="N50" i="4" s="1"/>
  <c r="K50" i="4"/>
  <c r="L50" i="4" s="1"/>
  <c r="J50" i="4"/>
  <c r="H50" i="4"/>
  <c r="G50" i="4"/>
  <c r="F50" i="4"/>
  <c r="E50" i="4"/>
  <c r="P49" i="4"/>
  <c r="M49" i="4"/>
  <c r="N49" i="4" s="1"/>
  <c r="K49" i="4"/>
  <c r="L49" i="4" s="1"/>
  <c r="J49" i="4"/>
  <c r="H49" i="4"/>
  <c r="G49" i="4"/>
  <c r="F49" i="4"/>
  <c r="E49" i="4"/>
  <c r="P48" i="4"/>
  <c r="M48" i="4"/>
  <c r="N48" i="4" s="1"/>
  <c r="K48" i="4"/>
  <c r="L48" i="4" s="1"/>
  <c r="J48" i="4"/>
  <c r="H48" i="4"/>
  <c r="G48" i="4"/>
  <c r="F48" i="4"/>
  <c r="E48" i="4"/>
  <c r="P47" i="4"/>
  <c r="M47" i="4"/>
  <c r="N47" i="4" s="1"/>
  <c r="K47" i="4"/>
  <c r="L47" i="4" s="1"/>
  <c r="J47" i="4"/>
  <c r="H47" i="4"/>
  <c r="G47" i="4"/>
  <c r="F47" i="4"/>
  <c r="E47" i="4"/>
  <c r="P46" i="4"/>
  <c r="M46" i="4"/>
  <c r="N46" i="4" s="1"/>
  <c r="K46" i="4"/>
  <c r="L46" i="4" s="1"/>
  <c r="J46" i="4"/>
  <c r="H46" i="4"/>
  <c r="G46" i="4"/>
  <c r="F46" i="4"/>
  <c r="E46" i="4"/>
  <c r="P45" i="4"/>
  <c r="M45" i="4"/>
  <c r="N45" i="4" s="1"/>
  <c r="K45" i="4"/>
  <c r="L45" i="4" s="1"/>
  <c r="J45" i="4"/>
  <c r="H45" i="4"/>
  <c r="G45" i="4"/>
  <c r="F45" i="4"/>
  <c r="E45" i="4"/>
  <c r="P44" i="4"/>
  <c r="M44" i="4"/>
  <c r="N44" i="4" s="1"/>
  <c r="K44" i="4"/>
  <c r="L44" i="4" s="1"/>
  <c r="J44" i="4"/>
  <c r="H44" i="4"/>
  <c r="G44" i="4"/>
  <c r="F44" i="4"/>
  <c r="E44" i="4"/>
  <c r="P43" i="4"/>
  <c r="M43" i="4"/>
  <c r="N43" i="4" s="1"/>
  <c r="K43" i="4"/>
  <c r="L43" i="4" s="1"/>
  <c r="J43" i="4"/>
  <c r="H43" i="4"/>
  <c r="G43" i="4"/>
  <c r="F43" i="4"/>
  <c r="E43" i="4"/>
  <c r="P42" i="4"/>
  <c r="M42" i="4"/>
  <c r="N42" i="4" s="1"/>
  <c r="K42" i="4"/>
  <c r="L42" i="4" s="1"/>
  <c r="J42" i="4"/>
  <c r="H42" i="4"/>
  <c r="G42" i="4"/>
  <c r="F42" i="4"/>
  <c r="E42" i="4"/>
  <c r="P41" i="4"/>
  <c r="M41" i="4"/>
  <c r="N41" i="4" s="1"/>
  <c r="K41" i="4"/>
  <c r="L41" i="4" s="1"/>
  <c r="J41" i="4"/>
  <c r="H41" i="4"/>
  <c r="G41" i="4"/>
  <c r="F41" i="4"/>
  <c r="E41" i="4"/>
  <c r="P40" i="4"/>
  <c r="M40" i="4"/>
  <c r="N40" i="4" s="1"/>
  <c r="K40" i="4"/>
  <c r="L40" i="4" s="1"/>
  <c r="J40" i="4"/>
  <c r="H40" i="4"/>
  <c r="G40" i="4"/>
  <c r="F40" i="4"/>
  <c r="E40" i="4"/>
  <c r="P39" i="4"/>
  <c r="M39" i="4"/>
  <c r="N39" i="4" s="1"/>
  <c r="K39" i="4"/>
  <c r="L39" i="4" s="1"/>
  <c r="J39" i="4"/>
  <c r="H39" i="4"/>
  <c r="G39" i="4"/>
  <c r="F39" i="4"/>
  <c r="E39" i="4"/>
  <c r="P38" i="4"/>
  <c r="M38" i="4"/>
  <c r="N38" i="4" s="1"/>
  <c r="K38" i="4"/>
  <c r="L38" i="4" s="1"/>
  <c r="J38" i="4"/>
  <c r="H38" i="4"/>
  <c r="G38" i="4"/>
  <c r="F38" i="4"/>
  <c r="E38" i="4"/>
  <c r="P37" i="4"/>
  <c r="M37" i="4"/>
  <c r="N37" i="4" s="1"/>
  <c r="K37" i="4"/>
  <c r="L37" i="4" s="1"/>
  <c r="J37" i="4"/>
  <c r="H37" i="4"/>
  <c r="G37" i="4"/>
  <c r="F37" i="4"/>
  <c r="E37" i="4"/>
  <c r="P36" i="4"/>
  <c r="M36" i="4"/>
  <c r="N36" i="4" s="1"/>
  <c r="K36" i="4"/>
  <c r="L36" i="4" s="1"/>
  <c r="J36" i="4"/>
  <c r="H36" i="4"/>
  <c r="G36" i="4"/>
  <c r="F36" i="4"/>
  <c r="E36" i="4"/>
  <c r="P35" i="4"/>
  <c r="M35" i="4"/>
  <c r="N35" i="4" s="1"/>
  <c r="K35" i="4"/>
  <c r="L35" i="4" s="1"/>
  <c r="J35" i="4"/>
  <c r="H35" i="4"/>
  <c r="G35" i="4"/>
  <c r="F35" i="4"/>
  <c r="E35" i="4"/>
  <c r="P34" i="4"/>
  <c r="M34" i="4"/>
  <c r="N34" i="4" s="1"/>
  <c r="K34" i="4"/>
  <c r="L34" i="4" s="1"/>
  <c r="J34" i="4"/>
  <c r="H34" i="4"/>
  <c r="G34" i="4"/>
  <c r="F34" i="4"/>
  <c r="E34" i="4"/>
  <c r="P33" i="4"/>
  <c r="M33" i="4"/>
  <c r="N33" i="4" s="1"/>
  <c r="K33" i="4"/>
  <c r="L33" i="4" s="1"/>
  <c r="J33" i="4"/>
  <c r="H33" i="4"/>
  <c r="G33" i="4"/>
  <c r="F33" i="4"/>
  <c r="E33" i="4"/>
  <c r="P32" i="4"/>
  <c r="M32" i="4"/>
  <c r="N32" i="4" s="1"/>
  <c r="K32" i="4"/>
  <c r="L32" i="4" s="1"/>
  <c r="J32" i="4"/>
  <c r="H32" i="4"/>
  <c r="G32" i="4"/>
  <c r="F32" i="4"/>
  <c r="E32" i="4"/>
  <c r="P31" i="4"/>
  <c r="M31" i="4"/>
  <c r="N31" i="4" s="1"/>
  <c r="K31" i="4"/>
  <c r="L31" i="4" s="1"/>
  <c r="J31" i="4"/>
  <c r="H31" i="4"/>
  <c r="G31" i="4"/>
  <c r="F31" i="4"/>
  <c r="E31" i="4"/>
  <c r="P30" i="4"/>
  <c r="M30" i="4"/>
  <c r="N30" i="4" s="1"/>
  <c r="K30" i="4"/>
  <c r="L30" i="4" s="1"/>
  <c r="J30" i="4"/>
  <c r="H30" i="4"/>
  <c r="G30" i="4"/>
  <c r="F30" i="4"/>
  <c r="E30" i="4"/>
  <c r="P29" i="4"/>
  <c r="M29" i="4"/>
  <c r="N29" i="4" s="1"/>
  <c r="K29" i="4"/>
  <c r="L29" i="4" s="1"/>
  <c r="J29" i="4"/>
  <c r="H29" i="4"/>
  <c r="G29" i="4"/>
  <c r="F29" i="4"/>
  <c r="E29" i="4"/>
  <c r="P28" i="4"/>
  <c r="M28" i="4"/>
  <c r="N28" i="4" s="1"/>
  <c r="K28" i="4"/>
  <c r="L28" i="4" s="1"/>
  <c r="J28" i="4"/>
  <c r="H28" i="4"/>
  <c r="G28" i="4"/>
  <c r="F28" i="4"/>
  <c r="E28" i="4"/>
  <c r="P27" i="4"/>
  <c r="M27" i="4"/>
  <c r="N27" i="4" s="1"/>
  <c r="K27" i="4"/>
  <c r="L27" i="4" s="1"/>
  <c r="J27" i="4"/>
  <c r="H27" i="4"/>
  <c r="G27" i="4"/>
  <c r="F27" i="4"/>
  <c r="E27" i="4"/>
  <c r="P26" i="4"/>
  <c r="M26" i="4"/>
  <c r="N26" i="4" s="1"/>
  <c r="K26" i="4"/>
  <c r="L26" i="4" s="1"/>
  <c r="J26" i="4"/>
  <c r="H26" i="4"/>
  <c r="G26" i="4"/>
  <c r="F26" i="4"/>
  <c r="E26" i="4"/>
  <c r="P25" i="4"/>
  <c r="M25" i="4"/>
  <c r="N25" i="4" s="1"/>
  <c r="K25" i="4"/>
  <c r="L25" i="4" s="1"/>
  <c r="J25" i="4"/>
  <c r="H25" i="4"/>
  <c r="G25" i="4"/>
  <c r="F25" i="4"/>
  <c r="E25" i="4"/>
  <c r="P24" i="4"/>
  <c r="M24" i="4"/>
  <c r="N24" i="4" s="1"/>
  <c r="K24" i="4"/>
  <c r="L24" i="4" s="1"/>
  <c r="J24" i="4"/>
  <c r="H24" i="4"/>
  <c r="G24" i="4"/>
  <c r="F24" i="4"/>
  <c r="E24" i="4"/>
  <c r="P23" i="4"/>
  <c r="M23" i="4"/>
  <c r="N23" i="4" s="1"/>
  <c r="K23" i="4"/>
  <c r="L23" i="4" s="1"/>
  <c r="J23" i="4"/>
  <c r="H23" i="4"/>
  <c r="G23" i="4"/>
  <c r="F23" i="4"/>
  <c r="E23" i="4"/>
  <c r="P22" i="4"/>
  <c r="M22" i="4"/>
  <c r="N22" i="4" s="1"/>
  <c r="K22" i="4"/>
  <c r="L22" i="4" s="1"/>
  <c r="J22" i="4"/>
  <c r="H22" i="4"/>
  <c r="G22" i="4"/>
  <c r="F22" i="4"/>
  <c r="E22" i="4"/>
  <c r="P21" i="4"/>
  <c r="M21" i="4"/>
  <c r="N21" i="4" s="1"/>
  <c r="K21" i="4"/>
  <c r="L21" i="4" s="1"/>
  <c r="J21" i="4"/>
  <c r="H21" i="4"/>
  <c r="G21" i="4"/>
  <c r="F21" i="4"/>
  <c r="E21" i="4"/>
  <c r="P20" i="4"/>
  <c r="M20" i="4"/>
  <c r="N20" i="4" s="1"/>
  <c r="K20" i="4"/>
  <c r="L20" i="4" s="1"/>
  <c r="J20" i="4"/>
  <c r="H20" i="4"/>
  <c r="G20" i="4"/>
  <c r="F20" i="4"/>
  <c r="E20" i="4"/>
  <c r="P19" i="4"/>
  <c r="M19" i="4"/>
  <c r="N19" i="4" s="1"/>
  <c r="K19" i="4"/>
  <c r="L19" i="4" s="1"/>
  <c r="J19" i="4"/>
  <c r="H19" i="4"/>
  <c r="G19" i="4"/>
  <c r="F19" i="4"/>
  <c r="E19" i="4"/>
  <c r="P18" i="4"/>
  <c r="M18" i="4"/>
  <c r="N18" i="4" s="1"/>
  <c r="K18" i="4"/>
  <c r="L18" i="4" s="1"/>
  <c r="J18" i="4"/>
  <c r="H18" i="4"/>
  <c r="G18" i="4"/>
  <c r="F18" i="4"/>
  <c r="E18" i="4"/>
  <c r="P17" i="4"/>
  <c r="M17" i="4"/>
  <c r="N17" i="4" s="1"/>
  <c r="K17" i="4"/>
  <c r="L17" i="4" s="1"/>
  <c r="J17" i="4"/>
  <c r="H17" i="4"/>
  <c r="G17" i="4"/>
  <c r="F17" i="4"/>
  <c r="E17" i="4"/>
  <c r="P16" i="4"/>
  <c r="M16" i="4"/>
  <c r="N16" i="4" s="1"/>
  <c r="K16" i="4"/>
  <c r="L16" i="4" s="1"/>
  <c r="J16" i="4"/>
  <c r="H16" i="4"/>
  <c r="G16" i="4"/>
  <c r="F16" i="4"/>
  <c r="E16" i="4"/>
  <c r="P15" i="4"/>
  <c r="M15" i="4"/>
  <c r="N15" i="4" s="1"/>
  <c r="K15" i="4"/>
  <c r="L15" i="4" s="1"/>
  <c r="J15" i="4"/>
  <c r="H15" i="4"/>
  <c r="G15" i="4"/>
  <c r="F15" i="4"/>
  <c r="E15" i="4"/>
  <c r="P14" i="4"/>
  <c r="M14" i="4"/>
  <c r="N14" i="4" s="1"/>
  <c r="K14" i="4"/>
  <c r="L14" i="4" s="1"/>
  <c r="J14" i="4"/>
  <c r="H14" i="4"/>
  <c r="G14" i="4"/>
  <c r="F14" i="4"/>
  <c r="E14" i="4"/>
  <c r="P13" i="4"/>
  <c r="M13" i="4"/>
  <c r="N13" i="4" s="1"/>
  <c r="K13" i="4"/>
  <c r="L13" i="4" s="1"/>
  <c r="J13" i="4"/>
  <c r="H13" i="4"/>
  <c r="G13" i="4"/>
  <c r="F13" i="4"/>
  <c r="E13" i="4"/>
  <c r="P12" i="4"/>
  <c r="M12" i="4"/>
  <c r="N12" i="4" s="1"/>
  <c r="K12" i="4"/>
  <c r="L12" i="4" s="1"/>
  <c r="J12" i="4"/>
  <c r="H12" i="4"/>
  <c r="G12" i="4"/>
  <c r="F12" i="4"/>
  <c r="E12" i="4"/>
  <c r="P11" i="4"/>
  <c r="M11" i="4"/>
  <c r="N11" i="4" s="1"/>
  <c r="K11" i="4"/>
  <c r="L11" i="4" s="1"/>
  <c r="J11" i="4"/>
  <c r="H11" i="4"/>
  <c r="G11" i="4"/>
  <c r="K53" i="4" s="1"/>
  <c r="F11" i="4"/>
  <c r="E11" i="4"/>
  <c r="K55" i="3"/>
  <c r="P50" i="3"/>
  <c r="M50" i="3"/>
  <c r="N50" i="3" s="1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N46" i="3"/>
  <c r="M46" i="3"/>
  <c r="L46" i="3"/>
  <c r="K46" i="3"/>
  <c r="J46" i="3"/>
  <c r="G46" i="3"/>
  <c r="H46" i="3" s="1"/>
  <c r="E46" i="3"/>
  <c r="F46" i="3" s="1"/>
  <c r="P45" i="3"/>
  <c r="N45" i="3"/>
  <c r="M45" i="3"/>
  <c r="L45" i="3"/>
  <c r="K45" i="3"/>
  <c r="J45" i="3"/>
  <c r="G45" i="3"/>
  <c r="H45" i="3" s="1"/>
  <c r="E45" i="3"/>
  <c r="F45" i="3" s="1"/>
  <c r="P44" i="3"/>
  <c r="N44" i="3"/>
  <c r="M44" i="3"/>
  <c r="L44" i="3"/>
  <c r="K44" i="3"/>
  <c r="J44" i="3"/>
  <c r="G44" i="3"/>
  <c r="H44" i="3" s="1"/>
  <c r="E44" i="3"/>
  <c r="F44" i="3" s="1"/>
  <c r="P43" i="3"/>
  <c r="N43" i="3"/>
  <c r="M43" i="3"/>
  <c r="L43" i="3"/>
  <c r="K43" i="3"/>
  <c r="J43" i="3"/>
  <c r="G43" i="3"/>
  <c r="H43" i="3" s="1"/>
  <c r="E43" i="3"/>
  <c r="F43" i="3" s="1"/>
  <c r="P42" i="3"/>
  <c r="N42" i="3"/>
  <c r="M42" i="3"/>
  <c r="L42" i="3"/>
  <c r="K42" i="3"/>
  <c r="J42" i="3"/>
  <c r="G42" i="3"/>
  <c r="H42" i="3" s="1"/>
  <c r="E42" i="3"/>
  <c r="F42" i="3" s="1"/>
  <c r="P41" i="3"/>
  <c r="N41" i="3"/>
  <c r="M41" i="3"/>
  <c r="L41" i="3"/>
  <c r="K41" i="3"/>
  <c r="J41" i="3"/>
  <c r="G41" i="3"/>
  <c r="H41" i="3" s="1"/>
  <c r="E41" i="3"/>
  <c r="F41" i="3" s="1"/>
  <c r="P40" i="3"/>
  <c r="N40" i="3"/>
  <c r="M40" i="3"/>
  <c r="L40" i="3"/>
  <c r="K40" i="3"/>
  <c r="J40" i="3"/>
  <c r="G40" i="3"/>
  <c r="H40" i="3" s="1"/>
  <c r="E40" i="3"/>
  <c r="F40" i="3" s="1"/>
  <c r="P39" i="3"/>
  <c r="N39" i="3"/>
  <c r="M39" i="3"/>
  <c r="L39" i="3"/>
  <c r="K39" i="3"/>
  <c r="J39" i="3"/>
  <c r="G39" i="3"/>
  <c r="H39" i="3" s="1"/>
  <c r="E39" i="3"/>
  <c r="F39" i="3" s="1"/>
  <c r="P38" i="3"/>
  <c r="N38" i="3"/>
  <c r="M38" i="3"/>
  <c r="L38" i="3"/>
  <c r="K38" i="3"/>
  <c r="J38" i="3"/>
  <c r="G38" i="3"/>
  <c r="H38" i="3" s="1"/>
  <c r="E38" i="3"/>
  <c r="F38" i="3" s="1"/>
  <c r="P37" i="3"/>
  <c r="N37" i="3"/>
  <c r="M37" i="3"/>
  <c r="L37" i="3"/>
  <c r="K37" i="3"/>
  <c r="J37" i="3"/>
  <c r="G37" i="3"/>
  <c r="H37" i="3" s="1"/>
  <c r="E37" i="3"/>
  <c r="F37" i="3" s="1"/>
  <c r="P36" i="3"/>
  <c r="N36" i="3"/>
  <c r="M36" i="3"/>
  <c r="L36" i="3"/>
  <c r="K36" i="3"/>
  <c r="J36" i="3"/>
  <c r="G36" i="3"/>
  <c r="H36" i="3" s="1"/>
  <c r="E36" i="3"/>
  <c r="F36" i="3" s="1"/>
  <c r="P35" i="3"/>
  <c r="N35" i="3"/>
  <c r="M35" i="3"/>
  <c r="L35" i="3"/>
  <c r="K35" i="3"/>
  <c r="J35" i="3"/>
  <c r="G35" i="3"/>
  <c r="H35" i="3" s="1"/>
  <c r="E35" i="3"/>
  <c r="F35" i="3" s="1"/>
  <c r="P34" i="3"/>
  <c r="N34" i="3"/>
  <c r="M34" i="3"/>
  <c r="L34" i="3"/>
  <c r="K34" i="3"/>
  <c r="J34" i="3"/>
  <c r="G34" i="3"/>
  <c r="H34" i="3" s="1"/>
  <c r="E34" i="3"/>
  <c r="F34" i="3" s="1"/>
  <c r="P33" i="3"/>
  <c r="N33" i="3"/>
  <c r="M33" i="3"/>
  <c r="L33" i="3"/>
  <c r="K33" i="3"/>
  <c r="J33" i="3"/>
  <c r="G33" i="3"/>
  <c r="H33" i="3" s="1"/>
  <c r="E33" i="3"/>
  <c r="F33" i="3" s="1"/>
  <c r="P32" i="3"/>
  <c r="N32" i="3"/>
  <c r="M32" i="3"/>
  <c r="L32" i="3"/>
  <c r="K32" i="3"/>
  <c r="J32" i="3"/>
  <c r="G32" i="3"/>
  <c r="H32" i="3" s="1"/>
  <c r="E32" i="3"/>
  <c r="F32" i="3" s="1"/>
  <c r="P31" i="3"/>
  <c r="N31" i="3"/>
  <c r="M31" i="3"/>
  <c r="L31" i="3"/>
  <c r="K31" i="3"/>
  <c r="J31" i="3"/>
  <c r="G31" i="3"/>
  <c r="H31" i="3" s="1"/>
  <c r="E31" i="3"/>
  <c r="F31" i="3" s="1"/>
  <c r="P30" i="3"/>
  <c r="N30" i="3"/>
  <c r="M30" i="3"/>
  <c r="L30" i="3"/>
  <c r="K30" i="3"/>
  <c r="J30" i="3"/>
  <c r="G30" i="3"/>
  <c r="H30" i="3" s="1"/>
  <c r="E30" i="3"/>
  <c r="F30" i="3" s="1"/>
  <c r="P29" i="3"/>
  <c r="N29" i="3"/>
  <c r="M29" i="3"/>
  <c r="L29" i="3"/>
  <c r="K29" i="3"/>
  <c r="J29" i="3"/>
  <c r="G29" i="3"/>
  <c r="H29" i="3" s="1"/>
  <c r="E29" i="3"/>
  <c r="F29" i="3" s="1"/>
  <c r="P28" i="3"/>
  <c r="N28" i="3"/>
  <c r="M28" i="3"/>
  <c r="L28" i="3"/>
  <c r="K28" i="3"/>
  <c r="J28" i="3"/>
  <c r="G28" i="3"/>
  <c r="H28" i="3" s="1"/>
  <c r="E28" i="3"/>
  <c r="F28" i="3" s="1"/>
  <c r="P27" i="3"/>
  <c r="N27" i="3"/>
  <c r="M27" i="3"/>
  <c r="L27" i="3"/>
  <c r="K27" i="3"/>
  <c r="J27" i="3"/>
  <c r="G27" i="3"/>
  <c r="H27" i="3" s="1"/>
  <c r="E27" i="3"/>
  <c r="F27" i="3" s="1"/>
  <c r="P26" i="3"/>
  <c r="N26" i="3"/>
  <c r="M26" i="3"/>
  <c r="L26" i="3"/>
  <c r="K26" i="3"/>
  <c r="J26" i="3"/>
  <c r="G26" i="3"/>
  <c r="H26" i="3" s="1"/>
  <c r="E26" i="3"/>
  <c r="F26" i="3" s="1"/>
  <c r="P25" i="3"/>
  <c r="N25" i="3"/>
  <c r="M25" i="3"/>
  <c r="L25" i="3"/>
  <c r="K25" i="3"/>
  <c r="J25" i="3"/>
  <c r="G25" i="3"/>
  <c r="H25" i="3" s="1"/>
  <c r="E25" i="3"/>
  <c r="F25" i="3" s="1"/>
  <c r="P24" i="3"/>
  <c r="N24" i="3"/>
  <c r="M24" i="3"/>
  <c r="L24" i="3"/>
  <c r="K24" i="3"/>
  <c r="J24" i="3"/>
  <c r="G24" i="3"/>
  <c r="H24" i="3" s="1"/>
  <c r="E24" i="3"/>
  <c r="F24" i="3" s="1"/>
  <c r="P23" i="3"/>
  <c r="N23" i="3"/>
  <c r="M23" i="3"/>
  <c r="L23" i="3"/>
  <c r="K23" i="3"/>
  <c r="J23" i="3"/>
  <c r="G23" i="3"/>
  <c r="H23" i="3" s="1"/>
  <c r="E23" i="3"/>
  <c r="F23" i="3" s="1"/>
  <c r="P22" i="3"/>
  <c r="N22" i="3"/>
  <c r="M22" i="3"/>
  <c r="L22" i="3"/>
  <c r="K22" i="3"/>
  <c r="J22" i="3"/>
  <c r="G22" i="3"/>
  <c r="H22" i="3" s="1"/>
  <c r="E22" i="3"/>
  <c r="F22" i="3" s="1"/>
  <c r="P21" i="3"/>
  <c r="N21" i="3"/>
  <c r="M21" i="3"/>
  <c r="L21" i="3"/>
  <c r="K21" i="3"/>
  <c r="J21" i="3"/>
  <c r="G21" i="3"/>
  <c r="H21" i="3" s="1"/>
  <c r="E21" i="3"/>
  <c r="F21" i="3" s="1"/>
  <c r="P20" i="3"/>
  <c r="N20" i="3"/>
  <c r="M20" i="3"/>
  <c r="L20" i="3"/>
  <c r="K20" i="3"/>
  <c r="J20" i="3"/>
  <c r="G20" i="3"/>
  <c r="H20" i="3" s="1"/>
  <c r="E20" i="3"/>
  <c r="F20" i="3" s="1"/>
  <c r="P19" i="3"/>
  <c r="N19" i="3"/>
  <c r="M19" i="3"/>
  <c r="L19" i="3"/>
  <c r="K19" i="3"/>
  <c r="J19" i="3"/>
  <c r="G19" i="3"/>
  <c r="H19" i="3" s="1"/>
  <c r="E19" i="3"/>
  <c r="F19" i="3" s="1"/>
  <c r="P18" i="3"/>
  <c r="N18" i="3"/>
  <c r="M18" i="3"/>
  <c r="L18" i="3"/>
  <c r="K18" i="3"/>
  <c r="J18" i="3"/>
  <c r="G18" i="3"/>
  <c r="H18" i="3" s="1"/>
  <c r="E18" i="3"/>
  <c r="F18" i="3" s="1"/>
  <c r="P17" i="3"/>
  <c r="N17" i="3"/>
  <c r="M17" i="3"/>
  <c r="L17" i="3"/>
  <c r="K17" i="3"/>
  <c r="J17" i="3"/>
  <c r="G17" i="3"/>
  <c r="H17" i="3" s="1"/>
  <c r="E17" i="3"/>
  <c r="F17" i="3" s="1"/>
  <c r="P16" i="3"/>
  <c r="N16" i="3"/>
  <c r="M16" i="3"/>
  <c r="L16" i="3"/>
  <c r="K16" i="3"/>
  <c r="J16" i="3"/>
  <c r="G16" i="3"/>
  <c r="H16" i="3" s="1"/>
  <c r="E16" i="3"/>
  <c r="F16" i="3" s="1"/>
  <c r="P15" i="3"/>
  <c r="N15" i="3"/>
  <c r="M15" i="3"/>
  <c r="L15" i="3"/>
  <c r="K15" i="3"/>
  <c r="J15" i="3"/>
  <c r="G15" i="3"/>
  <c r="H15" i="3" s="1"/>
  <c r="E15" i="3"/>
  <c r="F15" i="3" s="1"/>
  <c r="P14" i="3"/>
  <c r="N14" i="3"/>
  <c r="M14" i="3"/>
  <c r="L14" i="3"/>
  <c r="K14" i="3"/>
  <c r="J14" i="3"/>
  <c r="G14" i="3"/>
  <c r="H14" i="3" s="1"/>
  <c r="E14" i="3"/>
  <c r="F14" i="3" s="1"/>
  <c r="P13" i="3"/>
  <c r="N13" i="3"/>
  <c r="M13" i="3"/>
  <c r="L13" i="3"/>
  <c r="K13" i="3"/>
  <c r="J13" i="3"/>
  <c r="G13" i="3"/>
  <c r="H13" i="3" s="1"/>
  <c r="E13" i="3"/>
  <c r="F13" i="3" s="1"/>
  <c r="P12" i="3"/>
  <c r="N12" i="3"/>
  <c r="M12" i="3"/>
  <c r="L12" i="3"/>
  <c r="K12" i="3"/>
  <c r="J12" i="3"/>
  <c r="G12" i="3"/>
  <c r="H12" i="3" s="1"/>
  <c r="E12" i="3"/>
  <c r="F12" i="3" s="1"/>
  <c r="P11" i="3"/>
  <c r="N11" i="3"/>
  <c r="M11" i="3"/>
  <c r="L11" i="3"/>
  <c r="K11" i="3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N42" i="2"/>
  <c r="M42" i="2"/>
  <c r="L42" i="2"/>
  <c r="K42" i="2"/>
  <c r="J42" i="2"/>
  <c r="G42" i="2"/>
  <c r="H42" i="2" s="1"/>
  <c r="E42" i="2"/>
  <c r="F42" i="2" s="1"/>
  <c r="P41" i="2"/>
  <c r="N41" i="2"/>
  <c r="M41" i="2"/>
  <c r="L41" i="2"/>
  <c r="K41" i="2"/>
  <c r="J41" i="2"/>
  <c r="G41" i="2"/>
  <c r="H41" i="2" s="1"/>
  <c r="E41" i="2"/>
  <c r="F41" i="2" s="1"/>
  <c r="P40" i="2"/>
  <c r="N40" i="2"/>
  <c r="M40" i="2"/>
  <c r="L40" i="2"/>
  <c r="K40" i="2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N38" i="2"/>
  <c r="M38" i="2"/>
  <c r="L38" i="2"/>
  <c r="K38" i="2"/>
  <c r="J38" i="2"/>
  <c r="G38" i="2"/>
  <c r="H38" i="2" s="1"/>
  <c r="E38" i="2"/>
  <c r="F38" i="2" s="1"/>
  <c r="P37" i="2"/>
  <c r="N37" i="2"/>
  <c r="M37" i="2"/>
  <c r="L37" i="2"/>
  <c r="K37" i="2"/>
  <c r="J37" i="2"/>
  <c r="G37" i="2"/>
  <c r="H37" i="2" s="1"/>
  <c r="E37" i="2"/>
  <c r="F37" i="2" s="1"/>
  <c r="P36" i="2"/>
  <c r="N36" i="2"/>
  <c r="M36" i="2"/>
  <c r="L36" i="2"/>
  <c r="K36" i="2"/>
  <c r="J36" i="2"/>
  <c r="G36" i="2"/>
  <c r="H36" i="2" s="1"/>
  <c r="E36" i="2"/>
  <c r="F36" i="2" s="1"/>
  <c r="P35" i="2"/>
  <c r="N35" i="2"/>
  <c r="M35" i="2"/>
  <c r="L35" i="2"/>
  <c r="K35" i="2"/>
  <c r="J35" i="2"/>
  <c r="G35" i="2"/>
  <c r="H35" i="2" s="1"/>
  <c r="E35" i="2"/>
  <c r="F35" i="2" s="1"/>
  <c r="P34" i="2"/>
  <c r="N34" i="2"/>
  <c r="M34" i="2"/>
  <c r="L34" i="2"/>
  <c r="K34" i="2"/>
  <c r="J34" i="2"/>
  <c r="G34" i="2"/>
  <c r="H34" i="2" s="1"/>
  <c r="E34" i="2"/>
  <c r="F34" i="2" s="1"/>
  <c r="P33" i="2"/>
  <c r="N33" i="2"/>
  <c r="M33" i="2"/>
  <c r="L33" i="2"/>
  <c r="K33" i="2"/>
  <c r="J33" i="2"/>
  <c r="G33" i="2"/>
  <c r="H33" i="2" s="1"/>
  <c r="E33" i="2"/>
  <c r="F33" i="2" s="1"/>
  <c r="P32" i="2"/>
  <c r="N32" i="2"/>
  <c r="M32" i="2"/>
  <c r="L32" i="2"/>
  <c r="K32" i="2"/>
  <c r="J32" i="2"/>
  <c r="G32" i="2"/>
  <c r="H32" i="2" s="1"/>
  <c r="E32" i="2"/>
  <c r="F32" i="2" s="1"/>
  <c r="P31" i="2"/>
  <c r="N31" i="2"/>
  <c r="M31" i="2"/>
  <c r="L31" i="2"/>
  <c r="K31" i="2"/>
  <c r="J31" i="2"/>
  <c r="G31" i="2"/>
  <c r="H31" i="2" s="1"/>
  <c r="E31" i="2"/>
  <c r="F31" i="2" s="1"/>
  <c r="P30" i="2"/>
  <c r="N30" i="2"/>
  <c r="M30" i="2"/>
  <c r="L30" i="2"/>
  <c r="K30" i="2"/>
  <c r="J30" i="2"/>
  <c r="G30" i="2"/>
  <c r="H30" i="2" s="1"/>
  <c r="E30" i="2"/>
  <c r="F30" i="2" s="1"/>
  <c r="P29" i="2"/>
  <c r="N29" i="2"/>
  <c r="M29" i="2"/>
  <c r="L29" i="2"/>
  <c r="K29" i="2"/>
  <c r="J29" i="2"/>
  <c r="G29" i="2"/>
  <c r="H29" i="2" s="1"/>
  <c r="E29" i="2"/>
  <c r="F29" i="2" s="1"/>
  <c r="P28" i="2"/>
  <c r="N28" i="2"/>
  <c r="M28" i="2"/>
  <c r="L28" i="2"/>
  <c r="K28" i="2"/>
  <c r="J28" i="2"/>
  <c r="G28" i="2"/>
  <c r="H28" i="2" s="1"/>
  <c r="E28" i="2"/>
  <c r="F28" i="2" s="1"/>
  <c r="P27" i="2"/>
  <c r="N27" i="2"/>
  <c r="M27" i="2"/>
  <c r="L27" i="2"/>
  <c r="K27" i="2"/>
  <c r="J27" i="2"/>
  <c r="G27" i="2"/>
  <c r="H27" i="2" s="1"/>
  <c r="E27" i="2"/>
  <c r="F27" i="2" s="1"/>
  <c r="P26" i="2"/>
  <c r="N26" i="2"/>
  <c r="M26" i="2"/>
  <c r="L26" i="2"/>
  <c r="K26" i="2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N24" i="2"/>
  <c r="M24" i="2"/>
  <c r="L24" i="2"/>
  <c r="K24" i="2"/>
  <c r="J24" i="2"/>
  <c r="G24" i="2"/>
  <c r="H24" i="2" s="1"/>
  <c r="E24" i="2"/>
  <c r="F24" i="2" s="1"/>
  <c r="P23" i="2"/>
  <c r="N23" i="2"/>
  <c r="M23" i="2"/>
  <c r="L23" i="2"/>
  <c r="K23" i="2"/>
  <c r="J23" i="2"/>
  <c r="G23" i="2"/>
  <c r="H23" i="2" s="1"/>
  <c r="E23" i="2"/>
  <c r="F23" i="2" s="1"/>
  <c r="P22" i="2"/>
  <c r="N22" i="2"/>
  <c r="M22" i="2"/>
  <c r="L22" i="2"/>
  <c r="K22" i="2"/>
  <c r="J22" i="2"/>
  <c r="G22" i="2"/>
  <c r="H22" i="2" s="1"/>
  <c r="E22" i="2"/>
  <c r="F22" i="2" s="1"/>
  <c r="P21" i="2"/>
  <c r="N21" i="2"/>
  <c r="M21" i="2"/>
  <c r="L21" i="2"/>
  <c r="K21" i="2"/>
  <c r="J21" i="2"/>
  <c r="G21" i="2"/>
  <c r="H21" i="2" s="1"/>
  <c r="E21" i="2"/>
  <c r="F21" i="2" s="1"/>
  <c r="P20" i="2"/>
  <c r="N20" i="2"/>
  <c r="M20" i="2"/>
  <c r="L20" i="2"/>
  <c r="K20" i="2"/>
  <c r="J20" i="2"/>
  <c r="G20" i="2"/>
  <c r="H20" i="2" s="1"/>
  <c r="E20" i="2"/>
  <c r="F20" i="2" s="1"/>
  <c r="P19" i="2"/>
  <c r="N19" i="2"/>
  <c r="M19" i="2"/>
  <c r="L19" i="2"/>
  <c r="K19" i="2"/>
  <c r="J19" i="2"/>
  <c r="G19" i="2"/>
  <c r="H19" i="2" s="1"/>
  <c r="E19" i="2"/>
  <c r="F19" i="2" s="1"/>
  <c r="P18" i="2"/>
  <c r="N18" i="2"/>
  <c r="M18" i="2"/>
  <c r="L18" i="2"/>
  <c r="K18" i="2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N16" i="2"/>
  <c r="M16" i="2"/>
  <c r="L16" i="2"/>
  <c r="K16" i="2"/>
  <c r="J16" i="2"/>
  <c r="G16" i="2"/>
  <c r="H16" i="2" s="1"/>
  <c r="E16" i="2"/>
  <c r="F16" i="2" s="1"/>
  <c r="P15" i="2"/>
  <c r="N15" i="2"/>
  <c r="M15" i="2"/>
  <c r="L15" i="2"/>
  <c r="K15" i="2"/>
  <c r="J15" i="2"/>
  <c r="G15" i="2"/>
  <c r="H15" i="2" s="1"/>
  <c r="E15" i="2"/>
  <c r="F15" i="2" s="1"/>
  <c r="P14" i="2"/>
  <c r="N14" i="2"/>
  <c r="M14" i="2"/>
  <c r="L14" i="2"/>
  <c r="K14" i="2"/>
  <c r="J14" i="2"/>
  <c r="G14" i="2"/>
  <c r="H14" i="2" s="1"/>
  <c r="E14" i="2"/>
  <c r="F14" i="2" s="1"/>
  <c r="P13" i="2"/>
  <c r="N13" i="2"/>
  <c r="M13" i="2"/>
  <c r="L13" i="2"/>
  <c r="K13" i="2"/>
  <c r="J13" i="2"/>
  <c r="G13" i="2"/>
  <c r="H13" i="2" s="1"/>
  <c r="E13" i="2"/>
  <c r="F13" i="2" s="1"/>
  <c r="P12" i="2"/>
  <c r="N12" i="2"/>
  <c r="M12" i="2"/>
  <c r="L12" i="2"/>
  <c r="K12" i="2"/>
  <c r="J12" i="2"/>
  <c r="G12" i="2"/>
  <c r="H12" i="2" s="1"/>
  <c r="E12" i="2"/>
  <c r="F12" i="2" s="1"/>
  <c r="P11" i="2"/>
  <c r="N11" i="2"/>
  <c r="M11" i="2"/>
  <c r="L11" i="2"/>
  <c r="K11" i="2"/>
  <c r="J11" i="2"/>
  <c r="G11" i="2"/>
  <c r="K53" i="2" s="1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N20" i="1"/>
  <c r="M20" i="1"/>
  <c r="L20" i="1"/>
  <c r="K20" i="1"/>
  <c r="J20" i="1"/>
  <c r="G20" i="1"/>
  <c r="H20" i="1" s="1"/>
  <c r="E20" i="1"/>
  <c r="F20" i="1" s="1"/>
  <c r="P19" i="1"/>
  <c r="N19" i="1"/>
  <c r="M19" i="1"/>
  <c r="L19" i="1"/>
  <c r="K19" i="1"/>
  <c r="J19" i="1"/>
  <c r="G19" i="1"/>
  <c r="H19" i="1" s="1"/>
  <c r="E19" i="1"/>
  <c r="F19" i="1" s="1"/>
  <c r="P18" i="1"/>
  <c r="N18" i="1"/>
  <c r="M18" i="1"/>
  <c r="L18" i="1"/>
  <c r="K18" i="1"/>
  <c r="J18" i="1"/>
  <c r="G18" i="1"/>
  <c r="H18" i="1" s="1"/>
  <c r="E18" i="1"/>
  <c r="F18" i="1" s="1"/>
  <c r="P17" i="1"/>
  <c r="N17" i="1"/>
  <c r="M17" i="1"/>
  <c r="L17" i="1"/>
  <c r="K17" i="1"/>
  <c r="J17" i="1"/>
  <c r="G17" i="1"/>
  <c r="H17" i="1" s="1"/>
  <c r="E17" i="1"/>
  <c r="F17" i="1" s="1"/>
  <c r="P16" i="1"/>
  <c r="N16" i="1"/>
  <c r="M16" i="1"/>
  <c r="L16" i="1"/>
  <c r="K16" i="1"/>
  <c r="J16" i="1"/>
  <c r="G16" i="1"/>
  <c r="H16" i="1" s="1"/>
  <c r="E16" i="1"/>
  <c r="F16" i="1" s="1"/>
  <c r="P15" i="1"/>
  <c r="N15" i="1"/>
  <c r="M15" i="1"/>
  <c r="L15" i="1"/>
  <c r="K15" i="1"/>
  <c r="J15" i="1"/>
  <c r="G15" i="1"/>
  <c r="H15" i="1" s="1"/>
  <c r="E15" i="1"/>
  <c r="F15" i="1" s="1"/>
  <c r="P14" i="1"/>
  <c r="N14" i="1"/>
  <c r="M14" i="1"/>
  <c r="L14" i="1"/>
  <c r="K14" i="1"/>
  <c r="J14" i="1"/>
  <c r="G14" i="1"/>
  <c r="H14" i="1" s="1"/>
  <c r="E14" i="1"/>
  <c r="F14" i="1" s="1"/>
  <c r="P13" i="1"/>
  <c r="N13" i="1"/>
  <c r="M13" i="1"/>
  <c r="L13" i="1"/>
  <c r="K13" i="1"/>
  <c r="J13" i="1"/>
  <c r="G13" i="1"/>
  <c r="H13" i="1" s="1"/>
  <c r="E13" i="1"/>
  <c r="F13" i="1" s="1"/>
  <c r="P12" i="1"/>
  <c r="N12" i="1"/>
  <c r="M12" i="1"/>
  <c r="L12" i="1"/>
  <c r="K12" i="1"/>
  <c r="J12" i="1"/>
  <c r="G12" i="1"/>
  <c r="H12" i="1" s="1"/>
  <c r="E12" i="1"/>
  <c r="F12" i="1" s="1"/>
  <c r="P11" i="1"/>
  <c r="N11" i="1"/>
  <c r="M11" i="1"/>
  <c r="L11" i="1"/>
  <c r="K11" i="1"/>
  <c r="J11" i="1"/>
  <c r="G11" i="1"/>
  <c r="K54" i="1" s="1"/>
  <c r="E11" i="1"/>
  <c r="F11" i="1" s="1"/>
  <c r="H11" i="1" l="1"/>
  <c r="K53" i="1"/>
  <c r="H11" i="2"/>
  <c r="K52" i="2"/>
  <c r="K54" i="3"/>
  <c r="K52" i="3"/>
  <c r="K53" i="3"/>
  <c r="H11" i="3"/>
  <c r="K52" i="1"/>
  <c r="K54" i="2"/>
  <c r="K52" i="4"/>
  <c r="K54" i="4"/>
</calcChain>
</file>

<file path=xl/sharedStrings.xml><?xml version="1.0" encoding="utf-8"?>
<sst xmlns="http://schemas.openxmlformats.org/spreadsheetml/2006/main" count="741" uniqueCount="233">
  <si>
    <t>DAFTAR NILAI SISWA SMAN 9 SEMARANG SEMESTER GENAP TAHUN PELAJARAN 2019/2020</t>
  </si>
  <si>
    <t>Guru :</t>
  </si>
  <si>
    <t>Dra. Chrisningsih Lestari</t>
  </si>
  <si>
    <t>Kelas X-IPS 1</t>
  </si>
  <si>
    <t>Mapel :</t>
  </si>
  <si>
    <t>Bahasa dan Sastra Inggris [ Lintas Minat ]</t>
  </si>
  <si>
    <t>didownload 10/06/2020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</si>
  <si>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</si>
  <si>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</si>
  <si>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</si>
  <si>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</si>
  <si>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</si>
  <si>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</si>
  <si>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</si>
  <si>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</si>
  <si>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</si>
  <si>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</si>
  <si>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</si>
  <si>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</si>
  <si>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</si>
  <si>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</si>
  <si>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</si>
  <si>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</si>
  <si>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</si>
  <si>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</si>
  <si>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</si>
  <si>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</si>
  <si>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</si>
  <si>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</si>
  <si>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</si>
  <si>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</si>
  <si>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</si>
  <si>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</si>
  <si>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</si>
  <si>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</si>
  <si>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</si>
  <si>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</si>
  <si>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</si>
  <si>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</si>
  <si>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</si>
  <si>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</si>
  <si>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</si>
  <si>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</si>
  <si>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</si>
  <si>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</si>
  <si>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</si>
  <si>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</si>
  <si>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</si>
  <si>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</si>
  <si>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</si>
  <si>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</si>
  <si>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</si>
  <si>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</si>
  <si>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</si>
  <si>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</si>
  <si>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ADITYA DWI PUTRANTO</t>
  </si>
  <si>
    <t>Predikat &amp; Deskripsi Pengetahuan</t>
  </si>
  <si>
    <t>ACUAN MENGISI DESKRIPSI</t>
  </si>
  <si>
    <t>AGILIA PRAMUDI ASTUTI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</si>
  <si>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</si>
  <si>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</si>
  <si>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</si>
  <si>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</si>
  <si>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</si>
  <si>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</si>
  <si>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</si>
  <si>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</si>
  <si>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AKBAR RAMDANI</t>
  </si>
  <si>
    <t>Memiliki kemampuan kognitif memahami dan menganalisis materi language features too .. To, and enough to</t>
  </si>
  <si>
    <t>Sangat terampil memahami dan menganalisis materi language features too .. To, and enough to</t>
  </si>
  <si>
    <t>ANGGITA PURWANINGTYAS</t>
  </si>
  <si>
    <t>ARDHIANSA SYACHPUTRA</t>
  </si>
  <si>
    <t>Memiliki kemampuan kognitif memahami namun perlu peningkatan dalam menganalisis materi advertisement</t>
  </si>
  <si>
    <t>Sangat terampil  namun perlu peningkatan dalam menganalisis materi advertisement</t>
  </si>
  <si>
    <t>BERNADIKTUS REYNALDO NATHANAEL ANDREAN</t>
  </si>
  <si>
    <t>BRIGITA EVANA ZANDRA SARASWATI</t>
  </si>
  <si>
    <t>Perlu peningkatan dalam menganalisis materi report factual text</t>
  </si>
  <si>
    <t>Sanngat terampil dalam menganalisis materi report factual text</t>
  </si>
  <si>
    <t>CICILIA FIONA ARWADIKA PUTRI</t>
  </si>
  <si>
    <t>CLEOPHILA DEVINA NUGRAHANI</t>
  </si>
  <si>
    <t>Perlu peningkatan dalam menganalisis materi report factual text, prverb and riddle texts</t>
  </si>
  <si>
    <t>DANENDRA MAHARDHIKA</t>
  </si>
  <si>
    <t>DE ROSAL, PIUS CHRISTIAN</t>
  </si>
  <si>
    <t>DEVITA YUNIAWATI</t>
  </si>
  <si>
    <t>DICKY DHARMAWAN CHANDRA WIBOWO</t>
  </si>
  <si>
    <t>ENDHARTO MUSTIKO AJI PRATOMO</t>
  </si>
  <si>
    <t>EPIVANIA RETNO NUGRAHENI</t>
  </si>
  <si>
    <t>Predikat &amp; Deskripsi Keterampilan</t>
  </si>
  <si>
    <t>GALIH AYU SARAS WATI</t>
  </si>
  <si>
    <t>GANANG WIRABHAKTI</t>
  </si>
  <si>
    <t>GRISELDA NATASHA ALDA</t>
  </si>
  <si>
    <t>HILARIUS MARCELL NIKKO ALBERTO</t>
  </si>
  <si>
    <t>IBNU UMAR FAUZI</t>
  </si>
  <si>
    <t>IVAN SATYA ADHI WICAKSONO</t>
  </si>
  <si>
    <t>KARINA PUTRI ARDANI</t>
  </si>
  <si>
    <t>LINTANG CENDEKIA MUGHNY SANJAYA</t>
  </si>
  <si>
    <t>MARIA ELGA PUTRI</t>
  </si>
  <si>
    <t>MUH. GIBRAN ABDIEL ATMAJA</t>
  </si>
  <si>
    <t>MUHAMAT RIJAL MUSTOFA</t>
  </si>
  <si>
    <t>MUHAMMAD NUR AFRIZAL</t>
  </si>
  <si>
    <t>MUHAMMAD RAJENDRA SYAHPUTRA</t>
  </si>
  <si>
    <t>NABILA GUSTI SAPUTRI</t>
  </si>
  <si>
    <t>NAFATHA CRISANDI</t>
  </si>
  <si>
    <t>PATRICIA SELMA PUTRANTO</t>
  </si>
  <si>
    <t>RAFIF ARSYA PRADIVA</t>
  </si>
  <si>
    <t>RAKA EGA SAPUTRA</t>
  </si>
  <si>
    <t>RM. ARIEL SATRIA SAKTI ARKANANTA</t>
  </si>
  <si>
    <t>SEPTIANA INTAN HANDAYANI</t>
  </si>
  <si>
    <t>SHELVIA ANGELIQUE DYAH PITHALOKA ZAHARA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</si>
  <si>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</si>
  <si>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</si>
  <si>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</si>
  <si>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</si>
  <si>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</si>
  <si>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</si>
  <si>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</si>
  <si>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</si>
  <si>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</si>
  <si>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</si>
  <si>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</si>
  <si>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</si>
  <si>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19620715 199103 2 003</t>
  </si>
  <si>
    <t>Kelas X-IPS 2</t>
  </si>
  <si>
    <t>ABIGAIL CINTYA FABRIANNE GUINEVERE PATTALALA</t>
  </si>
  <si>
    <t>ADERIZA DEWI ARSONYA</t>
  </si>
  <si>
    <t>ADITYA GHANI DANURENDRA</t>
  </si>
  <si>
    <t>AFIFAH DARA WAHYU KUSUMA</t>
  </si>
  <si>
    <t>AGUSTINA AYU MAHARANI</t>
  </si>
  <si>
    <t>AMELIA PUTRI SANTINI</t>
  </si>
  <si>
    <t>ANANDA NAUFAL ATHALLAH</t>
  </si>
  <si>
    <t>ANANDA RAMADHAN IAN FAHREZI</t>
  </si>
  <si>
    <t>ANTIKA SEPTYAWATI</t>
  </si>
  <si>
    <t>CHRISTIAN BRYAN ABEL WIJAYA</t>
  </si>
  <si>
    <t>CINDY APRILIANA WULANDARI</t>
  </si>
  <si>
    <t>ESTI NURHALIZA</t>
  </si>
  <si>
    <t>FABIAN IFTAN FAHREZY</t>
  </si>
  <si>
    <t>FAIRLY VISNUMURTI HIDAYAT</t>
  </si>
  <si>
    <t>GEOVANNIE PRADITYA WINEDHAR</t>
  </si>
  <si>
    <t>GHESTA EZRA WIJAYA</t>
  </si>
  <si>
    <t>GLADHIS TRAVIATA PUTRIWIJAYA</t>
  </si>
  <si>
    <t>GYMNASTIAR ARI PAMUNGKAS</t>
  </si>
  <si>
    <t>HEAN FIRSTY AGHNIA CHIZMA AFIZA</t>
  </si>
  <si>
    <t>JEWISH KRESNA NATHANINO</t>
  </si>
  <si>
    <t>JUAN JEREMY CHRISTIAN ANUGRAH BAJA UTAMA L. TOBING</t>
  </si>
  <si>
    <t>MEUTIA AISMA</t>
  </si>
  <si>
    <t>MUHAMAD RIZAL PUTRA KUSUMA</t>
  </si>
  <si>
    <t>MUHAMMAD ARDI DEWANGGA</t>
  </si>
  <si>
    <t>MUHAMMAD SYARIF HIDAYATULLAH</t>
  </si>
  <si>
    <t>NABILA DWI ASTUTI</t>
  </si>
  <si>
    <t>NAWAL HAJID FARRAS</t>
  </si>
  <si>
    <t>RAIHAN TEGAR PRATAMA</t>
  </si>
  <si>
    <t>RIVEL EDGAR ADRIAN</t>
  </si>
  <si>
    <t>SANITA LAISA SETTI</t>
  </si>
  <si>
    <t>TANAYA ANINDITA</t>
  </si>
  <si>
    <t>TEUKU ZIKRI MAULANA</t>
  </si>
  <si>
    <t>WAHYU GUNTUR SETIYONUGROHO</t>
  </si>
  <si>
    <t>YUNA SAGATRI PUJI RAHAYU</t>
  </si>
  <si>
    <t>ZEFANYA STEPHANIE BRAMANTYA</t>
  </si>
  <si>
    <t>Kelas X-IPS 3</t>
  </si>
  <si>
    <t>ABIMANYU ARYA RAMADHAN</t>
  </si>
  <si>
    <t>ACHMAD ANANDA WIRA ZALFITRA</t>
  </si>
  <si>
    <t>AMELIA PUTRI WINDA RAHMA</t>
  </si>
  <si>
    <t>ARMENIA HAPSHON AZZAHRA</t>
  </si>
  <si>
    <t>AZIZAH NURI ASITHA</t>
  </si>
  <si>
    <t>BINTANG PERMANA JATI</t>
  </si>
  <si>
    <t>CITTA ARDA PINAHAYU</t>
  </si>
  <si>
    <t>DEWI NOVITASARI</t>
  </si>
  <si>
    <t>GHINA PUAN MALIHA</t>
  </si>
  <si>
    <t>HENING WIJAYANTI ENGEL</t>
  </si>
  <si>
    <t>IKHBAL BAGUS DWI KUSUMA</t>
  </si>
  <si>
    <t>IVANDRA DWI SAPUTRA</t>
  </si>
  <si>
    <t>JORDAN KRISNA WIJAYA ARIFIN</t>
  </si>
  <si>
    <t>LATIFAH RAHMADINI</t>
  </si>
  <si>
    <t>LUTHFIAH FARA FADHILAH</t>
  </si>
  <si>
    <t>MAHARANI DEBY DWI CAHYANI SUWARTONO</t>
  </si>
  <si>
    <t>MEYTA LAILYA KURNIASARI</t>
  </si>
  <si>
    <t>MUHAMMAD AKBAR HIDAYATULLOH</t>
  </si>
  <si>
    <t>MUHAMMAD BAGAS ROMADHON</t>
  </si>
  <si>
    <t>MUHAMMAD ILHAM IBRAHIM</t>
  </si>
  <si>
    <t>MUHAMMAD NAUFAL DZAKI</t>
  </si>
  <si>
    <t>NAJWA AULIA LARASATI</t>
  </si>
  <si>
    <t>NUR FAJARI LINTANG TIMUR</t>
  </si>
  <si>
    <t>RANGGA GIO NOVSTANZA</t>
  </si>
  <si>
    <t>REYZA INDAH DWI RAHMAWATI</t>
  </si>
  <si>
    <t>RIZKY ALDIANSYAH</t>
  </si>
  <si>
    <t>RIZKY ARTHAMEVIA PUSPITA DEWI</t>
  </si>
  <si>
    <t>SABILLA PUTRI PRAMESTI</t>
  </si>
  <si>
    <t>SATRIA EGAN PRIYATMOKO</t>
  </si>
  <si>
    <t>SEINKA ABRE CESSANO</t>
  </si>
  <si>
    <t>SEVIA BEBBY UTAMI</t>
  </si>
  <si>
    <t>SHELLAVITA NABILA SAROSA</t>
  </si>
  <si>
    <t>SINDHU RISTU GUMILANG</t>
  </si>
  <si>
    <t>YANUAR ADI SYAHPUTRA</t>
  </si>
  <si>
    <t>Kelas X-IPS 4</t>
  </si>
  <si>
    <t>ADELIA SEPTIA CAHYANI</t>
  </si>
  <si>
    <t>ADITYA DANISWARA WIDIANTO</t>
  </si>
  <si>
    <t>AFINA MAULINDA</t>
  </si>
  <si>
    <t>AHMAD ARVIN SANI FAUZAN</t>
  </si>
  <si>
    <t>AJI SETYO PAMBUDI</t>
  </si>
  <si>
    <t>BARA SATRIA WICAKSONO</t>
  </si>
  <si>
    <t>CINDY PASSYA PERMATASARI</t>
  </si>
  <si>
    <t>DUTA AJI PAMUNGKAS</t>
  </si>
  <si>
    <t>EDENIA DARALFA</t>
  </si>
  <si>
    <t>ERIKA NURMALITA FEBRIANTI</t>
  </si>
  <si>
    <t>FARICA SALMA ARBARETZA</t>
  </si>
  <si>
    <t>GALUH NISTI SEDAYONAYA PELANGI BIAS</t>
  </si>
  <si>
    <t>GERANITO FIQIH PUTRA PRATAMA</t>
  </si>
  <si>
    <t>HAFIZH RIFAT ANANDASUTISNA</t>
  </si>
  <si>
    <t>IBRAM ADITYA PUTRA</t>
  </si>
  <si>
    <t>JUAN QAYUM ALIF SULISTYOHUTOMO</t>
  </si>
  <si>
    <t>KEISYA DENNAYA PUTRI</t>
  </si>
  <si>
    <t>M. ISMAIL SETYANTO</t>
  </si>
  <si>
    <t>MA. NABIL AULIA RAHMAN</t>
  </si>
  <si>
    <t>MEIDIANA NURUL MILLA</t>
  </si>
  <si>
    <t>MELLYTA AVRIEL EKA AGGIYANI</t>
  </si>
  <si>
    <t>MUHAMAD RIFKY DWI PUTRANTO</t>
  </si>
  <si>
    <t>MUHAMMAD AUFA SYAFI`I</t>
  </si>
  <si>
    <t>MUHAMMAD RAFLI FIRDAUSI</t>
  </si>
  <si>
    <t>MUTIA AYU EFFENDI</t>
  </si>
  <si>
    <t>NABILA ISMA SHIKA NAVALERA</t>
  </si>
  <si>
    <t>NADIA CINTHYA DEWI</t>
  </si>
  <si>
    <t>PRADINATA NOREMO WOHINGATI</t>
  </si>
  <si>
    <t>RADITYA MAHESWARA</t>
  </si>
  <si>
    <t>REZA RIFA&amp;amp;amp;amp;#039;I FERDIANSYAH</t>
  </si>
  <si>
    <t>RIKE RATU SAPHIRA</t>
  </si>
  <si>
    <t>RIZKY PUTRA APRILIYANNO</t>
  </si>
  <si>
    <t>SHAFA TIRZA KAMILA</t>
  </si>
  <si>
    <t>SYIFA NURULITA HASANAH</t>
  </si>
  <si>
    <t>TIARA AYU WIDAYANTI</t>
  </si>
  <si>
    <t>YUDHA FIRMAN HIDAYAT</t>
  </si>
  <si>
    <t>Kurang terampil memahami dan menganalisis materi language features too .. To, and enough to, advertisement, and report factual text</t>
  </si>
  <si>
    <t>Belum bisa menganalisis materi report factual text, prverb and riddle texts</t>
  </si>
  <si>
    <t>Belum terampil dalam memahami dan menganalisis materi language features too .. To, and enough to, advertisement, and report factual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</si>
</sst>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V11" activePane="bottomRight" state="frozen"/>
      <selection pane="topRight"/>
      <selection pane="bottomLeft"/>
      <selection pane="bottomRight" activeCell="O17" sqref="O1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1127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1127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255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138033</v>
      </c>
      <c r="C11" s="19" t="s">
        <v>55</v>
      </c>
      <c r="D11" s="18"/>
      <c r="E11" s="28">
        <f t="shared" ref="E11:E50" si="0">IF((COUNTA(T11:AC11)&gt;0),(ROUND((AVERAGE(T11:AC11)),0)),"")</f>
        <v>73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 t="shared" ref="G11:G50" si="2">IF((COUNTA(T11:AD11)&gt;0),(ROUND((AVERAGE(T11:AD11)),0)),"")</f>
        <v>73</v>
      </c>
      <c r="H11" s="28" t="str">
        <f t="shared" ref="H11:H50" si="3">IF(AND(ISNUMBER(G11),G11&gt;=1),IF(G11&lt;=$FD$13,$FE$13,IF(G11&lt;=$FD$14,$FE$14,IF(G11&lt;=$FD$15,$FE$15,IF(G11&lt;=$FD$16,$FE$16,)))), "")</f>
        <v>C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kognitif memahami namun perlu peningkatan dalam menganalisis materi advertisement</v>
      </c>
      <c r="K11" s="28">
        <f t="shared" ref="K11:K50" si="5">IF((COUNTA(AF11:AO11)&gt;0),AVERAGE(AF11:AO11),"")</f>
        <v>75</v>
      </c>
      <c r="L11" s="28" t="str">
        <f t="shared" ref="L11:L50" si="6">IF(AND(ISNUMBER(K11),K11&gt;=1), IF(K11&lt;=$FD$27,$FE$27,IF(K11&lt;=$FD$28,$FE$28,IF(K11&lt;=$FD$29,$FE$29,IF(K11&lt;=$FD$30,$FE$30,)))), "")</f>
        <v>C</v>
      </c>
      <c r="M11" s="28">
        <f t="shared" ref="M11:M50" si="7">IF((COUNTA(AF11:AO11)&gt;0),AVERAGE(AF11:AO11),"")</f>
        <v>75</v>
      </c>
      <c r="N11" s="28" t="str">
        <f t="shared" ref="N11:N50" si="8">IF(AND(ISNUMBER(M11),M11&gt;=1), IF(M11&lt;=$FD$27,$FE$27,IF(M11&lt;=$FD$28,$FE$28,IF(M11&lt;=$FD$29,$FE$29,IF(M11&lt;=$FD$30,$FE$30,)))), "")</f>
        <v>C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 namun perlu peningkatan dalam menganalisis materi advertisement</v>
      </c>
      <c r="Q11" s="39"/>
      <c r="R11" s="39" t="s">
        <v>9</v>
      </c>
      <c r="S11" s="18"/>
      <c r="T11" s="1">
        <v>76</v>
      </c>
      <c r="U11" s="1">
        <v>70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75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146772</v>
      </c>
      <c r="C12" s="19" t="s">
        <v>58</v>
      </c>
      <c r="D12" s="18"/>
      <c r="E12" s="28">
        <f t="shared" si="0"/>
        <v>77</v>
      </c>
      <c r="F12" s="28" t="str">
        <f t="shared" si="1"/>
        <v>B</v>
      </c>
      <c r="G12" s="28">
        <f t="shared" si="2"/>
        <v>77</v>
      </c>
      <c r="H12" s="28" t="str">
        <f t="shared" si="3"/>
        <v>B</v>
      </c>
      <c r="I12" s="36">
        <v>2</v>
      </c>
      <c r="J12" s="28" t="str">
        <f t="shared" si="4"/>
        <v>Memiliki kemampuan kognitif memahami namun perlu peningkatan dalam menganalisis materi advertisement</v>
      </c>
      <c r="K12" s="28">
        <f t="shared" si="5"/>
        <v>84</v>
      </c>
      <c r="L12" s="28" t="str">
        <f t="shared" si="6"/>
        <v>B</v>
      </c>
      <c r="M12" s="28">
        <f t="shared" si="7"/>
        <v>84</v>
      </c>
      <c r="N12" s="28" t="str">
        <f t="shared" si="8"/>
        <v>B</v>
      </c>
      <c r="O12" s="36">
        <v>2</v>
      </c>
      <c r="P12" s="28" t="str">
        <f t="shared" si="9"/>
        <v>Sangat terampil  namun perlu peningkatan dalam menganalisis materi advertisement</v>
      </c>
      <c r="Q12" s="39"/>
      <c r="R12" s="39" t="s">
        <v>9</v>
      </c>
      <c r="S12" s="18"/>
      <c r="T12" s="1">
        <v>83</v>
      </c>
      <c r="U12" s="1">
        <v>70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84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146788</v>
      </c>
      <c r="C13" s="19" t="s">
        <v>67</v>
      </c>
      <c r="D13" s="18"/>
      <c r="E13" s="28">
        <f t="shared" si="0"/>
        <v>73</v>
      </c>
      <c r="F13" s="28" t="str">
        <f t="shared" si="1"/>
        <v>C</v>
      </c>
      <c r="G13" s="28">
        <f t="shared" si="2"/>
        <v>73</v>
      </c>
      <c r="H13" s="28" t="str">
        <f t="shared" si="3"/>
        <v>C</v>
      </c>
      <c r="I13" s="36">
        <v>3</v>
      </c>
      <c r="J13" s="28" t="str">
        <f t="shared" si="4"/>
        <v>Perlu peningkatan dalam menganalisis materi report factual text</v>
      </c>
      <c r="K13" s="28">
        <f t="shared" si="5"/>
        <v>70</v>
      </c>
      <c r="L13" s="28" t="str">
        <f t="shared" si="6"/>
        <v>C</v>
      </c>
      <c r="M13" s="28">
        <f t="shared" si="7"/>
        <v>70</v>
      </c>
      <c r="N13" s="28" t="str">
        <f t="shared" si="8"/>
        <v>C</v>
      </c>
      <c r="O13" s="36">
        <v>3</v>
      </c>
      <c r="P13" s="28" t="str">
        <f t="shared" si="9"/>
        <v>Sanngat terampil dalam menganalisis materi report factual text</v>
      </c>
      <c r="Q13" s="39"/>
      <c r="R13" s="39" t="s">
        <v>9</v>
      </c>
      <c r="S13" s="18"/>
      <c r="T13" s="1">
        <v>76</v>
      </c>
      <c r="U13" s="1">
        <v>70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70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56401</v>
      </c>
      <c r="FK13" s="41">
        <v>56411</v>
      </c>
    </row>
    <row r="14" spans="1:167" x14ac:dyDescent="0.25">
      <c r="A14" s="19">
        <v>4</v>
      </c>
      <c r="B14" s="19">
        <v>146804</v>
      </c>
      <c r="C14" s="19" t="s">
        <v>70</v>
      </c>
      <c r="D14" s="18"/>
      <c r="E14" s="28">
        <f t="shared" si="0"/>
        <v>75</v>
      </c>
      <c r="F14" s="28" t="str">
        <f t="shared" si="1"/>
        <v>C</v>
      </c>
      <c r="G14" s="28">
        <f t="shared" si="2"/>
        <v>75</v>
      </c>
      <c r="H14" s="28" t="str">
        <f t="shared" si="3"/>
        <v>C</v>
      </c>
      <c r="I14" s="36">
        <v>3</v>
      </c>
      <c r="J14" s="28" t="str">
        <f t="shared" si="4"/>
        <v>Perlu peningkatan dalam menganalisis materi report factual text</v>
      </c>
      <c r="K14" s="28">
        <f t="shared" si="5"/>
        <v>85</v>
      </c>
      <c r="L14" s="28" t="str">
        <f t="shared" si="6"/>
        <v>A</v>
      </c>
      <c r="M14" s="28">
        <f t="shared" si="7"/>
        <v>85</v>
      </c>
      <c r="N14" s="28" t="str">
        <f t="shared" si="8"/>
        <v>A</v>
      </c>
      <c r="O14" s="36">
        <v>2</v>
      </c>
      <c r="P14" s="28" t="str">
        <f t="shared" si="9"/>
        <v>Sangat terampil  namun perlu peningkatan dalam menganalisis materi advertisement</v>
      </c>
      <c r="Q14" s="39"/>
      <c r="R14" s="39" t="s">
        <v>9</v>
      </c>
      <c r="S14" s="18"/>
      <c r="T14" s="1">
        <v>78</v>
      </c>
      <c r="U14" s="1">
        <v>72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146820</v>
      </c>
      <c r="C15" s="19" t="s">
        <v>71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v>2</v>
      </c>
      <c r="J15" s="28" t="str">
        <f t="shared" si="4"/>
        <v>Memiliki kemampuan kognitif memahami namun perlu peningkatan dalam menganalisis materi advertisement</v>
      </c>
      <c r="K15" s="28">
        <f t="shared" si="5"/>
        <v>76</v>
      </c>
      <c r="L15" s="28" t="str">
        <f t="shared" si="6"/>
        <v>B</v>
      </c>
      <c r="M15" s="28">
        <f t="shared" si="7"/>
        <v>76</v>
      </c>
      <c r="N15" s="28" t="str">
        <f t="shared" si="8"/>
        <v>B</v>
      </c>
      <c r="O15" s="36">
        <v>2</v>
      </c>
      <c r="P15" s="28" t="str">
        <f t="shared" si="9"/>
        <v>Sangat terampil  namun perlu peningkatan dalam menganalisis materi advertisement</v>
      </c>
      <c r="Q15" s="39"/>
      <c r="R15" s="39" t="s">
        <v>9</v>
      </c>
      <c r="S15" s="18"/>
      <c r="T15" s="1">
        <v>80</v>
      </c>
      <c r="U15" s="1">
        <v>80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76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56402</v>
      </c>
      <c r="FK15" s="41">
        <v>56412</v>
      </c>
    </row>
    <row r="16" spans="1:167" x14ac:dyDescent="0.25">
      <c r="A16" s="19">
        <v>6</v>
      </c>
      <c r="B16" s="19">
        <v>146836</v>
      </c>
      <c r="C16" s="19" t="s">
        <v>74</v>
      </c>
      <c r="D16" s="18"/>
      <c r="E16" s="28">
        <f t="shared" si="0"/>
        <v>77</v>
      </c>
      <c r="F16" s="28" t="str">
        <f t="shared" si="1"/>
        <v>B</v>
      </c>
      <c r="G16" s="28">
        <f t="shared" si="2"/>
        <v>77</v>
      </c>
      <c r="H16" s="28" t="str">
        <f t="shared" si="3"/>
        <v>B</v>
      </c>
      <c r="I16" s="36">
        <v>2</v>
      </c>
      <c r="J16" s="28" t="str">
        <f t="shared" si="4"/>
        <v>Memiliki kemampuan kognitif memahami namun perlu peningkatan dalam menganalisis materi advertisement</v>
      </c>
      <c r="K16" s="28">
        <f t="shared" si="5"/>
        <v>76</v>
      </c>
      <c r="L16" s="28" t="str">
        <f t="shared" si="6"/>
        <v>B</v>
      </c>
      <c r="M16" s="28">
        <f t="shared" si="7"/>
        <v>76</v>
      </c>
      <c r="N16" s="28" t="str">
        <f t="shared" si="8"/>
        <v>B</v>
      </c>
      <c r="O16" s="36">
        <v>2</v>
      </c>
      <c r="P16" s="28" t="str">
        <f t="shared" si="9"/>
        <v>Sangat terampil  namun perlu peningkatan dalam menganalisis materi advertisement</v>
      </c>
      <c r="Q16" s="39"/>
      <c r="R16" s="39" t="s">
        <v>9</v>
      </c>
      <c r="S16" s="18"/>
      <c r="T16" s="1">
        <v>80</v>
      </c>
      <c r="U16" s="1">
        <v>74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76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146852</v>
      </c>
      <c r="C17" s="19" t="s">
        <v>75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2</v>
      </c>
      <c r="J17" s="28" t="str">
        <f t="shared" si="4"/>
        <v>Memiliki kemampuan kognitif memahami namun perlu peningkatan dalam menganalisis materi advertisement</v>
      </c>
      <c r="K17" s="28">
        <f t="shared" si="5"/>
        <v>76</v>
      </c>
      <c r="L17" s="28" t="str">
        <f t="shared" si="6"/>
        <v>B</v>
      </c>
      <c r="M17" s="28">
        <f t="shared" si="7"/>
        <v>76</v>
      </c>
      <c r="N17" s="28" t="str">
        <f t="shared" si="8"/>
        <v>B</v>
      </c>
      <c r="O17" s="36">
        <v>2</v>
      </c>
      <c r="P17" s="28" t="str">
        <f t="shared" si="9"/>
        <v>Sangat terampil  namun perlu peningkatan dalam menganalisis materi advertisement</v>
      </c>
      <c r="Q17" s="39"/>
      <c r="R17" s="39" t="s">
        <v>9</v>
      </c>
      <c r="S17" s="18"/>
      <c r="T17" s="1">
        <v>83</v>
      </c>
      <c r="U17" s="1">
        <v>83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76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56403</v>
      </c>
      <c r="FK17" s="41">
        <v>56413</v>
      </c>
    </row>
    <row r="18" spans="1:167" x14ac:dyDescent="0.25">
      <c r="A18" s="19">
        <v>8</v>
      </c>
      <c r="B18" s="19">
        <v>146868</v>
      </c>
      <c r="C18" s="19" t="s">
        <v>78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2</v>
      </c>
      <c r="J18" s="28" t="str">
        <f t="shared" si="4"/>
        <v>Memiliki kemampuan kognitif memahami namun perlu peningkatan dalam menganalisis materi advertisement</v>
      </c>
      <c r="K18" s="28">
        <f t="shared" si="5"/>
        <v>78</v>
      </c>
      <c r="L18" s="28" t="str">
        <f t="shared" si="6"/>
        <v>B</v>
      </c>
      <c r="M18" s="28">
        <f t="shared" si="7"/>
        <v>78</v>
      </c>
      <c r="N18" s="28" t="str">
        <f t="shared" si="8"/>
        <v>B</v>
      </c>
      <c r="O18" s="36">
        <v>2</v>
      </c>
      <c r="P18" s="28" t="str">
        <f t="shared" si="9"/>
        <v>Sangat terampil  namun perlu peningkatan dalam menganalisis materi advertisement</v>
      </c>
      <c r="Q18" s="39"/>
      <c r="R18" s="39" t="s">
        <v>9</v>
      </c>
      <c r="S18" s="18"/>
      <c r="T18" s="1">
        <v>84</v>
      </c>
      <c r="U18" s="1">
        <v>81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78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146884</v>
      </c>
      <c r="C19" s="19" t="s">
        <v>79</v>
      </c>
      <c r="D19" s="18"/>
      <c r="E19" s="28">
        <f t="shared" si="0"/>
        <v>80</v>
      </c>
      <c r="F19" s="28" t="str">
        <f t="shared" si="1"/>
        <v>B</v>
      </c>
      <c r="G19" s="28">
        <f t="shared" si="2"/>
        <v>80</v>
      </c>
      <c r="H19" s="28" t="str">
        <f t="shared" si="3"/>
        <v>B</v>
      </c>
      <c r="I19" s="36">
        <v>2</v>
      </c>
      <c r="J19" s="28" t="str">
        <f t="shared" si="4"/>
        <v>Memiliki kemampuan kognitif memahami namun perlu peningkatan dalam menganalisis materi advertisement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2</v>
      </c>
      <c r="P19" s="28" t="str">
        <f t="shared" si="9"/>
        <v>Sangat terampil  namun perlu peningkatan dalam menganalisis materi advertisement</v>
      </c>
      <c r="Q19" s="39"/>
      <c r="R19" s="39" t="s">
        <v>9</v>
      </c>
      <c r="S19" s="18"/>
      <c r="T19" s="1">
        <v>76</v>
      </c>
      <c r="U19" s="1">
        <v>84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80</v>
      </c>
      <c r="FI19" s="43"/>
      <c r="FJ19" s="41">
        <v>56404</v>
      </c>
      <c r="FK19" s="41">
        <v>56414</v>
      </c>
    </row>
    <row r="20" spans="1:167" x14ac:dyDescent="0.25">
      <c r="A20" s="19">
        <v>10</v>
      </c>
      <c r="B20" s="19">
        <v>146900</v>
      </c>
      <c r="C20" s="19" t="s">
        <v>81</v>
      </c>
      <c r="D20" s="18"/>
      <c r="E20" s="28">
        <f t="shared" si="0"/>
        <v>76</v>
      </c>
      <c r="F20" s="28" t="str">
        <f t="shared" si="1"/>
        <v>B</v>
      </c>
      <c r="G20" s="28">
        <f t="shared" si="2"/>
        <v>76</v>
      </c>
      <c r="H20" s="28" t="str">
        <f t="shared" si="3"/>
        <v>B</v>
      </c>
      <c r="I20" s="36">
        <v>2</v>
      </c>
      <c r="J20" s="28" t="str">
        <f t="shared" si="4"/>
        <v>Memiliki kemampuan kognitif memahami namun perlu peningkatan dalam menganalisis materi advertisement</v>
      </c>
      <c r="K20" s="28">
        <f t="shared" si="5"/>
        <v>76</v>
      </c>
      <c r="L20" s="28" t="str">
        <f t="shared" si="6"/>
        <v>B</v>
      </c>
      <c r="M20" s="28">
        <f t="shared" si="7"/>
        <v>76</v>
      </c>
      <c r="N20" s="28" t="str">
        <f t="shared" si="8"/>
        <v>B</v>
      </c>
      <c r="O20" s="36">
        <v>2</v>
      </c>
      <c r="P20" s="28" t="str">
        <f t="shared" si="9"/>
        <v>Sangat terampil  namun perlu peningkatan dalam menganalisis materi advertisement</v>
      </c>
      <c r="Q20" s="39"/>
      <c r="R20" s="39" t="s">
        <v>9</v>
      </c>
      <c r="S20" s="18"/>
      <c r="T20" s="1">
        <v>76</v>
      </c>
      <c r="U20" s="1">
        <v>75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76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146916</v>
      </c>
      <c r="C21" s="19" t="s">
        <v>82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Memiliki kemampuan kognitif memahami dan menganalisis materi language features too .. To, and enough to</v>
      </c>
      <c r="K21" s="28">
        <f t="shared" si="5"/>
        <v>87</v>
      </c>
      <c r="L21" s="28" t="str">
        <f t="shared" si="6"/>
        <v>A</v>
      </c>
      <c r="M21" s="28">
        <f t="shared" si="7"/>
        <v>87</v>
      </c>
      <c r="N21" s="28" t="str">
        <f t="shared" si="8"/>
        <v>A</v>
      </c>
      <c r="O21" s="36">
        <v>2</v>
      </c>
      <c r="P21" s="28" t="str">
        <f t="shared" si="9"/>
        <v>Sangat terampil  namun perlu peningkatan dalam menganalisis materi advertisement</v>
      </c>
      <c r="Q21" s="39"/>
      <c r="R21" s="39" t="s">
        <v>8</v>
      </c>
      <c r="S21" s="18"/>
      <c r="T21" s="1">
        <v>82</v>
      </c>
      <c r="U21" s="1">
        <v>87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87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56405</v>
      </c>
      <c r="FK21" s="41">
        <v>56415</v>
      </c>
    </row>
    <row r="22" spans="1:167" x14ac:dyDescent="0.25">
      <c r="A22" s="19">
        <v>12</v>
      </c>
      <c r="B22" s="19">
        <v>146932</v>
      </c>
      <c r="C22" s="19" t="s">
        <v>83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2</v>
      </c>
      <c r="J22" s="28" t="str">
        <f t="shared" si="4"/>
        <v>Memiliki kemampuan kognitif memahami namun perlu peningkatan dalam menganalisis materi advertisement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2</v>
      </c>
      <c r="P22" s="28" t="str">
        <f t="shared" si="9"/>
        <v>Sangat terampil  namun perlu peningkatan dalam menganalisis materi advertisement</v>
      </c>
      <c r="Q22" s="39"/>
      <c r="R22" s="39" t="s">
        <v>9</v>
      </c>
      <c r="S22" s="18"/>
      <c r="T22" s="1">
        <v>80</v>
      </c>
      <c r="U22" s="1">
        <v>80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146948</v>
      </c>
      <c r="C23" s="19" t="s">
        <v>84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2</v>
      </c>
      <c r="J23" s="28" t="str">
        <f t="shared" si="4"/>
        <v>Memiliki kemampuan kognitif memahami namun perlu peningkatan dalam menganalisis materi advertisement</v>
      </c>
      <c r="K23" s="28">
        <f t="shared" si="5"/>
        <v>78</v>
      </c>
      <c r="L23" s="28" t="str">
        <f t="shared" si="6"/>
        <v>B</v>
      </c>
      <c r="M23" s="28">
        <f t="shared" si="7"/>
        <v>78</v>
      </c>
      <c r="N23" s="28" t="str">
        <f t="shared" si="8"/>
        <v>B</v>
      </c>
      <c r="O23" s="36">
        <v>2</v>
      </c>
      <c r="P23" s="28" t="str">
        <f t="shared" si="9"/>
        <v>Sangat terampil  namun perlu peningkatan dalam menganalisis materi advertisement</v>
      </c>
      <c r="Q23" s="39"/>
      <c r="R23" s="39" t="s">
        <v>9</v>
      </c>
      <c r="S23" s="18"/>
      <c r="T23" s="1">
        <v>80</v>
      </c>
      <c r="U23" s="1">
        <v>80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78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56406</v>
      </c>
      <c r="FK23" s="41">
        <v>56416</v>
      </c>
    </row>
    <row r="24" spans="1:167" x14ac:dyDescent="0.25">
      <c r="A24" s="19">
        <v>14</v>
      </c>
      <c r="B24" s="19">
        <v>146964</v>
      </c>
      <c r="C24" s="19" t="s">
        <v>85</v>
      </c>
      <c r="D24" s="18"/>
      <c r="E24" s="28">
        <f t="shared" si="0"/>
        <v>71</v>
      </c>
      <c r="F24" s="28" t="str">
        <f t="shared" si="1"/>
        <v>C</v>
      </c>
      <c r="G24" s="28">
        <f t="shared" si="2"/>
        <v>71</v>
      </c>
      <c r="H24" s="28" t="str">
        <f t="shared" si="3"/>
        <v>C</v>
      </c>
      <c r="I24" s="36">
        <v>3</v>
      </c>
      <c r="J24" s="28" t="str">
        <f t="shared" si="4"/>
        <v>Perlu peningkatan dalam menganalisis materi report factual text</v>
      </c>
      <c r="K24" s="28">
        <f t="shared" si="5"/>
        <v>78</v>
      </c>
      <c r="L24" s="28" t="str">
        <f t="shared" si="6"/>
        <v>B</v>
      </c>
      <c r="M24" s="28">
        <f t="shared" si="7"/>
        <v>78</v>
      </c>
      <c r="N24" s="28" t="str">
        <f t="shared" si="8"/>
        <v>B</v>
      </c>
      <c r="O24" s="36">
        <v>2</v>
      </c>
      <c r="P24" s="28" t="str">
        <f t="shared" si="9"/>
        <v>Sangat terampil  namun perlu peningkatan dalam menganalisis materi advertisement</v>
      </c>
      <c r="Q24" s="39"/>
      <c r="R24" s="39" t="s">
        <v>9</v>
      </c>
      <c r="S24" s="18"/>
      <c r="T24" s="1">
        <v>76</v>
      </c>
      <c r="U24" s="1">
        <v>65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78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146980</v>
      </c>
      <c r="C25" s="19" t="s">
        <v>86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2</v>
      </c>
      <c r="J25" s="28" t="str">
        <f t="shared" si="4"/>
        <v>Memiliki kemampuan kognitif memahami namun perlu peningkatan dalam menganalisis materi advertisement</v>
      </c>
      <c r="K25" s="28">
        <f t="shared" si="5"/>
        <v>78</v>
      </c>
      <c r="L25" s="28" t="str">
        <f t="shared" si="6"/>
        <v>B</v>
      </c>
      <c r="M25" s="28">
        <f t="shared" si="7"/>
        <v>78</v>
      </c>
      <c r="N25" s="28" t="str">
        <f t="shared" si="8"/>
        <v>B</v>
      </c>
      <c r="O25" s="36">
        <v>2</v>
      </c>
      <c r="P25" s="28" t="str">
        <f t="shared" si="9"/>
        <v>Sangat terampil  namun perlu peningkatan dalam menganalisis materi advertisement</v>
      </c>
      <c r="Q25" s="39"/>
      <c r="R25" s="39" t="s">
        <v>9</v>
      </c>
      <c r="S25" s="18"/>
      <c r="T25" s="1">
        <v>80</v>
      </c>
      <c r="U25" s="1">
        <v>80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78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87</v>
      </c>
      <c r="FD25" s="68"/>
      <c r="FE25" s="68"/>
      <c r="FG25" s="42">
        <v>7</v>
      </c>
      <c r="FH25" s="43"/>
      <c r="FI25" s="43"/>
      <c r="FJ25" s="41">
        <v>56407</v>
      </c>
      <c r="FK25" s="41">
        <v>56417</v>
      </c>
    </row>
    <row r="26" spans="1:167" x14ac:dyDescent="0.25">
      <c r="A26" s="19">
        <v>16</v>
      </c>
      <c r="B26" s="19">
        <v>146996</v>
      </c>
      <c r="C26" s="19" t="s">
        <v>88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2</v>
      </c>
      <c r="J26" s="28" t="str">
        <f t="shared" si="4"/>
        <v>Memiliki kemampuan kognitif memahami namun perlu peningkatan dalam menganalisis materi advertisement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>
        <v>2</v>
      </c>
      <c r="P26" s="28" t="str">
        <f t="shared" si="9"/>
        <v>Sangat terampil  namun perlu peningkatan dalam menganalisis materi advertisement</v>
      </c>
      <c r="Q26" s="39"/>
      <c r="R26" s="39" t="s">
        <v>9</v>
      </c>
      <c r="S26" s="18"/>
      <c r="T26" s="1">
        <v>86</v>
      </c>
      <c r="U26" s="1">
        <v>80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147012</v>
      </c>
      <c r="C27" s="19" t="s">
        <v>89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2</v>
      </c>
      <c r="J27" s="28" t="str">
        <f t="shared" si="4"/>
        <v>Memiliki kemampuan kognitif memahami namun perlu peningkatan dalam menganalisis materi advertisement</v>
      </c>
      <c r="K27" s="28">
        <f t="shared" si="5"/>
        <v>80</v>
      </c>
      <c r="L27" s="28" t="str">
        <f t="shared" si="6"/>
        <v>B</v>
      </c>
      <c r="M27" s="28">
        <f t="shared" si="7"/>
        <v>80</v>
      </c>
      <c r="N27" s="28" t="str">
        <f t="shared" si="8"/>
        <v>B</v>
      </c>
      <c r="O27" s="36">
        <v>2</v>
      </c>
      <c r="P27" s="28" t="str">
        <f t="shared" si="9"/>
        <v>Sangat terampil  namun perlu peningkatan dalam menganalisis materi advertisement</v>
      </c>
      <c r="Q27" s="39"/>
      <c r="R27" s="39" t="s">
        <v>9</v>
      </c>
      <c r="S27" s="18"/>
      <c r="T27" s="1">
        <v>80</v>
      </c>
      <c r="U27" s="1">
        <v>80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56408</v>
      </c>
      <c r="FK27" s="41">
        <v>56418</v>
      </c>
    </row>
    <row r="28" spans="1:167" x14ac:dyDescent="0.25">
      <c r="A28" s="19">
        <v>18</v>
      </c>
      <c r="B28" s="19">
        <v>147028</v>
      </c>
      <c r="C28" s="19" t="s">
        <v>90</v>
      </c>
      <c r="D28" s="18"/>
      <c r="E28" s="28">
        <f t="shared" si="0"/>
        <v>76</v>
      </c>
      <c r="F28" s="28" t="str">
        <f t="shared" si="1"/>
        <v>B</v>
      </c>
      <c r="G28" s="28">
        <f t="shared" si="2"/>
        <v>76</v>
      </c>
      <c r="H28" s="28" t="str">
        <f t="shared" si="3"/>
        <v>B</v>
      </c>
      <c r="I28" s="36">
        <v>2</v>
      </c>
      <c r="J28" s="28" t="str">
        <f t="shared" si="4"/>
        <v>Memiliki kemampuan kognitif memahami namun perlu peningkatan dalam menganalisis materi advertisement</v>
      </c>
      <c r="K28" s="28">
        <f t="shared" si="5"/>
        <v>80</v>
      </c>
      <c r="L28" s="28" t="str">
        <f t="shared" si="6"/>
        <v>B</v>
      </c>
      <c r="M28" s="28">
        <f t="shared" si="7"/>
        <v>80</v>
      </c>
      <c r="N28" s="28" t="str">
        <f t="shared" si="8"/>
        <v>B</v>
      </c>
      <c r="O28" s="36">
        <v>2</v>
      </c>
      <c r="P28" s="28" t="str">
        <f t="shared" si="9"/>
        <v>Sangat terampil  namun perlu peningkatan dalam menganalisis materi advertisement</v>
      </c>
      <c r="Q28" s="39"/>
      <c r="R28" s="39" t="s">
        <v>9</v>
      </c>
      <c r="S28" s="18"/>
      <c r="T28" s="1">
        <v>76</v>
      </c>
      <c r="U28" s="1">
        <v>76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147044</v>
      </c>
      <c r="C29" s="19" t="s">
        <v>91</v>
      </c>
      <c r="D29" s="18"/>
      <c r="E29" s="28">
        <f t="shared" si="0"/>
        <v>79</v>
      </c>
      <c r="F29" s="28" t="str">
        <f t="shared" si="1"/>
        <v>B</v>
      </c>
      <c r="G29" s="28">
        <f t="shared" si="2"/>
        <v>79</v>
      </c>
      <c r="H29" s="28" t="str">
        <f t="shared" si="3"/>
        <v>B</v>
      </c>
      <c r="I29" s="36">
        <v>2</v>
      </c>
      <c r="J29" s="28" t="str">
        <f t="shared" si="4"/>
        <v>Memiliki kemampuan kognitif memahami namun perlu peningkatan dalam menganalisis materi advertisement</v>
      </c>
      <c r="K29" s="28">
        <f t="shared" si="5"/>
        <v>78</v>
      </c>
      <c r="L29" s="28" t="str">
        <f t="shared" si="6"/>
        <v>B</v>
      </c>
      <c r="M29" s="28">
        <f t="shared" si="7"/>
        <v>78</v>
      </c>
      <c r="N29" s="28" t="str">
        <f t="shared" si="8"/>
        <v>B</v>
      </c>
      <c r="O29" s="36">
        <v>2</v>
      </c>
      <c r="P29" s="28" t="str">
        <f t="shared" si="9"/>
        <v>Sangat terampil  namun perlu peningkatan dalam menganalisis materi advertisement</v>
      </c>
      <c r="Q29" s="39"/>
      <c r="R29" s="39" t="s">
        <v>9</v>
      </c>
      <c r="S29" s="18"/>
      <c r="T29" s="1">
        <v>76</v>
      </c>
      <c r="U29" s="1">
        <v>81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78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56409</v>
      </c>
      <c r="FK29" s="41">
        <v>56419</v>
      </c>
    </row>
    <row r="30" spans="1:167" x14ac:dyDescent="0.25">
      <c r="A30" s="19">
        <v>20</v>
      </c>
      <c r="B30" s="19">
        <v>147060</v>
      </c>
      <c r="C30" s="19" t="s">
        <v>92</v>
      </c>
      <c r="D30" s="18"/>
      <c r="E30" s="28">
        <f t="shared" si="0"/>
        <v>88</v>
      </c>
      <c r="F30" s="28" t="str">
        <f t="shared" si="1"/>
        <v>A</v>
      </c>
      <c r="G30" s="28">
        <f t="shared" si="2"/>
        <v>88</v>
      </c>
      <c r="H30" s="28" t="str">
        <f t="shared" si="3"/>
        <v>A</v>
      </c>
      <c r="I30" s="36">
        <v>2</v>
      </c>
      <c r="J30" s="28" t="str">
        <f t="shared" si="4"/>
        <v>Memiliki kemampuan kognitif memahami namun perlu peningkatan dalam menganalisis materi advertisement</v>
      </c>
      <c r="K30" s="28">
        <f t="shared" si="5"/>
        <v>76</v>
      </c>
      <c r="L30" s="28" t="str">
        <f t="shared" si="6"/>
        <v>B</v>
      </c>
      <c r="M30" s="28">
        <f t="shared" si="7"/>
        <v>76</v>
      </c>
      <c r="N30" s="28" t="str">
        <f t="shared" si="8"/>
        <v>B</v>
      </c>
      <c r="O30" s="36">
        <v>2</v>
      </c>
      <c r="P30" s="28" t="str">
        <f t="shared" si="9"/>
        <v>Sangat terampil  namun perlu peningkatan dalam menganalisis materi advertisement</v>
      </c>
      <c r="Q30" s="39"/>
      <c r="R30" s="39" t="s">
        <v>9</v>
      </c>
      <c r="S30" s="18"/>
      <c r="T30" s="1">
        <v>88</v>
      </c>
      <c r="U30" s="1">
        <v>88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76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147076</v>
      </c>
      <c r="C31" s="19" t="s">
        <v>93</v>
      </c>
      <c r="D31" s="18"/>
      <c r="E31" s="28">
        <f t="shared" si="0"/>
        <v>77</v>
      </c>
      <c r="F31" s="28" t="str">
        <f t="shared" si="1"/>
        <v>B</v>
      </c>
      <c r="G31" s="28">
        <f t="shared" si="2"/>
        <v>77</v>
      </c>
      <c r="H31" s="28" t="str">
        <f t="shared" si="3"/>
        <v>B</v>
      </c>
      <c r="I31" s="36">
        <v>2</v>
      </c>
      <c r="J31" s="28" t="str">
        <f t="shared" si="4"/>
        <v>Memiliki kemampuan kognitif memahami namun perlu peningkatan dalam menganalisis materi advertisement</v>
      </c>
      <c r="K31" s="28">
        <f t="shared" si="5"/>
        <v>76</v>
      </c>
      <c r="L31" s="28" t="str">
        <f t="shared" si="6"/>
        <v>B</v>
      </c>
      <c r="M31" s="28">
        <f t="shared" si="7"/>
        <v>76</v>
      </c>
      <c r="N31" s="28" t="str">
        <f t="shared" si="8"/>
        <v>B</v>
      </c>
      <c r="O31" s="36">
        <v>2</v>
      </c>
      <c r="P31" s="28" t="str">
        <f t="shared" si="9"/>
        <v>Sangat terampil  namun perlu peningkatan dalam menganalisis materi advertisement</v>
      </c>
      <c r="Q31" s="39"/>
      <c r="R31" s="39" t="s">
        <v>9</v>
      </c>
      <c r="S31" s="18"/>
      <c r="T31" s="1">
        <v>78</v>
      </c>
      <c r="U31" s="1">
        <v>75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76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56410</v>
      </c>
      <c r="FK31" s="41">
        <v>56420</v>
      </c>
    </row>
    <row r="32" spans="1:167" x14ac:dyDescent="0.25">
      <c r="A32" s="19">
        <v>22</v>
      </c>
      <c r="B32" s="19">
        <v>147092</v>
      </c>
      <c r="C32" s="19" t="s">
        <v>94</v>
      </c>
      <c r="D32" s="18"/>
      <c r="E32" s="28">
        <f t="shared" si="0"/>
        <v>93</v>
      </c>
      <c r="F32" s="28" t="str">
        <f t="shared" si="1"/>
        <v>A</v>
      </c>
      <c r="G32" s="28">
        <f t="shared" si="2"/>
        <v>93</v>
      </c>
      <c r="H32" s="28" t="str">
        <f t="shared" si="3"/>
        <v>A</v>
      </c>
      <c r="I32" s="36">
        <v>1</v>
      </c>
      <c r="J32" s="28" t="str">
        <f t="shared" si="4"/>
        <v>Memiliki kemampuan kognitif memahami dan menganalisis materi language features too .. To, and enough to</v>
      </c>
      <c r="K32" s="28">
        <f t="shared" si="5"/>
        <v>87</v>
      </c>
      <c r="L32" s="28" t="str">
        <f t="shared" si="6"/>
        <v>A</v>
      </c>
      <c r="M32" s="28">
        <f t="shared" si="7"/>
        <v>87</v>
      </c>
      <c r="N32" s="28" t="str">
        <f t="shared" si="8"/>
        <v>A</v>
      </c>
      <c r="O32" s="36">
        <v>2</v>
      </c>
      <c r="P32" s="28" t="str">
        <f t="shared" si="9"/>
        <v>Sangat terampil  namun perlu peningkatan dalam menganalisis materi advertisement</v>
      </c>
      <c r="Q32" s="39"/>
      <c r="R32" s="39" t="s">
        <v>8</v>
      </c>
      <c r="S32" s="18"/>
      <c r="T32" s="1">
        <v>87</v>
      </c>
      <c r="U32" s="1">
        <v>99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87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147108</v>
      </c>
      <c r="C33" s="19" t="s">
        <v>95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2</v>
      </c>
      <c r="J33" s="28" t="str">
        <f t="shared" si="4"/>
        <v>Memiliki kemampuan kognitif memahami namun perlu peningkatan dalam menganalisis materi advertisement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2</v>
      </c>
      <c r="P33" s="28" t="str">
        <f t="shared" si="9"/>
        <v>Sangat terampil  namun perlu peningkatan dalam menganalisis materi advertisement</v>
      </c>
      <c r="Q33" s="39"/>
      <c r="R33" s="39" t="s">
        <v>9</v>
      </c>
      <c r="S33" s="18"/>
      <c r="T33" s="1">
        <v>83</v>
      </c>
      <c r="U33" s="1">
        <v>83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147124</v>
      </c>
      <c r="C34" s="19" t="s">
        <v>96</v>
      </c>
      <c r="D34" s="18"/>
      <c r="E34" s="28">
        <f t="shared" si="0"/>
        <v>78</v>
      </c>
      <c r="F34" s="28" t="str">
        <f t="shared" si="1"/>
        <v>B</v>
      </c>
      <c r="G34" s="28">
        <f t="shared" si="2"/>
        <v>78</v>
      </c>
      <c r="H34" s="28" t="str">
        <f t="shared" si="3"/>
        <v>B</v>
      </c>
      <c r="I34" s="36">
        <v>2</v>
      </c>
      <c r="J34" s="28" t="str">
        <f t="shared" si="4"/>
        <v>Memiliki kemampuan kognitif memahami namun perlu peningkatan dalam menganalisis materi advertisement</v>
      </c>
      <c r="K34" s="28">
        <f t="shared" si="5"/>
        <v>76</v>
      </c>
      <c r="L34" s="28" t="str">
        <f t="shared" si="6"/>
        <v>B</v>
      </c>
      <c r="M34" s="28">
        <f t="shared" si="7"/>
        <v>76</v>
      </c>
      <c r="N34" s="28" t="str">
        <f t="shared" si="8"/>
        <v>B</v>
      </c>
      <c r="O34" s="36">
        <v>2</v>
      </c>
      <c r="P34" s="28" t="str">
        <f t="shared" si="9"/>
        <v>Sangat terampil  namun perlu peningkatan dalam menganalisis materi advertisement</v>
      </c>
      <c r="Q34" s="39"/>
      <c r="R34" s="39" t="s">
        <v>9</v>
      </c>
      <c r="S34" s="18"/>
      <c r="T34" s="1">
        <v>78</v>
      </c>
      <c r="U34" s="1">
        <v>78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76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147140</v>
      </c>
      <c r="C35" s="19" t="s">
        <v>97</v>
      </c>
      <c r="D35" s="18"/>
      <c r="E35" s="28">
        <f t="shared" si="0"/>
        <v>70</v>
      </c>
      <c r="F35" s="28" t="str">
        <f t="shared" si="1"/>
        <v>C</v>
      </c>
      <c r="G35" s="28">
        <f t="shared" si="2"/>
        <v>70</v>
      </c>
      <c r="H35" s="28" t="str">
        <f t="shared" si="3"/>
        <v>C</v>
      </c>
      <c r="I35" s="36">
        <v>3</v>
      </c>
      <c r="J35" s="28" t="str">
        <f t="shared" si="4"/>
        <v>Perlu peningkatan dalam menganalisis materi report factual text</v>
      </c>
      <c r="K35" s="28">
        <f t="shared" si="5"/>
        <v>70</v>
      </c>
      <c r="L35" s="28" t="str">
        <f t="shared" si="6"/>
        <v>C</v>
      </c>
      <c r="M35" s="28">
        <f t="shared" si="7"/>
        <v>70</v>
      </c>
      <c r="N35" s="28" t="str">
        <f t="shared" si="8"/>
        <v>C</v>
      </c>
      <c r="O35" s="36">
        <v>2</v>
      </c>
      <c r="P35" s="28" t="str">
        <f t="shared" si="9"/>
        <v>Sangat terampil  namun perlu peningkatan dalam menganalisis materi advertisement</v>
      </c>
      <c r="Q35" s="39"/>
      <c r="R35" s="39" t="s">
        <v>9</v>
      </c>
      <c r="S35" s="18"/>
      <c r="T35" s="1">
        <v>70</v>
      </c>
      <c r="U35" s="1">
        <v>70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70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147156</v>
      </c>
      <c r="C36" s="19" t="s">
        <v>98</v>
      </c>
      <c r="D36" s="18"/>
      <c r="E36" s="28">
        <f t="shared" si="0"/>
        <v>74</v>
      </c>
      <c r="F36" s="28" t="str">
        <f t="shared" si="1"/>
        <v>C</v>
      </c>
      <c r="G36" s="28">
        <f t="shared" si="2"/>
        <v>74</v>
      </c>
      <c r="H36" s="28" t="str">
        <f t="shared" si="3"/>
        <v>C</v>
      </c>
      <c r="I36" s="36">
        <v>3</v>
      </c>
      <c r="J36" s="28" t="str">
        <f t="shared" si="4"/>
        <v>Perlu peningkatan dalam menganalisis materi report factual text</v>
      </c>
      <c r="K36" s="28">
        <f t="shared" si="5"/>
        <v>76</v>
      </c>
      <c r="L36" s="28" t="str">
        <f t="shared" si="6"/>
        <v>B</v>
      </c>
      <c r="M36" s="28">
        <f t="shared" si="7"/>
        <v>76</v>
      </c>
      <c r="N36" s="28" t="str">
        <f t="shared" si="8"/>
        <v>B</v>
      </c>
      <c r="O36" s="36">
        <v>2</v>
      </c>
      <c r="P36" s="28" t="str">
        <f t="shared" si="9"/>
        <v>Sangat terampil  namun perlu peningkatan dalam menganalisis materi advertisement</v>
      </c>
      <c r="Q36" s="39"/>
      <c r="R36" s="39" t="s">
        <v>9</v>
      </c>
      <c r="S36" s="18"/>
      <c r="T36" s="1">
        <v>76</v>
      </c>
      <c r="U36" s="1">
        <v>72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76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147172</v>
      </c>
      <c r="C37" s="19" t="s">
        <v>99</v>
      </c>
      <c r="D37" s="18"/>
      <c r="E37" s="28">
        <f t="shared" si="0"/>
        <v>71</v>
      </c>
      <c r="F37" s="28" t="str">
        <f t="shared" si="1"/>
        <v>C</v>
      </c>
      <c r="G37" s="28">
        <f t="shared" si="2"/>
        <v>71</v>
      </c>
      <c r="H37" s="28" t="str">
        <f t="shared" si="3"/>
        <v>C</v>
      </c>
      <c r="I37" s="36">
        <v>3</v>
      </c>
      <c r="J37" s="28" t="str">
        <f t="shared" si="4"/>
        <v>Perlu peningkatan dalam menganalisis materi report factual text</v>
      </c>
      <c r="K37" s="28">
        <f t="shared" si="5"/>
        <v>76</v>
      </c>
      <c r="L37" s="28" t="str">
        <f t="shared" si="6"/>
        <v>B</v>
      </c>
      <c r="M37" s="28">
        <f t="shared" si="7"/>
        <v>76</v>
      </c>
      <c r="N37" s="28" t="str">
        <f t="shared" si="8"/>
        <v>B</v>
      </c>
      <c r="O37" s="36">
        <v>2</v>
      </c>
      <c r="P37" s="28" t="str">
        <f t="shared" si="9"/>
        <v>Sangat terampil  namun perlu peningkatan dalam menganalisis materi advertisement</v>
      </c>
      <c r="Q37" s="39"/>
      <c r="R37" s="39" t="s">
        <v>9</v>
      </c>
      <c r="S37" s="18"/>
      <c r="T37" s="1">
        <v>76</v>
      </c>
      <c r="U37" s="1">
        <v>65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76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147188</v>
      </c>
      <c r="C38" s="19" t="s">
        <v>100</v>
      </c>
      <c r="D38" s="18"/>
      <c r="E38" s="28">
        <f t="shared" si="0"/>
        <v>73</v>
      </c>
      <c r="F38" s="28" t="str">
        <f t="shared" si="1"/>
        <v>C</v>
      </c>
      <c r="G38" s="28">
        <f t="shared" si="2"/>
        <v>73</v>
      </c>
      <c r="H38" s="28" t="str">
        <f t="shared" si="3"/>
        <v>C</v>
      </c>
      <c r="I38" s="36">
        <v>3</v>
      </c>
      <c r="J38" s="28" t="str">
        <f t="shared" si="4"/>
        <v>Perlu peningkatan dalam menganalisis materi report factual text</v>
      </c>
      <c r="K38" s="28">
        <f t="shared" si="5"/>
        <v>70</v>
      </c>
      <c r="L38" s="28" t="str">
        <f t="shared" si="6"/>
        <v>C</v>
      </c>
      <c r="M38" s="28">
        <f t="shared" si="7"/>
        <v>70</v>
      </c>
      <c r="N38" s="28" t="str">
        <f t="shared" si="8"/>
        <v>C</v>
      </c>
      <c r="O38" s="36">
        <v>2</v>
      </c>
      <c r="P38" s="28" t="str">
        <f t="shared" si="9"/>
        <v>Sangat terampil  namun perlu peningkatan dalam menganalisis materi advertisement</v>
      </c>
      <c r="Q38" s="39"/>
      <c r="R38" s="39" t="s">
        <v>9</v>
      </c>
      <c r="S38" s="18"/>
      <c r="T38" s="1">
        <v>76</v>
      </c>
      <c r="U38" s="1">
        <v>70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70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147204</v>
      </c>
      <c r="C39" s="19" t="s">
        <v>101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2</v>
      </c>
      <c r="J39" s="28" t="str">
        <f t="shared" si="4"/>
        <v>Memiliki kemampuan kognitif memahami namun perlu peningkatan dalam menganalisis materi advertisement</v>
      </c>
      <c r="K39" s="28">
        <f t="shared" si="5"/>
        <v>87</v>
      </c>
      <c r="L39" s="28" t="str">
        <f t="shared" si="6"/>
        <v>A</v>
      </c>
      <c r="M39" s="28">
        <f t="shared" si="7"/>
        <v>87</v>
      </c>
      <c r="N39" s="28" t="str">
        <f t="shared" si="8"/>
        <v>A</v>
      </c>
      <c r="O39" s="36">
        <v>2</v>
      </c>
      <c r="P39" s="28" t="str">
        <f t="shared" si="9"/>
        <v>Sangat terampil  namun perlu peningkatan dalam menganalisis materi advertisement</v>
      </c>
      <c r="Q39" s="39"/>
      <c r="R39" s="39" t="s">
        <v>9</v>
      </c>
      <c r="S39" s="18"/>
      <c r="T39" s="1">
        <v>82</v>
      </c>
      <c r="U39" s="1">
        <v>78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87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147220</v>
      </c>
      <c r="C40" s="19" t="s">
        <v>102</v>
      </c>
      <c r="D40" s="18"/>
      <c r="E40" s="28">
        <f t="shared" si="0"/>
        <v>78</v>
      </c>
      <c r="F40" s="28" t="str">
        <f t="shared" si="1"/>
        <v>B</v>
      </c>
      <c r="G40" s="28">
        <f t="shared" si="2"/>
        <v>78</v>
      </c>
      <c r="H40" s="28" t="str">
        <f t="shared" si="3"/>
        <v>B</v>
      </c>
      <c r="I40" s="36">
        <v>2</v>
      </c>
      <c r="J40" s="28" t="str">
        <f t="shared" si="4"/>
        <v>Memiliki kemampuan kognitif memahami namun perlu peningkatan dalam menganalisis materi advertisement</v>
      </c>
      <c r="K40" s="28">
        <f t="shared" si="5"/>
        <v>80</v>
      </c>
      <c r="L40" s="28" t="str">
        <f t="shared" si="6"/>
        <v>B</v>
      </c>
      <c r="M40" s="28">
        <f t="shared" si="7"/>
        <v>80</v>
      </c>
      <c r="N40" s="28" t="str">
        <f t="shared" si="8"/>
        <v>B</v>
      </c>
      <c r="O40" s="36">
        <v>2</v>
      </c>
      <c r="P40" s="28" t="str">
        <f t="shared" si="9"/>
        <v>Sangat terampil  namun perlu peningkatan dalam menganalisis materi advertisement</v>
      </c>
      <c r="Q40" s="39"/>
      <c r="R40" s="39" t="s">
        <v>9</v>
      </c>
      <c r="S40" s="18"/>
      <c r="T40" s="1">
        <v>80</v>
      </c>
      <c r="U40" s="1">
        <v>76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147236</v>
      </c>
      <c r="C41" s="19" t="s">
        <v>103</v>
      </c>
      <c r="D41" s="18"/>
      <c r="E41" s="28">
        <f t="shared" si="0"/>
        <v>75</v>
      </c>
      <c r="F41" s="28" t="str">
        <f t="shared" si="1"/>
        <v>C</v>
      </c>
      <c r="G41" s="28">
        <f t="shared" si="2"/>
        <v>75</v>
      </c>
      <c r="H41" s="28" t="str">
        <f t="shared" si="3"/>
        <v>C</v>
      </c>
      <c r="I41" s="36">
        <v>3</v>
      </c>
      <c r="J41" s="28" t="str">
        <f t="shared" si="4"/>
        <v>Perlu peningkatan dalam menganalisis materi report factual text</v>
      </c>
      <c r="K41" s="28">
        <f t="shared" si="5"/>
        <v>78</v>
      </c>
      <c r="L41" s="28" t="str">
        <f t="shared" si="6"/>
        <v>B</v>
      </c>
      <c r="M41" s="28">
        <f t="shared" si="7"/>
        <v>78</v>
      </c>
      <c r="N41" s="28" t="str">
        <f t="shared" si="8"/>
        <v>B</v>
      </c>
      <c r="O41" s="36">
        <v>2</v>
      </c>
      <c r="P41" s="28" t="str">
        <f t="shared" si="9"/>
        <v>Sangat terampil  namun perlu peningkatan dalam menganalisis materi advertisement</v>
      </c>
      <c r="Q41" s="39"/>
      <c r="R41" s="39" t="s">
        <v>9</v>
      </c>
      <c r="S41" s="18"/>
      <c r="T41" s="1">
        <v>80</v>
      </c>
      <c r="U41" s="1">
        <v>70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78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147252</v>
      </c>
      <c r="C42" s="19" t="s">
        <v>104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2</v>
      </c>
      <c r="J42" s="28" t="str">
        <f t="shared" si="4"/>
        <v>Memiliki kemampuan kognitif memahami namun perlu peningkatan dalam menganalisis materi advertisement</v>
      </c>
      <c r="K42" s="28">
        <f t="shared" si="5"/>
        <v>78</v>
      </c>
      <c r="L42" s="28" t="str">
        <f t="shared" si="6"/>
        <v>B</v>
      </c>
      <c r="M42" s="28">
        <f t="shared" si="7"/>
        <v>78</v>
      </c>
      <c r="N42" s="28" t="str">
        <f t="shared" si="8"/>
        <v>B</v>
      </c>
      <c r="O42" s="36">
        <v>2</v>
      </c>
      <c r="P42" s="28" t="str">
        <f t="shared" si="9"/>
        <v>Sangat terampil  namun perlu peningkatan dalam menganalisis materi advertisement</v>
      </c>
      <c r="Q42" s="39"/>
      <c r="R42" s="39" t="s">
        <v>9</v>
      </c>
      <c r="S42" s="18"/>
      <c r="T42" s="1">
        <v>86</v>
      </c>
      <c r="U42" s="1">
        <v>77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78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147268</v>
      </c>
      <c r="C43" s="19" t="s">
        <v>105</v>
      </c>
      <c r="D43" s="18"/>
      <c r="E43" s="28">
        <f t="shared" si="0"/>
        <v>81</v>
      </c>
      <c r="F43" s="28" t="str">
        <f t="shared" si="1"/>
        <v>B</v>
      </c>
      <c r="G43" s="28">
        <f t="shared" si="2"/>
        <v>81</v>
      </c>
      <c r="H43" s="28" t="str">
        <f t="shared" si="3"/>
        <v>B</v>
      </c>
      <c r="I43" s="36">
        <v>2</v>
      </c>
      <c r="J43" s="28" t="str">
        <f t="shared" si="4"/>
        <v>Memiliki kemampuan kognitif memahami namun perlu peningkatan dalam menganalisis materi advertisement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2</v>
      </c>
      <c r="P43" s="28" t="str">
        <f t="shared" si="9"/>
        <v>Sangat terampil  namun perlu peningkatan dalam menganalisis materi advertisement</v>
      </c>
      <c r="Q43" s="39"/>
      <c r="R43" s="39" t="s">
        <v>9</v>
      </c>
      <c r="S43" s="18"/>
      <c r="T43" s="1">
        <v>85</v>
      </c>
      <c r="U43" s="1">
        <v>77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147284</v>
      </c>
      <c r="C44" s="19" t="s">
        <v>106</v>
      </c>
      <c r="D44" s="18"/>
      <c r="E44" s="28">
        <f t="shared" si="0"/>
        <v>72</v>
      </c>
      <c r="F44" s="28" t="str">
        <f t="shared" si="1"/>
        <v>C</v>
      </c>
      <c r="G44" s="28">
        <f t="shared" si="2"/>
        <v>72</v>
      </c>
      <c r="H44" s="28" t="str">
        <f t="shared" si="3"/>
        <v>C</v>
      </c>
      <c r="I44" s="36">
        <v>3</v>
      </c>
      <c r="J44" s="28" t="str">
        <f t="shared" si="4"/>
        <v>Perlu peningkatan dalam menganalisis materi report factual text</v>
      </c>
      <c r="K44" s="28">
        <f t="shared" si="5"/>
        <v>75</v>
      </c>
      <c r="L44" s="28" t="str">
        <f t="shared" si="6"/>
        <v>C</v>
      </c>
      <c r="M44" s="28">
        <f t="shared" si="7"/>
        <v>75</v>
      </c>
      <c r="N44" s="28" t="str">
        <f t="shared" si="8"/>
        <v>C</v>
      </c>
      <c r="O44" s="36">
        <v>2</v>
      </c>
      <c r="P44" s="28" t="str">
        <f t="shared" si="9"/>
        <v>Sangat terampil  namun perlu peningkatan dalam menganalisis materi advertisement</v>
      </c>
      <c r="Q44" s="39"/>
      <c r="R44" s="39" t="s">
        <v>9</v>
      </c>
      <c r="S44" s="18"/>
      <c r="T44" s="1"/>
      <c r="U44" s="1">
        <v>72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75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147300</v>
      </c>
      <c r="C45" s="19" t="s">
        <v>107</v>
      </c>
      <c r="D45" s="18"/>
      <c r="E45" s="28">
        <f t="shared" si="0"/>
        <v>76</v>
      </c>
      <c r="F45" s="28" t="str">
        <f t="shared" si="1"/>
        <v>B</v>
      </c>
      <c r="G45" s="28">
        <f t="shared" si="2"/>
        <v>76</v>
      </c>
      <c r="H45" s="28" t="str">
        <f t="shared" si="3"/>
        <v>B</v>
      </c>
      <c r="I45" s="36">
        <v>2</v>
      </c>
      <c r="J45" s="28" t="str">
        <f t="shared" si="4"/>
        <v>Memiliki kemampuan kognitif memahami namun perlu peningkatan dalam menganalisis materi advertisement</v>
      </c>
      <c r="K45" s="28">
        <f t="shared" si="5"/>
        <v>78</v>
      </c>
      <c r="L45" s="28" t="str">
        <f t="shared" si="6"/>
        <v>B</v>
      </c>
      <c r="M45" s="28">
        <f t="shared" si="7"/>
        <v>78</v>
      </c>
      <c r="N45" s="28" t="str">
        <f t="shared" si="8"/>
        <v>B</v>
      </c>
      <c r="O45" s="36">
        <v>2</v>
      </c>
      <c r="P45" s="28" t="str">
        <f t="shared" si="9"/>
        <v>Sangat terampil  namun perlu peningkatan dalam menganalisis materi advertisement</v>
      </c>
      <c r="Q45" s="39"/>
      <c r="R45" s="39" t="s">
        <v>9</v>
      </c>
      <c r="S45" s="18"/>
      <c r="T45" s="1">
        <v>76</v>
      </c>
      <c r="U45" s="1">
        <v>76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78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147316</v>
      </c>
      <c r="C46" s="19" t="s">
        <v>108</v>
      </c>
      <c r="D46" s="18"/>
      <c r="E46" s="28">
        <f t="shared" si="0"/>
        <v>81</v>
      </c>
      <c r="F46" s="28" t="str">
        <f t="shared" si="1"/>
        <v>B</v>
      </c>
      <c r="G46" s="28">
        <f t="shared" si="2"/>
        <v>81</v>
      </c>
      <c r="H46" s="28" t="str">
        <f t="shared" si="3"/>
        <v>B</v>
      </c>
      <c r="I46" s="36">
        <v>2</v>
      </c>
      <c r="J46" s="28" t="str">
        <f t="shared" si="4"/>
        <v>Memiliki kemampuan kognitif memahami namun perlu peningkatan dalam menganalisis materi advertisement</v>
      </c>
      <c r="K46" s="28">
        <f t="shared" si="5"/>
        <v>86</v>
      </c>
      <c r="L46" s="28" t="str">
        <f t="shared" si="6"/>
        <v>A</v>
      </c>
      <c r="M46" s="28">
        <f t="shared" si="7"/>
        <v>86</v>
      </c>
      <c r="N46" s="28" t="str">
        <f t="shared" si="8"/>
        <v>A</v>
      </c>
      <c r="O46" s="36">
        <v>2</v>
      </c>
      <c r="P46" s="28" t="str">
        <f t="shared" si="9"/>
        <v>Sangat terampil  namun perlu peningkatan dalam menganalisis materi advertisement</v>
      </c>
      <c r="Q46" s="39"/>
      <c r="R46" s="39" t="s">
        <v>9</v>
      </c>
      <c r="S46" s="18"/>
      <c r="T46" s="1">
        <v>84</v>
      </c>
      <c r="U46" s="1">
        <v>78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86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109</v>
      </c>
      <c r="D52" s="18"/>
      <c r="E52" s="18"/>
      <c r="F52" s="18" t="s">
        <v>110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111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112</v>
      </c>
      <c r="D53" s="18"/>
      <c r="E53" s="18"/>
      <c r="F53" s="18" t="s">
        <v>113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114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115</v>
      </c>
      <c r="G54" s="18"/>
      <c r="H54" s="18"/>
      <c r="I54" s="38"/>
      <c r="J54" s="30"/>
      <c r="K54" s="18">
        <f>IF(COUNTBLANK($G$11:$G$50)=40,"",AVERAGE($G$11:$G$50))</f>
        <v>78.416666666666671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116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117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118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119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120</v>
      </c>
      <c r="R57" s="37" t="s">
        <v>121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O17" activePane="bottomRight" state="frozen"/>
      <selection pane="topRight"/>
      <selection pane="bottomLeft"/>
      <selection pane="bottomRight" activeCell="O28" sqref="O2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1127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122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1127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256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147333</v>
      </c>
      <c r="C11" s="19" t="s">
        <v>123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kognitif memahami namun perlu peningkatan dalam menganalisis materi advertisement</v>
      </c>
      <c r="K11" s="28">
        <f t="shared" ref="K11:K50" si="5">IF((COUNTA(AF11:AO11)&gt;0),AVERAGE(AF11:AO11),"")</f>
        <v>80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80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 namun perlu peningkatan dalam menganalisis materi advertisement</v>
      </c>
      <c r="Q11" s="39"/>
      <c r="R11" s="39" t="s">
        <v>9</v>
      </c>
      <c r="S11" s="18"/>
      <c r="T11" s="1"/>
      <c r="U11" s="1">
        <v>80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147349</v>
      </c>
      <c r="C12" s="19" t="s">
        <v>124</v>
      </c>
      <c r="D12" s="18"/>
      <c r="E12" s="28">
        <f t="shared" si="0"/>
        <v>78</v>
      </c>
      <c r="F12" s="28" t="str">
        <f t="shared" si="1"/>
        <v>B</v>
      </c>
      <c r="G12" s="28">
        <f t="shared" si="2"/>
        <v>78</v>
      </c>
      <c r="H12" s="28" t="str">
        <f t="shared" si="3"/>
        <v>B</v>
      </c>
      <c r="I12" s="36">
        <v>2</v>
      </c>
      <c r="J12" s="28" t="str">
        <f t="shared" si="4"/>
        <v>Memiliki kemampuan kognitif memahami namun perlu peningkatan dalam menganalisis materi advertisement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2</v>
      </c>
      <c r="P12" s="28" t="str">
        <f t="shared" si="9"/>
        <v>Sangat terampil  namun perlu peningkatan dalam menganalisis materi advertisement</v>
      </c>
      <c r="Q12" s="39"/>
      <c r="R12" s="39" t="s">
        <v>9</v>
      </c>
      <c r="S12" s="18"/>
      <c r="T12" s="1">
        <v>86</v>
      </c>
      <c r="U12" s="1">
        <v>70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147365</v>
      </c>
      <c r="C13" s="19" t="s">
        <v>125</v>
      </c>
      <c r="D13" s="18"/>
      <c r="E13" s="28">
        <f t="shared" si="0"/>
        <v>77</v>
      </c>
      <c r="F13" s="28" t="str">
        <f t="shared" si="1"/>
        <v>B</v>
      </c>
      <c r="G13" s="28">
        <f t="shared" si="2"/>
        <v>77</v>
      </c>
      <c r="H13" s="28" t="str">
        <f t="shared" si="3"/>
        <v>B</v>
      </c>
      <c r="I13" s="36">
        <v>2</v>
      </c>
      <c r="J13" s="28" t="str">
        <f t="shared" si="4"/>
        <v>Memiliki kemampuan kognitif memahami namun perlu peningkatan dalam menganalisis materi advertisement</v>
      </c>
      <c r="K13" s="28">
        <f t="shared" si="5"/>
        <v>76</v>
      </c>
      <c r="L13" s="28" t="str">
        <f t="shared" si="6"/>
        <v>B</v>
      </c>
      <c r="M13" s="28">
        <f t="shared" si="7"/>
        <v>76</v>
      </c>
      <c r="N13" s="28" t="str">
        <f t="shared" si="8"/>
        <v>B</v>
      </c>
      <c r="O13" s="36">
        <v>2</v>
      </c>
      <c r="P13" s="28" t="str">
        <f t="shared" si="9"/>
        <v>Sangat terampil  namun perlu peningkatan dalam menganalisis materi advertisement</v>
      </c>
      <c r="Q13" s="39"/>
      <c r="R13" s="39" t="s">
        <v>9</v>
      </c>
      <c r="S13" s="18"/>
      <c r="T13" s="1">
        <v>80</v>
      </c>
      <c r="U13" s="1">
        <v>74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76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56421</v>
      </c>
      <c r="FK13" s="41">
        <v>56431</v>
      </c>
    </row>
    <row r="14" spans="1:167" x14ac:dyDescent="0.25">
      <c r="A14" s="19">
        <v>4</v>
      </c>
      <c r="B14" s="19">
        <v>147381</v>
      </c>
      <c r="C14" s="19" t="s">
        <v>126</v>
      </c>
      <c r="D14" s="18"/>
      <c r="E14" s="28">
        <f t="shared" si="0"/>
        <v>73</v>
      </c>
      <c r="F14" s="28" t="str">
        <f t="shared" si="1"/>
        <v>C</v>
      </c>
      <c r="G14" s="28">
        <f t="shared" si="2"/>
        <v>73</v>
      </c>
      <c r="H14" s="28" t="str">
        <f t="shared" si="3"/>
        <v>C</v>
      </c>
      <c r="I14" s="36">
        <v>3</v>
      </c>
      <c r="J14" s="28" t="str">
        <f t="shared" si="4"/>
        <v>Perlu peningkatan dalam menganalisis materi report factual text</v>
      </c>
      <c r="K14" s="28">
        <f t="shared" si="5"/>
        <v>78</v>
      </c>
      <c r="L14" s="28" t="str">
        <f t="shared" si="6"/>
        <v>B</v>
      </c>
      <c r="M14" s="28">
        <f t="shared" si="7"/>
        <v>78</v>
      </c>
      <c r="N14" s="28" t="str">
        <f t="shared" si="8"/>
        <v>B</v>
      </c>
      <c r="O14" s="36">
        <v>2</v>
      </c>
      <c r="P14" s="28" t="str">
        <f t="shared" si="9"/>
        <v>Sangat terampil  namun perlu peningkatan dalam menganalisis materi advertisement</v>
      </c>
      <c r="Q14" s="39"/>
      <c r="R14" s="39" t="s">
        <v>9</v>
      </c>
      <c r="S14" s="18"/>
      <c r="T14" s="1">
        <v>76</v>
      </c>
      <c r="U14" s="1">
        <v>70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78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147397</v>
      </c>
      <c r="C15" s="19" t="s">
        <v>127</v>
      </c>
      <c r="D15" s="18"/>
      <c r="E15" s="28">
        <f t="shared" si="0"/>
        <v>81</v>
      </c>
      <c r="F15" s="28" t="str">
        <f t="shared" si="1"/>
        <v>B</v>
      </c>
      <c r="G15" s="28">
        <f t="shared" si="2"/>
        <v>81</v>
      </c>
      <c r="H15" s="28" t="str">
        <f t="shared" si="3"/>
        <v>B</v>
      </c>
      <c r="I15" s="36">
        <v>2</v>
      </c>
      <c r="J15" s="28" t="str">
        <f t="shared" si="4"/>
        <v>Memiliki kemampuan kognitif memahami namun perlu peningkatan dalam menganalisis materi advertisement</v>
      </c>
      <c r="K15" s="28">
        <f t="shared" si="5"/>
        <v>76</v>
      </c>
      <c r="L15" s="28" t="str">
        <f t="shared" si="6"/>
        <v>B</v>
      </c>
      <c r="M15" s="28">
        <f t="shared" si="7"/>
        <v>76</v>
      </c>
      <c r="N15" s="28" t="str">
        <f t="shared" si="8"/>
        <v>B</v>
      </c>
      <c r="O15" s="36">
        <v>2</v>
      </c>
      <c r="P15" s="28" t="str">
        <f t="shared" si="9"/>
        <v>Sangat terampil  namun perlu peningkatan dalam menganalisis materi advertisement</v>
      </c>
      <c r="Q15" s="39"/>
      <c r="R15" s="39" t="s">
        <v>9</v>
      </c>
      <c r="S15" s="18"/>
      <c r="T15" s="1">
        <v>86</v>
      </c>
      <c r="U15" s="1">
        <v>76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76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56422</v>
      </c>
      <c r="FK15" s="41">
        <v>56432</v>
      </c>
    </row>
    <row r="16" spans="1:167" x14ac:dyDescent="0.25">
      <c r="A16" s="19">
        <v>6</v>
      </c>
      <c r="B16" s="19">
        <v>147413</v>
      </c>
      <c r="C16" s="19" t="s">
        <v>128</v>
      </c>
      <c r="D16" s="18"/>
      <c r="E16" s="28">
        <f t="shared" si="0"/>
        <v>70</v>
      </c>
      <c r="F16" s="28" t="str">
        <f t="shared" si="1"/>
        <v>C</v>
      </c>
      <c r="G16" s="28">
        <f t="shared" si="2"/>
        <v>70</v>
      </c>
      <c r="H16" s="28" t="str">
        <f t="shared" si="3"/>
        <v>C</v>
      </c>
      <c r="I16" s="36">
        <v>3</v>
      </c>
      <c r="J16" s="28" t="str">
        <f t="shared" si="4"/>
        <v>Perlu peningkatan dalam menganalisis materi report factual text</v>
      </c>
      <c r="K16" s="28">
        <f t="shared" si="5"/>
        <v>76</v>
      </c>
      <c r="L16" s="28" t="str">
        <f t="shared" si="6"/>
        <v>B</v>
      </c>
      <c r="M16" s="28">
        <f t="shared" si="7"/>
        <v>76</v>
      </c>
      <c r="N16" s="28" t="str">
        <f t="shared" si="8"/>
        <v>B</v>
      </c>
      <c r="O16" s="36">
        <v>2</v>
      </c>
      <c r="P16" s="28" t="str">
        <f t="shared" si="9"/>
        <v>Sangat terampil  namun perlu peningkatan dalam menganalisis materi advertisement</v>
      </c>
      <c r="Q16" s="39"/>
      <c r="R16" s="39" t="s">
        <v>9</v>
      </c>
      <c r="S16" s="18"/>
      <c r="T16" s="1">
        <v>70</v>
      </c>
      <c r="U16" s="1">
        <v>70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76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147429</v>
      </c>
      <c r="C17" s="19" t="s">
        <v>129</v>
      </c>
      <c r="D17" s="18"/>
      <c r="E17" s="28">
        <f t="shared" si="0"/>
        <v>65</v>
      </c>
      <c r="F17" s="28" t="str">
        <f t="shared" si="1"/>
        <v>D</v>
      </c>
      <c r="G17" s="28">
        <f t="shared" si="2"/>
        <v>65</v>
      </c>
      <c r="H17" s="28" t="str">
        <f t="shared" si="3"/>
        <v>D</v>
      </c>
      <c r="I17" s="36">
        <v>4</v>
      </c>
      <c r="J17" s="28" t="str">
        <f t="shared" si="4"/>
        <v>Perlu peningkatan dalam menganalisis materi report factual text, prverb and riddle texts</v>
      </c>
      <c r="K17" s="28">
        <f t="shared" si="5"/>
        <v>65</v>
      </c>
      <c r="L17" s="28" t="str">
        <f t="shared" si="6"/>
        <v>D</v>
      </c>
      <c r="M17" s="28">
        <f t="shared" si="7"/>
        <v>65</v>
      </c>
      <c r="N17" s="28" t="str">
        <f t="shared" si="8"/>
        <v>D</v>
      </c>
      <c r="O17" s="36">
        <v>4</v>
      </c>
      <c r="P17" s="28" t="str">
        <f t="shared" si="9"/>
        <v>Kurang terampil memahami dan menganalisis materi language features too .. To, and enough to, advertisement, and report factual text</v>
      </c>
      <c r="Q17" s="39"/>
      <c r="R17" s="39" t="s">
        <v>9</v>
      </c>
      <c r="S17" s="18"/>
      <c r="T17" s="1"/>
      <c r="U17" s="1">
        <v>65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65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56423</v>
      </c>
      <c r="FK17" s="41">
        <v>56433</v>
      </c>
    </row>
    <row r="18" spans="1:167" x14ac:dyDescent="0.25">
      <c r="A18" s="19">
        <v>8</v>
      </c>
      <c r="B18" s="19">
        <v>147445</v>
      </c>
      <c r="C18" s="19" t="s">
        <v>130</v>
      </c>
      <c r="D18" s="18"/>
      <c r="E18" s="28">
        <f t="shared" si="0"/>
        <v>71</v>
      </c>
      <c r="F18" s="28" t="str">
        <f t="shared" si="1"/>
        <v>C</v>
      </c>
      <c r="G18" s="28">
        <f t="shared" si="2"/>
        <v>71</v>
      </c>
      <c r="H18" s="28" t="str">
        <f t="shared" si="3"/>
        <v>C</v>
      </c>
      <c r="I18" s="36">
        <v>3</v>
      </c>
      <c r="J18" s="28" t="str">
        <f t="shared" si="4"/>
        <v>Perlu peningkatan dalam menganalisis materi report factual text</v>
      </c>
      <c r="K18" s="28">
        <f t="shared" si="5"/>
        <v>76</v>
      </c>
      <c r="L18" s="28" t="str">
        <f t="shared" si="6"/>
        <v>B</v>
      </c>
      <c r="M18" s="28">
        <f t="shared" si="7"/>
        <v>76</v>
      </c>
      <c r="N18" s="28" t="str">
        <f t="shared" si="8"/>
        <v>B</v>
      </c>
      <c r="O18" s="36">
        <v>2</v>
      </c>
      <c r="P18" s="28" t="str">
        <f t="shared" si="9"/>
        <v>Sangat terampil  namun perlu peningkatan dalam menganalisis materi advertisement</v>
      </c>
      <c r="Q18" s="39"/>
      <c r="R18" s="39" t="s">
        <v>9</v>
      </c>
      <c r="S18" s="18"/>
      <c r="T18" s="1">
        <v>76</v>
      </c>
      <c r="U18" s="1">
        <v>65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76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147461</v>
      </c>
      <c r="C19" s="19" t="s">
        <v>131</v>
      </c>
      <c r="D19" s="18"/>
      <c r="E19" s="28">
        <f t="shared" si="0"/>
        <v>77</v>
      </c>
      <c r="F19" s="28" t="str">
        <f t="shared" si="1"/>
        <v>B</v>
      </c>
      <c r="G19" s="28">
        <f t="shared" si="2"/>
        <v>77</v>
      </c>
      <c r="H19" s="28" t="str">
        <f t="shared" si="3"/>
        <v>B</v>
      </c>
      <c r="I19" s="36">
        <v>2</v>
      </c>
      <c r="J19" s="28" t="str">
        <f t="shared" si="4"/>
        <v>Memiliki kemampuan kognitif memahami namun perlu peningkatan dalam menganalisis materi advertisement</v>
      </c>
      <c r="K19" s="28">
        <f t="shared" si="5"/>
        <v>76</v>
      </c>
      <c r="L19" s="28" t="str">
        <f t="shared" si="6"/>
        <v>B</v>
      </c>
      <c r="M19" s="28">
        <f t="shared" si="7"/>
        <v>76</v>
      </c>
      <c r="N19" s="28" t="str">
        <f t="shared" si="8"/>
        <v>B</v>
      </c>
      <c r="O19" s="36">
        <v>2</v>
      </c>
      <c r="P19" s="28" t="str">
        <f t="shared" si="9"/>
        <v>Sangat terampil  namun perlu peningkatan dalam menganalisis materi advertisement</v>
      </c>
      <c r="Q19" s="39"/>
      <c r="R19" s="39" t="s">
        <v>9</v>
      </c>
      <c r="S19" s="18"/>
      <c r="T19" s="1">
        <v>80</v>
      </c>
      <c r="U19" s="1">
        <v>74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76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80</v>
      </c>
      <c r="FI19" s="43" t="s">
        <v>230</v>
      </c>
      <c r="FJ19" s="41">
        <v>56424</v>
      </c>
      <c r="FK19" s="41">
        <v>56434</v>
      </c>
    </row>
    <row r="20" spans="1:167" x14ac:dyDescent="0.25">
      <c r="A20" s="19">
        <v>10</v>
      </c>
      <c r="B20" s="19">
        <v>147477</v>
      </c>
      <c r="C20" s="19" t="s">
        <v>132</v>
      </c>
      <c r="D20" s="18"/>
      <c r="E20" s="28">
        <f t="shared" si="0"/>
        <v>76</v>
      </c>
      <c r="F20" s="28" t="str">
        <f t="shared" si="1"/>
        <v>B</v>
      </c>
      <c r="G20" s="28">
        <f t="shared" si="2"/>
        <v>76</v>
      </c>
      <c r="H20" s="28" t="str">
        <f t="shared" si="3"/>
        <v>B</v>
      </c>
      <c r="I20" s="36">
        <v>2</v>
      </c>
      <c r="J20" s="28" t="str">
        <f t="shared" si="4"/>
        <v>Memiliki kemampuan kognitif memahami namun perlu peningkatan dalam menganalisis materi advertisement</v>
      </c>
      <c r="K20" s="28">
        <f t="shared" si="5"/>
        <v>76</v>
      </c>
      <c r="L20" s="28" t="str">
        <f t="shared" si="6"/>
        <v>B</v>
      </c>
      <c r="M20" s="28">
        <f t="shared" si="7"/>
        <v>76</v>
      </c>
      <c r="N20" s="28" t="str">
        <f t="shared" si="8"/>
        <v>B</v>
      </c>
      <c r="O20" s="36">
        <v>2</v>
      </c>
      <c r="P20" s="28" t="str">
        <f t="shared" si="9"/>
        <v>Sangat terampil  namun perlu peningkatan dalam menganalisis materi advertisement</v>
      </c>
      <c r="Q20" s="39"/>
      <c r="R20" s="39" t="s">
        <v>9</v>
      </c>
      <c r="S20" s="18"/>
      <c r="T20" s="1">
        <v>78</v>
      </c>
      <c r="U20" s="1">
        <v>74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76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147493</v>
      </c>
      <c r="C21" s="19" t="s">
        <v>133</v>
      </c>
      <c r="D21" s="18"/>
      <c r="E21" s="28">
        <f t="shared" si="0"/>
        <v>77</v>
      </c>
      <c r="F21" s="28" t="str">
        <f t="shared" si="1"/>
        <v>B</v>
      </c>
      <c r="G21" s="28">
        <f t="shared" si="2"/>
        <v>77</v>
      </c>
      <c r="H21" s="28" t="str">
        <f t="shared" si="3"/>
        <v>B</v>
      </c>
      <c r="I21" s="36">
        <v>2</v>
      </c>
      <c r="J21" s="28" t="str">
        <f t="shared" si="4"/>
        <v>Memiliki kemampuan kognitif memahami namun perlu peningkatan dalam menganalisis materi advertisement</v>
      </c>
      <c r="K21" s="28">
        <f t="shared" si="5"/>
        <v>87</v>
      </c>
      <c r="L21" s="28" t="str">
        <f t="shared" si="6"/>
        <v>A</v>
      </c>
      <c r="M21" s="28">
        <f t="shared" si="7"/>
        <v>87</v>
      </c>
      <c r="N21" s="28" t="str">
        <f t="shared" si="8"/>
        <v>A</v>
      </c>
      <c r="O21" s="36">
        <v>2</v>
      </c>
      <c r="P21" s="28" t="str">
        <f t="shared" si="9"/>
        <v>Sangat terampil  namun perlu peningkatan dalam menganalisis materi advertisement</v>
      </c>
      <c r="Q21" s="39"/>
      <c r="R21" s="39" t="s">
        <v>9</v>
      </c>
      <c r="S21" s="18"/>
      <c r="T21" s="1">
        <v>77</v>
      </c>
      <c r="U21" s="1">
        <v>77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87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56425</v>
      </c>
      <c r="FK21" s="41">
        <v>56435</v>
      </c>
    </row>
    <row r="22" spans="1:167" x14ac:dyDescent="0.25">
      <c r="A22" s="19">
        <v>12</v>
      </c>
      <c r="B22" s="19">
        <v>147509</v>
      </c>
      <c r="C22" s="19" t="s">
        <v>134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2</v>
      </c>
      <c r="J22" s="28" t="str">
        <f t="shared" si="4"/>
        <v>Memiliki kemampuan kognitif memahami namun perlu peningkatan dalam menganalisis materi advertisement</v>
      </c>
      <c r="K22" s="28">
        <f t="shared" si="5"/>
        <v>80</v>
      </c>
      <c r="L22" s="28" t="str">
        <f t="shared" si="6"/>
        <v>B</v>
      </c>
      <c r="M22" s="28">
        <f t="shared" si="7"/>
        <v>80</v>
      </c>
      <c r="N22" s="28" t="str">
        <f t="shared" si="8"/>
        <v>B</v>
      </c>
      <c r="O22" s="36">
        <v>2</v>
      </c>
      <c r="P22" s="28" t="str">
        <f t="shared" si="9"/>
        <v>Sangat terampil  namun perlu peningkatan dalam menganalisis materi advertisement</v>
      </c>
      <c r="Q22" s="39"/>
      <c r="R22" s="39" t="s">
        <v>8</v>
      </c>
      <c r="S22" s="18"/>
      <c r="T22" s="1">
        <v>86</v>
      </c>
      <c r="U22" s="1">
        <v>80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147525</v>
      </c>
      <c r="C23" s="19" t="s">
        <v>135</v>
      </c>
      <c r="D23" s="18"/>
      <c r="E23" s="28">
        <f t="shared" si="0"/>
        <v>73</v>
      </c>
      <c r="F23" s="28" t="str">
        <f t="shared" si="1"/>
        <v>C</v>
      </c>
      <c r="G23" s="28">
        <f t="shared" si="2"/>
        <v>73</v>
      </c>
      <c r="H23" s="28" t="str">
        <f t="shared" si="3"/>
        <v>C</v>
      </c>
      <c r="I23" s="36">
        <v>3</v>
      </c>
      <c r="J23" s="28" t="str">
        <f t="shared" si="4"/>
        <v>Perlu peningkatan dalam menganalisis materi report factual text</v>
      </c>
      <c r="K23" s="28">
        <f t="shared" si="5"/>
        <v>80</v>
      </c>
      <c r="L23" s="28" t="str">
        <f t="shared" si="6"/>
        <v>B</v>
      </c>
      <c r="M23" s="28">
        <f t="shared" si="7"/>
        <v>80</v>
      </c>
      <c r="N23" s="28" t="str">
        <f t="shared" si="8"/>
        <v>B</v>
      </c>
      <c r="O23" s="36">
        <v>2</v>
      </c>
      <c r="P23" s="28" t="str">
        <f t="shared" si="9"/>
        <v>Sangat terampil  namun perlu peningkatan dalam menganalisis materi advertisement</v>
      </c>
      <c r="Q23" s="39"/>
      <c r="R23" s="39" t="s">
        <v>9</v>
      </c>
      <c r="S23" s="18"/>
      <c r="T23" s="1">
        <v>70</v>
      </c>
      <c r="U23" s="1">
        <v>75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56426</v>
      </c>
      <c r="FK23" s="41">
        <v>56436</v>
      </c>
    </row>
    <row r="24" spans="1:167" x14ac:dyDescent="0.25">
      <c r="A24" s="19">
        <v>14</v>
      </c>
      <c r="B24" s="19">
        <v>147541</v>
      </c>
      <c r="C24" s="19" t="s">
        <v>136</v>
      </c>
      <c r="D24" s="18"/>
      <c r="E24" s="28">
        <f t="shared" si="0"/>
        <v>70</v>
      </c>
      <c r="F24" s="28" t="str">
        <f t="shared" si="1"/>
        <v>C</v>
      </c>
      <c r="G24" s="28">
        <f t="shared" si="2"/>
        <v>70</v>
      </c>
      <c r="H24" s="28" t="str">
        <f t="shared" si="3"/>
        <v>C</v>
      </c>
      <c r="I24" s="36">
        <v>3</v>
      </c>
      <c r="J24" s="28" t="str">
        <f t="shared" si="4"/>
        <v>Perlu peningkatan dalam menganalisis materi report factual text</v>
      </c>
      <c r="K24" s="28">
        <f t="shared" si="5"/>
        <v>76</v>
      </c>
      <c r="L24" s="28" t="str">
        <f t="shared" si="6"/>
        <v>B</v>
      </c>
      <c r="M24" s="28">
        <f t="shared" si="7"/>
        <v>76</v>
      </c>
      <c r="N24" s="28" t="str">
        <f t="shared" si="8"/>
        <v>B</v>
      </c>
      <c r="O24" s="36">
        <v>2</v>
      </c>
      <c r="P24" s="28" t="str">
        <f t="shared" si="9"/>
        <v>Sangat terampil  namun perlu peningkatan dalam menganalisis materi advertisement</v>
      </c>
      <c r="Q24" s="39"/>
      <c r="R24" s="39" t="s">
        <v>9</v>
      </c>
      <c r="S24" s="18"/>
      <c r="T24" s="1">
        <v>68</v>
      </c>
      <c r="U24" s="1">
        <v>72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76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147557</v>
      </c>
      <c r="C25" s="19" t="s">
        <v>137</v>
      </c>
      <c r="D25" s="18"/>
      <c r="E25" s="28">
        <f t="shared" si="0"/>
        <v>76</v>
      </c>
      <c r="F25" s="28" t="str">
        <f t="shared" si="1"/>
        <v>B</v>
      </c>
      <c r="G25" s="28">
        <f t="shared" si="2"/>
        <v>76</v>
      </c>
      <c r="H25" s="28" t="str">
        <f t="shared" si="3"/>
        <v>B</v>
      </c>
      <c r="I25" s="36">
        <v>2</v>
      </c>
      <c r="J25" s="28" t="str">
        <f t="shared" si="4"/>
        <v>Memiliki kemampuan kognitif memahami namun perlu peningkatan dalam menganalisis materi advertisement</v>
      </c>
      <c r="K25" s="28">
        <f t="shared" si="5"/>
        <v>70</v>
      </c>
      <c r="L25" s="28" t="str">
        <f t="shared" si="6"/>
        <v>C</v>
      </c>
      <c r="M25" s="28">
        <f t="shared" si="7"/>
        <v>70</v>
      </c>
      <c r="N25" s="28" t="str">
        <f t="shared" si="8"/>
        <v>C</v>
      </c>
      <c r="O25" s="36">
        <v>3</v>
      </c>
      <c r="P25" s="28" t="str">
        <f t="shared" si="9"/>
        <v>Sanngat terampil dalam menganalisis materi report factual text</v>
      </c>
      <c r="Q25" s="39"/>
      <c r="R25" s="39" t="s">
        <v>9</v>
      </c>
      <c r="S25" s="18"/>
      <c r="T25" s="1"/>
      <c r="U25" s="1">
        <v>76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70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87</v>
      </c>
      <c r="FD25" s="68"/>
      <c r="FE25" s="68"/>
      <c r="FG25" s="42">
        <v>7</v>
      </c>
      <c r="FH25" s="43"/>
      <c r="FI25" s="43"/>
      <c r="FJ25" s="41">
        <v>56427</v>
      </c>
      <c r="FK25" s="41">
        <v>56437</v>
      </c>
    </row>
    <row r="26" spans="1:167" x14ac:dyDescent="0.25">
      <c r="A26" s="19">
        <v>16</v>
      </c>
      <c r="B26" s="19">
        <v>147573</v>
      </c>
      <c r="C26" s="19" t="s">
        <v>138</v>
      </c>
      <c r="D26" s="18"/>
      <c r="E26" s="28">
        <f t="shared" si="0"/>
        <v>73</v>
      </c>
      <c r="F26" s="28" t="str">
        <f t="shared" si="1"/>
        <v>C</v>
      </c>
      <c r="G26" s="28">
        <f t="shared" si="2"/>
        <v>73</v>
      </c>
      <c r="H26" s="28" t="str">
        <f t="shared" si="3"/>
        <v>C</v>
      </c>
      <c r="I26" s="36">
        <v>3</v>
      </c>
      <c r="J26" s="28" t="str">
        <f t="shared" si="4"/>
        <v>Perlu peningkatan dalam menganalisis materi report factual text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>
        <v>2</v>
      </c>
      <c r="P26" s="28" t="str">
        <f t="shared" si="9"/>
        <v>Sangat terampil  namun perlu peningkatan dalam menganalisis materi advertisement</v>
      </c>
      <c r="Q26" s="39"/>
      <c r="R26" s="39" t="s">
        <v>9</v>
      </c>
      <c r="S26" s="18"/>
      <c r="T26" s="1">
        <v>70</v>
      </c>
      <c r="U26" s="1">
        <v>75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147589</v>
      </c>
      <c r="C27" s="19" t="s">
        <v>139</v>
      </c>
      <c r="D27" s="18"/>
      <c r="E27" s="28">
        <f t="shared" si="0"/>
        <v>73</v>
      </c>
      <c r="F27" s="28" t="str">
        <f t="shared" si="1"/>
        <v>C</v>
      </c>
      <c r="G27" s="28">
        <f t="shared" si="2"/>
        <v>73</v>
      </c>
      <c r="H27" s="28" t="str">
        <f t="shared" si="3"/>
        <v>C</v>
      </c>
      <c r="I27" s="36">
        <v>3</v>
      </c>
      <c r="J27" s="28" t="str">
        <f t="shared" si="4"/>
        <v>Perlu peningkatan dalam menganalisis materi report factual text</v>
      </c>
      <c r="K27" s="28">
        <f t="shared" si="5"/>
        <v>76</v>
      </c>
      <c r="L27" s="28" t="str">
        <f t="shared" si="6"/>
        <v>B</v>
      </c>
      <c r="M27" s="28">
        <f t="shared" si="7"/>
        <v>76</v>
      </c>
      <c r="N27" s="28" t="str">
        <f t="shared" si="8"/>
        <v>B</v>
      </c>
      <c r="O27" s="36">
        <v>2</v>
      </c>
      <c r="P27" s="28" t="str">
        <f t="shared" si="9"/>
        <v>Sangat terampil  namun perlu peningkatan dalam menganalisis materi advertisement</v>
      </c>
      <c r="Q27" s="39"/>
      <c r="R27" s="39" t="s">
        <v>9</v>
      </c>
      <c r="S27" s="18"/>
      <c r="T27" s="1">
        <v>80</v>
      </c>
      <c r="U27" s="1">
        <v>66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76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56428</v>
      </c>
      <c r="FK27" s="41">
        <v>56438</v>
      </c>
    </row>
    <row r="28" spans="1:167" x14ac:dyDescent="0.25">
      <c r="A28" s="19">
        <v>18</v>
      </c>
      <c r="B28" s="19">
        <v>147605</v>
      </c>
      <c r="C28" s="19" t="s">
        <v>140</v>
      </c>
      <c r="D28" s="18"/>
      <c r="E28" s="28">
        <f t="shared" si="0"/>
        <v>70</v>
      </c>
      <c r="F28" s="28" t="str">
        <f t="shared" si="1"/>
        <v>C</v>
      </c>
      <c r="G28" s="28">
        <f t="shared" si="2"/>
        <v>70</v>
      </c>
      <c r="H28" s="28" t="str">
        <f t="shared" si="3"/>
        <v>C</v>
      </c>
      <c r="I28" s="36">
        <v>3</v>
      </c>
      <c r="J28" s="28" t="str">
        <f t="shared" si="4"/>
        <v>Perlu peningkatan dalam menganalisis materi report factual text</v>
      </c>
      <c r="K28" s="28">
        <f t="shared" si="5"/>
        <v>82</v>
      </c>
      <c r="L28" s="28" t="str">
        <f t="shared" si="6"/>
        <v>B</v>
      </c>
      <c r="M28" s="28">
        <f t="shared" si="7"/>
        <v>82</v>
      </c>
      <c r="N28" s="28" t="str">
        <f t="shared" si="8"/>
        <v>B</v>
      </c>
      <c r="O28" s="36">
        <v>2</v>
      </c>
      <c r="P28" s="28" t="str">
        <f t="shared" si="9"/>
        <v>Sangat terampil  namun perlu peningkatan dalam menganalisis materi advertisement</v>
      </c>
      <c r="Q28" s="39"/>
      <c r="R28" s="39" t="s">
        <v>9</v>
      </c>
      <c r="S28" s="18"/>
      <c r="T28" s="1">
        <v>70</v>
      </c>
      <c r="U28" s="1">
        <v>69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82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147621</v>
      </c>
      <c r="C29" s="19" t="s">
        <v>141</v>
      </c>
      <c r="D29" s="18"/>
      <c r="E29" s="28">
        <f t="shared" si="0"/>
        <v>76</v>
      </c>
      <c r="F29" s="28" t="str">
        <f t="shared" si="1"/>
        <v>B</v>
      </c>
      <c r="G29" s="28">
        <f t="shared" si="2"/>
        <v>76</v>
      </c>
      <c r="H29" s="28" t="str">
        <f t="shared" si="3"/>
        <v>B</v>
      </c>
      <c r="I29" s="36">
        <v>2</v>
      </c>
      <c r="J29" s="28" t="str">
        <f t="shared" si="4"/>
        <v>Memiliki kemampuan kognitif memahami namun perlu peningkatan dalam menganalisis materi advertisement</v>
      </c>
      <c r="K29" s="28">
        <f t="shared" si="5"/>
        <v>76</v>
      </c>
      <c r="L29" s="28" t="str">
        <f t="shared" si="6"/>
        <v>B</v>
      </c>
      <c r="M29" s="28">
        <f t="shared" si="7"/>
        <v>76</v>
      </c>
      <c r="N29" s="28" t="str">
        <f t="shared" si="8"/>
        <v>B</v>
      </c>
      <c r="O29" s="36">
        <v>2</v>
      </c>
      <c r="P29" s="28" t="str">
        <f t="shared" si="9"/>
        <v>Sangat terampil  namun perlu peningkatan dalam menganalisis materi advertisement</v>
      </c>
      <c r="Q29" s="39"/>
      <c r="R29" s="39" t="s">
        <v>9</v>
      </c>
      <c r="S29" s="18"/>
      <c r="T29" s="1">
        <v>74</v>
      </c>
      <c r="U29" s="1">
        <v>78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76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56429</v>
      </c>
      <c r="FK29" s="41">
        <v>56439</v>
      </c>
    </row>
    <row r="30" spans="1:167" x14ac:dyDescent="0.25">
      <c r="A30" s="19">
        <v>20</v>
      </c>
      <c r="B30" s="19">
        <v>147637</v>
      </c>
      <c r="C30" s="19" t="s">
        <v>142</v>
      </c>
      <c r="D30" s="18"/>
      <c r="E30" s="28">
        <f t="shared" si="0"/>
        <v>70</v>
      </c>
      <c r="F30" s="28" t="str">
        <f t="shared" si="1"/>
        <v>C</v>
      </c>
      <c r="G30" s="28">
        <f t="shared" si="2"/>
        <v>70</v>
      </c>
      <c r="H30" s="28" t="str">
        <f t="shared" si="3"/>
        <v>C</v>
      </c>
      <c r="I30" s="36">
        <v>3</v>
      </c>
      <c r="J30" s="28" t="str">
        <f t="shared" si="4"/>
        <v>Perlu peningkatan dalam menganalisis materi report factual text</v>
      </c>
      <c r="K30" s="28">
        <f t="shared" si="5"/>
        <v>78</v>
      </c>
      <c r="L30" s="28" t="str">
        <f t="shared" si="6"/>
        <v>B</v>
      </c>
      <c r="M30" s="28">
        <f t="shared" si="7"/>
        <v>78</v>
      </c>
      <c r="N30" s="28" t="str">
        <f t="shared" si="8"/>
        <v>B</v>
      </c>
      <c r="O30" s="36">
        <v>2</v>
      </c>
      <c r="P30" s="28" t="str">
        <f t="shared" si="9"/>
        <v>Sangat terampil  namun perlu peningkatan dalam menganalisis materi advertisement</v>
      </c>
      <c r="Q30" s="39"/>
      <c r="R30" s="39" t="s">
        <v>9</v>
      </c>
      <c r="S30" s="18"/>
      <c r="T30" s="1">
        <v>70</v>
      </c>
      <c r="U30" s="1">
        <v>69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78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147653</v>
      </c>
      <c r="C31" s="19" t="s">
        <v>143</v>
      </c>
      <c r="D31" s="18"/>
      <c r="E31" s="28">
        <f t="shared" si="0"/>
        <v>76</v>
      </c>
      <c r="F31" s="28" t="str">
        <f t="shared" si="1"/>
        <v>B</v>
      </c>
      <c r="G31" s="28">
        <f t="shared" si="2"/>
        <v>76</v>
      </c>
      <c r="H31" s="28" t="str">
        <f t="shared" si="3"/>
        <v>B</v>
      </c>
      <c r="I31" s="36">
        <v>2</v>
      </c>
      <c r="J31" s="28" t="str">
        <f t="shared" si="4"/>
        <v>Memiliki kemampuan kognitif memahami namun perlu peningkatan dalam menganalisis materi advertisement</v>
      </c>
      <c r="K31" s="28">
        <f t="shared" si="5"/>
        <v>80</v>
      </c>
      <c r="L31" s="28" t="str">
        <f t="shared" si="6"/>
        <v>B</v>
      </c>
      <c r="M31" s="28">
        <f t="shared" si="7"/>
        <v>80</v>
      </c>
      <c r="N31" s="28" t="str">
        <f t="shared" si="8"/>
        <v>B</v>
      </c>
      <c r="O31" s="36">
        <v>2</v>
      </c>
      <c r="P31" s="28" t="str">
        <f t="shared" si="9"/>
        <v>Sangat terampil  namun perlu peningkatan dalam menganalisis materi advertisement</v>
      </c>
      <c r="Q31" s="39"/>
      <c r="R31" s="39" t="s">
        <v>9</v>
      </c>
      <c r="S31" s="18"/>
      <c r="T31" s="1">
        <v>80</v>
      </c>
      <c r="U31" s="1">
        <v>72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56430</v>
      </c>
      <c r="FK31" s="41">
        <v>56440</v>
      </c>
    </row>
    <row r="32" spans="1:167" x14ac:dyDescent="0.25">
      <c r="A32" s="19">
        <v>22</v>
      </c>
      <c r="B32" s="19">
        <v>147669</v>
      </c>
      <c r="C32" s="19" t="s">
        <v>144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2</v>
      </c>
      <c r="J32" s="28" t="str">
        <f t="shared" si="4"/>
        <v>Memiliki kemampuan kognitif memahami namun perlu peningkatan dalam menganalisis materi advertisement</v>
      </c>
      <c r="K32" s="28">
        <f t="shared" si="5"/>
        <v>78</v>
      </c>
      <c r="L32" s="28" t="str">
        <f t="shared" si="6"/>
        <v>B</v>
      </c>
      <c r="M32" s="28">
        <f t="shared" si="7"/>
        <v>78</v>
      </c>
      <c r="N32" s="28" t="str">
        <f t="shared" si="8"/>
        <v>B</v>
      </c>
      <c r="O32" s="36">
        <v>2</v>
      </c>
      <c r="P32" s="28" t="str">
        <f t="shared" si="9"/>
        <v>Sangat terampil  namun perlu peningkatan dalam menganalisis materi advertisement</v>
      </c>
      <c r="Q32" s="39"/>
      <c r="R32" s="39" t="s">
        <v>9</v>
      </c>
      <c r="S32" s="18"/>
      <c r="T32" s="1">
        <v>78</v>
      </c>
      <c r="U32" s="1">
        <v>82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78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147685</v>
      </c>
      <c r="C33" s="19" t="s">
        <v>145</v>
      </c>
      <c r="D33" s="18"/>
      <c r="E33" s="28">
        <f t="shared" si="0"/>
        <v>75</v>
      </c>
      <c r="F33" s="28" t="str">
        <f t="shared" si="1"/>
        <v>C</v>
      </c>
      <c r="G33" s="28">
        <f t="shared" si="2"/>
        <v>75</v>
      </c>
      <c r="H33" s="28" t="str">
        <f t="shared" si="3"/>
        <v>C</v>
      </c>
      <c r="I33" s="36">
        <v>3</v>
      </c>
      <c r="J33" s="28" t="str">
        <f t="shared" si="4"/>
        <v>Perlu peningkatan dalam menganalisis materi report factual text</v>
      </c>
      <c r="K33" s="28">
        <f t="shared" si="5"/>
        <v>76</v>
      </c>
      <c r="L33" s="28" t="str">
        <f t="shared" si="6"/>
        <v>B</v>
      </c>
      <c r="M33" s="28">
        <f t="shared" si="7"/>
        <v>76</v>
      </c>
      <c r="N33" s="28" t="str">
        <f t="shared" si="8"/>
        <v>B</v>
      </c>
      <c r="O33" s="36">
        <v>2</v>
      </c>
      <c r="P33" s="28" t="str">
        <f t="shared" si="9"/>
        <v>Sangat terampil  namun perlu peningkatan dalam menganalisis materi advertisement</v>
      </c>
      <c r="Q33" s="39"/>
      <c r="R33" s="39" t="s">
        <v>9</v>
      </c>
      <c r="S33" s="18"/>
      <c r="T33" s="1">
        <v>78</v>
      </c>
      <c r="U33" s="1">
        <v>72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76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147701</v>
      </c>
      <c r="C34" s="19" t="s">
        <v>146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2</v>
      </c>
      <c r="J34" s="28" t="str">
        <f t="shared" si="4"/>
        <v>Memiliki kemampuan kognitif memahami namun perlu peningkatan dalam menganalisis materi advertisement</v>
      </c>
      <c r="K34" s="28">
        <f t="shared" si="5"/>
        <v>76</v>
      </c>
      <c r="L34" s="28" t="str">
        <f t="shared" si="6"/>
        <v>B</v>
      </c>
      <c r="M34" s="28">
        <f t="shared" si="7"/>
        <v>76</v>
      </c>
      <c r="N34" s="28" t="str">
        <f t="shared" si="8"/>
        <v>B</v>
      </c>
      <c r="O34" s="36">
        <v>2</v>
      </c>
      <c r="P34" s="28" t="str">
        <f t="shared" si="9"/>
        <v>Sangat terampil  namun perlu peningkatan dalam menganalisis materi advertisement</v>
      </c>
      <c r="Q34" s="39"/>
      <c r="R34" s="39" t="s">
        <v>9</v>
      </c>
      <c r="S34" s="18"/>
      <c r="T34" s="1">
        <v>85</v>
      </c>
      <c r="U34" s="1">
        <v>74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76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147717</v>
      </c>
      <c r="C35" s="19" t="s">
        <v>147</v>
      </c>
      <c r="D35" s="18"/>
      <c r="E35" s="28">
        <f t="shared" si="0"/>
        <v>76</v>
      </c>
      <c r="F35" s="28" t="str">
        <f t="shared" si="1"/>
        <v>B</v>
      </c>
      <c r="G35" s="28">
        <f t="shared" si="2"/>
        <v>76</v>
      </c>
      <c r="H35" s="28" t="str">
        <f t="shared" si="3"/>
        <v>B</v>
      </c>
      <c r="I35" s="36">
        <v>2</v>
      </c>
      <c r="J35" s="28" t="str">
        <f t="shared" si="4"/>
        <v>Memiliki kemampuan kognitif memahami namun perlu peningkatan dalam menganalisis materi advertisement</v>
      </c>
      <c r="K35" s="28">
        <f t="shared" si="5"/>
        <v>86</v>
      </c>
      <c r="L35" s="28" t="str">
        <f t="shared" si="6"/>
        <v>A</v>
      </c>
      <c r="M35" s="28">
        <f t="shared" si="7"/>
        <v>86</v>
      </c>
      <c r="N35" s="28" t="str">
        <f t="shared" si="8"/>
        <v>A</v>
      </c>
      <c r="O35" s="36">
        <v>2</v>
      </c>
      <c r="P35" s="28" t="str">
        <f t="shared" si="9"/>
        <v>Sangat terampil  namun perlu peningkatan dalam menganalisis materi advertisement</v>
      </c>
      <c r="Q35" s="39"/>
      <c r="R35" s="39" t="s">
        <v>9</v>
      </c>
      <c r="S35" s="18"/>
      <c r="T35" s="1">
        <v>72</v>
      </c>
      <c r="U35" s="1">
        <v>80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86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147733</v>
      </c>
      <c r="C36" s="19" t="s">
        <v>148</v>
      </c>
      <c r="D36" s="18"/>
      <c r="E36" s="28">
        <f t="shared" si="0"/>
        <v>77</v>
      </c>
      <c r="F36" s="28" t="str">
        <f t="shared" si="1"/>
        <v>B</v>
      </c>
      <c r="G36" s="28">
        <f t="shared" si="2"/>
        <v>77</v>
      </c>
      <c r="H36" s="28" t="str">
        <f t="shared" si="3"/>
        <v>B</v>
      </c>
      <c r="I36" s="36">
        <v>2</v>
      </c>
      <c r="J36" s="28" t="str">
        <f t="shared" si="4"/>
        <v>Memiliki kemampuan kognitif memahami namun perlu peningkatan dalam menganalisis materi advertisement</v>
      </c>
      <c r="K36" s="28">
        <f t="shared" si="5"/>
        <v>80</v>
      </c>
      <c r="L36" s="28" t="str">
        <f t="shared" si="6"/>
        <v>B</v>
      </c>
      <c r="M36" s="28">
        <f t="shared" si="7"/>
        <v>80</v>
      </c>
      <c r="N36" s="28" t="str">
        <f t="shared" si="8"/>
        <v>B</v>
      </c>
      <c r="O36" s="36">
        <v>2</v>
      </c>
      <c r="P36" s="28" t="str">
        <f t="shared" si="9"/>
        <v>Sangat terampil  namun perlu peningkatan dalam menganalisis materi advertisement</v>
      </c>
      <c r="Q36" s="39"/>
      <c r="R36" s="39" t="s">
        <v>9</v>
      </c>
      <c r="S36" s="18"/>
      <c r="T36" s="1">
        <v>80</v>
      </c>
      <c r="U36" s="1">
        <v>74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147749</v>
      </c>
      <c r="C37" s="19" t="s">
        <v>149</v>
      </c>
      <c r="D37" s="18"/>
      <c r="E37" s="28">
        <f t="shared" si="0"/>
        <v>72</v>
      </c>
      <c r="F37" s="28" t="str">
        <f t="shared" si="1"/>
        <v>C</v>
      </c>
      <c r="G37" s="28">
        <f t="shared" si="2"/>
        <v>72</v>
      </c>
      <c r="H37" s="28" t="str">
        <f t="shared" si="3"/>
        <v>C</v>
      </c>
      <c r="I37" s="36">
        <v>3</v>
      </c>
      <c r="J37" s="28" t="str">
        <f t="shared" si="4"/>
        <v>Perlu peningkatan dalam menganalisis materi report factual text</v>
      </c>
      <c r="K37" s="28">
        <f t="shared" si="5"/>
        <v>76</v>
      </c>
      <c r="L37" s="28" t="str">
        <f t="shared" si="6"/>
        <v>B</v>
      </c>
      <c r="M37" s="28">
        <f t="shared" si="7"/>
        <v>76</v>
      </c>
      <c r="N37" s="28" t="str">
        <f t="shared" si="8"/>
        <v>B</v>
      </c>
      <c r="O37" s="36">
        <v>2</v>
      </c>
      <c r="P37" s="28" t="str">
        <f t="shared" si="9"/>
        <v>Sangat terampil  namun perlu peningkatan dalam menganalisis materi advertisement</v>
      </c>
      <c r="Q37" s="39"/>
      <c r="R37" s="39" t="s">
        <v>9</v>
      </c>
      <c r="S37" s="18"/>
      <c r="T37" s="1">
        <v>70</v>
      </c>
      <c r="U37" s="1">
        <v>73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76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147765</v>
      </c>
      <c r="C38" s="19" t="s">
        <v>150</v>
      </c>
      <c r="D38" s="18"/>
      <c r="E38" s="28">
        <f t="shared" si="0"/>
        <v>70</v>
      </c>
      <c r="F38" s="28" t="str">
        <f t="shared" si="1"/>
        <v>C</v>
      </c>
      <c r="G38" s="28">
        <f t="shared" si="2"/>
        <v>70</v>
      </c>
      <c r="H38" s="28" t="str">
        <f t="shared" si="3"/>
        <v>C</v>
      </c>
      <c r="I38" s="36">
        <v>3</v>
      </c>
      <c r="J38" s="28" t="str">
        <f t="shared" si="4"/>
        <v>Perlu peningkatan dalam menganalisis materi report factual text</v>
      </c>
      <c r="K38" s="28">
        <f t="shared" si="5"/>
        <v>76</v>
      </c>
      <c r="L38" s="28" t="str">
        <f t="shared" si="6"/>
        <v>B</v>
      </c>
      <c r="M38" s="28">
        <f t="shared" si="7"/>
        <v>76</v>
      </c>
      <c r="N38" s="28" t="str">
        <f t="shared" si="8"/>
        <v>B</v>
      </c>
      <c r="O38" s="36">
        <v>2</v>
      </c>
      <c r="P38" s="28" t="str">
        <f t="shared" si="9"/>
        <v>Sangat terampil  namun perlu peningkatan dalam menganalisis materi advertisement</v>
      </c>
      <c r="Q38" s="39"/>
      <c r="R38" s="39" t="s">
        <v>9</v>
      </c>
      <c r="S38" s="18"/>
      <c r="T38" s="1">
        <v>70</v>
      </c>
      <c r="U38" s="1">
        <v>70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76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147781</v>
      </c>
      <c r="C39" s="19" t="s">
        <v>151</v>
      </c>
      <c r="D39" s="18"/>
      <c r="E39" s="28">
        <f t="shared" si="0"/>
        <v>70</v>
      </c>
      <c r="F39" s="28" t="str">
        <f t="shared" si="1"/>
        <v>C</v>
      </c>
      <c r="G39" s="28">
        <f t="shared" si="2"/>
        <v>70</v>
      </c>
      <c r="H39" s="28" t="str">
        <f t="shared" si="3"/>
        <v>C</v>
      </c>
      <c r="I39" s="36">
        <v>3</v>
      </c>
      <c r="J39" s="28" t="str">
        <f t="shared" si="4"/>
        <v>Perlu peningkatan dalam menganalisis materi report factual text</v>
      </c>
      <c r="K39" s="28">
        <f t="shared" si="5"/>
        <v>70</v>
      </c>
      <c r="L39" s="28" t="str">
        <f t="shared" si="6"/>
        <v>C</v>
      </c>
      <c r="M39" s="28">
        <f t="shared" si="7"/>
        <v>70</v>
      </c>
      <c r="N39" s="28" t="str">
        <f t="shared" si="8"/>
        <v>C</v>
      </c>
      <c r="O39" s="36">
        <v>2</v>
      </c>
      <c r="P39" s="28" t="str">
        <f t="shared" si="9"/>
        <v>Sangat terampil  namun perlu peningkatan dalam menganalisis materi advertisement</v>
      </c>
      <c r="Q39" s="39"/>
      <c r="R39" s="39" t="s">
        <v>9</v>
      </c>
      <c r="S39" s="18"/>
      <c r="T39" s="1">
        <v>70</v>
      </c>
      <c r="U39" s="1">
        <v>70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70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147797</v>
      </c>
      <c r="C40" s="19" t="s">
        <v>152</v>
      </c>
      <c r="D40" s="18"/>
      <c r="E40" s="28">
        <f t="shared" si="0"/>
        <v>74</v>
      </c>
      <c r="F40" s="28" t="str">
        <f t="shared" si="1"/>
        <v>C</v>
      </c>
      <c r="G40" s="28">
        <f t="shared" si="2"/>
        <v>74</v>
      </c>
      <c r="H40" s="28" t="str">
        <f t="shared" si="3"/>
        <v>C</v>
      </c>
      <c r="I40" s="36">
        <v>3</v>
      </c>
      <c r="J40" s="28" t="str">
        <f t="shared" si="4"/>
        <v>Perlu peningkatan dalam menganalisis materi report factual text</v>
      </c>
      <c r="K40" s="28">
        <f t="shared" si="5"/>
        <v>78</v>
      </c>
      <c r="L40" s="28" t="str">
        <f t="shared" si="6"/>
        <v>B</v>
      </c>
      <c r="M40" s="28">
        <f t="shared" si="7"/>
        <v>78</v>
      </c>
      <c r="N40" s="28" t="str">
        <f t="shared" si="8"/>
        <v>B</v>
      </c>
      <c r="O40" s="36">
        <v>2</v>
      </c>
      <c r="P40" s="28" t="str">
        <f t="shared" si="9"/>
        <v>Sangat terampil  namun perlu peningkatan dalam menganalisis materi advertisement</v>
      </c>
      <c r="Q40" s="39"/>
      <c r="R40" s="39" t="s">
        <v>9</v>
      </c>
      <c r="S40" s="18"/>
      <c r="T40" s="1">
        <v>76</v>
      </c>
      <c r="U40" s="1">
        <v>72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78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147813</v>
      </c>
      <c r="C41" s="19" t="s">
        <v>153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2</v>
      </c>
      <c r="J41" s="28" t="str">
        <f t="shared" si="4"/>
        <v>Memiliki kemampuan kognitif memahami namun perlu peningkatan dalam menganalisis materi advertisement</v>
      </c>
      <c r="K41" s="28">
        <f t="shared" si="5"/>
        <v>78</v>
      </c>
      <c r="L41" s="28" t="str">
        <f t="shared" si="6"/>
        <v>B</v>
      </c>
      <c r="M41" s="28">
        <f t="shared" si="7"/>
        <v>78</v>
      </c>
      <c r="N41" s="28" t="str">
        <f t="shared" si="8"/>
        <v>B</v>
      </c>
      <c r="O41" s="36">
        <v>2</v>
      </c>
      <c r="P41" s="28" t="str">
        <f t="shared" si="9"/>
        <v>Sangat terampil  namun perlu peningkatan dalam menganalisis materi advertisement</v>
      </c>
      <c r="Q41" s="39"/>
      <c r="R41" s="39" t="s">
        <v>8</v>
      </c>
      <c r="S41" s="18"/>
      <c r="T41" s="1">
        <v>85</v>
      </c>
      <c r="U41" s="1">
        <v>75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78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147829</v>
      </c>
      <c r="C42" s="19" t="s">
        <v>154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v>2</v>
      </c>
      <c r="J42" s="28" t="str">
        <f t="shared" si="4"/>
        <v>Memiliki kemampuan kognitif memahami namun perlu peningkatan dalam menganalisis materi advertisement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2</v>
      </c>
      <c r="P42" s="28" t="str">
        <f t="shared" si="9"/>
        <v>Sangat terampil  namun perlu peningkatan dalam menganalisis materi advertisement</v>
      </c>
      <c r="Q42" s="39"/>
      <c r="R42" s="39" t="s">
        <v>8</v>
      </c>
      <c r="S42" s="18"/>
      <c r="T42" s="1">
        <v>88</v>
      </c>
      <c r="U42" s="1">
        <v>78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147845</v>
      </c>
      <c r="C43" s="19" t="s">
        <v>155</v>
      </c>
      <c r="D43" s="18"/>
      <c r="E43" s="28">
        <f t="shared" si="0"/>
        <v>76</v>
      </c>
      <c r="F43" s="28" t="str">
        <f t="shared" si="1"/>
        <v>B</v>
      </c>
      <c r="G43" s="28">
        <f t="shared" si="2"/>
        <v>76</v>
      </c>
      <c r="H43" s="28" t="str">
        <f t="shared" si="3"/>
        <v>B</v>
      </c>
      <c r="I43" s="36">
        <v>2</v>
      </c>
      <c r="J43" s="28" t="str">
        <f t="shared" si="4"/>
        <v>Memiliki kemampuan kognitif memahami namun perlu peningkatan dalam menganalisis materi advertisement</v>
      </c>
      <c r="K43" s="28">
        <f t="shared" si="5"/>
        <v>76</v>
      </c>
      <c r="L43" s="28" t="str">
        <f t="shared" si="6"/>
        <v>B</v>
      </c>
      <c r="M43" s="28">
        <f t="shared" si="7"/>
        <v>76</v>
      </c>
      <c r="N43" s="28" t="str">
        <f t="shared" si="8"/>
        <v>B</v>
      </c>
      <c r="O43" s="36">
        <v>2</v>
      </c>
      <c r="P43" s="28" t="str">
        <f t="shared" si="9"/>
        <v>Sangat terampil  namun perlu peningkatan dalam menganalisis materi advertisement</v>
      </c>
      <c r="Q43" s="39"/>
      <c r="R43" s="39" t="s">
        <v>9</v>
      </c>
      <c r="S43" s="18"/>
      <c r="T43" s="1"/>
      <c r="U43" s="1">
        <v>76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76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147861</v>
      </c>
      <c r="C44" s="19" t="s">
        <v>156</v>
      </c>
      <c r="D44" s="18"/>
      <c r="E44" s="28">
        <f t="shared" si="0"/>
        <v>73</v>
      </c>
      <c r="F44" s="28" t="str">
        <f t="shared" si="1"/>
        <v>C</v>
      </c>
      <c r="G44" s="28">
        <f t="shared" si="2"/>
        <v>73</v>
      </c>
      <c r="H44" s="28" t="str">
        <f t="shared" si="3"/>
        <v>C</v>
      </c>
      <c r="I44" s="36">
        <v>3</v>
      </c>
      <c r="J44" s="28" t="str">
        <f t="shared" si="4"/>
        <v>Perlu peningkatan dalam menganalisis materi report factual text</v>
      </c>
      <c r="K44" s="28">
        <f t="shared" si="5"/>
        <v>76</v>
      </c>
      <c r="L44" s="28" t="str">
        <f t="shared" si="6"/>
        <v>B</v>
      </c>
      <c r="M44" s="28">
        <f t="shared" si="7"/>
        <v>76</v>
      </c>
      <c r="N44" s="28" t="str">
        <f t="shared" si="8"/>
        <v>B</v>
      </c>
      <c r="O44" s="36">
        <v>2</v>
      </c>
      <c r="P44" s="28" t="str">
        <f t="shared" si="9"/>
        <v>Sangat terampil  namun perlu peningkatan dalam menganalisis materi advertisement</v>
      </c>
      <c r="Q44" s="39"/>
      <c r="R44" s="39" t="s">
        <v>9</v>
      </c>
      <c r="S44" s="18"/>
      <c r="T44" s="1">
        <v>76</v>
      </c>
      <c r="U44" s="1">
        <v>70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76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147877</v>
      </c>
      <c r="C45" s="19" t="s">
        <v>157</v>
      </c>
      <c r="D45" s="18"/>
      <c r="E45" s="28">
        <f t="shared" si="0"/>
        <v>88</v>
      </c>
      <c r="F45" s="28" t="str">
        <f t="shared" si="1"/>
        <v>A</v>
      </c>
      <c r="G45" s="28">
        <f t="shared" si="2"/>
        <v>88</v>
      </c>
      <c r="H45" s="28" t="str">
        <f t="shared" si="3"/>
        <v>A</v>
      </c>
      <c r="I45" s="36">
        <v>1</v>
      </c>
      <c r="J45" s="28" t="str">
        <f t="shared" si="4"/>
        <v>Memiliki kemampuan kognitif memahami dan menganalisis materi language features too .. To, and enough to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2</v>
      </c>
      <c r="P45" s="28" t="str">
        <f t="shared" si="9"/>
        <v>Sangat terampil  namun perlu peningkatan dalam menganalisis materi advertisement</v>
      </c>
      <c r="Q45" s="39"/>
      <c r="R45" s="39" t="s">
        <v>9</v>
      </c>
      <c r="S45" s="18"/>
      <c r="T45" s="1">
        <v>85</v>
      </c>
      <c r="U45" s="1">
        <v>90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109</v>
      </c>
      <c r="D52" s="18"/>
      <c r="E52" s="18"/>
      <c r="F52" s="18" t="s">
        <v>110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111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112</v>
      </c>
      <c r="D53" s="18"/>
      <c r="E53" s="18"/>
      <c r="F53" s="18" t="s">
        <v>113</v>
      </c>
      <c r="G53" s="18"/>
      <c r="H53" s="18"/>
      <c r="I53" s="38"/>
      <c r="J53" s="30"/>
      <c r="K53" s="18">
        <f>IF(COUNTBLANK($G$11:$G$50)=40,"",MIN($G$11:$G$50))</f>
        <v>65</v>
      </c>
      <c r="L53" s="18"/>
      <c r="M53" s="18"/>
      <c r="N53" s="18"/>
      <c r="O53" s="37"/>
      <c r="P53" s="18"/>
      <c r="Q53" s="37" t="s">
        <v>114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115</v>
      </c>
      <c r="G54" s="18"/>
      <c r="H54" s="18"/>
      <c r="I54" s="38"/>
      <c r="J54" s="30"/>
      <c r="K54" s="18">
        <f>IF(COUNTBLANK($G$11:$G$50)=40,"",AVERAGE($G$11:$G$50))</f>
        <v>75.400000000000006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116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117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118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119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120</v>
      </c>
      <c r="R57" s="37" t="s">
        <v>121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AP17" activePane="bottomRight" state="frozen"/>
      <selection pane="topRight"/>
      <selection pane="bottomLeft"/>
      <selection pane="bottomRight" activeCell="FE10" sqref="FE1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1127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1127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257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147893</v>
      </c>
      <c r="C11" s="19" t="s">
        <v>159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kognitif memahami namun perlu peningkatan dalam menganalisis materi advertisement</v>
      </c>
      <c r="K11" s="28">
        <f t="shared" ref="K11:K50" si="5">IF((COUNTA(AF11:AO11)&gt;0),AVERAGE(AF11:AO11),"")</f>
        <v>83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 namun perlu peningkatan dalam menganalisis materi advertisement</v>
      </c>
      <c r="Q11" s="39"/>
      <c r="R11" s="39" t="s">
        <v>9</v>
      </c>
      <c r="S11" s="18"/>
      <c r="T11" s="1">
        <v>78</v>
      </c>
      <c r="U11" s="1">
        <v>82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83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147909</v>
      </c>
      <c r="C12" s="19" t="s">
        <v>160</v>
      </c>
      <c r="D12" s="18"/>
      <c r="E12" s="28">
        <f t="shared" si="0"/>
        <v>83</v>
      </c>
      <c r="F12" s="28" t="str">
        <f t="shared" si="1"/>
        <v>B</v>
      </c>
      <c r="G12" s="28">
        <f t="shared" si="2"/>
        <v>83</v>
      </c>
      <c r="H12" s="28" t="str">
        <f t="shared" si="3"/>
        <v>B</v>
      </c>
      <c r="I12" s="36">
        <v>2</v>
      </c>
      <c r="J12" s="28" t="str">
        <f t="shared" si="4"/>
        <v>Memiliki kemampuan kognitif memahami namun perlu peningkatan dalam menganalisis materi advertisement</v>
      </c>
      <c r="K12" s="28">
        <f t="shared" si="5"/>
        <v>87</v>
      </c>
      <c r="L12" s="28" t="str">
        <f t="shared" si="6"/>
        <v>A</v>
      </c>
      <c r="M12" s="28">
        <f t="shared" si="7"/>
        <v>87</v>
      </c>
      <c r="N12" s="28" t="str">
        <f t="shared" si="8"/>
        <v>A</v>
      </c>
      <c r="O12" s="36">
        <v>1</v>
      </c>
      <c r="P12" s="28" t="str">
        <f t="shared" si="9"/>
        <v>Sangat terampil memahami dan menganalisis materi language features too .. To, and enough to</v>
      </c>
      <c r="Q12" s="39"/>
      <c r="R12" s="39" t="s">
        <v>8</v>
      </c>
      <c r="S12" s="18"/>
      <c r="T12" s="1">
        <v>80</v>
      </c>
      <c r="U12" s="1">
        <v>85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87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147941</v>
      </c>
      <c r="C13" s="19" t="s">
        <v>161</v>
      </c>
      <c r="D13" s="18"/>
      <c r="E13" s="28">
        <f t="shared" si="0"/>
        <v>78</v>
      </c>
      <c r="F13" s="28" t="str">
        <f t="shared" si="1"/>
        <v>B</v>
      </c>
      <c r="G13" s="28">
        <f t="shared" si="2"/>
        <v>78</v>
      </c>
      <c r="H13" s="28" t="str">
        <f t="shared" si="3"/>
        <v>B</v>
      </c>
      <c r="I13" s="36">
        <v>2</v>
      </c>
      <c r="J13" s="28" t="str">
        <f t="shared" si="4"/>
        <v>Memiliki kemampuan kognitif memahami namun perlu peningkatan dalam menganalisis materi advertisement</v>
      </c>
      <c r="K13" s="28">
        <f t="shared" si="5"/>
        <v>86</v>
      </c>
      <c r="L13" s="28" t="str">
        <f t="shared" si="6"/>
        <v>A</v>
      </c>
      <c r="M13" s="28">
        <f t="shared" si="7"/>
        <v>86</v>
      </c>
      <c r="N13" s="28" t="str">
        <f t="shared" si="8"/>
        <v>A</v>
      </c>
      <c r="O13" s="36">
        <v>1</v>
      </c>
      <c r="P13" s="28" t="str">
        <f t="shared" si="9"/>
        <v>Sangat terampil memahami dan menganalisis materi language features too .. To, and enough to</v>
      </c>
      <c r="Q13" s="39"/>
      <c r="R13" s="39" t="s">
        <v>9</v>
      </c>
      <c r="S13" s="18"/>
      <c r="T13" s="1">
        <v>83</v>
      </c>
      <c r="U13" s="1">
        <v>73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86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56441</v>
      </c>
      <c r="FK13" s="41">
        <v>56451</v>
      </c>
    </row>
    <row r="14" spans="1:167" x14ac:dyDescent="0.25">
      <c r="A14" s="19">
        <v>4</v>
      </c>
      <c r="B14" s="19">
        <v>147957</v>
      </c>
      <c r="C14" s="19" t="s">
        <v>162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kognitif memahami dan menganalisis materi language features too .. To, and enough to</v>
      </c>
      <c r="K14" s="28">
        <f t="shared" si="5"/>
        <v>82</v>
      </c>
      <c r="L14" s="28" t="str">
        <f t="shared" si="6"/>
        <v>B</v>
      </c>
      <c r="M14" s="28">
        <f t="shared" si="7"/>
        <v>82</v>
      </c>
      <c r="N14" s="28" t="str">
        <f t="shared" si="8"/>
        <v>B</v>
      </c>
      <c r="O14" s="36">
        <v>2</v>
      </c>
      <c r="P14" s="28" t="str">
        <f t="shared" si="9"/>
        <v>Sangat terampil  namun perlu peningkatan dalam menganalisis materi advertisement</v>
      </c>
      <c r="Q14" s="39"/>
      <c r="R14" s="39" t="s">
        <v>9</v>
      </c>
      <c r="S14" s="18"/>
      <c r="T14" s="1">
        <v>85</v>
      </c>
      <c r="U14" s="1">
        <v>87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82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147973</v>
      </c>
      <c r="C15" s="19" t="s">
        <v>163</v>
      </c>
      <c r="D15" s="18"/>
      <c r="E15" s="28">
        <f t="shared" si="0"/>
        <v>75</v>
      </c>
      <c r="F15" s="28" t="str">
        <f t="shared" si="1"/>
        <v>C</v>
      </c>
      <c r="G15" s="28">
        <f t="shared" si="2"/>
        <v>75</v>
      </c>
      <c r="H15" s="28" t="str">
        <f t="shared" si="3"/>
        <v>C</v>
      </c>
      <c r="I15" s="36">
        <v>3</v>
      </c>
      <c r="J15" s="28" t="str">
        <f t="shared" si="4"/>
        <v>Perlu peningkatan dalam menganalisis materi report factual text</v>
      </c>
      <c r="K15" s="28">
        <f t="shared" si="5"/>
        <v>82</v>
      </c>
      <c r="L15" s="28" t="str">
        <f t="shared" si="6"/>
        <v>B</v>
      </c>
      <c r="M15" s="28">
        <f t="shared" si="7"/>
        <v>82</v>
      </c>
      <c r="N15" s="28" t="str">
        <f t="shared" si="8"/>
        <v>B</v>
      </c>
      <c r="O15" s="36">
        <v>2</v>
      </c>
      <c r="P15" s="28" t="str">
        <f t="shared" si="9"/>
        <v>Sangat terampil  namun perlu peningkatan dalam menganalisis materi advertisement</v>
      </c>
      <c r="Q15" s="39"/>
      <c r="R15" s="39" t="s">
        <v>9</v>
      </c>
      <c r="S15" s="18"/>
      <c r="T15" s="1">
        <v>76</v>
      </c>
      <c r="U15" s="1">
        <v>73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82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56442</v>
      </c>
      <c r="FK15" s="41">
        <v>56452</v>
      </c>
    </row>
    <row r="16" spans="1:167" x14ac:dyDescent="0.25">
      <c r="A16" s="19">
        <v>6</v>
      </c>
      <c r="B16" s="19">
        <v>147989</v>
      </c>
      <c r="C16" s="19" t="s">
        <v>164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2</v>
      </c>
      <c r="J16" s="28" t="str">
        <f t="shared" si="4"/>
        <v>Memiliki kemampuan kognitif memahami namun perlu peningkatan dalam menganalisis materi advertisement</v>
      </c>
      <c r="K16" s="28">
        <f t="shared" si="5"/>
        <v>88</v>
      </c>
      <c r="L16" s="28" t="str">
        <f t="shared" si="6"/>
        <v>A</v>
      </c>
      <c r="M16" s="28">
        <f t="shared" si="7"/>
        <v>88</v>
      </c>
      <c r="N16" s="28" t="str">
        <f t="shared" si="8"/>
        <v>A</v>
      </c>
      <c r="O16" s="36">
        <v>1</v>
      </c>
      <c r="P16" s="28" t="str">
        <f t="shared" si="9"/>
        <v>Sangat terampil memahami dan menganalisis materi language features too .. To, and enough to</v>
      </c>
      <c r="Q16" s="39"/>
      <c r="R16" s="39" t="s">
        <v>9</v>
      </c>
      <c r="S16" s="18"/>
      <c r="T16" s="1">
        <v>82</v>
      </c>
      <c r="U16" s="1">
        <v>85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88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148005</v>
      </c>
      <c r="C17" s="19" t="s">
        <v>165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>Memiliki kemampuan kognitif memahami dan menganalisis materi language features too .. To, and enough to</v>
      </c>
      <c r="K17" s="28">
        <f t="shared" si="5"/>
        <v>80</v>
      </c>
      <c r="L17" s="28" t="str">
        <f t="shared" si="6"/>
        <v>B</v>
      </c>
      <c r="M17" s="28">
        <f t="shared" si="7"/>
        <v>80</v>
      </c>
      <c r="N17" s="28" t="str">
        <f t="shared" si="8"/>
        <v>B</v>
      </c>
      <c r="O17" s="36">
        <v>2</v>
      </c>
      <c r="P17" s="28" t="str">
        <f t="shared" si="9"/>
        <v>Sangat terampil  namun perlu peningkatan dalam menganalisis materi advertisement</v>
      </c>
      <c r="Q17" s="39"/>
      <c r="R17" s="39" t="s">
        <v>8</v>
      </c>
      <c r="S17" s="18"/>
      <c r="T17" s="1">
        <v>82</v>
      </c>
      <c r="U17" s="1">
        <v>88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56443</v>
      </c>
      <c r="FK17" s="41">
        <v>56453</v>
      </c>
    </row>
    <row r="18" spans="1:167" x14ac:dyDescent="0.25">
      <c r="A18" s="19">
        <v>8</v>
      </c>
      <c r="B18" s="19">
        <v>148021</v>
      </c>
      <c r="C18" s="19" t="s">
        <v>166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2</v>
      </c>
      <c r="J18" s="28" t="str">
        <f t="shared" si="4"/>
        <v>Memiliki kemampuan kognitif memahami namun perlu peningkatan dalam menganalisis materi advertisement</v>
      </c>
      <c r="K18" s="28">
        <f t="shared" si="5"/>
        <v>87</v>
      </c>
      <c r="L18" s="28" t="str">
        <f t="shared" si="6"/>
        <v>A</v>
      </c>
      <c r="M18" s="28">
        <f t="shared" si="7"/>
        <v>87</v>
      </c>
      <c r="N18" s="28" t="str">
        <f t="shared" si="8"/>
        <v>A</v>
      </c>
      <c r="O18" s="36">
        <v>1</v>
      </c>
      <c r="P18" s="28" t="str">
        <f t="shared" si="9"/>
        <v>Sangat terampil memahami dan menganalisis materi language features too .. To, and enough to</v>
      </c>
      <c r="Q18" s="39"/>
      <c r="R18" s="39" t="s">
        <v>9</v>
      </c>
      <c r="S18" s="18"/>
      <c r="T18" s="1">
        <v>76</v>
      </c>
      <c r="U18" s="1">
        <v>84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87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148037</v>
      </c>
      <c r="C19" s="19" t="s">
        <v>167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kognitif memahami dan menganalisis materi language features too .. To, and enough to</v>
      </c>
      <c r="K19" s="28">
        <f t="shared" si="5"/>
        <v>86</v>
      </c>
      <c r="L19" s="28" t="str">
        <f t="shared" si="6"/>
        <v>A</v>
      </c>
      <c r="M19" s="28">
        <f t="shared" si="7"/>
        <v>86</v>
      </c>
      <c r="N19" s="28" t="str">
        <f t="shared" si="8"/>
        <v>A</v>
      </c>
      <c r="O19" s="36">
        <v>1</v>
      </c>
      <c r="P19" s="28" t="str">
        <f t="shared" si="9"/>
        <v>Sangat terampil memahami dan menganalisis materi language features too .. To, and enough to</v>
      </c>
      <c r="Q19" s="39"/>
      <c r="R19" s="39" t="s">
        <v>9</v>
      </c>
      <c r="S19" s="18"/>
      <c r="T19" s="1">
        <v>85</v>
      </c>
      <c r="U19" s="1">
        <v>85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86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231</v>
      </c>
      <c r="FI19" s="43" t="s">
        <v>232</v>
      </c>
      <c r="FJ19" s="41">
        <v>56444</v>
      </c>
      <c r="FK19" s="41">
        <v>56454</v>
      </c>
    </row>
    <row r="20" spans="1:167" x14ac:dyDescent="0.25">
      <c r="A20" s="19">
        <v>10</v>
      </c>
      <c r="B20" s="19">
        <v>148053</v>
      </c>
      <c r="C20" s="19" t="s">
        <v>168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Memiliki kemampuan kognitif memahami dan menganalisis materi language features too .. To, and enough to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1</v>
      </c>
      <c r="P20" s="28" t="str">
        <f t="shared" si="9"/>
        <v>Sangat terampil memahami dan menganalisis materi language features too .. To, and enough to</v>
      </c>
      <c r="Q20" s="39"/>
      <c r="R20" s="39" t="s">
        <v>9</v>
      </c>
      <c r="S20" s="18"/>
      <c r="T20" s="1">
        <v>85</v>
      </c>
      <c r="U20" s="1">
        <v>85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148069</v>
      </c>
      <c r="C21" s="19" t="s">
        <v>169</v>
      </c>
      <c r="D21" s="18"/>
      <c r="E21" s="28">
        <f t="shared" si="0"/>
        <v>73</v>
      </c>
      <c r="F21" s="28" t="str">
        <f t="shared" si="1"/>
        <v>C</v>
      </c>
      <c r="G21" s="28">
        <f t="shared" si="2"/>
        <v>73</v>
      </c>
      <c r="H21" s="28" t="str">
        <f t="shared" si="3"/>
        <v>C</v>
      </c>
      <c r="I21" s="36">
        <v>3</v>
      </c>
      <c r="J21" s="28" t="str">
        <f t="shared" si="4"/>
        <v>Perlu peningkatan dalam menganalisis materi report factual text</v>
      </c>
      <c r="K21" s="28">
        <f t="shared" si="5"/>
        <v>76</v>
      </c>
      <c r="L21" s="28" t="str">
        <f t="shared" si="6"/>
        <v>B</v>
      </c>
      <c r="M21" s="28">
        <f t="shared" si="7"/>
        <v>76</v>
      </c>
      <c r="N21" s="28" t="str">
        <f t="shared" si="8"/>
        <v>B</v>
      </c>
      <c r="O21" s="36">
        <v>2</v>
      </c>
      <c r="P21" s="28" t="str">
        <f t="shared" si="9"/>
        <v>Sangat terampil  namun perlu peningkatan dalam menganalisis materi advertisement</v>
      </c>
      <c r="Q21" s="39"/>
      <c r="R21" s="39" t="s">
        <v>9</v>
      </c>
      <c r="S21" s="18"/>
      <c r="T21" s="1">
        <v>76</v>
      </c>
      <c r="U21" s="1">
        <v>69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76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56445</v>
      </c>
      <c r="FK21" s="41">
        <v>56455</v>
      </c>
    </row>
    <row r="22" spans="1:167" x14ac:dyDescent="0.25">
      <c r="A22" s="19">
        <v>12</v>
      </c>
      <c r="B22" s="19">
        <v>148085</v>
      </c>
      <c r="C22" s="19" t="s">
        <v>170</v>
      </c>
      <c r="D22" s="18"/>
      <c r="E22" s="28">
        <f t="shared" si="0"/>
        <v>76</v>
      </c>
      <c r="F22" s="28" t="str">
        <f t="shared" si="1"/>
        <v>B</v>
      </c>
      <c r="G22" s="28">
        <f t="shared" si="2"/>
        <v>76</v>
      </c>
      <c r="H22" s="28" t="str">
        <f t="shared" si="3"/>
        <v>B</v>
      </c>
      <c r="I22" s="36">
        <v>2</v>
      </c>
      <c r="J22" s="28" t="str">
        <f t="shared" si="4"/>
        <v>Memiliki kemampuan kognitif memahami namun perlu peningkatan dalam menganalisis materi advertisement</v>
      </c>
      <c r="K22" s="28">
        <f t="shared" si="5"/>
        <v>76</v>
      </c>
      <c r="L22" s="28" t="str">
        <f t="shared" si="6"/>
        <v>B</v>
      </c>
      <c r="M22" s="28">
        <f t="shared" si="7"/>
        <v>76</v>
      </c>
      <c r="N22" s="28" t="str">
        <f t="shared" si="8"/>
        <v>B</v>
      </c>
      <c r="O22" s="36">
        <v>2</v>
      </c>
      <c r="P22" s="28" t="str">
        <f t="shared" si="9"/>
        <v>Sangat terampil  namun perlu peningkatan dalam menganalisis materi advertisement</v>
      </c>
      <c r="Q22" s="39"/>
      <c r="R22" s="39" t="s">
        <v>9</v>
      </c>
      <c r="S22" s="18"/>
      <c r="T22" s="1">
        <v>76</v>
      </c>
      <c r="U22" s="1">
        <v>75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76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148101</v>
      </c>
      <c r="C23" s="19" t="s">
        <v>171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kemampuan kognitif memahami dan menganalisis materi language features too .. To, and enough to</v>
      </c>
      <c r="K23" s="28">
        <f t="shared" si="5"/>
        <v>86</v>
      </c>
      <c r="L23" s="28" t="str">
        <f t="shared" si="6"/>
        <v>A</v>
      </c>
      <c r="M23" s="28">
        <f t="shared" si="7"/>
        <v>86</v>
      </c>
      <c r="N23" s="28" t="str">
        <f t="shared" si="8"/>
        <v>A</v>
      </c>
      <c r="O23" s="36">
        <v>1</v>
      </c>
      <c r="P23" s="28" t="str">
        <f t="shared" si="9"/>
        <v>Sangat terampil memahami dan menganalisis materi language features too .. To, and enough to</v>
      </c>
      <c r="Q23" s="39"/>
      <c r="R23" s="39" t="s">
        <v>8</v>
      </c>
      <c r="S23" s="18"/>
      <c r="T23" s="1">
        <v>83</v>
      </c>
      <c r="U23" s="1">
        <v>88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86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56446</v>
      </c>
      <c r="FK23" s="41">
        <v>56456</v>
      </c>
    </row>
    <row r="24" spans="1:167" x14ac:dyDescent="0.25">
      <c r="A24" s="19">
        <v>14</v>
      </c>
      <c r="B24" s="19">
        <v>148117</v>
      </c>
      <c r="C24" s="19" t="s">
        <v>172</v>
      </c>
      <c r="D24" s="18"/>
      <c r="E24" s="28">
        <f t="shared" si="0"/>
        <v>77</v>
      </c>
      <c r="F24" s="28" t="str">
        <f t="shared" si="1"/>
        <v>B</v>
      </c>
      <c r="G24" s="28">
        <f t="shared" si="2"/>
        <v>77</v>
      </c>
      <c r="H24" s="28" t="str">
        <f t="shared" si="3"/>
        <v>B</v>
      </c>
      <c r="I24" s="36">
        <v>2</v>
      </c>
      <c r="J24" s="28" t="str">
        <f t="shared" si="4"/>
        <v>Memiliki kemampuan kognitif memahami namun perlu peningkatan dalam menganalisis materi advertisement</v>
      </c>
      <c r="K24" s="28">
        <f t="shared" si="5"/>
        <v>86</v>
      </c>
      <c r="L24" s="28" t="str">
        <f t="shared" si="6"/>
        <v>A</v>
      </c>
      <c r="M24" s="28">
        <f t="shared" si="7"/>
        <v>86</v>
      </c>
      <c r="N24" s="28" t="str">
        <f t="shared" si="8"/>
        <v>A</v>
      </c>
      <c r="O24" s="36">
        <v>1</v>
      </c>
      <c r="P24" s="28" t="str">
        <f t="shared" si="9"/>
        <v>Sangat terampil memahami dan menganalisis materi language features too .. To, and enough to</v>
      </c>
      <c r="Q24" s="39"/>
      <c r="R24" s="39" t="s">
        <v>9</v>
      </c>
      <c r="S24" s="18"/>
      <c r="T24" s="1">
        <v>76</v>
      </c>
      <c r="U24" s="1">
        <v>78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86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148133</v>
      </c>
      <c r="C25" s="19" t="s">
        <v>173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2</v>
      </c>
      <c r="J25" s="28" t="str">
        <f t="shared" si="4"/>
        <v>Memiliki kemampuan kognitif memahami namun perlu peningkatan dalam menganalisis materi advertisement</v>
      </c>
      <c r="K25" s="28">
        <f t="shared" si="5"/>
        <v>85</v>
      </c>
      <c r="L25" s="28" t="str">
        <f t="shared" si="6"/>
        <v>A</v>
      </c>
      <c r="M25" s="28">
        <f t="shared" si="7"/>
        <v>85</v>
      </c>
      <c r="N25" s="28" t="str">
        <f t="shared" si="8"/>
        <v>A</v>
      </c>
      <c r="O25" s="36">
        <v>1</v>
      </c>
      <c r="P25" s="28" t="str">
        <f t="shared" si="9"/>
        <v>Sangat terampil memahami dan menganalisis materi language features too .. To, and enough to</v>
      </c>
      <c r="Q25" s="39"/>
      <c r="R25" s="39" t="s">
        <v>9</v>
      </c>
      <c r="S25" s="18"/>
      <c r="T25" s="1">
        <v>85</v>
      </c>
      <c r="U25" s="1">
        <v>78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87</v>
      </c>
      <c r="FD25" s="68"/>
      <c r="FE25" s="68"/>
      <c r="FG25" s="42">
        <v>7</v>
      </c>
      <c r="FH25" s="43"/>
      <c r="FI25" s="43"/>
      <c r="FJ25" s="41">
        <v>56447</v>
      </c>
      <c r="FK25" s="41">
        <v>56457</v>
      </c>
    </row>
    <row r="26" spans="1:167" x14ac:dyDescent="0.25">
      <c r="A26" s="19">
        <v>16</v>
      </c>
      <c r="B26" s="19">
        <v>148149</v>
      </c>
      <c r="C26" s="19" t="s">
        <v>174</v>
      </c>
      <c r="D26" s="18"/>
      <c r="E26" s="28">
        <f t="shared" si="0"/>
        <v>75</v>
      </c>
      <c r="F26" s="28" t="str">
        <f t="shared" si="1"/>
        <v>C</v>
      </c>
      <c r="G26" s="28">
        <f t="shared" si="2"/>
        <v>75</v>
      </c>
      <c r="H26" s="28" t="str">
        <f t="shared" si="3"/>
        <v>C</v>
      </c>
      <c r="I26" s="36">
        <v>3</v>
      </c>
      <c r="J26" s="28" t="str">
        <f t="shared" si="4"/>
        <v>Perlu peningkatan dalam menganalisis materi report factual text</v>
      </c>
      <c r="K26" s="28">
        <f t="shared" si="5"/>
        <v>76</v>
      </c>
      <c r="L26" s="28" t="str">
        <f t="shared" si="6"/>
        <v>B</v>
      </c>
      <c r="M26" s="28">
        <f t="shared" si="7"/>
        <v>76</v>
      </c>
      <c r="N26" s="28" t="str">
        <f t="shared" si="8"/>
        <v>B</v>
      </c>
      <c r="O26" s="36">
        <v>2</v>
      </c>
      <c r="P26" s="28" t="str">
        <f t="shared" si="9"/>
        <v>Sangat terampil  namun perlu peningkatan dalam menganalisis materi advertisement</v>
      </c>
      <c r="Q26" s="39"/>
      <c r="R26" s="39" t="s">
        <v>9</v>
      </c>
      <c r="S26" s="18"/>
      <c r="T26" s="1">
        <v>70</v>
      </c>
      <c r="U26" s="1">
        <v>79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76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148165</v>
      </c>
      <c r="C27" s="19" t="s">
        <v>175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v>2</v>
      </c>
      <c r="J27" s="28" t="str">
        <f t="shared" si="4"/>
        <v>Memiliki kemampuan kognitif memahami namun perlu peningkatan dalam menganalisis materi advertisement</v>
      </c>
      <c r="K27" s="28">
        <f t="shared" si="5"/>
        <v>78</v>
      </c>
      <c r="L27" s="28" t="str">
        <f t="shared" si="6"/>
        <v>B</v>
      </c>
      <c r="M27" s="28">
        <f t="shared" si="7"/>
        <v>78</v>
      </c>
      <c r="N27" s="28" t="str">
        <f t="shared" si="8"/>
        <v>B</v>
      </c>
      <c r="O27" s="36">
        <v>2</v>
      </c>
      <c r="P27" s="28" t="str">
        <f t="shared" si="9"/>
        <v>Sangat terampil  namun perlu peningkatan dalam menganalisis materi advertisement</v>
      </c>
      <c r="Q27" s="39"/>
      <c r="R27" s="39" t="s">
        <v>9</v>
      </c>
      <c r="S27" s="18"/>
      <c r="T27" s="1">
        <v>83</v>
      </c>
      <c r="U27" s="1">
        <v>83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78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56448</v>
      </c>
      <c r="FK27" s="41">
        <v>56458</v>
      </c>
    </row>
    <row r="28" spans="1:167" x14ac:dyDescent="0.25">
      <c r="A28" s="19">
        <v>18</v>
      </c>
      <c r="B28" s="19">
        <v>148181</v>
      </c>
      <c r="C28" s="19" t="s">
        <v>176</v>
      </c>
      <c r="D28" s="18"/>
      <c r="E28" s="28">
        <f t="shared" si="0"/>
        <v>71</v>
      </c>
      <c r="F28" s="28" t="str">
        <f t="shared" si="1"/>
        <v>C</v>
      </c>
      <c r="G28" s="28">
        <f t="shared" si="2"/>
        <v>71</v>
      </c>
      <c r="H28" s="28" t="str">
        <f t="shared" si="3"/>
        <v>C</v>
      </c>
      <c r="I28" s="36">
        <v>3</v>
      </c>
      <c r="J28" s="28" t="str">
        <f t="shared" si="4"/>
        <v>Perlu peningkatan dalam menganalisis materi report factual text</v>
      </c>
      <c r="K28" s="28">
        <f t="shared" si="5"/>
        <v>70</v>
      </c>
      <c r="L28" s="28" t="str">
        <f t="shared" si="6"/>
        <v>C</v>
      </c>
      <c r="M28" s="28">
        <f t="shared" si="7"/>
        <v>70</v>
      </c>
      <c r="N28" s="28" t="str">
        <f t="shared" si="8"/>
        <v>C</v>
      </c>
      <c r="O28" s="36">
        <v>3</v>
      </c>
      <c r="P28" s="28" t="str">
        <f t="shared" si="9"/>
        <v>Sanngat terampil dalam menganalisis materi report factual text</v>
      </c>
      <c r="Q28" s="39"/>
      <c r="R28" s="39" t="s">
        <v>9</v>
      </c>
      <c r="S28" s="18"/>
      <c r="T28" s="1">
        <v>75</v>
      </c>
      <c r="U28" s="1">
        <v>67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70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148197</v>
      </c>
      <c r="C29" s="19" t="s">
        <v>177</v>
      </c>
      <c r="D29" s="18"/>
      <c r="E29" s="28">
        <f t="shared" si="0"/>
        <v>75</v>
      </c>
      <c r="F29" s="28" t="str">
        <f t="shared" si="1"/>
        <v>C</v>
      </c>
      <c r="G29" s="28">
        <f t="shared" si="2"/>
        <v>75</v>
      </c>
      <c r="H29" s="28" t="str">
        <f t="shared" si="3"/>
        <v>C</v>
      </c>
      <c r="I29" s="36">
        <v>3</v>
      </c>
      <c r="J29" s="28" t="str">
        <f t="shared" si="4"/>
        <v>Perlu peningkatan dalam menganalisis materi report factual text</v>
      </c>
      <c r="K29" s="28">
        <f t="shared" si="5"/>
        <v>86</v>
      </c>
      <c r="L29" s="28" t="str">
        <f t="shared" si="6"/>
        <v>A</v>
      </c>
      <c r="M29" s="28">
        <f t="shared" si="7"/>
        <v>86</v>
      </c>
      <c r="N29" s="28" t="str">
        <f t="shared" si="8"/>
        <v>A</v>
      </c>
      <c r="O29" s="36">
        <v>1</v>
      </c>
      <c r="P29" s="28" t="str">
        <f t="shared" si="9"/>
        <v>Sangat terampil memahami dan menganalisis materi language features too .. To, and enough to</v>
      </c>
      <c r="Q29" s="39"/>
      <c r="R29" s="39" t="s">
        <v>9</v>
      </c>
      <c r="S29" s="18"/>
      <c r="T29" s="1">
        <v>76</v>
      </c>
      <c r="U29" s="1">
        <v>74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86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56449</v>
      </c>
      <c r="FK29" s="41">
        <v>56459</v>
      </c>
    </row>
    <row r="30" spans="1:167" x14ac:dyDescent="0.25">
      <c r="A30" s="19">
        <v>20</v>
      </c>
      <c r="B30" s="19">
        <v>148213</v>
      </c>
      <c r="C30" s="19" t="s">
        <v>178</v>
      </c>
      <c r="D30" s="18"/>
      <c r="E30" s="28">
        <f t="shared" si="0"/>
        <v>73</v>
      </c>
      <c r="F30" s="28" t="str">
        <f t="shared" si="1"/>
        <v>C</v>
      </c>
      <c r="G30" s="28">
        <f t="shared" si="2"/>
        <v>73</v>
      </c>
      <c r="H30" s="28" t="str">
        <f t="shared" si="3"/>
        <v>C</v>
      </c>
      <c r="I30" s="36">
        <v>3</v>
      </c>
      <c r="J30" s="28" t="str">
        <f t="shared" si="4"/>
        <v>Perlu peningkatan dalam menganalisis materi report factual text</v>
      </c>
      <c r="K30" s="28">
        <f t="shared" si="5"/>
        <v>82</v>
      </c>
      <c r="L30" s="28" t="str">
        <f t="shared" si="6"/>
        <v>B</v>
      </c>
      <c r="M30" s="28">
        <f t="shared" si="7"/>
        <v>82</v>
      </c>
      <c r="N30" s="28" t="str">
        <f t="shared" si="8"/>
        <v>B</v>
      </c>
      <c r="O30" s="36">
        <v>2</v>
      </c>
      <c r="P30" s="28" t="str">
        <f t="shared" si="9"/>
        <v>Sangat terampil  namun perlu peningkatan dalam menganalisis materi advertisement</v>
      </c>
      <c r="Q30" s="39"/>
      <c r="R30" s="39" t="s">
        <v>9</v>
      </c>
      <c r="S30" s="18"/>
      <c r="T30" s="1">
        <v>76</v>
      </c>
      <c r="U30" s="1">
        <v>69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82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148229</v>
      </c>
      <c r="C31" s="19" t="s">
        <v>179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2</v>
      </c>
      <c r="J31" s="28" t="str">
        <f t="shared" si="4"/>
        <v>Memiliki kemampuan kognitif memahami namun perlu peningkatan dalam menganalisis materi advertisement</v>
      </c>
      <c r="K31" s="28">
        <f t="shared" si="5"/>
        <v>86</v>
      </c>
      <c r="L31" s="28" t="str">
        <f t="shared" si="6"/>
        <v>A</v>
      </c>
      <c r="M31" s="28">
        <f t="shared" si="7"/>
        <v>86</v>
      </c>
      <c r="N31" s="28" t="str">
        <f t="shared" si="8"/>
        <v>A</v>
      </c>
      <c r="O31" s="36">
        <v>1</v>
      </c>
      <c r="P31" s="28" t="str">
        <f t="shared" si="9"/>
        <v>Sangat terampil memahami dan menganalisis materi language features too .. To, and enough to</v>
      </c>
      <c r="Q31" s="39"/>
      <c r="R31" s="39" t="s">
        <v>9</v>
      </c>
      <c r="S31" s="18"/>
      <c r="T31" s="1">
        <v>83</v>
      </c>
      <c r="U31" s="1">
        <v>83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86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56450</v>
      </c>
      <c r="FK31" s="41">
        <v>56460</v>
      </c>
    </row>
    <row r="32" spans="1:167" x14ac:dyDescent="0.25">
      <c r="A32" s="19">
        <v>22</v>
      </c>
      <c r="B32" s="19">
        <v>148245</v>
      </c>
      <c r="C32" s="19" t="s">
        <v>180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>Memiliki kemampuan kognitif memahami dan menganalisis materi language features too .. To, and enough to</v>
      </c>
      <c r="K32" s="28">
        <f t="shared" si="5"/>
        <v>88</v>
      </c>
      <c r="L32" s="28" t="str">
        <f t="shared" si="6"/>
        <v>A</v>
      </c>
      <c r="M32" s="28">
        <f t="shared" si="7"/>
        <v>88</v>
      </c>
      <c r="N32" s="28" t="str">
        <f t="shared" si="8"/>
        <v>A</v>
      </c>
      <c r="O32" s="36">
        <v>1</v>
      </c>
      <c r="P32" s="28" t="str">
        <f t="shared" si="9"/>
        <v>Sangat terampil memahami dan menganalisis materi language features too .. To, and enough to</v>
      </c>
      <c r="Q32" s="39"/>
      <c r="R32" s="39" t="s">
        <v>8</v>
      </c>
      <c r="S32" s="18"/>
      <c r="T32" s="1">
        <v>85</v>
      </c>
      <c r="U32" s="1">
        <v>85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88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148261</v>
      </c>
      <c r="C33" s="19" t="s">
        <v>181</v>
      </c>
      <c r="D33" s="18"/>
      <c r="E33" s="28">
        <f t="shared" si="0"/>
        <v>77</v>
      </c>
      <c r="F33" s="28" t="str">
        <f t="shared" si="1"/>
        <v>B</v>
      </c>
      <c r="G33" s="28">
        <f t="shared" si="2"/>
        <v>77</v>
      </c>
      <c r="H33" s="28" t="str">
        <f t="shared" si="3"/>
        <v>B</v>
      </c>
      <c r="I33" s="36">
        <v>2</v>
      </c>
      <c r="J33" s="28" t="str">
        <f t="shared" si="4"/>
        <v>Memiliki kemampuan kognitif memahami namun perlu peningkatan dalam menganalisis materi advertisement</v>
      </c>
      <c r="K33" s="28">
        <f t="shared" si="5"/>
        <v>78</v>
      </c>
      <c r="L33" s="28" t="str">
        <f t="shared" si="6"/>
        <v>B</v>
      </c>
      <c r="M33" s="28">
        <f t="shared" si="7"/>
        <v>78</v>
      </c>
      <c r="N33" s="28" t="str">
        <f t="shared" si="8"/>
        <v>B</v>
      </c>
      <c r="O33" s="36">
        <v>2</v>
      </c>
      <c r="P33" s="28" t="str">
        <f t="shared" si="9"/>
        <v>Sangat terampil  namun perlu peningkatan dalam menganalisis materi advertisement</v>
      </c>
      <c r="Q33" s="39"/>
      <c r="R33" s="39" t="s">
        <v>9</v>
      </c>
      <c r="S33" s="18"/>
      <c r="T33" s="1">
        <v>83</v>
      </c>
      <c r="U33" s="1">
        <v>70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78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148293</v>
      </c>
      <c r="C34" s="19" t="s">
        <v>182</v>
      </c>
      <c r="D34" s="18"/>
      <c r="E34" s="28">
        <f t="shared" si="0"/>
        <v>60</v>
      </c>
      <c r="F34" s="28" t="str">
        <f t="shared" si="1"/>
        <v>D</v>
      </c>
      <c r="G34" s="28">
        <f t="shared" si="2"/>
        <v>60</v>
      </c>
      <c r="H34" s="28" t="str">
        <f t="shared" si="3"/>
        <v>D</v>
      </c>
      <c r="I34" s="36">
        <v>4</v>
      </c>
      <c r="J34" s="28" t="str">
        <f t="shared" si="4"/>
        <v>Belum bisa menganalisis materi report factual text, prverb and riddle texts</v>
      </c>
      <c r="K34" s="28">
        <f t="shared" si="5"/>
        <v>65</v>
      </c>
      <c r="L34" s="28" t="str">
        <f t="shared" si="6"/>
        <v>D</v>
      </c>
      <c r="M34" s="28">
        <f t="shared" si="7"/>
        <v>65</v>
      </c>
      <c r="N34" s="28" t="str">
        <f t="shared" si="8"/>
        <v>D</v>
      </c>
      <c r="O34" s="36">
        <v>4</v>
      </c>
      <c r="P34" s="28" t="str">
        <f t="shared" si="9"/>
        <v>Belum terampil dalam memahami dan menganalisis materi language features too .. To, and enough to, advertisement, and report factual text</v>
      </c>
      <c r="Q34" s="39"/>
      <c r="R34" s="39" t="s">
        <v>9</v>
      </c>
      <c r="S34" s="18"/>
      <c r="T34" s="1">
        <v>55</v>
      </c>
      <c r="U34" s="1">
        <v>65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65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148309</v>
      </c>
      <c r="C35" s="19" t="s">
        <v>183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v>2</v>
      </c>
      <c r="J35" s="28" t="str">
        <f t="shared" si="4"/>
        <v>Memiliki kemampuan kognitif memahami namun perlu peningkatan dalam menganalisis materi advertisement</v>
      </c>
      <c r="K35" s="28">
        <f t="shared" si="5"/>
        <v>86</v>
      </c>
      <c r="L35" s="28" t="str">
        <f t="shared" si="6"/>
        <v>A</v>
      </c>
      <c r="M35" s="28">
        <f t="shared" si="7"/>
        <v>86</v>
      </c>
      <c r="N35" s="28" t="str">
        <f t="shared" si="8"/>
        <v>A</v>
      </c>
      <c r="O35" s="36">
        <v>1</v>
      </c>
      <c r="P35" s="28" t="str">
        <f t="shared" si="9"/>
        <v>Sangat terampil memahami dan menganalisis materi language features too .. To, and enough to</v>
      </c>
      <c r="Q35" s="39"/>
      <c r="R35" s="39" t="s">
        <v>9</v>
      </c>
      <c r="S35" s="18"/>
      <c r="T35" s="1">
        <v>83</v>
      </c>
      <c r="U35" s="1">
        <v>81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86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148325</v>
      </c>
      <c r="C36" s="19" t="s">
        <v>184</v>
      </c>
      <c r="D36" s="18"/>
      <c r="E36" s="28">
        <f t="shared" si="0"/>
        <v>73</v>
      </c>
      <c r="F36" s="28" t="str">
        <f t="shared" si="1"/>
        <v>C</v>
      </c>
      <c r="G36" s="28">
        <f t="shared" si="2"/>
        <v>73</v>
      </c>
      <c r="H36" s="28" t="str">
        <f t="shared" si="3"/>
        <v>C</v>
      </c>
      <c r="I36" s="36">
        <v>2</v>
      </c>
      <c r="J36" s="28" t="str">
        <f t="shared" si="4"/>
        <v>Memiliki kemampuan kognitif memahami namun perlu peningkatan dalam menganalisis materi advertisement</v>
      </c>
      <c r="K36" s="28">
        <f t="shared" si="5"/>
        <v>85</v>
      </c>
      <c r="L36" s="28" t="str">
        <f t="shared" si="6"/>
        <v>A</v>
      </c>
      <c r="M36" s="28">
        <f t="shared" si="7"/>
        <v>85</v>
      </c>
      <c r="N36" s="28" t="str">
        <f t="shared" si="8"/>
        <v>A</v>
      </c>
      <c r="O36" s="36">
        <v>1</v>
      </c>
      <c r="P36" s="28" t="str">
        <f t="shared" si="9"/>
        <v>Sangat terampil memahami dan menganalisis materi language features too .. To, and enough to</v>
      </c>
      <c r="Q36" s="39"/>
      <c r="R36" s="39" t="s">
        <v>8</v>
      </c>
      <c r="S36" s="18"/>
      <c r="T36" s="1">
        <v>76</v>
      </c>
      <c r="U36" s="1">
        <v>70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148341</v>
      </c>
      <c r="C37" s="19" t="s">
        <v>185</v>
      </c>
      <c r="D37" s="18"/>
      <c r="E37" s="28">
        <f t="shared" si="0"/>
        <v>81</v>
      </c>
      <c r="F37" s="28" t="str">
        <f t="shared" si="1"/>
        <v>B</v>
      </c>
      <c r="G37" s="28">
        <f t="shared" si="2"/>
        <v>81</v>
      </c>
      <c r="H37" s="28" t="str">
        <f t="shared" si="3"/>
        <v>B</v>
      </c>
      <c r="I37" s="36">
        <v>2</v>
      </c>
      <c r="J37" s="28" t="str">
        <f t="shared" si="4"/>
        <v>Memiliki kemampuan kognitif memahami namun perlu peningkatan dalam menganalisis materi advertisement</v>
      </c>
      <c r="K37" s="28">
        <f t="shared" si="5"/>
        <v>80</v>
      </c>
      <c r="L37" s="28" t="str">
        <f t="shared" si="6"/>
        <v>B</v>
      </c>
      <c r="M37" s="28">
        <f t="shared" si="7"/>
        <v>80</v>
      </c>
      <c r="N37" s="28" t="str">
        <f t="shared" si="8"/>
        <v>B</v>
      </c>
      <c r="O37" s="36">
        <v>2</v>
      </c>
      <c r="P37" s="28" t="str">
        <f t="shared" si="9"/>
        <v>Sangat terampil  namun perlu peningkatan dalam menganalisis materi advertisement</v>
      </c>
      <c r="Q37" s="39"/>
      <c r="R37" s="39" t="s">
        <v>9</v>
      </c>
      <c r="S37" s="18"/>
      <c r="T37" s="1">
        <v>78</v>
      </c>
      <c r="U37" s="1">
        <v>83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148357</v>
      </c>
      <c r="C38" s="19" t="s">
        <v>186</v>
      </c>
      <c r="D38" s="18"/>
      <c r="E38" s="28">
        <f t="shared" si="0"/>
        <v>83</v>
      </c>
      <c r="F38" s="28" t="str">
        <f t="shared" si="1"/>
        <v>B</v>
      </c>
      <c r="G38" s="28">
        <f t="shared" si="2"/>
        <v>83</v>
      </c>
      <c r="H38" s="28" t="str">
        <f t="shared" si="3"/>
        <v>B</v>
      </c>
      <c r="I38" s="36">
        <v>2</v>
      </c>
      <c r="J38" s="28" t="str">
        <f t="shared" si="4"/>
        <v>Memiliki kemampuan kognitif memahami namun perlu peningkatan dalam menganalisis materi advertisement</v>
      </c>
      <c r="K38" s="28">
        <f t="shared" si="5"/>
        <v>80</v>
      </c>
      <c r="L38" s="28" t="str">
        <f t="shared" si="6"/>
        <v>B</v>
      </c>
      <c r="M38" s="28">
        <f t="shared" si="7"/>
        <v>80</v>
      </c>
      <c r="N38" s="28" t="str">
        <f t="shared" si="8"/>
        <v>B</v>
      </c>
      <c r="O38" s="36">
        <v>2</v>
      </c>
      <c r="P38" s="28" t="str">
        <f t="shared" si="9"/>
        <v>Sangat terampil  namun perlu peningkatan dalam menganalisis materi advertisement</v>
      </c>
      <c r="Q38" s="39"/>
      <c r="R38" s="39" t="s">
        <v>9</v>
      </c>
      <c r="S38" s="18"/>
      <c r="T38" s="1">
        <v>90</v>
      </c>
      <c r="U38" s="1">
        <v>76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148373</v>
      </c>
      <c r="C39" s="19" t="s">
        <v>187</v>
      </c>
      <c r="D39" s="18"/>
      <c r="E39" s="28">
        <f t="shared" si="0"/>
        <v>75</v>
      </c>
      <c r="F39" s="28" t="str">
        <f t="shared" si="1"/>
        <v>C</v>
      </c>
      <c r="G39" s="28">
        <f t="shared" si="2"/>
        <v>75</v>
      </c>
      <c r="H39" s="28" t="str">
        <f t="shared" si="3"/>
        <v>C</v>
      </c>
      <c r="I39" s="36">
        <v>2</v>
      </c>
      <c r="J39" s="28" t="str">
        <f t="shared" si="4"/>
        <v>Memiliki kemampuan kognitif memahami namun perlu peningkatan dalam menganalisis materi advertisement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>
        <v>1</v>
      </c>
      <c r="P39" s="28" t="str">
        <f t="shared" si="9"/>
        <v>Sangat terampil memahami dan menganalisis materi language features too .. To, and enough to</v>
      </c>
      <c r="Q39" s="39"/>
      <c r="R39" s="39" t="s">
        <v>9</v>
      </c>
      <c r="S39" s="18"/>
      <c r="T39" s="1">
        <v>76</v>
      </c>
      <c r="U39" s="1">
        <v>73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148389</v>
      </c>
      <c r="C40" s="19" t="s">
        <v>188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2</v>
      </c>
      <c r="J40" s="28" t="str">
        <f t="shared" si="4"/>
        <v>Memiliki kemampuan kognitif memahami namun perlu peningkatan dalam menganalisis materi advertisement</v>
      </c>
      <c r="K40" s="28">
        <f t="shared" si="5"/>
        <v>76</v>
      </c>
      <c r="L40" s="28" t="str">
        <f t="shared" si="6"/>
        <v>B</v>
      </c>
      <c r="M40" s="28">
        <f t="shared" si="7"/>
        <v>76</v>
      </c>
      <c r="N40" s="28" t="str">
        <f t="shared" si="8"/>
        <v>B</v>
      </c>
      <c r="O40" s="36">
        <v>2</v>
      </c>
      <c r="P40" s="28" t="str">
        <f t="shared" si="9"/>
        <v>Sangat terampil  namun perlu peningkatan dalam menganalisis materi advertisement</v>
      </c>
      <c r="Q40" s="39"/>
      <c r="R40" s="39" t="s">
        <v>9</v>
      </c>
      <c r="S40" s="18"/>
      <c r="T40" s="1">
        <v>78</v>
      </c>
      <c r="U40" s="1">
        <v>86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76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148405</v>
      </c>
      <c r="C41" s="19" t="s">
        <v>189</v>
      </c>
      <c r="D41" s="18"/>
      <c r="E41" s="28">
        <f t="shared" si="0"/>
        <v>73</v>
      </c>
      <c r="F41" s="28" t="str">
        <f t="shared" si="1"/>
        <v>C</v>
      </c>
      <c r="G41" s="28">
        <f t="shared" si="2"/>
        <v>73</v>
      </c>
      <c r="H41" s="28" t="str">
        <f t="shared" si="3"/>
        <v>C</v>
      </c>
      <c r="I41" s="36">
        <v>2</v>
      </c>
      <c r="J41" s="28" t="str">
        <f t="shared" si="4"/>
        <v>Memiliki kemampuan kognitif memahami namun perlu peningkatan dalam menganalisis materi advertisement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1</v>
      </c>
      <c r="P41" s="28" t="str">
        <f t="shared" si="9"/>
        <v>Sangat terampil memahami dan menganalisis materi language features too .. To, and enough to</v>
      </c>
      <c r="Q41" s="39"/>
      <c r="R41" s="39" t="s">
        <v>9</v>
      </c>
      <c r="S41" s="18"/>
      <c r="T41" s="1">
        <v>75</v>
      </c>
      <c r="U41" s="1">
        <v>70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148421</v>
      </c>
      <c r="C42" s="19" t="s">
        <v>190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2</v>
      </c>
      <c r="J42" s="28" t="str">
        <f t="shared" si="4"/>
        <v>Memiliki kemampuan kognitif memahami namun perlu peningkatan dalam menganalisis materi advertisement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>Sangat terampil memahami dan menganalisis materi language features too .. To, and enough to</v>
      </c>
      <c r="Q42" s="39"/>
      <c r="R42" s="39" t="s">
        <v>8</v>
      </c>
      <c r="S42" s="18"/>
      <c r="T42" s="1">
        <v>90</v>
      </c>
      <c r="U42" s="1">
        <v>82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148437</v>
      </c>
      <c r="C43" s="19" t="s">
        <v>191</v>
      </c>
      <c r="D43" s="18"/>
      <c r="E43" s="28">
        <f t="shared" si="0"/>
        <v>71</v>
      </c>
      <c r="F43" s="28" t="str">
        <f t="shared" si="1"/>
        <v>C</v>
      </c>
      <c r="G43" s="28">
        <f t="shared" si="2"/>
        <v>71</v>
      </c>
      <c r="H43" s="28" t="str">
        <f t="shared" si="3"/>
        <v>C</v>
      </c>
      <c r="I43" s="36">
        <v>3</v>
      </c>
      <c r="J43" s="28" t="str">
        <f t="shared" si="4"/>
        <v>Perlu peningkatan dalam menganalisis materi report factual text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1</v>
      </c>
      <c r="P43" s="28" t="str">
        <f t="shared" si="9"/>
        <v>Sangat terampil memahami dan menganalisis materi language features too .. To, and enough to</v>
      </c>
      <c r="Q43" s="39"/>
      <c r="R43" s="39" t="s">
        <v>9</v>
      </c>
      <c r="S43" s="18"/>
      <c r="T43" s="1">
        <v>70</v>
      </c>
      <c r="U43" s="1">
        <v>72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148453</v>
      </c>
      <c r="C44" s="19" t="s">
        <v>192</v>
      </c>
      <c r="D44" s="18"/>
      <c r="E44" s="28">
        <f t="shared" si="0"/>
        <v>65</v>
      </c>
      <c r="F44" s="28" t="str">
        <f t="shared" si="1"/>
        <v>D</v>
      </c>
      <c r="G44" s="28">
        <f t="shared" si="2"/>
        <v>65</v>
      </c>
      <c r="H44" s="28" t="str">
        <f t="shared" si="3"/>
        <v>D</v>
      </c>
      <c r="I44" s="36">
        <v>4</v>
      </c>
      <c r="J44" s="28" t="str">
        <f t="shared" si="4"/>
        <v>Belum bisa menganalisis materi report factual text, prverb and riddle texts</v>
      </c>
      <c r="K44" s="28">
        <f t="shared" si="5"/>
        <v>65</v>
      </c>
      <c r="L44" s="28" t="str">
        <f t="shared" si="6"/>
        <v>D</v>
      </c>
      <c r="M44" s="28">
        <f t="shared" si="7"/>
        <v>65</v>
      </c>
      <c r="N44" s="28" t="str">
        <f t="shared" si="8"/>
        <v>D</v>
      </c>
      <c r="O44" s="36">
        <v>4</v>
      </c>
      <c r="P44" s="28" t="str">
        <f t="shared" si="9"/>
        <v>Belum terampil dalam memahami dan menganalisis materi language features too .. To, and enough to, advertisement, and report factual text</v>
      </c>
      <c r="Q44" s="39"/>
      <c r="R44" s="39" t="s">
        <v>9</v>
      </c>
      <c r="S44" s="18"/>
      <c r="T44" s="1"/>
      <c r="U44" s="1">
        <v>65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65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109</v>
      </c>
      <c r="D52" s="18"/>
      <c r="E52" s="18"/>
      <c r="F52" s="18" t="s">
        <v>110</v>
      </c>
      <c r="G52" s="18"/>
      <c r="H52" s="18"/>
      <c r="I52" s="38"/>
      <c r="J52" s="30"/>
      <c r="K52" s="18">
        <f>IF(COUNTBLANK($G$11:$G$50)=40,"",MAX($G$11:$G$50))</f>
        <v>86</v>
      </c>
      <c r="L52" s="18"/>
      <c r="M52" s="18"/>
      <c r="N52" s="18"/>
      <c r="O52" s="37"/>
      <c r="P52" s="18"/>
      <c r="Q52" s="37" t="s">
        <v>111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112</v>
      </c>
      <c r="D53" s="18"/>
      <c r="E53" s="18"/>
      <c r="F53" s="18" t="s">
        <v>113</v>
      </c>
      <c r="G53" s="18"/>
      <c r="H53" s="18"/>
      <c r="I53" s="38"/>
      <c r="J53" s="30"/>
      <c r="K53" s="18">
        <f>IF(COUNTBLANK($G$11:$G$50)=40,"",MIN($G$11:$G$50))</f>
        <v>60</v>
      </c>
      <c r="L53" s="18"/>
      <c r="M53" s="18"/>
      <c r="N53" s="18"/>
      <c r="O53" s="37"/>
      <c r="P53" s="18"/>
      <c r="Q53" s="37" t="s">
        <v>114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115</v>
      </c>
      <c r="G54" s="18"/>
      <c r="H54" s="18"/>
      <c r="I54" s="38"/>
      <c r="J54" s="30"/>
      <c r="K54" s="18">
        <f>IF(COUNTBLANK($G$11:$G$50)=40,"",AVERAGE($G$11:$G$50))</f>
        <v>78.470588235294116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116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117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118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119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120</v>
      </c>
      <c r="R57" s="37" t="s">
        <v>121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K35" activePane="bottomRight" state="frozen"/>
      <selection pane="topRight"/>
      <selection pane="bottomLeft"/>
      <selection pane="bottomRight" activeCell="O40" sqref="O4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1127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193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1127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279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148468</v>
      </c>
      <c r="C11" s="19" t="s">
        <v>194</v>
      </c>
      <c r="D11" s="18"/>
      <c r="E11" s="28">
        <f t="shared" ref="E11:E50" si="0">IF((COUNTA(T11:AC11)&gt;0),(ROUND((AVERAGE(T11:AC11)),0)),"")</f>
        <v>74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 t="shared" ref="G11:G50" si="2">IF((COUNTA(T11:AD11)&gt;0),(ROUND((AVERAGE(T11:AD11)),0)),"")</f>
        <v>74</v>
      </c>
      <c r="H11" s="28" t="str">
        <f t="shared" ref="H11:H50" si="3">IF(AND(ISNUMBER(G11),G11&gt;=1),IF(G11&lt;=$FD$13,$FE$13,IF(G11&lt;=$FD$14,$FE$14,IF(G11&lt;=$FD$15,$FE$15,IF(G11&lt;=$FD$16,$FE$16,)))), "")</f>
        <v>C</v>
      </c>
      <c r="I11" s="36">
        <v>3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Perlu peningkatan dalam menganalisis materi report factual text</v>
      </c>
      <c r="K11" s="28">
        <f t="shared" ref="K11:K50" si="5">IF((COUNTA(AF11:AO11)&gt;0),AVERAGE(AF11:AO11),"")</f>
        <v>75</v>
      </c>
      <c r="L11" s="28" t="str">
        <f t="shared" ref="L11:L50" si="6">IF(AND(ISNUMBER(K11),K11&gt;=1), IF(K11&lt;=$FD$27,$FE$27,IF(K11&lt;=$FD$28,$FE$28,IF(K11&lt;=$FD$29,$FE$29,IF(K11&lt;=$FD$30,$FE$30,)))), "")</f>
        <v>C</v>
      </c>
      <c r="M11" s="28">
        <f t="shared" ref="M11:M50" si="7">IF((COUNTA(AF11:AO11)&gt;0),AVERAGE(AF11:AO11),"")</f>
        <v>75</v>
      </c>
      <c r="N11" s="28" t="str">
        <f t="shared" ref="N11:N50" si="8">IF(AND(ISNUMBER(M11),M11&gt;=1), IF(M11&lt;=$FD$27,$FE$27,IF(M11&lt;=$FD$28,$FE$28,IF(M11&lt;=$FD$29,$FE$29,IF(M11&lt;=$FD$30,$FE$30,)))), "")</f>
        <v>C</v>
      </c>
      <c r="O11" s="36">
        <v>3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Sanngat terampil dalam menganalisis materi report factual text</v>
      </c>
      <c r="Q11" s="39"/>
      <c r="R11" s="39" t="s">
        <v>9</v>
      </c>
      <c r="S11" s="18"/>
      <c r="T11" s="1">
        <v>78</v>
      </c>
      <c r="U11" s="1">
        <v>69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75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148484</v>
      </c>
      <c r="C12" s="19" t="s">
        <v>195</v>
      </c>
      <c r="D12" s="18"/>
      <c r="E12" s="28">
        <f t="shared" si="0"/>
        <v>76</v>
      </c>
      <c r="F12" s="28" t="str">
        <f t="shared" si="1"/>
        <v>B</v>
      </c>
      <c r="G12" s="28">
        <f t="shared" si="2"/>
        <v>76</v>
      </c>
      <c r="H12" s="28" t="str">
        <f t="shared" si="3"/>
        <v>B</v>
      </c>
      <c r="I12" s="36">
        <v>2</v>
      </c>
      <c r="J12" s="28" t="str">
        <f t="shared" si="4"/>
        <v>Memiliki kemampuan kognitif memahami namun perlu peningkatan dalam menganalisis materi advertisement</v>
      </c>
      <c r="K12" s="28">
        <f t="shared" si="5"/>
        <v>76</v>
      </c>
      <c r="L12" s="28" t="str">
        <f t="shared" si="6"/>
        <v>B</v>
      </c>
      <c r="M12" s="28">
        <f t="shared" si="7"/>
        <v>76</v>
      </c>
      <c r="N12" s="28" t="str">
        <f t="shared" si="8"/>
        <v>B</v>
      </c>
      <c r="O12" s="36">
        <v>2</v>
      </c>
      <c r="P12" s="28" t="str">
        <f t="shared" si="9"/>
        <v>Sangat terampil  namun perlu peningkatan dalam menganalisis materi advertisement</v>
      </c>
      <c r="Q12" s="39"/>
      <c r="R12" s="39" t="s">
        <v>9</v>
      </c>
      <c r="S12" s="18"/>
      <c r="T12" s="1">
        <v>78</v>
      </c>
      <c r="U12" s="1">
        <v>73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76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148500</v>
      </c>
      <c r="C13" s="19" t="s">
        <v>196</v>
      </c>
      <c r="D13" s="18"/>
      <c r="E13" s="28">
        <f t="shared" si="0"/>
        <v>78</v>
      </c>
      <c r="F13" s="28" t="str">
        <f t="shared" si="1"/>
        <v>B</v>
      </c>
      <c r="G13" s="28">
        <f t="shared" si="2"/>
        <v>78</v>
      </c>
      <c r="H13" s="28" t="str">
        <f t="shared" si="3"/>
        <v>B</v>
      </c>
      <c r="I13" s="36">
        <v>2</v>
      </c>
      <c r="J13" s="28" t="str">
        <f t="shared" si="4"/>
        <v>Memiliki kemampuan kognitif memahami namun perlu peningkatan dalam menganalisis materi advertisement</v>
      </c>
      <c r="K13" s="28">
        <f t="shared" si="5"/>
        <v>87</v>
      </c>
      <c r="L13" s="28" t="str">
        <f t="shared" si="6"/>
        <v>A</v>
      </c>
      <c r="M13" s="28">
        <f t="shared" si="7"/>
        <v>87</v>
      </c>
      <c r="N13" s="28" t="str">
        <f t="shared" si="8"/>
        <v>A</v>
      </c>
      <c r="O13" s="36">
        <v>1</v>
      </c>
      <c r="P13" s="28" t="str">
        <f t="shared" si="9"/>
        <v>Sangat terampil memahami dan menganalisis materi language features too .. To, and enough to</v>
      </c>
      <c r="Q13" s="39"/>
      <c r="R13" s="39" t="s">
        <v>9</v>
      </c>
      <c r="S13" s="18"/>
      <c r="T13" s="1">
        <v>77</v>
      </c>
      <c r="U13" s="1">
        <v>78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87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56461</v>
      </c>
      <c r="FK13" s="41">
        <v>56471</v>
      </c>
    </row>
    <row r="14" spans="1:167" x14ac:dyDescent="0.25">
      <c r="A14" s="19">
        <v>4</v>
      </c>
      <c r="B14" s="19">
        <v>148516</v>
      </c>
      <c r="C14" s="19" t="s">
        <v>197</v>
      </c>
      <c r="D14" s="18"/>
      <c r="E14" s="28">
        <f t="shared" si="0"/>
        <v>72</v>
      </c>
      <c r="F14" s="28" t="str">
        <f t="shared" si="1"/>
        <v>C</v>
      </c>
      <c r="G14" s="28">
        <f t="shared" si="2"/>
        <v>72</v>
      </c>
      <c r="H14" s="28" t="str">
        <f t="shared" si="3"/>
        <v>C</v>
      </c>
      <c r="I14" s="36">
        <v>3</v>
      </c>
      <c r="J14" s="28" t="str">
        <f t="shared" si="4"/>
        <v>Perlu peningkatan dalam menganalisis materi report factual text</v>
      </c>
      <c r="K14" s="28">
        <f t="shared" si="5"/>
        <v>70</v>
      </c>
      <c r="L14" s="28" t="str">
        <f t="shared" si="6"/>
        <v>C</v>
      </c>
      <c r="M14" s="28">
        <f t="shared" si="7"/>
        <v>70</v>
      </c>
      <c r="N14" s="28" t="str">
        <f t="shared" si="8"/>
        <v>C</v>
      </c>
      <c r="O14" s="36">
        <v>3</v>
      </c>
      <c r="P14" s="28" t="str">
        <f t="shared" si="9"/>
        <v>Sanngat terampil dalam menganalisis materi report factual text</v>
      </c>
      <c r="Q14" s="39"/>
      <c r="R14" s="39" t="s">
        <v>9</v>
      </c>
      <c r="S14" s="18"/>
      <c r="T14" s="1"/>
      <c r="U14" s="1">
        <v>72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70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148532</v>
      </c>
      <c r="C15" s="19" t="s">
        <v>198</v>
      </c>
      <c r="D15" s="18"/>
      <c r="E15" s="28">
        <f t="shared" si="0"/>
        <v>70</v>
      </c>
      <c r="F15" s="28" t="str">
        <f t="shared" si="1"/>
        <v>C</v>
      </c>
      <c r="G15" s="28">
        <f t="shared" si="2"/>
        <v>70</v>
      </c>
      <c r="H15" s="28" t="str">
        <f t="shared" si="3"/>
        <v>C</v>
      </c>
      <c r="I15" s="36">
        <v>3</v>
      </c>
      <c r="J15" s="28" t="str">
        <f t="shared" si="4"/>
        <v>Perlu peningkatan dalam menganalisis materi report factual text</v>
      </c>
      <c r="K15" s="28">
        <f t="shared" si="5"/>
        <v>76</v>
      </c>
      <c r="L15" s="28" t="str">
        <f t="shared" si="6"/>
        <v>B</v>
      </c>
      <c r="M15" s="28">
        <f t="shared" si="7"/>
        <v>76</v>
      </c>
      <c r="N15" s="28" t="str">
        <f t="shared" si="8"/>
        <v>B</v>
      </c>
      <c r="O15" s="36">
        <v>2</v>
      </c>
      <c r="P15" s="28" t="str">
        <f t="shared" si="9"/>
        <v>Sangat terampil  namun perlu peningkatan dalam menganalisis materi advertisement</v>
      </c>
      <c r="Q15" s="39"/>
      <c r="R15" s="39" t="s">
        <v>9</v>
      </c>
      <c r="S15" s="18"/>
      <c r="T15" s="1"/>
      <c r="U15" s="1">
        <v>70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76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56462</v>
      </c>
      <c r="FK15" s="41">
        <v>56472</v>
      </c>
    </row>
    <row r="16" spans="1:167" x14ac:dyDescent="0.25">
      <c r="A16" s="19">
        <v>6</v>
      </c>
      <c r="B16" s="19">
        <v>148548</v>
      </c>
      <c r="C16" s="19" t="s">
        <v>199</v>
      </c>
      <c r="D16" s="18"/>
      <c r="E16" s="28">
        <f t="shared" si="0"/>
        <v>72</v>
      </c>
      <c r="F16" s="28" t="str">
        <f t="shared" si="1"/>
        <v>C</v>
      </c>
      <c r="G16" s="28">
        <f t="shared" si="2"/>
        <v>72</v>
      </c>
      <c r="H16" s="28" t="str">
        <f t="shared" si="3"/>
        <v>C</v>
      </c>
      <c r="I16" s="36">
        <v>3</v>
      </c>
      <c r="J16" s="28" t="str">
        <f t="shared" si="4"/>
        <v>Perlu peningkatan dalam menganalisis materi report factual text</v>
      </c>
      <c r="K16" s="28">
        <f t="shared" si="5"/>
        <v>76</v>
      </c>
      <c r="L16" s="28" t="str">
        <f t="shared" si="6"/>
        <v>B</v>
      </c>
      <c r="M16" s="28">
        <f t="shared" si="7"/>
        <v>76</v>
      </c>
      <c r="N16" s="28" t="str">
        <f t="shared" si="8"/>
        <v>B</v>
      </c>
      <c r="O16" s="36">
        <v>2</v>
      </c>
      <c r="P16" s="28" t="str">
        <f t="shared" si="9"/>
        <v>Sangat terampil  namun perlu peningkatan dalam menganalisis materi advertisement</v>
      </c>
      <c r="Q16" s="39"/>
      <c r="R16" s="39" t="s">
        <v>9</v>
      </c>
      <c r="S16" s="18"/>
      <c r="T16" s="1"/>
      <c r="U16" s="1">
        <v>72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76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148564</v>
      </c>
      <c r="C17" s="19" t="s">
        <v>200</v>
      </c>
      <c r="D17" s="18"/>
      <c r="E17" s="28">
        <f t="shared" si="0"/>
        <v>71</v>
      </c>
      <c r="F17" s="28" t="str">
        <f t="shared" si="1"/>
        <v>C</v>
      </c>
      <c r="G17" s="28">
        <f t="shared" si="2"/>
        <v>71</v>
      </c>
      <c r="H17" s="28" t="str">
        <f t="shared" si="3"/>
        <v>C</v>
      </c>
      <c r="I17" s="36">
        <v>3</v>
      </c>
      <c r="J17" s="28" t="str">
        <f t="shared" si="4"/>
        <v>Perlu peningkatan dalam menganalisis materi report factual text</v>
      </c>
      <c r="K17" s="28">
        <f t="shared" si="5"/>
        <v>70</v>
      </c>
      <c r="L17" s="28" t="str">
        <f t="shared" si="6"/>
        <v>C</v>
      </c>
      <c r="M17" s="28">
        <f t="shared" si="7"/>
        <v>70</v>
      </c>
      <c r="N17" s="28" t="str">
        <f t="shared" si="8"/>
        <v>C</v>
      </c>
      <c r="O17" s="36">
        <v>3</v>
      </c>
      <c r="P17" s="28" t="str">
        <f t="shared" si="9"/>
        <v>Sanngat terampil dalam menganalisis materi report factual text</v>
      </c>
      <c r="Q17" s="39"/>
      <c r="R17" s="39" t="s">
        <v>9</v>
      </c>
      <c r="S17" s="18"/>
      <c r="T17" s="1">
        <v>76</v>
      </c>
      <c r="U17" s="1">
        <v>66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70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56463</v>
      </c>
      <c r="FK17" s="41">
        <v>56473</v>
      </c>
    </row>
    <row r="18" spans="1:167" x14ac:dyDescent="0.25">
      <c r="A18" s="19">
        <v>8</v>
      </c>
      <c r="B18" s="19">
        <v>148580</v>
      </c>
      <c r="C18" s="19" t="s">
        <v>201</v>
      </c>
      <c r="D18" s="18"/>
      <c r="E18" s="28">
        <f t="shared" si="0"/>
        <v>76</v>
      </c>
      <c r="F18" s="28" t="str">
        <f t="shared" si="1"/>
        <v>B</v>
      </c>
      <c r="G18" s="28">
        <f t="shared" si="2"/>
        <v>76</v>
      </c>
      <c r="H18" s="28" t="str">
        <f t="shared" si="3"/>
        <v>B</v>
      </c>
      <c r="I18" s="36">
        <v>2</v>
      </c>
      <c r="J18" s="28" t="str">
        <f t="shared" si="4"/>
        <v>Memiliki kemampuan kognitif memahami namun perlu peningkatan dalam menganalisis materi advertisement</v>
      </c>
      <c r="K18" s="28">
        <f t="shared" si="5"/>
        <v>76</v>
      </c>
      <c r="L18" s="28" t="str">
        <f t="shared" si="6"/>
        <v>B</v>
      </c>
      <c r="M18" s="28">
        <f t="shared" si="7"/>
        <v>76</v>
      </c>
      <c r="N18" s="28" t="str">
        <f t="shared" si="8"/>
        <v>B</v>
      </c>
      <c r="O18" s="36">
        <v>2</v>
      </c>
      <c r="P18" s="28" t="str">
        <f t="shared" si="9"/>
        <v>Sangat terampil  namun perlu peningkatan dalam menganalisis materi advertisement</v>
      </c>
      <c r="Q18" s="39"/>
      <c r="R18" s="39" t="s">
        <v>9</v>
      </c>
      <c r="S18" s="18"/>
      <c r="T18" s="1">
        <v>78</v>
      </c>
      <c r="U18" s="1">
        <v>74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76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148596</v>
      </c>
      <c r="C19" s="19" t="s">
        <v>202</v>
      </c>
      <c r="D19" s="18"/>
      <c r="E19" s="28">
        <f t="shared" si="0"/>
        <v>80</v>
      </c>
      <c r="F19" s="28" t="str">
        <f t="shared" si="1"/>
        <v>B</v>
      </c>
      <c r="G19" s="28">
        <f t="shared" si="2"/>
        <v>80</v>
      </c>
      <c r="H19" s="28" t="str">
        <f t="shared" si="3"/>
        <v>B</v>
      </c>
      <c r="I19" s="36">
        <v>2</v>
      </c>
      <c r="J19" s="28" t="str">
        <f t="shared" si="4"/>
        <v>Memiliki kemampuan kognitif memahami namun perlu peningkatan dalam menganalisis materi advertisement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1</v>
      </c>
      <c r="P19" s="28" t="str">
        <f t="shared" si="9"/>
        <v>Sangat terampil memahami dan menganalisis materi language features too .. To, and enough to</v>
      </c>
      <c r="Q19" s="39"/>
      <c r="R19" s="39" t="s">
        <v>8</v>
      </c>
      <c r="S19" s="18"/>
      <c r="T19" s="1">
        <v>80</v>
      </c>
      <c r="U19" s="1">
        <v>80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80</v>
      </c>
      <c r="FI19" s="43" t="s">
        <v>230</v>
      </c>
      <c r="FJ19" s="41">
        <v>56464</v>
      </c>
      <c r="FK19" s="41">
        <v>56474</v>
      </c>
    </row>
    <row r="20" spans="1:167" x14ac:dyDescent="0.25">
      <c r="A20" s="19">
        <v>10</v>
      </c>
      <c r="B20" s="19">
        <v>148612</v>
      </c>
      <c r="C20" s="19" t="s">
        <v>203</v>
      </c>
      <c r="D20" s="18"/>
      <c r="E20" s="28">
        <f t="shared" si="0"/>
        <v>72</v>
      </c>
      <c r="F20" s="28" t="str">
        <f t="shared" si="1"/>
        <v>C</v>
      </c>
      <c r="G20" s="28">
        <f t="shared" si="2"/>
        <v>72</v>
      </c>
      <c r="H20" s="28" t="str">
        <f t="shared" si="3"/>
        <v>C</v>
      </c>
      <c r="I20" s="36">
        <v>3</v>
      </c>
      <c r="J20" s="28" t="str">
        <f t="shared" si="4"/>
        <v>Perlu peningkatan dalam menganalisis materi report factual text</v>
      </c>
      <c r="K20" s="28">
        <f t="shared" si="5"/>
        <v>76</v>
      </c>
      <c r="L20" s="28" t="str">
        <f t="shared" si="6"/>
        <v>B</v>
      </c>
      <c r="M20" s="28">
        <f t="shared" si="7"/>
        <v>76</v>
      </c>
      <c r="N20" s="28" t="str">
        <f t="shared" si="8"/>
        <v>B</v>
      </c>
      <c r="O20" s="36">
        <v>2</v>
      </c>
      <c r="P20" s="28" t="str">
        <f t="shared" si="9"/>
        <v>Sangat terampil  namun perlu peningkatan dalam menganalisis materi advertisement</v>
      </c>
      <c r="Q20" s="39"/>
      <c r="R20" s="39" t="s">
        <v>8</v>
      </c>
      <c r="S20" s="18"/>
      <c r="T20" s="1">
        <v>77</v>
      </c>
      <c r="U20" s="1">
        <v>66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76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148628</v>
      </c>
      <c r="C21" s="19" t="s">
        <v>204</v>
      </c>
      <c r="D21" s="18"/>
      <c r="E21" s="28">
        <f t="shared" si="0"/>
        <v>76</v>
      </c>
      <c r="F21" s="28" t="str">
        <f t="shared" si="1"/>
        <v>B</v>
      </c>
      <c r="G21" s="28">
        <f t="shared" si="2"/>
        <v>76</v>
      </c>
      <c r="H21" s="28" t="str">
        <f t="shared" si="3"/>
        <v>B</v>
      </c>
      <c r="I21" s="36">
        <v>2</v>
      </c>
      <c r="J21" s="28" t="str">
        <f t="shared" si="4"/>
        <v>Memiliki kemampuan kognitif memahami namun perlu peningkatan dalam menganalisis materi advertisement</v>
      </c>
      <c r="K21" s="28">
        <f t="shared" si="5"/>
        <v>75</v>
      </c>
      <c r="L21" s="28" t="str">
        <f t="shared" si="6"/>
        <v>C</v>
      </c>
      <c r="M21" s="28">
        <f t="shared" si="7"/>
        <v>75</v>
      </c>
      <c r="N21" s="28" t="str">
        <f t="shared" si="8"/>
        <v>C</v>
      </c>
      <c r="O21" s="36">
        <v>3</v>
      </c>
      <c r="P21" s="28" t="str">
        <f t="shared" si="9"/>
        <v>Sanngat terampil dalam menganalisis materi report factual text</v>
      </c>
      <c r="Q21" s="39"/>
      <c r="R21" s="39" t="s">
        <v>9</v>
      </c>
      <c r="S21" s="18"/>
      <c r="T21" s="1">
        <v>80</v>
      </c>
      <c r="U21" s="1">
        <v>72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75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56465</v>
      </c>
      <c r="FK21" s="41">
        <v>56475</v>
      </c>
    </row>
    <row r="22" spans="1:167" x14ac:dyDescent="0.25">
      <c r="A22" s="19">
        <v>12</v>
      </c>
      <c r="B22" s="19">
        <v>148644</v>
      </c>
      <c r="C22" s="19" t="s">
        <v>205</v>
      </c>
      <c r="D22" s="18"/>
      <c r="E22" s="28">
        <f t="shared" si="0"/>
        <v>76</v>
      </c>
      <c r="F22" s="28" t="str">
        <f t="shared" si="1"/>
        <v>B</v>
      </c>
      <c r="G22" s="28">
        <f t="shared" si="2"/>
        <v>76</v>
      </c>
      <c r="H22" s="28" t="str">
        <f t="shared" si="3"/>
        <v>B</v>
      </c>
      <c r="I22" s="36">
        <v>2</v>
      </c>
      <c r="J22" s="28" t="str">
        <f t="shared" si="4"/>
        <v>Memiliki kemampuan kognitif memahami namun perlu peningkatan dalam menganalisis materi advertisement</v>
      </c>
      <c r="K22" s="28">
        <f t="shared" si="5"/>
        <v>78</v>
      </c>
      <c r="L22" s="28" t="str">
        <f t="shared" si="6"/>
        <v>B</v>
      </c>
      <c r="M22" s="28">
        <f t="shared" si="7"/>
        <v>78</v>
      </c>
      <c r="N22" s="28" t="str">
        <f t="shared" si="8"/>
        <v>B</v>
      </c>
      <c r="O22" s="36">
        <v>2</v>
      </c>
      <c r="P22" s="28" t="str">
        <f t="shared" si="9"/>
        <v>Sangat terampil  namun perlu peningkatan dalam menganalisis materi advertisement</v>
      </c>
      <c r="Q22" s="39"/>
      <c r="R22" s="39" t="s">
        <v>9</v>
      </c>
      <c r="S22" s="18"/>
      <c r="T22" s="1">
        <v>76</v>
      </c>
      <c r="U22" s="1">
        <v>76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78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148660</v>
      </c>
      <c r="C23" s="19" t="s">
        <v>206</v>
      </c>
      <c r="D23" s="18"/>
      <c r="E23" s="28">
        <f t="shared" si="0"/>
        <v>73</v>
      </c>
      <c r="F23" s="28" t="str">
        <f t="shared" si="1"/>
        <v>C</v>
      </c>
      <c r="G23" s="28">
        <f t="shared" si="2"/>
        <v>73</v>
      </c>
      <c r="H23" s="28" t="str">
        <f t="shared" si="3"/>
        <v>C</v>
      </c>
      <c r="I23" s="36">
        <v>3</v>
      </c>
      <c r="J23" s="28" t="str">
        <f t="shared" si="4"/>
        <v>Perlu peningkatan dalam menganalisis materi report factual text</v>
      </c>
      <c r="K23" s="28">
        <f t="shared" si="5"/>
        <v>77</v>
      </c>
      <c r="L23" s="28" t="str">
        <f t="shared" si="6"/>
        <v>B</v>
      </c>
      <c r="M23" s="28">
        <f t="shared" si="7"/>
        <v>77</v>
      </c>
      <c r="N23" s="28" t="str">
        <f t="shared" si="8"/>
        <v>B</v>
      </c>
      <c r="O23" s="36">
        <v>2</v>
      </c>
      <c r="P23" s="28" t="str">
        <f t="shared" si="9"/>
        <v>Sangat terampil  namun perlu peningkatan dalam menganalisis materi advertisement</v>
      </c>
      <c r="Q23" s="39"/>
      <c r="R23" s="39" t="s">
        <v>9</v>
      </c>
      <c r="S23" s="18"/>
      <c r="T23" s="1">
        <v>78</v>
      </c>
      <c r="U23" s="1">
        <v>68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77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56466</v>
      </c>
      <c r="FK23" s="41">
        <v>56476</v>
      </c>
    </row>
    <row r="24" spans="1:167" x14ac:dyDescent="0.25">
      <c r="A24" s="19">
        <v>14</v>
      </c>
      <c r="B24" s="19">
        <v>148676</v>
      </c>
      <c r="C24" s="19" t="s">
        <v>207</v>
      </c>
      <c r="D24" s="18"/>
      <c r="E24" s="28">
        <f t="shared" si="0"/>
        <v>76</v>
      </c>
      <c r="F24" s="28" t="str">
        <f t="shared" si="1"/>
        <v>B</v>
      </c>
      <c r="G24" s="28">
        <f t="shared" si="2"/>
        <v>76</v>
      </c>
      <c r="H24" s="28" t="str">
        <f t="shared" si="3"/>
        <v>B</v>
      </c>
      <c r="I24" s="36">
        <v>2</v>
      </c>
      <c r="J24" s="28" t="str">
        <f t="shared" si="4"/>
        <v>Memiliki kemampuan kognitif memahami namun perlu peningkatan dalam menganalisis materi advertisement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>Sangat terampil memahami dan menganalisis materi language features too .. To, and enough to</v>
      </c>
      <c r="Q24" s="39"/>
      <c r="R24" s="39" t="s">
        <v>9</v>
      </c>
      <c r="S24" s="18"/>
      <c r="T24" s="1">
        <v>80</v>
      </c>
      <c r="U24" s="1">
        <v>72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148692</v>
      </c>
      <c r="C25" s="19" t="s">
        <v>208</v>
      </c>
      <c r="D25" s="18"/>
      <c r="E25" s="28">
        <f t="shared" si="0"/>
        <v>79</v>
      </c>
      <c r="F25" s="28" t="str">
        <f t="shared" si="1"/>
        <v>B</v>
      </c>
      <c r="G25" s="28">
        <f t="shared" si="2"/>
        <v>79</v>
      </c>
      <c r="H25" s="28" t="str">
        <f t="shared" si="3"/>
        <v>B</v>
      </c>
      <c r="I25" s="36">
        <v>2</v>
      </c>
      <c r="J25" s="28" t="str">
        <f t="shared" si="4"/>
        <v>Memiliki kemampuan kognitif memahami namun perlu peningkatan dalam menganalisis materi advertisement</v>
      </c>
      <c r="K25" s="28">
        <f t="shared" si="5"/>
        <v>76</v>
      </c>
      <c r="L25" s="28" t="str">
        <f t="shared" si="6"/>
        <v>B</v>
      </c>
      <c r="M25" s="28">
        <f t="shared" si="7"/>
        <v>76</v>
      </c>
      <c r="N25" s="28" t="str">
        <f t="shared" si="8"/>
        <v>B</v>
      </c>
      <c r="O25" s="36">
        <v>2</v>
      </c>
      <c r="P25" s="28" t="str">
        <f t="shared" si="9"/>
        <v>Sangat terampil  namun perlu peningkatan dalam menganalisis materi advertisement</v>
      </c>
      <c r="Q25" s="39"/>
      <c r="R25" s="39" t="s">
        <v>9</v>
      </c>
      <c r="S25" s="18"/>
      <c r="T25" s="1">
        <v>80</v>
      </c>
      <c r="U25" s="1">
        <v>77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76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87</v>
      </c>
      <c r="FD25" s="68"/>
      <c r="FE25" s="68"/>
      <c r="FG25" s="42">
        <v>7</v>
      </c>
      <c r="FH25" s="43"/>
      <c r="FI25" s="43"/>
      <c r="FJ25" s="41">
        <v>56467</v>
      </c>
      <c r="FK25" s="41">
        <v>56477</v>
      </c>
    </row>
    <row r="26" spans="1:167" x14ac:dyDescent="0.25">
      <c r="A26" s="19">
        <v>16</v>
      </c>
      <c r="B26" s="19">
        <v>148708</v>
      </c>
      <c r="C26" s="19" t="s">
        <v>209</v>
      </c>
      <c r="D26" s="18"/>
      <c r="E26" s="28">
        <f t="shared" si="0"/>
        <v>81</v>
      </c>
      <c r="F26" s="28" t="str">
        <f t="shared" si="1"/>
        <v>B</v>
      </c>
      <c r="G26" s="28">
        <f t="shared" si="2"/>
        <v>81</v>
      </c>
      <c r="H26" s="28" t="str">
        <f t="shared" si="3"/>
        <v>B</v>
      </c>
      <c r="I26" s="36">
        <v>2</v>
      </c>
      <c r="J26" s="28" t="str">
        <f t="shared" si="4"/>
        <v>Memiliki kemampuan kognitif memahami namun perlu peningkatan dalam menganalisis materi advertisement</v>
      </c>
      <c r="K26" s="28">
        <f t="shared" si="5"/>
        <v>86</v>
      </c>
      <c r="L26" s="28" t="str">
        <f t="shared" si="6"/>
        <v>A</v>
      </c>
      <c r="M26" s="28">
        <f t="shared" si="7"/>
        <v>86</v>
      </c>
      <c r="N26" s="28" t="str">
        <f t="shared" si="8"/>
        <v>A</v>
      </c>
      <c r="O26" s="36">
        <v>1</v>
      </c>
      <c r="P26" s="28" t="str">
        <f t="shared" si="9"/>
        <v>Sangat terampil memahami dan menganalisis materi language features too .. To, and enough to</v>
      </c>
      <c r="Q26" s="39"/>
      <c r="R26" s="39" t="s">
        <v>9</v>
      </c>
      <c r="S26" s="18"/>
      <c r="T26" s="1">
        <v>85</v>
      </c>
      <c r="U26" s="1">
        <v>77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86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148724</v>
      </c>
      <c r="C27" s="19" t="s">
        <v>210</v>
      </c>
      <c r="D27" s="18"/>
      <c r="E27" s="28">
        <f t="shared" si="0"/>
        <v>76</v>
      </c>
      <c r="F27" s="28" t="str">
        <f t="shared" si="1"/>
        <v>B</v>
      </c>
      <c r="G27" s="28">
        <f t="shared" si="2"/>
        <v>76</v>
      </c>
      <c r="H27" s="28" t="str">
        <f t="shared" si="3"/>
        <v>B</v>
      </c>
      <c r="I27" s="36">
        <v>2</v>
      </c>
      <c r="J27" s="28" t="str">
        <f t="shared" si="4"/>
        <v>Memiliki kemampuan kognitif memahami namun perlu peningkatan dalam menganalisis materi advertisement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1</v>
      </c>
      <c r="P27" s="28" t="str">
        <f t="shared" si="9"/>
        <v>Sangat terampil memahami dan menganalisis materi language features too .. To, and enough to</v>
      </c>
      <c r="Q27" s="39"/>
      <c r="R27" s="39" t="s">
        <v>9</v>
      </c>
      <c r="S27" s="18"/>
      <c r="T27" s="1">
        <v>76</v>
      </c>
      <c r="U27" s="1">
        <v>75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56468</v>
      </c>
      <c r="FK27" s="41">
        <v>56478</v>
      </c>
    </row>
    <row r="28" spans="1:167" x14ac:dyDescent="0.25">
      <c r="A28" s="19">
        <v>18</v>
      </c>
      <c r="B28" s="19">
        <v>148740</v>
      </c>
      <c r="C28" s="19" t="s">
        <v>211</v>
      </c>
      <c r="D28" s="18"/>
      <c r="E28" s="28">
        <f t="shared" si="0"/>
        <v>70</v>
      </c>
      <c r="F28" s="28" t="str">
        <f t="shared" si="1"/>
        <v>C</v>
      </c>
      <c r="G28" s="28">
        <f t="shared" si="2"/>
        <v>70</v>
      </c>
      <c r="H28" s="28" t="str">
        <f t="shared" si="3"/>
        <v>C</v>
      </c>
      <c r="I28" s="36">
        <v>3</v>
      </c>
      <c r="J28" s="28" t="str">
        <f t="shared" si="4"/>
        <v>Perlu peningkatan dalam menganalisis materi report factual text</v>
      </c>
      <c r="K28" s="28">
        <f t="shared" si="5"/>
        <v>75</v>
      </c>
      <c r="L28" s="28" t="str">
        <f t="shared" si="6"/>
        <v>C</v>
      </c>
      <c r="M28" s="28">
        <f t="shared" si="7"/>
        <v>75</v>
      </c>
      <c r="N28" s="28" t="str">
        <f t="shared" si="8"/>
        <v>C</v>
      </c>
      <c r="O28" s="36">
        <v>3</v>
      </c>
      <c r="P28" s="28" t="str">
        <f t="shared" si="9"/>
        <v>Sanngat terampil dalam menganalisis materi report factual text</v>
      </c>
      <c r="Q28" s="39"/>
      <c r="R28" s="39" t="s">
        <v>9</v>
      </c>
      <c r="S28" s="18"/>
      <c r="T28" s="1"/>
      <c r="U28" s="1">
        <v>70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75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148756</v>
      </c>
      <c r="C29" s="19" t="s">
        <v>212</v>
      </c>
      <c r="D29" s="18"/>
      <c r="E29" s="28">
        <f t="shared" si="0"/>
        <v>70</v>
      </c>
      <c r="F29" s="28" t="str">
        <f t="shared" si="1"/>
        <v>C</v>
      </c>
      <c r="G29" s="28">
        <f t="shared" si="2"/>
        <v>70</v>
      </c>
      <c r="H29" s="28" t="str">
        <f t="shared" si="3"/>
        <v>C</v>
      </c>
      <c r="I29" s="36">
        <v>2</v>
      </c>
      <c r="J29" s="28" t="str">
        <f t="shared" si="4"/>
        <v>Memiliki kemampuan kognitif memahami namun perlu peningkatan dalam menganalisis materi advertisement</v>
      </c>
      <c r="K29" s="28">
        <f t="shared" si="5"/>
        <v>70</v>
      </c>
      <c r="L29" s="28" t="str">
        <f t="shared" si="6"/>
        <v>C</v>
      </c>
      <c r="M29" s="28">
        <f t="shared" si="7"/>
        <v>70</v>
      </c>
      <c r="N29" s="28" t="str">
        <f t="shared" si="8"/>
        <v>C</v>
      </c>
      <c r="O29" s="36">
        <v>3</v>
      </c>
      <c r="P29" s="28" t="str">
        <f t="shared" si="9"/>
        <v>Sanngat terampil dalam menganalisis materi report factual text</v>
      </c>
      <c r="Q29" s="39"/>
      <c r="R29" s="39" t="s">
        <v>9</v>
      </c>
      <c r="S29" s="18"/>
      <c r="T29" s="1">
        <v>70</v>
      </c>
      <c r="U29" s="1">
        <v>70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70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56469</v>
      </c>
      <c r="FK29" s="41">
        <v>56479</v>
      </c>
    </row>
    <row r="30" spans="1:167" x14ac:dyDescent="0.25">
      <c r="A30" s="19">
        <v>20</v>
      </c>
      <c r="B30" s="19">
        <v>148772</v>
      </c>
      <c r="C30" s="19" t="s">
        <v>213</v>
      </c>
      <c r="D30" s="18"/>
      <c r="E30" s="28">
        <f t="shared" si="0"/>
        <v>78</v>
      </c>
      <c r="F30" s="28" t="str">
        <f t="shared" si="1"/>
        <v>B</v>
      </c>
      <c r="G30" s="28">
        <f t="shared" si="2"/>
        <v>78</v>
      </c>
      <c r="H30" s="28" t="str">
        <f t="shared" si="3"/>
        <v>B</v>
      </c>
      <c r="I30" s="36">
        <v>2</v>
      </c>
      <c r="J30" s="28" t="str">
        <f t="shared" si="4"/>
        <v>Memiliki kemampuan kognitif memahami namun perlu peningkatan dalam menganalisis materi advertisement</v>
      </c>
      <c r="K30" s="28">
        <f t="shared" si="5"/>
        <v>80</v>
      </c>
      <c r="L30" s="28" t="str">
        <f t="shared" si="6"/>
        <v>B</v>
      </c>
      <c r="M30" s="28">
        <f t="shared" si="7"/>
        <v>80</v>
      </c>
      <c r="N30" s="28" t="str">
        <f t="shared" si="8"/>
        <v>B</v>
      </c>
      <c r="O30" s="36">
        <v>2</v>
      </c>
      <c r="P30" s="28" t="str">
        <f t="shared" si="9"/>
        <v>Sangat terampil  namun perlu peningkatan dalam menganalisis materi advertisement</v>
      </c>
      <c r="Q30" s="39"/>
      <c r="R30" s="39" t="s">
        <v>8</v>
      </c>
      <c r="S30" s="18"/>
      <c r="T30" s="1">
        <v>85</v>
      </c>
      <c r="U30" s="1">
        <v>70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148788</v>
      </c>
      <c r="C31" s="19" t="s">
        <v>214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82</v>
      </c>
      <c r="H31" s="28" t="str">
        <f t="shared" si="3"/>
        <v>B</v>
      </c>
      <c r="I31" s="36">
        <v>2</v>
      </c>
      <c r="J31" s="28" t="str">
        <f t="shared" si="4"/>
        <v>Memiliki kemampuan kognitif memahami namun perlu peningkatan dalam menganalisis materi advertisement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1</v>
      </c>
      <c r="P31" s="28" t="str">
        <f t="shared" si="9"/>
        <v>Sangat terampil memahami dan menganalisis materi language features too .. To, and enough to</v>
      </c>
      <c r="Q31" s="39"/>
      <c r="R31" s="39" t="s">
        <v>8</v>
      </c>
      <c r="S31" s="18"/>
      <c r="T31" s="1">
        <v>85</v>
      </c>
      <c r="U31" s="1">
        <v>79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56470</v>
      </c>
      <c r="FK31" s="41">
        <v>56480</v>
      </c>
    </row>
    <row r="32" spans="1:167" x14ac:dyDescent="0.25">
      <c r="A32" s="19">
        <v>22</v>
      </c>
      <c r="B32" s="19">
        <v>148804</v>
      </c>
      <c r="C32" s="19" t="s">
        <v>215</v>
      </c>
      <c r="D32" s="18"/>
      <c r="E32" s="28">
        <f t="shared" si="0"/>
        <v>76</v>
      </c>
      <c r="F32" s="28" t="str">
        <f t="shared" si="1"/>
        <v>B</v>
      </c>
      <c r="G32" s="28">
        <f t="shared" si="2"/>
        <v>76</v>
      </c>
      <c r="H32" s="28" t="str">
        <f t="shared" si="3"/>
        <v>B</v>
      </c>
      <c r="I32" s="36">
        <v>2</v>
      </c>
      <c r="J32" s="28" t="str">
        <f t="shared" si="4"/>
        <v>Memiliki kemampuan kognitif memahami namun perlu peningkatan dalam menganalisis materi advertisement</v>
      </c>
      <c r="K32" s="28">
        <f t="shared" si="5"/>
        <v>76</v>
      </c>
      <c r="L32" s="28" t="str">
        <f t="shared" si="6"/>
        <v>B</v>
      </c>
      <c r="M32" s="28">
        <f t="shared" si="7"/>
        <v>76</v>
      </c>
      <c r="N32" s="28" t="str">
        <f t="shared" si="8"/>
        <v>B</v>
      </c>
      <c r="O32" s="36">
        <v>2</v>
      </c>
      <c r="P32" s="28" t="str">
        <f t="shared" si="9"/>
        <v>Sangat terampil  namun perlu peningkatan dalam menganalisis materi advertisement</v>
      </c>
      <c r="Q32" s="39"/>
      <c r="R32" s="39" t="s">
        <v>9</v>
      </c>
      <c r="S32" s="18"/>
      <c r="T32" s="1">
        <v>75</v>
      </c>
      <c r="U32" s="1">
        <v>76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76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149814</v>
      </c>
      <c r="C33" s="19" t="s">
        <v>216</v>
      </c>
      <c r="D33" s="18"/>
      <c r="E33" s="28">
        <f t="shared" si="0"/>
        <v>79</v>
      </c>
      <c r="F33" s="28" t="str">
        <f t="shared" si="1"/>
        <v>B</v>
      </c>
      <c r="G33" s="28">
        <f t="shared" si="2"/>
        <v>79</v>
      </c>
      <c r="H33" s="28" t="str">
        <f t="shared" si="3"/>
        <v>B</v>
      </c>
      <c r="I33" s="36">
        <v>2</v>
      </c>
      <c r="J33" s="28" t="str">
        <f t="shared" si="4"/>
        <v>Memiliki kemampuan kognitif memahami namun perlu peningkatan dalam menganalisis materi advertisement</v>
      </c>
      <c r="K33" s="28">
        <f t="shared" si="5"/>
        <v>78</v>
      </c>
      <c r="L33" s="28" t="str">
        <f t="shared" si="6"/>
        <v>B</v>
      </c>
      <c r="M33" s="28">
        <f t="shared" si="7"/>
        <v>78</v>
      </c>
      <c r="N33" s="28" t="str">
        <f t="shared" si="8"/>
        <v>B</v>
      </c>
      <c r="O33" s="36">
        <v>2</v>
      </c>
      <c r="P33" s="28" t="str">
        <f t="shared" si="9"/>
        <v>Sangat terampil  namun perlu peningkatan dalam menganalisis materi advertisement</v>
      </c>
      <c r="Q33" s="39"/>
      <c r="R33" s="39" t="s">
        <v>9</v>
      </c>
      <c r="S33" s="18"/>
      <c r="T33" s="1">
        <v>78</v>
      </c>
      <c r="U33" s="1">
        <v>79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78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148820</v>
      </c>
      <c r="C34" s="19" t="s">
        <v>217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2</v>
      </c>
      <c r="J34" s="28" t="str">
        <f t="shared" si="4"/>
        <v>Memiliki kemampuan kognitif memahami namun perlu peningkatan dalam menganalisis materi advertisement</v>
      </c>
      <c r="K34" s="28">
        <f t="shared" si="5"/>
        <v>85</v>
      </c>
      <c r="L34" s="28" t="str">
        <f t="shared" si="6"/>
        <v>A</v>
      </c>
      <c r="M34" s="28">
        <f t="shared" si="7"/>
        <v>85</v>
      </c>
      <c r="N34" s="28" t="str">
        <f t="shared" si="8"/>
        <v>A</v>
      </c>
      <c r="O34" s="36">
        <v>1</v>
      </c>
      <c r="P34" s="28" t="str">
        <f t="shared" si="9"/>
        <v>Sangat terampil memahami dan menganalisis materi language features too .. To, and enough to</v>
      </c>
      <c r="Q34" s="39"/>
      <c r="R34" s="39" t="s">
        <v>8</v>
      </c>
      <c r="S34" s="18"/>
      <c r="T34" s="1">
        <v>80</v>
      </c>
      <c r="U34" s="1">
        <v>86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148836</v>
      </c>
      <c r="C35" s="19" t="s">
        <v>218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2</v>
      </c>
      <c r="J35" s="28" t="str">
        <f t="shared" si="4"/>
        <v>Memiliki kemampuan kognitif memahami namun perlu peningkatan dalam menganalisis materi advertisement</v>
      </c>
      <c r="K35" s="28">
        <f t="shared" si="5"/>
        <v>70</v>
      </c>
      <c r="L35" s="28" t="str">
        <f t="shared" si="6"/>
        <v>C</v>
      </c>
      <c r="M35" s="28">
        <f t="shared" si="7"/>
        <v>70</v>
      </c>
      <c r="N35" s="28" t="str">
        <f t="shared" si="8"/>
        <v>C</v>
      </c>
      <c r="O35" s="36">
        <v>3</v>
      </c>
      <c r="P35" s="28" t="str">
        <f t="shared" si="9"/>
        <v>Sanngat terampil dalam menganalisis materi report factual text</v>
      </c>
      <c r="Q35" s="39"/>
      <c r="R35" s="39" t="s">
        <v>9</v>
      </c>
      <c r="S35" s="18"/>
      <c r="T35" s="1">
        <v>83</v>
      </c>
      <c r="U35" s="1">
        <v>83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70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148852</v>
      </c>
      <c r="C36" s="19" t="s">
        <v>219</v>
      </c>
      <c r="D36" s="18"/>
      <c r="E36" s="28">
        <f t="shared" si="0"/>
        <v>77</v>
      </c>
      <c r="F36" s="28" t="str">
        <f t="shared" si="1"/>
        <v>B</v>
      </c>
      <c r="G36" s="28">
        <f t="shared" si="2"/>
        <v>77</v>
      </c>
      <c r="H36" s="28" t="str">
        <f t="shared" si="3"/>
        <v>B</v>
      </c>
      <c r="I36" s="36">
        <v>2</v>
      </c>
      <c r="J36" s="28" t="str">
        <f t="shared" si="4"/>
        <v>Memiliki kemampuan kognitif memahami namun perlu peningkatan dalam menganalisis materi advertisement</v>
      </c>
      <c r="K36" s="28">
        <f t="shared" si="5"/>
        <v>86</v>
      </c>
      <c r="L36" s="28" t="str">
        <f t="shared" si="6"/>
        <v>A</v>
      </c>
      <c r="M36" s="28">
        <f t="shared" si="7"/>
        <v>86</v>
      </c>
      <c r="N36" s="28" t="str">
        <f t="shared" si="8"/>
        <v>A</v>
      </c>
      <c r="O36" s="36">
        <v>1</v>
      </c>
      <c r="P36" s="28" t="str">
        <f t="shared" si="9"/>
        <v>Sangat terampil memahami dan menganalisis materi language features too .. To, and enough to</v>
      </c>
      <c r="Q36" s="39"/>
      <c r="R36" s="39" t="s">
        <v>9</v>
      </c>
      <c r="S36" s="18"/>
      <c r="T36" s="1">
        <v>76</v>
      </c>
      <c r="U36" s="1">
        <v>78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86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148868</v>
      </c>
      <c r="C37" s="19" t="s">
        <v>220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2</v>
      </c>
      <c r="J37" s="28" t="str">
        <f t="shared" si="4"/>
        <v>Memiliki kemampuan kognitif memahami namun perlu peningkatan dalam menganalisis materi advertisement</v>
      </c>
      <c r="K37" s="28">
        <f t="shared" si="5"/>
        <v>77</v>
      </c>
      <c r="L37" s="28" t="str">
        <f t="shared" si="6"/>
        <v>B</v>
      </c>
      <c r="M37" s="28">
        <f t="shared" si="7"/>
        <v>77</v>
      </c>
      <c r="N37" s="28" t="str">
        <f t="shared" si="8"/>
        <v>B</v>
      </c>
      <c r="O37" s="36">
        <v>2</v>
      </c>
      <c r="P37" s="28" t="str">
        <f t="shared" si="9"/>
        <v>Sangat terampil  namun perlu peningkatan dalam menganalisis materi advertisement</v>
      </c>
      <c r="Q37" s="39"/>
      <c r="R37" s="39" t="s">
        <v>9</v>
      </c>
      <c r="S37" s="18"/>
      <c r="T37" s="1">
        <v>82</v>
      </c>
      <c r="U37" s="1">
        <v>82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77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148884</v>
      </c>
      <c r="C38" s="19" t="s">
        <v>221</v>
      </c>
      <c r="D38" s="18"/>
      <c r="E38" s="28">
        <f t="shared" si="0"/>
        <v>65</v>
      </c>
      <c r="F38" s="28" t="str">
        <f t="shared" si="1"/>
        <v>D</v>
      </c>
      <c r="G38" s="28">
        <f t="shared" si="2"/>
        <v>65</v>
      </c>
      <c r="H38" s="28" t="str">
        <f t="shared" si="3"/>
        <v>D</v>
      </c>
      <c r="I38" s="36">
        <v>4</v>
      </c>
      <c r="J38" s="28" t="str">
        <f t="shared" si="4"/>
        <v>Perlu peningkatan dalam menganalisis materi report factual text, prverb and riddle texts</v>
      </c>
      <c r="K38" s="28">
        <f t="shared" si="5"/>
        <v>76</v>
      </c>
      <c r="L38" s="28" t="str">
        <f t="shared" si="6"/>
        <v>B</v>
      </c>
      <c r="M38" s="28">
        <f t="shared" si="7"/>
        <v>76</v>
      </c>
      <c r="N38" s="28" t="str">
        <f t="shared" si="8"/>
        <v>B</v>
      </c>
      <c r="O38" s="36">
        <v>2</v>
      </c>
      <c r="P38" s="28" t="str">
        <f t="shared" si="9"/>
        <v>Sangat terampil  namun perlu peningkatan dalam menganalisis materi advertisement</v>
      </c>
      <c r="Q38" s="39"/>
      <c r="R38" s="39" t="s">
        <v>9</v>
      </c>
      <c r="S38" s="18"/>
      <c r="T38" s="1"/>
      <c r="U38" s="1">
        <v>65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76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148900</v>
      </c>
      <c r="C39" s="19" t="s">
        <v>222</v>
      </c>
      <c r="D39" s="18"/>
      <c r="E39" s="28">
        <f t="shared" si="0"/>
        <v>71</v>
      </c>
      <c r="F39" s="28" t="str">
        <f t="shared" si="1"/>
        <v>C</v>
      </c>
      <c r="G39" s="28">
        <f t="shared" si="2"/>
        <v>71</v>
      </c>
      <c r="H39" s="28" t="str">
        <f t="shared" si="3"/>
        <v>C</v>
      </c>
      <c r="I39" s="36">
        <v>2</v>
      </c>
      <c r="J39" s="28" t="str">
        <f t="shared" si="4"/>
        <v>Memiliki kemampuan kognitif memahami namun perlu peningkatan dalam menganalisis materi advertisement</v>
      </c>
      <c r="K39" s="28">
        <f t="shared" si="5"/>
        <v>78</v>
      </c>
      <c r="L39" s="28" t="str">
        <f t="shared" si="6"/>
        <v>B</v>
      </c>
      <c r="M39" s="28">
        <f t="shared" si="7"/>
        <v>78</v>
      </c>
      <c r="N39" s="28" t="str">
        <f t="shared" si="8"/>
        <v>B</v>
      </c>
      <c r="O39" s="36">
        <v>2</v>
      </c>
      <c r="P39" s="28" t="str">
        <f t="shared" si="9"/>
        <v>Sangat terampil  namun perlu peningkatan dalam menganalisis materi advertisement</v>
      </c>
      <c r="Q39" s="39"/>
      <c r="R39" s="39" t="s">
        <v>9</v>
      </c>
      <c r="S39" s="18"/>
      <c r="T39" s="1">
        <v>76</v>
      </c>
      <c r="U39" s="1">
        <v>65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78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148916</v>
      </c>
      <c r="C40" s="19" t="s">
        <v>223</v>
      </c>
      <c r="D40" s="18"/>
      <c r="E40" s="28">
        <f t="shared" si="0"/>
        <v>75</v>
      </c>
      <c r="F40" s="28" t="str">
        <f t="shared" si="1"/>
        <v>C</v>
      </c>
      <c r="G40" s="28">
        <f t="shared" si="2"/>
        <v>75</v>
      </c>
      <c r="H40" s="28" t="str">
        <f t="shared" si="3"/>
        <v>C</v>
      </c>
      <c r="I40" s="36">
        <v>2</v>
      </c>
      <c r="J40" s="28" t="str">
        <f t="shared" si="4"/>
        <v>Memiliki kemampuan kognitif memahami namun perlu peningkatan dalam menganalisis materi advertisement</v>
      </c>
      <c r="K40" s="28">
        <f t="shared" si="5"/>
        <v>86</v>
      </c>
      <c r="L40" s="28" t="str">
        <f t="shared" si="6"/>
        <v>A</v>
      </c>
      <c r="M40" s="28">
        <f t="shared" si="7"/>
        <v>86</v>
      </c>
      <c r="N40" s="28" t="str">
        <f t="shared" si="8"/>
        <v>A</v>
      </c>
      <c r="O40" s="36">
        <v>1</v>
      </c>
      <c r="P40" s="28" t="str">
        <f t="shared" si="9"/>
        <v>Sangat terampil memahami dan menganalisis materi language features too .. To, and enough to</v>
      </c>
      <c r="Q40" s="39"/>
      <c r="R40" s="39" t="s">
        <v>9</v>
      </c>
      <c r="S40" s="18"/>
      <c r="T40" s="1">
        <v>76</v>
      </c>
      <c r="U40" s="1">
        <v>74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86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148932</v>
      </c>
      <c r="C41" s="19" t="s">
        <v>224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2</v>
      </c>
      <c r="J41" s="28" t="str">
        <f t="shared" si="4"/>
        <v>Memiliki kemampuan kognitif memahami namun perlu peningkatan dalam menganalisis materi advertisement</v>
      </c>
      <c r="K41" s="28">
        <f t="shared" si="5"/>
        <v>86</v>
      </c>
      <c r="L41" s="28" t="str">
        <f t="shared" si="6"/>
        <v>A</v>
      </c>
      <c r="M41" s="28">
        <f t="shared" si="7"/>
        <v>86</v>
      </c>
      <c r="N41" s="28" t="str">
        <f t="shared" si="8"/>
        <v>A</v>
      </c>
      <c r="O41" s="36">
        <v>1</v>
      </c>
      <c r="P41" s="28" t="str">
        <f t="shared" si="9"/>
        <v>Sangat terampil memahami dan menganalisis materi language features too .. To, and enough to</v>
      </c>
      <c r="Q41" s="39"/>
      <c r="R41" s="39" t="s">
        <v>8</v>
      </c>
      <c r="S41" s="18"/>
      <c r="T41" s="1">
        <v>90</v>
      </c>
      <c r="U41" s="1">
        <v>78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86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148948</v>
      </c>
      <c r="C42" s="19" t="s">
        <v>225</v>
      </c>
      <c r="D42" s="18"/>
      <c r="E42" s="28">
        <f t="shared" si="0"/>
        <v>72</v>
      </c>
      <c r="F42" s="28" t="str">
        <f t="shared" si="1"/>
        <v>C</v>
      </c>
      <c r="G42" s="28">
        <f t="shared" si="2"/>
        <v>72</v>
      </c>
      <c r="H42" s="28" t="str">
        <f t="shared" si="3"/>
        <v>C</v>
      </c>
      <c r="I42" s="36">
        <v>2</v>
      </c>
      <c r="J42" s="28" t="str">
        <f t="shared" si="4"/>
        <v>Memiliki kemampuan kognitif memahami namun perlu peningkatan dalam menganalisis materi advertisement</v>
      </c>
      <c r="K42" s="28">
        <f t="shared" si="5"/>
        <v>75</v>
      </c>
      <c r="L42" s="28" t="str">
        <f t="shared" si="6"/>
        <v>C</v>
      </c>
      <c r="M42" s="28">
        <f t="shared" si="7"/>
        <v>75</v>
      </c>
      <c r="N42" s="28" t="str">
        <f t="shared" si="8"/>
        <v>C</v>
      </c>
      <c r="O42" s="36">
        <v>3</v>
      </c>
      <c r="P42" s="28" t="str">
        <f t="shared" si="9"/>
        <v>Sanngat terampil dalam menganalisis materi report factual text</v>
      </c>
      <c r="Q42" s="39"/>
      <c r="R42" s="39" t="s">
        <v>9</v>
      </c>
      <c r="S42" s="18"/>
      <c r="T42" s="1"/>
      <c r="U42" s="1">
        <v>72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75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148964</v>
      </c>
      <c r="C43" s="19" t="s">
        <v>226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2</v>
      </c>
      <c r="J43" s="28" t="str">
        <f t="shared" si="4"/>
        <v>Memiliki kemampuan kognitif memahami namun perlu peningkatan dalam menganalisis materi advertisement</v>
      </c>
      <c r="K43" s="28">
        <f t="shared" si="5"/>
        <v>76</v>
      </c>
      <c r="L43" s="28" t="str">
        <f t="shared" si="6"/>
        <v>B</v>
      </c>
      <c r="M43" s="28">
        <f t="shared" si="7"/>
        <v>76</v>
      </c>
      <c r="N43" s="28" t="str">
        <f t="shared" si="8"/>
        <v>B</v>
      </c>
      <c r="O43" s="36">
        <v>2</v>
      </c>
      <c r="P43" s="28" t="str">
        <f t="shared" si="9"/>
        <v>Sangat terampil  namun perlu peningkatan dalam menganalisis materi advertisement</v>
      </c>
      <c r="Q43" s="39"/>
      <c r="R43" s="39" t="s">
        <v>8</v>
      </c>
      <c r="S43" s="18"/>
      <c r="T43" s="1">
        <v>87</v>
      </c>
      <c r="U43" s="1">
        <v>78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76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148980</v>
      </c>
      <c r="C44" s="19" t="s">
        <v>227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1</v>
      </c>
      <c r="J44" s="28" t="str">
        <f t="shared" si="4"/>
        <v>Memiliki kemampuan kognitif memahami dan menganalisis materi language features too .. To, and enough to</v>
      </c>
      <c r="K44" s="28">
        <f t="shared" si="5"/>
        <v>85</v>
      </c>
      <c r="L44" s="28" t="str">
        <f t="shared" si="6"/>
        <v>A</v>
      </c>
      <c r="M44" s="28">
        <f t="shared" si="7"/>
        <v>85</v>
      </c>
      <c r="N44" s="28" t="str">
        <f t="shared" si="8"/>
        <v>A</v>
      </c>
      <c r="O44" s="36">
        <v>1</v>
      </c>
      <c r="P44" s="28" t="str">
        <f t="shared" si="9"/>
        <v>Sangat terampil memahami dan menganalisis materi language features too .. To, and enough to</v>
      </c>
      <c r="Q44" s="39"/>
      <c r="R44" s="39" t="s">
        <v>8</v>
      </c>
      <c r="S44" s="18"/>
      <c r="T44" s="1">
        <v>88</v>
      </c>
      <c r="U44" s="1">
        <v>81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148996</v>
      </c>
      <c r="C45" s="19" t="s">
        <v>228</v>
      </c>
      <c r="D45" s="18"/>
      <c r="E45" s="28">
        <f t="shared" si="0"/>
        <v>76</v>
      </c>
      <c r="F45" s="28" t="str">
        <f t="shared" si="1"/>
        <v>B</v>
      </c>
      <c r="G45" s="28">
        <f t="shared" si="2"/>
        <v>76</v>
      </c>
      <c r="H45" s="28" t="str">
        <f t="shared" si="3"/>
        <v>B</v>
      </c>
      <c r="I45" s="36">
        <v>2</v>
      </c>
      <c r="J45" s="28" t="str">
        <f t="shared" si="4"/>
        <v>Memiliki kemampuan kognitif memahami namun perlu peningkatan dalam menganalisis materi advertisement</v>
      </c>
      <c r="K45" s="28">
        <f t="shared" si="5"/>
        <v>76</v>
      </c>
      <c r="L45" s="28" t="str">
        <f t="shared" si="6"/>
        <v>B</v>
      </c>
      <c r="M45" s="28">
        <f t="shared" si="7"/>
        <v>76</v>
      </c>
      <c r="N45" s="28" t="str">
        <f t="shared" si="8"/>
        <v>B</v>
      </c>
      <c r="O45" s="36">
        <v>2</v>
      </c>
      <c r="P45" s="28" t="str">
        <f t="shared" si="9"/>
        <v>Sangat terampil  namun perlu peningkatan dalam menganalisis materi advertisement</v>
      </c>
      <c r="Q45" s="39"/>
      <c r="R45" s="39" t="s">
        <v>9</v>
      </c>
      <c r="S45" s="18"/>
      <c r="T45" s="1">
        <v>76</v>
      </c>
      <c r="U45" s="1">
        <v>75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76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149012</v>
      </c>
      <c r="C46" s="19" t="s">
        <v>229</v>
      </c>
      <c r="D46" s="18"/>
      <c r="E46" s="28">
        <f t="shared" si="0"/>
        <v>82</v>
      </c>
      <c r="F46" s="28" t="str">
        <f t="shared" si="1"/>
        <v>B</v>
      </c>
      <c r="G46" s="28">
        <f t="shared" si="2"/>
        <v>82</v>
      </c>
      <c r="H46" s="28" t="str">
        <f t="shared" si="3"/>
        <v>B</v>
      </c>
      <c r="I46" s="36">
        <v>2</v>
      </c>
      <c r="J46" s="28" t="str">
        <f t="shared" si="4"/>
        <v>Memiliki kemampuan kognitif memahami namun perlu peningkatan dalam menganalisis materi advertisement</v>
      </c>
      <c r="K46" s="28">
        <f t="shared" si="5"/>
        <v>76</v>
      </c>
      <c r="L46" s="28" t="str">
        <f t="shared" si="6"/>
        <v>B</v>
      </c>
      <c r="M46" s="28">
        <f t="shared" si="7"/>
        <v>76</v>
      </c>
      <c r="N46" s="28" t="str">
        <f t="shared" si="8"/>
        <v>B</v>
      </c>
      <c r="O46" s="36">
        <v>2</v>
      </c>
      <c r="P46" s="28" t="str">
        <f t="shared" si="9"/>
        <v>Sangat terampil  namun perlu peningkatan dalam menganalisis materi advertisement</v>
      </c>
      <c r="Q46" s="39"/>
      <c r="R46" s="39" t="s">
        <v>9</v>
      </c>
      <c r="S46" s="18"/>
      <c r="T46" s="1">
        <v>85</v>
      </c>
      <c r="U46" s="1">
        <v>79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76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109</v>
      </c>
      <c r="D52" s="18"/>
      <c r="E52" s="18"/>
      <c r="F52" s="18" t="s">
        <v>110</v>
      </c>
      <c r="G52" s="18"/>
      <c r="H52" s="18"/>
      <c r="I52" s="38"/>
      <c r="J52" s="30"/>
      <c r="K52" s="18">
        <f>IF(COUNTBLANK($G$11:$G$50)=40,"",MAX($G$11:$G$50))</f>
        <v>85</v>
      </c>
      <c r="L52" s="18"/>
      <c r="M52" s="18"/>
      <c r="N52" s="18"/>
      <c r="O52" s="37"/>
      <c r="P52" s="18"/>
      <c r="Q52" s="37" t="s">
        <v>111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112</v>
      </c>
      <c r="D53" s="18"/>
      <c r="E53" s="18"/>
      <c r="F53" s="18" t="s">
        <v>113</v>
      </c>
      <c r="G53" s="18"/>
      <c r="H53" s="18"/>
      <c r="I53" s="38"/>
      <c r="J53" s="30"/>
      <c r="K53" s="18">
        <f>IF(COUNTBLANK($G$11:$G$50)=40,"",MIN($G$11:$G$50))</f>
        <v>65</v>
      </c>
      <c r="L53" s="18"/>
      <c r="M53" s="18"/>
      <c r="N53" s="18"/>
      <c r="O53" s="37"/>
      <c r="P53" s="18"/>
      <c r="Q53" s="37" t="s">
        <v>114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115</v>
      </c>
      <c r="G54" s="18"/>
      <c r="H54" s="18"/>
      <c r="I54" s="38"/>
      <c r="J54" s="30"/>
      <c r="K54" s="18">
        <f>IF(COUNTBLANK($G$11:$G$50)=40,"",AVERAGE($G$11:$G$50))</f>
        <v>76.416666666666671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116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117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118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119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120</v>
      </c>
      <c r="R57" s="37" t="s">
        <v>121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X-IPS 1</vt:lpstr>
      <vt:lpstr>X-IPS 2</vt:lpstr>
      <vt:lpstr>X-IPS 3</vt:lpstr>
      <vt:lpstr>X-IPS 4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SMA N 9 SMG</cp:lastModifiedBy>
  <dcterms:created xsi:type="dcterms:W3CDTF">2015-09-01T09:01:01Z</dcterms:created>
  <dcterms:modified xsi:type="dcterms:W3CDTF">2020-06-10T06:34:41Z</dcterms:modified>
</cp:coreProperties>
</file>