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15" windowWidth="15015" windowHeight="4815"/>
  </bookViews>
  <sheets>
    <sheet name="X-IPS 1" sheetId="1" r:id="rId1"/>
    <sheet name="X-IPS 2" sheetId="2" r:id="rId2"/>
    <sheet name="X-IPS 3" sheetId="3" r:id="rId3"/>
    <sheet name="X-MIPA 6" sheetId="4" r:id="rId4"/>
    <sheet name="X-MIPA 7" sheetId="5" r:id="rId5"/>
  </sheets>
  <calcPr calcId="125725"/>
</workbook>
</file>

<file path=xl/calcChain.xml><?xml version="1.0" encoding="utf-8"?>
<calcChain xmlns="http://schemas.openxmlformats.org/spreadsheetml/2006/main">
  <c r="K55" i="5"/>
  <c r="R50"/>
  <c r="Q50"/>
  <c r="P50"/>
  <c r="M50"/>
  <c r="N50" s="1"/>
  <c r="K50"/>
  <c r="L50" s="1"/>
  <c r="J50"/>
  <c r="G50"/>
  <c r="H50" s="1"/>
  <c r="E50"/>
  <c r="F50" s="1"/>
  <c r="R49"/>
  <c r="Q49"/>
  <c r="P49"/>
  <c r="N49"/>
  <c r="M49"/>
  <c r="K49"/>
  <c r="L49" s="1"/>
  <c r="J49"/>
  <c r="G49"/>
  <c r="H49" s="1"/>
  <c r="E49"/>
  <c r="F49" s="1"/>
  <c r="R48"/>
  <c r="Q48"/>
  <c r="P48"/>
  <c r="N48"/>
  <c r="M48"/>
  <c r="K48"/>
  <c r="L48" s="1"/>
  <c r="J48"/>
  <c r="G48"/>
  <c r="H48" s="1"/>
  <c r="E48"/>
  <c r="F48" s="1"/>
  <c r="R47"/>
  <c r="Q47"/>
  <c r="P47"/>
  <c r="N47"/>
  <c r="M47"/>
  <c r="K47"/>
  <c r="L47" s="1"/>
  <c r="J47"/>
  <c r="G47"/>
  <c r="H47" s="1"/>
  <c r="E47"/>
  <c r="F47" s="1"/>
  <c r="R46"/>
  <c r="Q46"/>
  <c r="P46"/>
  <c r="N46"/>
  <c r="M46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N44"/>
  <c r="M44"/>
  <c r="K44"/>
  <c r="L44" s="1"/>
  <c r="J44"/>
  <c r="G44"/>
  <c r="H44" s="1"/>
  <c r="E44"/>
  <c r="F44" s="1"/>
  <c r="R43"/>
  <c r="Q43"/>
  <c r="P43"/>
  <c r="M43"/>
  <c r="N43" s="1"/>
  <c r="L43"/>
  <c r="K43"/>
  <c r="J43"/>
  <c r="G43"/>
  <c r="H43" s="1"/>
  <c r="E43"/>
  <c r="F43" s="1"/>
  <c r="R42"/>
  <c r="Q42"/>
  <c r="P42"/>
  <c r="M42"/>
  <c r="N42" s="1"/>
  <c r="L42"/>
  <c r="K42"/>
  <c r="J42"/>
  <c r="G42"/>
  <c r="H42" s="1"/>
  <c r="E42"/>
  <c r="F42" s="1"/>
  <c r="R41"/>
  <c r="Q41"/>
  <c r="P41"/>
  <c r="N41"/>
  <c r="M4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N39"/>
  <c r="M39"/>
  <c r="L39"/>
  <c r="K39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N37"/>
  <c r="M37"/>
  <c r="K37"/>
  <c r="L37" s="1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M35"/>
  <c r="N35" s="1"/>
  <c r="L35"/>
  <c r="K35"/>
  <c r="J35"/>
  <c r="G35"/>
  <c r="H35" s="1"/>
  <c r="E35"/>
  <c r="F35" s="1"/>
  <c r="R34"/>
  <c r="Q34"/>
  <c r="P34"/>
  <c r="N34"/>
  <c r="M34"/>
  <c r="K34"/>
  <c r="L34" s="1"/>
  <c r="J34"/>
  <c r="G34"/>
  <c r="H34" s="1"/>
  <c r="E34"/>
  <c r="F34" s="1"/>
  <c r="R33"/>
  <c r="Q33"/>
  <c r="P33"/>
  <c r="N33"/>
  <c r="M33"/>
  <c r="K33"/>
  <c r="L33" s="1"/>
  <c r="J33"/>
  <c r="G33"/>
  <c r="H33" s="1"/>
  <c r="E33"/>
  <c r="F33" s="1"/>
  <c r="R32"/>
  <c r="Q32"/>
  <c r="P32"/>
  <c r="M32"/>
  <c r="N32" s="1"/>
  <c r="L32"/>
  <c r="K32"/>
  <c r="J32"/>
  <c r="G32"/>
  <c r="H32" s="1"/>
  <c r="E32"/>
  <c r="F32" s="1"/>
  <c r="R31"/>
  <c r="Q31"/>
  <c r="P31"/>
  <c r="N31"/>
  <c r="M31"/>
  <c r="L31"/>
  <c r="K3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N29"/>
  <c r="M29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L27"/>
  <c r="K27"/>
  <c r="J27"/>
  <c r="G27"/>
  <c r="H27" s="1"/>
  <c r="E27"/>
  <c r="F27" s="1"/>
  <c r="R26"/>
  <c r="Q26"/>
  <c r="P26"/>
  <c r="N26"/>
  <c r="M26"/>
  <c r="L26"/>
  <c r="K26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N23"/>
  <c r="M23"/>
  <c r="L23"/>
  <c r="K23"/>
  <c r="J23"/>
  <c r="G23"/>
  <c r="H23" s="1"/>
  <c r="E23"/>
  <c r="F23" s="1"/>
  <c r="R22"/>
  <c r="Q22"/>
  <c r="P22"/>
  <c r="M22"/>
  <c r="N22" s="1"/>
  <c r="L22"/>
  <c r="K22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N20"/>
  <c r="M20"/>
  <c r="K20"/>
  <c r="L20" s="1"/>
  <c r="J20"/>
  <c r="G20"/>
  <c r="H20" s="1"/>
  <c r="E20"/>
  <c r="F20" s="1"/>
  <c r="R19"/>
  <c r="Q19"/>
  <c r="P19"/>
  <c r="M19"/>
  <c r="N19" s="1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K17"/>
  <c r="L17" s="1"/>
  <c r="J17"/>
  <c r="G17"/>
  <c r="H17" s="1"/>
  <c r="E17"/>
  <c r="F17" s="1"/>
  <c r="R16"/>
  <c r="Q16"/>
  <c r="P16"/>
  <c r="N16"/>
  <c r="M16"/>
  <c r="K16"/>
  <c r="L16" s="1"/>
  <c r="J16"/>
  <c r="G16"/>
  <c r="H16" s="1"/>
  <c r="E16"/>
  <c r="F16" s="1"/>
  <c r="R15"/>
  <c r="Q15"/>
  <c r="P15"/>
  <c r="N15"/>
  <c r="M15"/>
  <c r="L15"/>
  <c r="K15"/>
  <c r="J15"/>
  <c r="G15"/>
  <c r="H15" s="1"/>
  <c r="E15"/>
  <c r="F15" s="1"/>
  <c r="R14"/>
  <c r="Q14"/>
  <c r="P14"/>
  <c r="N14"/>
  <c r="M14"/>
  <c r="L14"/>
  <c r="K14"/>
  <c r="J14"/>
  <c r="G14"/>
  <c r="H14" s="1"/>
  <c r="E14"/>
  <c r="F14" s="1"/>
  <c r="R13"/>
  <c r="Q13"/>
  <c r="P13"/>
  <c r="M13"/>
  <c r="N13" s="1"/>
  <c r="L13"/>
  <c r="K13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N11"/>
  <c r="M11"/>
  <c r="L11"/>
  <c r="K11"/>
  <c r="J11"/>
  <c r="G11"/>
  <c r="E11"/>
  <c r="F11" s="1"/>
  <c r="K55" i="4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M48"/>
  <c r="N48" s="1"/>
  <c r="L48"/>
  <c r="K48"/>
  <c r="J48"/>
  <c r="G48"/>
  <c r="H48" s="1"/>
  <c r="E48"/>
  <c r="F48" s="1"/>
  <c r="R47"/>
  <c r="Q47"/>
  <c r="P47"/>
  <c r="N47"/>
  <c r="M47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L44"/>
  <c r="K44"/>
  <c r="J44"/>
  <c r="G44"/>
  <c r="H44" s="1"/>
  <c r="E44"/>
  <c r="F44" s="1"/>
  <c r="R43"/>
  <c r="Q43"/>
  <c r="P43"/>
  <c r="N43"/>
  <c r="M43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N41"/>
  <c r="M4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N39"/>
  <c r="M39"/>
  <c r="K39"/>
  <c r="L39" s="1"/>
  <c r="J39"/>
  <c r="G39"/>
  <c r="H39" s="1"/>
  <c r="E39"/>
  <c r="F39" s="1"/>
  <c r="R38"/>
  <c r="Q38"/>
  <c r="P38"/>
  <c r="M38"/>
  <c r="N38" s="1"/>
  <c r="L38"/>
  <c r="K38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L35"/>
  <c r="K35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N33"/>
  <c r="M33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L30"/>
  <c r="K30"/>
  <c r="J30"/>
  <c r="G30"/>
  <c r="H30" s="1"/>
  <c r="E30"/>
  <c r="F30" s="1"/>
  <c r="R29"/>
  <c r="Q29"/>
  <c r="P29"/>
  <c r="M29"/>
  <c r="N29" s="1"/>
  <c r="L29"/>
  <c r="K29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N27"/>
  <c r="M27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N25"/>
  <c r="M25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L20"/>
  <c r="K20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3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L45"/>
  <c r="K45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L42"/>
  <c r="K42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N40"/>
  <c r="M40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L38"/>
  <c r="K38"/>
  <c r="J38"/>
  <c r="G38"/>
  <c r="H38" s="1"/>
  <c r="E38"/>
  <c r="F38" s="1"/>
  <c r="R37"/>
  <c r="Q37"/>
  <c r="P37"/>
  <c r="M37"/>
  <c r="N37" s="1"/>
  <c r="L37"/>
  <c r="K37"/>
  <c r="J37"/>
  <c r="G37"/>
  <c r="H37" s="1"/>
  <c r="E37"/>
  <c r="F37" s="1"/>
  <c r="R36"/>
  <c r="Q36"/>
  <c r="P36"/>
  <c r="N36"/>
  <c r="M36"/>
  <c r="L36"/>
  <c r="K36"/>
  <c r="J36"/>
  <c r="G36"/>
  <c r="H36" s="1"/>
  <c r="E36"/>
  <c r="F36" s="1"/>
  <c r="R35"/>
  <c r="Q35"/>
  <c r="P35"/>
  <c r="M35"/>
  <c r="N35" s="1"/>
  <c r="L35"/>
  <c r="K35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N33"/>
  <c r="M33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N30"/>
  <c r="M30"/>
  <c r="L30"/>
  <c r="K30"/>
  <c r="J30"/>
  <c r="G30"/>
  <c r="H30" s="1"/>
  <c r="E30"/>
  <c r="F30" s="1"/>
  <c r="R29"/>
  <c r="Q29"/>
  <c r="P29"/>
  <c r="M29"/>
  <c r="N29" s="1"/>
  <c r="L29"/>
  <c r="K29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L27"/>
  <c r="K27"/>
  <c r="J27"/>
  <c r="G27"/>
  <c r="H27" s="1"/>
  <c r="E27"/>
  <c r="F27" s="1"/>
  <c r="R26"/>
  <c r="Q26"/>
  <c r="P26"/>
  <c r="N26"/>
  <c r="M26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N24"/>
  <c r="M24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N22"/>
  <c r="M22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L17"/>
  <c r="K17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N14"/>
  <c r="M14"/>
  <c r="K14"/>
  <c r="L14" s="1"/>
  <c r="J14"/>
  <c r="G14"/>
  <c r="H14" s="1"/>
  <c r="E14"/>
  <c r="F14" s="1"/>
  <c r="R13"/>
  <c r="Q13"/>
  <c r="P13"/>
  <c r="M13"/>
  <c r="N13" s="1"/>
  <c r="L13"/>
  <c r="K13"/>
  <c r="J13"/>
  <c r="G13"/>
  <c r="H13" s="1"/>
  <c r="E13"/>
  <c r="F13" s="1"/>
  <c r="R12"/>
  <c r="Q12"/>
  <c r="P12"/>
  <c r="N12"/>
  <c r="M12"/>
  <c r="K12"/>
  <c r="L12" s="1"/>
  <c r="J12"/>
  <c r="G12"/>
  <c r="H12" s="1"/>
  <c r="E12"/>
  <c r="F12" s="1"/>
  <c r="R11"/>
  <c r="Q11"/>
  <c r="P11"/>
  <c r="N11"/>
  <c r="M11"/>
  <c r="K11"/>
  <c r="L11" s="1"/>
  <c r="J11"/>
  <c r="G11"/>
  <c r="E11"/>
  <c r="F11" s="1"/>
  <c r="K55" i="2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M46"/>
  <c r="N46" s="1"/>
  <c r="L46"/>
  <c r="K46"/>
  <c r="J46"/>
  <c r="G46"/>
  <c r="H46" s="1"/>
  <c r="E46"/>
  <c r="F46" s="1"/>
  <c r="R45"/>
  <c r="Q45"/>
  <c r="P45"/>
  <c r="N45"/>
  <c r="M45"/>
  <c r="K45"/>
  <c r="L45" s="1"/>
  <c r="J45"/>
  <c r="G45"/>
  <c r="H45" s="1"/>
  <c r="E45"/>
  <c r="F45" s="1"/>
  <c r="R44"/>
  <c r="Q44"/>
  <c r="P44"/>
  <c r="M44"/>
  <c r="N44" s="1"/>
  <c r="L44"/>
  <c r="K44"/>
  <c r="J44"/>
  <c r="G44"/>
  <c r="H44" s="1"/>
  <c r="E44"/>
  <c r="F44" s="1"/>
  <c r="R43"/>
  <c r="Q43"/>
  <c r="P43"/>
  <c r="N43"/>
  <c r="M43"/>
  <c r="K43"/>
  <c r="L43" s="1"/>
  <c r="J43"/>
  <c r="G43"/>
  <c r="H43" s="1"/>
  <c r="E43"/>
  <c r="F43" s="1"/>
  <c r="R42"/>
  <c r="Q42"/>
  <c r="P42"/>
  <c r="M42"/>
  <c r="N42" s="1"/>
  <c r="L42"/>
  <c r="K42"/>
  <c r="J42"/>
  <c r="G42"/>
  <c r="H42" s="1"/>
  <c r="E42"/>
  <c r="F42" s="1"/>
  <c r="R41"/>
  <c r="Q41"/>
  <c r="P41"/>
  <c r="N41"/>
  <c r="M41"/>
  <c r="K41"/>
  <c r="L41" s="1"/>
  <c r="J41"/>
  <c r="G41"/>
  <c r="H41" s="1"/>
  <c r="E41"/>
  <c r="F41" s="1"/>
  <c r="R40"/>
  <c r="Q40"/>
  <c r="P40"/>
  <c r="M40"/>
  <c r="N40" s="1"/>
  <c r="L40"/>
  <c r="K40"/>
  <c r="J40"/>
  <c r="G40"/>
  <c r="H40" s="1"/>
  <c r="E40"/>
  <c r="F40" s="1"/>
  <c r="R39"/>
  <c r="Q39"/>
  <c r="P39"/>
  <c r="N39"/>
  <c r="M39"/>
  <c r="K39"/>
  <c r="L39" s="1"/>
  <c r="J39"/>
  <c r="G39"/>
  <c r="H39" s="1"/>
  <c r="E39"/>
  <c r="F39" s="1"/>
  <c r="R38"/>
  <c r="Q38"/>
  <c r="P38"/>
  <c r="M38"/>
  <c r="N38" s="1"/>
  <c r="L38"/>
  <c r="K38"/>
  <c r="J38"/>
  <c r="G38"/>
  <c r="H38" s="1"/>
  <c r="E38"/>
  <c r="F38" s="1"/>
  <c r="R37"/>
  <c r="Q37"/>
  <c r="P37"/>
  <c r="N37"/>
  <c r="M37"/>
  <c r="K37"/>
  <c r="L37" s="1"/>
  <c r="J37"/>
  <c r="G37"/>
  <c r="H37" s="1"/>
  <c r="E37"/>
  <c r="F37" s="1"/>
  <c r="R36"/>
  <c r="Q36"/>
  <c r="P36"/>
  <c r="M36"/>
  <c r="N36" s="1"/>
  <c r="L36"/>
  <c r="K36"/>
  <c r="J36"/>
  <c r="G36"/>
  <c r="H36" s="1"/>
  <c r="E36"/>
  <c r="F36" s="1"/>
  <c r="R35"/>
  <c r="Q35"/>
  <c r="P35"/>
  <c r="N35"/>
  <c r="M35"/>
  <c r="K35"/>
  <c r="L35" s="1"/>
  <c r="J35"/>
  <c r="G35"/>
  <c r="H35" s="1"/>
  <c r="E35"/>
  <c r="F35" s="1"/>
  <c r="R34"/>
  <c r="Q34"/>
  <c r="P34"/>
  <c r="M34"/>
  <c r="N34" s="1"/>
  <c r="L34"/>
  <c r="K34"/>
  <c r="J34"/>
  <c r="G34"/>
  <c r="H34" s="1"/>
  <c r="E34"/>
  <c r="F34" s="1"/>
  <c r="R33"/>
  <c r="Q33"/>
  <c r="P33"/>
  <c r="N33"/>
  <c r="M33"/>
  <c r="K33"/>
  <c r="L33" s="1"/>
  <c r="J33"/>
  <c r="G33"/>
  <c r="H33" s="1"/>
  <c r="E33"/>
  <c r="F33" s="1"/>
  <c r="R32"/>
  <c r="Q32"/>
  <c r="P32"/>
  <c r="M32"/>
  <c r="N32" s="1"/>
  <c r="L32"/>
  <c r="K32"/>
  <c r="J32"/>
  <c r="G32"/>
  <c r="H32" s="1"/>
  <c r="E32"/>
  <c r="F32" s="1"/>
  <c r="R31"/>
  <c r="Q31"/>
  <c r="P31"/>
  <c r="N31"/>
  <c r="M31"/>
  <c r="K31"/>
  <c r="L31" s="1"/>
  <c r="J31"/>
  <c r="G31"/>
  <c r="H31" s="1"/>
  <c r="E31"/>
  <c r="F31" s="1"/>
  <c r="R30"/>
  <c r="Q30"/>
  <c r="P30"/>
  <c r="M30"/>
  <c r="N30" s="1"/>
  <c r="L30"/>
  <c r="K30"/>
  <c r="J30"/>
  <c r="G30"/>
  <c r="H30" s="1"/>
  <c r="E30"/>
  <c r="F30" s="1"/>
  <c r="R29"/>
  <c r="Q29"/>
  <c r="P29"/>
  <c r="N29"/>
  <c r="M29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N26"/>
  <c r="M26"/>
  <c r="K26"/>
  <c r="L26" s="1"/>
  <c r="J26"/>
  <c r="G26"/>
  <c r="H26" s="1"/>
  <c r="E26"/>
  <c r="F26" s="1"/>
  <c r="R25"/>
  <c r="Q25"/>
  <c r="P25"/>
  <c r="N25"/>
  <c r="M25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L23"/>
  <c r="K23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N21"/>
  <c r="M2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N17"/>
  <c r="M17"/>
  <c r="K17"/>
  <c r="L17" s="1"/>
  <c r="J17"/>
  <c r="G17"/>
  <c r="H17" s="1"/>
  <c r="E17"/>
  <c r="F17" s="1"/>
  <c r="R16"/>
  <c r="Q16"/>
  <c r="P16"/>
  <c r="M16"/>
  <c r="N16" s="1"/>
  <c r="L16"/>
  <c r="K16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L14"/>
  <c r="K14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M11"/>
  <c r="N11" s="1"/>
  <c r="L11"/>
  <c r="K11"/>
  <c r="J11"/>
  <c r="G1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K48"/>
  <c r="L48" s="1"/>
  <c r="J48"/>
  <c r="G48"/>
  <c r="H48" s="1"/>
  <c r="E48"/>
  <c r="F48" s="1"/>
  <c r="R47"/>
  <c r="Q47"/>
  <c r="P47"/>
  <c r="M47"/>
  <c r="N47" s="1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N43"/>
  <c r="M43"/>
  <c r="K43"/>
  <c r="L43" s="1"/>
  <c r="J43"/>
  <c r="G43"/>
  <c r="H43" s="1"/>
  <c r="E43"/>
  <c r="F43" s="1"/>
  <c r="R42"/>
  <c r="Q42"/>
  <c r="P42"/>
  <c r="N42"/>
  <c r="M42"/>
  <c r="K42"/>
  <c r="L42" s="1"/>
  <c r="J42"/>
  <c r="G42"/>
  <c r="H42" s="1"/>
  <c r="E42"/>
  <c r="F42" s="1"/>
  <c r="R41"/>
  <c r="Q41"/>
  <c r="P41"/>
  <c r="N41"/>
  <c r="M41"/>
  <c r="L41"/>
  <c r="K41"/>
  <c r="J41"/>
  <c r="G41"/>
  <c r="H41" s="1"/>
  <c r="E41"/>
  <c r="F41" s="1"/>
  <c r="R40"/>
  <c r="Q40"/>
  <c r="P40"/>
  <c r="N40"/>
  <c r="M40"/>
  <c r="L40"/>
  <c r="K40"/>
  <c r="J40"/>
  <c r="G40"/>
  <c r="H40" s="1"/>
  <c r="E40"/>
  <c r="F40" s="1"/>
  <c r="R39"/>
  <c r="Q39"/>
  <c r="P39"/>
  <c r="N39"/>
  <c r="M39"/>
  <c r="K39"/>
  <c r="L39" s="1"/>
  <c r="J39"/>
  <c r="G39"/>
  <c r="H39" s="1"/>
  <c r="E39"/>
  <c r="F39" s="1"/>
  <c r="R38"/>
  <c r="Q38"/>
  <c r="P38"/>
  <c r="N38"/>
  <c r="M38"/>
  <c r="K38"/>
  <c r="L38" s="1"/>
  <c r="J38"/>
  <c r="G38"/>
  <c r="H38" s="1"/>
  <c r="E38"/>
  <c r="F38" s="1"/>
  <c r="R37"/>
  <c r="Q37"/>
  <c r="P37"/>
  <c r="N37"/>
  <c r="M37"/>
  <c r="L37"/>
  <c r="K37"/>
  <c r="J37"/>
  <c r="G37"/>
  <c r="H37" s="1"/>
  <c r="E37"/>
  <c r="F37" s="1"/>
  <c r="R36"/>
  <c r="Q36"/>
  <c r="P36"/>
  <c r="N36"/>
  <c r="M36"/>
  <c r="K36"/>
  <c r="L36" s="1"/>
  <c r="J36"/>
  <c r="G36"/>
  <c r="H36" s="1"/>
  <c r="E36"/>
  <c r="F36" s="1"/>
  <c r="R35"/>
  <c r="Q35"/>
  <c r="P35"/>
  <c r="N35"/>
  <c r="M35"/>
  <c r="L35"/>
  <c r="K35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N32"/>
  <c r="M32"/>
  <c r="L32"/>
  <c r="K32"/>
  <c r="J32"/>
  <c r="G32"/>
  <c r="H32" s="1"/>
  <c r="E32"/>
  <c r="F32" s="1"/>
  <c r="R31"/>
  <c r="Q31"/>
  <c r="P31"/>
  <c r="M31"/>
  <c r="N31" s="1"/>
  <c r="L31"/>
  <c r="K3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L29"/>
  <c r="K29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N25"/>
  <c r="M25"/>
  <c r="L25"/>
  <c r="K25"/>
  <c r="J25"/>
  <c r="G25"/>
  <c r="H25" s="1"/>
  <c r="E25"/>
  <c r="F25" s="1"/>
  <c r="R24"/>
  <c r="Q24"/>
  <c r="P24"/>
  <c r="N24"/>
  <c r="M24"/>
  <c r="L24"/>
  <c r="K24"/>
  <c r="J24"/>
  <c r="G24"/>
  <c r="H24" s="1"/>
  <c r="E24"/>
  <c r="F24" s="1"/>
  <c r="R23"/>
  <c r="Q23"/>
  <c r="P23"/>
  <c r="M23"/>
  <c r="N23" s="1"/>
  <c r="L23"/>
  <c r="K23"/>
  <c r="J23"/>
  <c r="G23"/>
  <c r="H23" s="1"/>
  <c r="E23"/>
  <c r="F23" s="1"/>
  <c r="R22"/>
  <c r="Q22"/>
  <c r="P22"/>
  <c r="N22"/>
  <c r="M22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N20"/>
  <c r="M20"/>
  <c r="L20"/>
  <c r="K20"/>
  <c r="J20"/>
  <c r="G20"/>
  <c r="H20" s="1"/>
  <c r="E20"/>
  <c r="F20" s="1"/>
  <c r="R19"/>
  <c r="Q19"/>
  <c r="P19"/>
  <c r="N19"/>
  <c r="M19"/>
  <c r="K19"/>
  <c r="L19" s="1"/>
  <c r="J19"/>
  <c r="G19"/>
  <c r="H19" s="1"/>
  <c r="E19"/>
  <c r="F19" s="1"/>
  <c r="R18"/>
  <c r="Q18"/>
  <c r="P18"/>
  <c r="M18"/>
  <c r="N18" s="1"/>
  <c r="L18"/>
  <c r="K18"/>
  <c r="J18"/>
  <c r="G18"/>
  <c r="H18" s="1"/>
  <c r="E18"/>
  <c r="F18" s="1"/>
  <c r="R17"/>
  <c r="Q17"/>
  <c r="P17"/>
  <c r="M17"/>
  <c r="N17" s="1"/>
  <c r="L17"/>
  <c r="K17"/>
  <c r="J17"/>
  <c r="G17"/>
  <c r="H17" s="1"/>
  <c r="E17"/>
  <c r="F17" s="1"/>
  <c r="R16"/>
  <c r="Q16"/>
  <c r="P16"/>
  <c r="N16"/>
  <c r="M16"/>
  <c r="L16"/>
  <c r="K16"/>
  <c r="J16"/>
  <c r="G16"/>
  <c r="H16" s="1"/>
  <c r="E16"/>
  <c r="F16" s="1"/>
  <c r="R15"/>
  <c r="Q15"/>
  <c r="P15"/>
  <c r="N15"/>
  <c r="M15"/>
  <c r="K15"/>
  <c r="L15" s="1"/>
  <c r="J15"/>
  <c r="G15"/>
  <c r="H15" s="1"/>
  <c r="E15"/>
  <c r="F15" s="1"/>
  <c r="R14"/>
  <c r="Q14"/>
  <c r="P14"/>
  <c r="M14"/>
  <c r="N14" s="1"/>
  <c r="L14"/>
  <c r="K14"/>
  <c r="J14"/>
  <c r="G14"/>
  <c r="H14" s="1"/>
  <c r="E14"/>
  <c r="F14" s="1"/>
  <c r="R13"/>
  <c r="Q13"/>
  <c r="P13"/>
  <c r="M13"/>
  <c r="N13" s="1"/>
  <c r="L13"/>
  <c r="K13"/>
  <c r="J13"/>
  <c r="G13"/>
  <c r="H13" s="1"/>
  <c r="E13"/>
  <c r="F13" s="1"/>
  <c r="R12"/>
  <c r="Q12"/>
  <c r="P12"/>
  <c r="N12"/>
  <c r="M12"/>
  <c r="L12"/>
  <c r="K12"/>
  <c r="J12"/>
  <c r="G12"/>
  <c r="H12" s="1"/>
  <c r="E12"/>
  <c r="F12" s="1"/>
  <c r="R11"/>
  <c r="Q11"/>
  <c r="P11"/>
  <c r="N11"/>
  <c r="M11"/>
  <c r="L11"/>
  <c r="K11"/>
  <c r="J11"/>
  <c r="G11"/>
  <c r="E11"/>
  <c r="F11" s="1"/>
  <c r="K52" i="5" l="1"/>
  <c r="K53" i="4"/>
  <c r="K52"/>
  <c r="K53" i="3"/>
  <c r="K52"/>
  <c r="K53" i="1"/>
  <c r="K52"/>
  <c r="K53" i="2"/>
  <c r="K52"/>
  <c r="H11" i="1"/>
  <c r="H11" i="2"/>
  <c r="H11" i="3"/>
  <c r="H11" i="4"/>
  <c r="H11" i="5"/>
  <c r="K54" i="1"/>
  <c r="K54" i="2"/>
  <c r="K54" i="3"/>
  <c r="K54" i="4"/>
  <c r="K54" i="5"/>
  <c r="K53"/>
</calcChain>
</file>

<file path=xl/sharedStrings.xml><?xml version="1.0" encoding="utf-8"?>
<sst xmlns="http://schemas.openxmlformats.org/spreadsheetml/2006/main" count="955" uniqueCount="275">
  <si>
    <t>DAFTAR NILAI SISWA SMAN 9 SEMARANG SEMESTER GASAL TAHUN PELAJARAN 2016/2017</t>
  </si>
  <si>
    <t>Guru :</t>
  </si>
  <si>
    <t>Rifanti S.Pd</t>
  </si>
  <si>
    <t>Kelas X-IPS 1</t>
  </si>
  <si>
    <t>Mapel :</t>
  </si>
  <si>
    <t>Bahasa Jawa [ Kelompok B (Wajib) ]</t>
  </si>
  <si>
    <t>didownload 13/12/2016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</si>
  <si>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</si>
  <si>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</si>
  <si>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</si>
  <si>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</si>
  <si>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</si>
  <si>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</si>
  <si>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</si>
  <si>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</si>
  <si>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</si>
  <si>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</si>
  <si>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</si>
  <si>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</si>
  <si>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</si>
  <si>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</si>
  <si>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</si>
  <si>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</si>
  <si>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</si>
  <si>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</si>
  <si>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</si>
  <si>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</si>
  <si>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</si>
  <si>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</si>
  <si>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</si>
  <si>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</si>
  <si>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</si>
  <si>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</si>
  <si>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</si>
  <si>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</si>
  <si>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</si>
  <si>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</si>
  <si>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</si>
  <si>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</si>
  <si>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</si>
  <si>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</si>
  <si>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</si>
  <si>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</si>
  <si>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</si>
  <si>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</si>
  <si>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</si>
  <si>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</si>
  <si>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</si>
  <si>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</si>
  <si>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</si>
  <si>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</si>
  <si>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</si>
  <si>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</si>
  <si>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</si>
  <si>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</si>
  <si>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</si>
  <si>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</si>
  <si>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</si>
  <si>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</si>
  <si>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</si>
  <si>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</si>
  <si>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</si>
  <si>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</si>
  <si>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</si>
  <si>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</si>
  <si>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</si>
  <si>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</si>
  <si>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</si>
  <si>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</si>
  <si>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</si>
  <si>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</si>
  <si>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</si>
  <si>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</si>
  <si>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</si>
  <si>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</si>
  <si>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</si>
  <si>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</si>
  <si>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</si>
  <si>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</si>
  <si>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</si>
  <si>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</si>
  <si>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</si>
  <si>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</si>
  <si>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</si>
  <si>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</si>
  <si>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</si>
  <si>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</si>
  <si>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</si>
  <si>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</si>
  <si>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</si>
  <si>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</si>
  <si>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</si>
  <si>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</si>
  <si>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</si>
  <si>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</si>
  <si>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</si>
  <si>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</si>
  <si>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</si>
  <si>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</si>
  <si>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</si>
  <si>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</si>
  <si>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</si>
  <si>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</si>
  <si>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</si>
  <si>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</si>
  <si>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</si>
  <si>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</si>
  <si>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</si>
  <si>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</si>
  <si>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</si>
  <si>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</si>
  <si>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</si>
  <si>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</si>
  <si>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</si>
  <si>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</si>
  <si>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</si>
  <si>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</si>
  <si>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</si>
  <si>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</si>
  <si>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</si>
  <si>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</si>
  <si>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</si>
  <si>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</si>
  <si>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</si>
  <si>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</si>
  <si>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</si>
  <si>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</si>
  <si>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</si>
  <si>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</si>
  <si>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</si>
  <si>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</si>
  <si>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</si>
  <si>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</si>
  <si>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</si>
  <si>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</si>
  <si>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</si>
  <si>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</si>
  <si>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</si>
  <si>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</si>
  <si>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RAFI&amp;#039;AH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</si>
  <si>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</si>
  <si>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</si>
  <si>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</si>
  <si>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</si>
  <si>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</si>
  <si>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</si>
  <si>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</si>
  <si>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</si>
  <si>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</si>
  <si>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</si>
  <si>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</si>
  <si>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</si>
  <si>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</si>
  <si>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</si>
  <si>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</si>
  <si>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</si>
  <si>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</si>
  <si>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</si>
  <si>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</si>
  <si>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</si>
  <si>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</si>
  <si>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</si>
  <si>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</si>
  <si>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</si>
  <si>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</si>
  <si>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</si>
  <si>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</si>
  <si>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</si>
  <si>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</si>
  <si>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</si>
  <si>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</si>
  <si>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</si>
  <si>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</si>
  <si>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</si>
  <si>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</si>
  <si>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</si>
  <si>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NADIA KRIS AYU DEWATI</t>
  </si>
  <si>
    <t>RENGGANIS ELOK BRILIANI</t>
  </si>
  <si>
    <t>RIFDA AYU AQILA</t>
  </si>
  <si>
    <t>RIZAL DWI RENDRAGRAHA</t>
  </si>
  <si>
    <t>Rusydi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</si>
  <si>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</si>
  <si>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</si>
  <si>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</si>
  <si>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</si>
  <si>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</si>
  <si>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</si>
  <si>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</si>
  <si>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</si>
  <si>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</si>
  <si>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</si>
  <si>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</si>
  <si>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</si>
  <si>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</si>
  <si>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</si>
  <si>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</si>
  <si>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</si>
  <si>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</si>
  <si>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</si>
  <si>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DHIYA&amp;#039;A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</si>
  <si>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</si>
  <si>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</si>
  <si>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</si>
  <si>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</si>
  <si>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</si>
  <si>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</si>
  <si>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</si>
  <si>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</si>
  <si>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</si>
  <si>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</si>
  <si>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</si>
  <si>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</si>
  <si>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</si>
  <si>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</si>
  <si>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</si>
  <si>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</si>
  <si>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</si>
  <si>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</si>
  <si>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</si>
  <si>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</si>
  <si>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</si>
  <si>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</si>
  <si>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</si>
  <si>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</si>
  <si>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</si>
  <si>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</si>
  <si>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</si>
  <si>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</si>
  <si>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</si>
  <si>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</si>
  <si>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</si>
  <si>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</si>
  <si>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</si>
  <si>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</si>
  <si>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</si>
  <si>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</si>
  <si>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</si>
  <si>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</si>
  <si>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</si>
  <si>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</si>
  <si>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</si>
  <si>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</si>
  <si>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</si>
  <si>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</si>
  <si>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ISMIRA WIJAYANTI SUTOPO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</si>
  <si>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</si>
  <si>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</si>
  <si>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</si>
  <si>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</si>
  <si>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</si>
  <si>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</si>
  <si>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</si>
  <si>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</si>
  <si>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</si>
  <si>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</si>
  <si>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</si>
  <si>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</si>
  <si>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</si>
  <si>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</si>
  <si>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</si>
  <si>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</si>
  <si>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</si>
  <si>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</si>
  <si>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</si>
  <si>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Memiliki kemampuan dalam mengidentifikasi guru gatra, guru lagu, dan guru wilangan dalam tembang macapat pupuh Pangkur</t>
  </si>
  <si>
    <t xml:space="preserve">Memiliki kemampuan memahami dan mengevaluasi nilai-nilai luhur yang terkandung dalam serat Wedhatama pupuh Pangkur, namun masih perlu peningkatan dalam mengartikan kata-kata yang sulit dalam serat Wedhatama pupuh Pangkur </t>
  </si>
  <si>
    <t>Memiliki kemampuan dalam mengidentifikasi struktur dan kaidah teks cerita cekak</t>
  </si>
  <si>
    <t>Memiliki kemampuan membaca pemahaman teks cerita cekak</t>
  </si>
  <si>
    <t>Memiliki kemampuan mengidentifikasi struktur dan kaidah teks pawarta</t>
  </si>
  <si>
    <t>Memiliki kemampuan mendeskripsikan rumah adat jawa</t>
  </si>
  <si>
    <t>Memiliki kemampuan membaca pemahaman paragraf dengan menggunakan aksara Jawa, namun perlu peningkatan dalam pemahaman membaca paragraf aksara Jawa dengan ragam aksara mandaswara</t>
  </si>
  <si>
    <t>Memiliki kemampuan menyajikan teks pawarta, namun perlu  peningkatan dalam menggunakan ragam unggah-ungguh basa Jawa</t>
  </si>
  <si>
    <t>Mampu menyajikan tesk cerita cekak, namun perlu peningkatan dalam penggunaan ragam unggah-ungguh basa Jawa</t>
  </si>
  <si>
    <t>Memiliki kemampuan menyajikan teks serat Wedhatama pupuh Pangkur</t>
  </si>
  <si>
    <t>Mampu menyajikan teks paragraf dengan menggunakan aksara Jawa, namun perlu peningkatan dalam penggunaan ragam aksara mandaswara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</si>
</sst>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C13" activePane="bottomRight" state="frozen"/>
      <selection pane="topRight"/>
      <selection pane="bottomLeft"/>
      <selection pane="bottomRight" activeCell="FG9" sqref="FG9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119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4704</v>
      </c>
      <c r="C11" s="19" t="s">
        <v>53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4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membaca pemahaman teks cerita cekak</v>
      </c>
      <c r="K11" s="19">
        <f t="shared" ref="K11:K50" si="4">IF((COUNTA(AF11:AN11)&gt;0),AVERAGE(AF11:AN11),"")</f>
        <v>82.333333333333329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menyajikan teks paragraf dengan menggunakan aksara Jawa, namun perlu peningkatan dalam penggunaan ragam aksara mandaswara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83</v>
      </c>
      <c r="U11" s="1">
        <v>79</v>
      </c>
      <c r="V11" s="1">
        <v>76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81</v>
      </c>
      <c r="AG11" s="1">
        <v>88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4136</v>
      </c>
      <c r="C12" s="19" t="s">
        <v>56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4</v>
      </c>
      <c r="J12" s="19" t="str">
        <f t="shared" si="3"/>
        <v>Memiliki kemampuan membaca pemahaman teks cerita cekak</v>
      </c>
      <c r="K12" s="19">
        <f t="shared" si="4"/>
        <v>87.666666666666671</v>
      </c>
      <c r="L12" s="19" t="str">
        <f t="shared" si="5"/>
        <v>A</v>
      </c>
      <c r="M12" s="19">
        <f t="shared" si="6"/>
        <v>87.666666666666671</v>
      </c>
      <c r="N12" s="19" t="str">
        <f t="shared" si="7"/>
        <v>A</v>
      </c>
      <c r="O12" s="35">
        <v>4</v>
      </c>
      <c r="P12" s="19" t="str">
        <f t="shared" si="8"/>
        <v>Mampu menyajikan teks paragraf dengan menggunakan aksara Jawa, namun perlu peningkatan dalam penggunaan ragam aksara mandaswara</v>
      </c>
      <c r="Q12" s="19" t="str">
        <f t="shared" si="9"/>
        <v>B</v>
      </c>
      <c r="R12" s="19" t="str">
        <f t="shared" si="10"/>
        <v/>
      </c>
      <c r="S12" s="18"/>
      <c r="T12" s="1">
        <v>79</v>
      </c>
      <c r="U12" s="1">
        <v>80</v>
      </c>
      <c r="V12" s="1">
        <v>76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95</v>
      </c>
      <c r="AH12" s="1">
        <v>82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4152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3</v>
      </c>
      <c r="J13" s="19" t="str">
        <f t="shared" si="3"/>
        <v>Memiliki kemampuan dalam mengidentifikasi struktur dan kaidah teks cerita cekak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1</v>
      </c>
      <c r="P13" s="19" t="str">
        <f t="shared" si="8"/>
        <v>Memiliki kemampuan menyajikan teks serat Wedhatama pupuh Pangkur</v>
      </c>
      <c r="Q13" s="19" t="str">
        <f t="shared" si="9"/>
        <v>B</v>
      </c>
      <c r="R13" s="19" t="str">
        <f t="shared" si="10"/>
        <v/>
      </c>
      <c r="S13" s="18"/>
      <c r="T13" s="1">
        <v>83</v>
      </c>
      <c r="U13" s="1">
        <v>84</v>
      </c>
      <c r="V13" s="1">
        <v>76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80</v>
      </c>
      <c r="AH13" s="1">
        <v>78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264</v>
      </c>
      <c r="FI13" s="73" t="s">
        <v>273</v>
      </c>
      <c r="FJ13" s="74">
        <v>3261</v>
      </c>
      <c r="FK13" s="74">
        <v>3271</v>
      </c>
    </row>
    <row r="14" spans="1:167">
      <c r="A14" s="19">
        <v>4</v>
      </c>
      <c r="B14" s="19">
        <v>4168</v>
      </c>
      <c r="C14" s="19" t="s">
        <v>66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2</v>
      </c>
      <c r="J14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14" s="19">
        <f t="shared" si="4"/>
        <v>80.666666666666671</v>
      </c>
      <c r="L14" s="19" t="str">
        <f t="shared" si="5"/>
        <v>B</v>
      </c>
      <c r="M14" s="19">
        <f t="shared" si="6"/>
        <v>80.666666666666671</v>
      </c>
      <c r="N14" s="19" t="str">
        <f t="shared" si="7"/>
        <v>B</v>
      </c>
      <c r="O14" s="35">
        <v>3</v>
      </c>
      <c r="P14" s="19" t="str">
        <f t="shared" si="8"/>
        <v>Memiliki kemampuan menyajikan teks pawarta, namun perlu  peningkatan dalam menggunakan ragam unggah-ungguh basa Jawa</v>
      </c>
      <c r="Q14" s="19" t="str">
        <f t="shared" si="9"/>
        <v>B</v>
      </c>
      <c r="R14" s="19" t="str">
        <f t="shared" si="10"/>
        <v/>
      </c>
      <c r="S14" s="18"/>
      <c r="T14" s="1">
        <v>83</v>
      </c>
      <c r="U14" s="1">
        <v>78</v>
      </c>
      <c r="V14" s="1">
        <v>76</v>
      </c>
      <c r="W14" s="1">
        <v>87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4184</v>
      </c>
      <c r="C15" s="19" t="s">
        <v>67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1</v>
      </c>
      <c r="J15" s="19" t="str">
        <f t="shared" si="3"/>
        <v>Memiliki kemampuan dalam mengidentifikasi guru gatra, guru lagu, dan guru wilangan dalam tembang macapat pupuh Pangkur</v>
      </c>
      <c r="K15" s="19">
        <f t="shared" si="4"/>
        <v>79.333333333333329</v>
      </c>
      <c r="L15" s="19" t="str">
        <f t="shared" si="5"/>
        <v>B</v>
      </c>
      <c r="M15" s="19">
        <f t="shared" si="6"/>
        <v>79.333333333333329</v>
      </c>
      <c r="N15" s="19" t="str">
        <f t="shared" si="7"/>
        <v>B</v>
      </c>
      <c r="O15" s="35">
        <v>1</v>
      </c>
      <c r="P15" s="19" t="str">
        <f t="shared" si="8"/>
        <v>Memiliki kemampuan menyajikan teks serat Wedhatama pupuh Pangkur</v>
      </c>
      <c r="Q15" s="19" t="str">
        <f t="shared" si="9"/>
        <v>B</v>
      </c>
      <c r="R15" s="19" t="str">
        <f t="shared" si="10"/>
        <v/>
      </c>
      <c r="S15" s="18"/>
      <c r="T15" s="1">
        <v>80</v>
      </c>
      <c r="U15" s="1">
        <v>89</v>
      </c>
      <c r="V15" s="1">
        <v>78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78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265</v>
      </c>
      <c r="FI15" s="73" t="s">
        <v>272</v>
      </c>
      <c r="FJ15" s="74">
        <v>3262</v>
      </c>
      <c r="FK15" s="74">
        <v>3272</v>
      </c>
    </row>
    <row r="16" spans="1:167">
      <c r="A16" s="19">
        <v>6</v>
      </c>
      <c r="B16" s="19">
        <v>4200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4</v>
      </c>
      <c r="J16" s="19" t="str">
        <f t="shared" si="3"/>
        <v>Memiliki kemampuan membaca pemahaman teks cerita cekak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4</v>
      </c>
      <c r="P16" s="19" t="str">
        <f t="shared" si="8"/>
        <v>Mampu menyajikan teks paragraf dengan menggunakan aksara Jawa, namun perlu peningkatan dalam penggunaan ragam aksara mandaswara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81</v>
      </c>
      <c r="V16" s="1">
        <v>76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86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4216</v>
      </c>
      <c r="C17" s="19" t="s">
        <v>69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81</v>
      </c>
      <c r="H17" s="19" t="str">
        <f t="shared" si="2"/>
        <v>B</v>
      </c>
      <c r="I17" s="35">
        <v>3</v>
      </c>
      <c r="J17" s="19" t="str">
        <f t="shared" si="3"/>
        <v>Memiliki kemampuan dalam mengidentifikasi struktur dan kaidah teks cerita cekak</v>
      </c>
      <c r="K17" s="19">
        <f t="shared" si="4"/>
        <v>84</v>
      </c>
      <c r="L17" s="19" t="str">
        <f t="shared" si="5"/>
        <v>B</v>
      </c>
      <c r="M17" s="19">
        <f t="shared" si="6"/>
        <v>84</v>
      </c>
      <c r="N17" s="19" t="str">
        <f t="shared" si="7"/>
        <v>B</v>
      </c>
      <c r="O17" s="35">
        <v>2</v>
      </c>
      <c r="P17" s="19" t="str">
        <f t="shared" si="8"/>
        <v>Mampu menyajikan tesk cerita cekak, namun perlu peningkatan dalam penggunaan ragam unggah-ungguh basa Jawa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88</v>
      </c>
      <c r="V17" s="1">
        <v>76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92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266</v>
      </c>
      <c r="FI17" s="73" t="s">
        <v>271</v>
      </c>
      <c r="FJ17" s="74">
        <v>3263</v>
      </c>
      <c r="FK17" s="74">
        <v>3273</v>
      </c>
    </row>
    <row r="18" spans="1:167">
      <c r="A18" s="19">
        <v>8</v>
      </c>
      <c r="B18" s="19">
        <v>4231</v>
      </c>
      <c r="C18" s="19" t="s">
        <v>70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2</v>
      </c>
      <c r="J18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18" s="19">
        <f t="shared" si="4"/>
        <v>86</v>
      </c>
      <c r="L18" s="19" t="str">
        <f t="shared" si="5"/>
        <v>A</v>
      </c>
      <c r="M18" s="19">
        <f t="shared" si="6"/>
        <v>86</v>
      </c>
      <c r="N18" s="19" t="str">
        <f t="shared" si="7"/>
        <v>A</v>
      </c>
      <c r="O18" s="35">
        <v>2</v>
      </c>
      <c r="P18" s="19" t="str">
        <f t="shared" si="8"/>
        <v>Mampu menyajikan tesk cerita cekak, namun perlu peningkatan dalam penggunaan ragam unggah-ungguh basa Jawa</v>
      </c>
      <c r="Q18" s="19" t="str">
        <f t="shared" si="9"/>
        <v>B</v>
      </c>
      <c r="R18" s="19" t="str">
        <f t="shared" si="10"/>
        <v/>
      </c>
      <c r="S18" s="18"/>
      <c r="T18" s="1">
        <v>85</v>
      </c>
      <c r="U18" s="1">
        <v>97</v>
      </c>
      <c r="V18" s="1">
        <v>77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95</v>
      </c>
      <c r="AH18" s="1">
        <v>78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4247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3</v>
      </c>
      <c r="P19" s="19" t="str">
        <f t="shared" si="8"/>
        <v>Memiliki kemampuan menyajikan teks pawarta, namun perlu  peningkatan dalam menggunakan ragam unggah-ungguh basa Jawa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80</v>
      </c>
      <c r="V19" s="1">
        <v>78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267</v>
      </c>
      <c r="FI19" s="73" t="s">
        <v>274</v>
      </c>
      <c r="FJ19" s="74">
        <v>3264</v>
      </c>
      <c r="FK19" s="74">
        <v>3274</v>
      </c>
    </row>
    <row r="20" spans="1:167">
      <c r="A20" s="19">
        <v>10</v>
      </c>
      <c r="B20" s="19">
        <v>4263</v>
      </c>
      <c r="C20" s="19" t="s">
        <v>72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4</v>
      </c>
      <c r="J20" s="19" t="str">
        <f t="shared" si="3"/>
        <v>Memiliki kemampuan membaca pemahaman teks cerita cekak</v>
      </c>
      <c r="K20" s="19">
        <f t="shared" si="4"/>
        <v>81.666666666666671</v>
      </c>
      <c r="L20" s="19" t="str">
        <f t="shared" si="5"/>
        <v>B</v>
      </c>
      <c r="M20" s="19">
        <f t="shared" si="6"/>
        <v>81.666666666666671</v>
      </c>
      <c r="N20" s="19" t="str">
        <f t="shared" si="7"/>
        <v>B</v>
      </c>
      <c r="O20" s="35">
        <v>1</v>
      </c>
      <c r="P20" s="19" t="str">
        <f t="shared" si="8"/>
        <v>Memiliki kemampuan menyajikan teks serat Wedhatama pupuh Pangkur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96</v>
      </c>
      <c r="V20" s="1">
        <v>76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4278</v>
      </c>
      <c r="C21" s="19" t="s">
        <v>73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7</v>
      </c>
      <c r="J21" s="19" t="str">
        <f t="shared" si="3"/>
        <v>Memiliki kemampuan membaca pemahaman paragraf dengan menggunakan aksara Jawa, namun perlu peningkatan dalam pemahaman membaca paragraf aksara Jawa dengan ragam aksara mandaswara</v>
      </c>
      <c r="K21" s="19">
        <f t="shared" si="4"/>
        <v>89.666666666666671</v>
      </c>
      <c r="L21" s="19" t="str">
        <f t="shared" si="5"/>
        <v>A</v>
      </c>
      <c r="M21" s="19">
        <f t="shared" si="6"/>
        <v>89.666666666666671</v>
      </c>
      <c r="N21" s="19" t="str">
        <f t="shared" si="7"/>
        <v>A</v>
      </c>
      <c r="O21" s="35">
        <v>3</v>
      </c>
      <c r="P21" s="19" t="str">
        <f t="shared" si="8"/>
        <v>Memiliki kemampuan menyajikan teks pawarta, namun perlu  peningkatan dalam menggunakan ragam unggah-ungguh basa Jawa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85</v>
      </c>
      <c r="V21" s="1">
        <v>76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92</v>
      </c>
      <c r="AG21" s="1">
        <v>92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268</v>
      </c>
      <c r="FI21" s="73"/>
      <c r="FJ21" s="74">
        <v>3265</v>
      </c>
      <c r="FK21" s="74">
        <v>3275</v>
      </c>
    </row>
    <row r="22" spans="1:167">
      <c r="A22" s="19">
        <v>12</v>
      </c>
      <c r="B22" s="19">
        <v>4294</v>
      </c>
      <c r="C22" s="19" t="s">
        <v>74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7</v>
      </c>
      <c r="J22" s="19" t="str">
        <f t="shared" si="3"/>
        <v>Memiliki kemampuan membaca pemahaman paragraf dengan menggunakan aksara Jawa, namun perlu peningkatan dalam pemahaman membaca paragraf aksara Jawa dengan ragam aksara mandaswara</v>
      </c>
      <c r="K22" s="19">
        <f t="shared" si="4"/>
        <v>81.666666666666671</v>
      </c>
      <c r="L22" s="19" t="str">
        <f t="shared" si="5"/>
        <v>B</v>
      </c>
      <c r="M22" s="19">
        <f t="shared" si="6"/>
        <v>81.666666666666671</v>
      </c>
      <c r="N22" s="19" t="str">
        <f t="shared" si="7"/>
        <v>B</v>
      </c>
      <c r="O22" s="35">
        <v>3</v>
      </c>
      <c r="P22" s="19" t="str">
        <f t="shared" si="8"/>
        <v>Memiliki kemampuan menyajikan teks pawarta, namun perlu  peningkatan dalam menggunakan ragam unggah-ungguh basa Jawa</v>
      </c>
      <c r="Q22" s="19" t="str">
        <f t="shared" si="9"/>
        <v>B</v>
      </c>
      <c r="R22" s="19" t="str">
        <f t="shared" si="10"/>
        <v/>
      </c>
      <c r="S22" s="18"/>
      <c r="T22" s="1">
        <v>83</v>
      </c>
      <c r="U22" s="1">
        <v>78</v>
      </c>
      <c r="V22" s="1">
        <v>76</v>
      </c>
      <c r="W22" s="1">
        <v>83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4309</v>
      </c>
      <c r="C23" s="19" t="s">
        <v>75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6</v>
      </c>
      <c r="J23" s="19" t="str">
        <f t="shared" si="3"/>
        <v>Memiliki kemampuan mendeskripsikan rumah adat jawa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Memiliki kemampuan menyajikan teks serat Wedhatama pupuh Pangkur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78</v>
      </c>
      <c r="V23" s="1">
        <v>76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 t="s">
        <v>269</v>
      </c>
      <c r="FI23" s="73"/>
      <c r="FJ23" s="74">
        <v>3266</v>
      </c>
      <c r="FK23" s="74">
        <v>3276</v>
      </c>
    </row>
    <row r="24" spans="1:167">
      <c r="A24" s="19">
        <v>14</v>
      </c>
      <c r="B24" s="19">
        <v>4325</v>
      </c>
      <c r="C24" s="19" t="s">
        <v>76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4</v>
      </c>
      <c r="J24" s="19" t="str">
        <f t="shared" si="3"/>
        <v>Memiliki kemampuan membaca pemahaman teks cerita cekak</v>
      </c>
      <c r="K24" s="19">
        <f t="shared" si="4"/>
        <v>79.333333333333329</v>
      </c>
      <c r="L24" s="19" t="str">
        <f t="shared" si="5"/>
        <v>B</v>
      </c>
      <c r="M24" s="19">
        <f t="shared" si="6"/>
        <v>79.333333333333329</v>
      </c>
      <c r="N24" s="19" t="str">
        <f t="shared" si="7"/>
        <v>B</v>
      </c>
      <c r="O24" s="35">
        <v>4</v>
      </c>
      <c r="P24" s="19" t="str">
        <f t="shared" si="8"/>
        <v>Mampu menyajikan teks paragraf dengan menggunakan aksara Jawa, namun perlu peningkatan dalam penggunaan ragam aksara mandaswara</v>
      </c>
      <c r="Q24" s="19" t="str">
        <f t="shared" si="9"/>
        <v>B</v>
      </c>
      <c r="R24" s="19" t="str">
        <f t="shared" si="10"/>
        <v/>
      </c>
      <c r="S24" s="18"/>
      <c r="T24" s="1">
        <v>80</v>
      </c>
      <c r="U24" s="1">
        <v>78</v>
      </c>
      <c r="V24" s="1">
        <v>76</v>
      </c>
      <c r="W24" s="1">
        <v>87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4341</v>
      </c>
      <c r="C25" s="19" t="s">
        <v>77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6</v>
      </c>
      <c r="J25" s="19" t="str">
        <f t="shared" si="3"/>
        <v>Memiliki kemampuan mendeskripsikan rumah adat jawa</v>
      </c>
      <c r="K25" s="19">
        <f t="shared" si="4"/>
        <v>79.333333333333329</v>
      </c>
      <c r="L25" s="19" t="str">
        <f t="shared" si="5"/>
        <v>B</v>
      </c>
      <c r="M25" s="19">
        <f t="shared" si="6"/>
        <v>79.333333333333329</v>
      </c>
      <c r="N25" s="19" t="str">
        <f t="shared" si="7"/>
        <v>B</v>
      </c>
      <c r="O25" s="35">
        <v>2</v>
      </c>
      <c r="P25" s="19" t="str">
        <f t="shared" si="8"/>
        <v>Mampu menyajikan tesk cerita cekak, namun perlu peningkatan dalam penggunaan ragam unggah-ungguh basa Jawa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78</v>
      </c>
      <c r="V25" s="1">
        <v>76</v>
      </c>
      <c r="W25" s="1">
        <v>87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 t="s">
        <v>270</v>
      </c>
      <c r="FI25" s="73"/>
      <c r="FJ25" s="74">
        <v>3267</v>
      </c>
      <c r="FK25" s="74">
        <v>3277</v>
      </c>
    </row>
    <row r="26" spans="1:167">
      <c r="A26" s="19">
        <v>16</v>
      </c>
      <c r="B26" s="19">
        <v>4356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5</v>
      </c>
      <c r="J26" s="19" t="str">
        <f t="shared" si="3"/>
        <v>Memiliki kemampuan mengidentifikasi struktur dan kaidah teks pawarta</v>
      </c>
      <c r="K26" s="19">
        <f t="shared" si="4"/>
        <v>79.333333333333329</v>
      </c>
      <c r="L26" s="19" t="str">
        <f t="shared" si="5"/>
        <v>B</v>
      </c>
      <c r="M26" s="19">
        <f t="shared" si="6"/>
        <v>79.333333333333329</v>
      </c>
      <c r="N26" s="19" t="str">
        <f t="shared" si="7"/>
        <v>B</v>
      </c>
      <c r="O26" s="35">
        <v>2</v>
      </c>
      <c r="P26" s="19" t="str">
        <f t="shared" si="8"/>
        <v>Mampu menyajikan tesk cerita cekak, namun perlu peningkatan dalam penggunaan ragam unggah-ungguh basa Jawa</v>
      </c>
      <c r="Q26" s="19" t="str">
        <f t="shared" si="9"/>
        <v>B</v>
      </c>
      <c r="R26" s="19" t="str">
        <f t="shared" si="10"/>
        <v/>
      </c>
      <c r="S26" s="18"/>
      <c r="T26" s="1">
        <v>82</v>
      </c>
      <c r="U26" s="1">
        <v>78</v>
      </c>
      <c r="V26" s="1">
        <v>76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78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4371</v>
      </c>
      <c r="C27" s="19" t="s">
        <v>80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5</v>
      </c>
      <c r="J27" s="19" t="str">
        <f t="shared" si="3"/>
        <v>Memiliki kemampuan mengidentifikasi struktur dan kaidah teks pawarta</v>
      </c>
      <c r="K27" s="19">
        <f t="shared" si="4"/>
        <v>80.666666666666671</v>
      </c>
      <c r="L27" s="19" t="str">
        <f t="shared" si="5"/>
        <v>B</v>
      </c>
      <c r="M27" s="19">
        <f t="shared" si="6"/>
        <v>80.666666666666671</v>
      </c>
      <c r="N27" s="19" t="str">
        <f t="shared" si="7"/>
        <v>B</v>
      </c>
      <c r="O27" s="35">
        <v>1</v>
      </c>
      <c r="P27" s="19" t="str">
        <f t="shared" si="8"/>
        <v>Memiliki kemampuan menyajikan teks serat Wedhatama pupuh Pangkur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84</v>
      </c>
      <c r="V27" s="1">
        <v>76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3268</v>
      </c>
      <c r="FK27" s="74">
        <v>3278</v>
      </c>
    </row>
    <row r="28" spans="1:167">
      <c r="A28" s="19">
        <v>18</v>
      </c>
      <c r="B28" s="19">
        <v>4387</v>
      </c>
      <c r="C28" s="19" t="s">
        <v>81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6</v>
      </c>
      <c r="J28" s="19" t="str">
        <f t="shared" si="3"/>
        <v>Memiliki kemampuan mendeskripsikan rumah adat jawa</v>
      </c>
      <c r="K28" s="19">
        <f t="shared" si="4"/>
        <v>79.333333333333329</v>
      </c>
      <c r="L28" s="19" t="str">
        <f t="shared" si="5"/>
        <v>B</v>
      </c>
      <c r="M28" s="19">
        <f t="shared" si="6"/>
        <v>79.333333333333329</v>
      </c>
      <c r="N28" s="19" t="str">
        <f t="shared" si="7"/>
        <v>B</v>
      </c>
      <c r="O28" s="35">
        <v>4</v>
      </c>
      <c r="P28" s="19" t="str">
        <f t="shared" si="8"/>
        <v>Mampu menyajikan teks paragraf dengan menggunakan aksara Jawa, namun perlu peningkatan dalam penggunaan ragam aksara mandaswara</v>
      </c>
      <c r="Q28" s="19" t="str">
        <f t="shared" si="9"/>
        <v>B</v>
      </c>
      <c r="R28" s="19" t="str">
        <f t="shared" si="10"/>
        <v/>
      </c>
      <c r="S28" s="18"/>
      <c r="T28" s="1">
        <v>78</v>
      </c>
      <c r="U28" s="1">
        <v>83</v>
      </c>
      <c r="V28" s="1">
        <v>76</v>
      </c>
      <c r="W28" s="1">
        <v>87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78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4403</v>
      </c>
      <c r="C29" s="19" t="s">
        <v>82</v>
      </c>
      <c r="D29" s="18"/>
      <c r="E29" s="19">
        <f t="shared" si="0"/>
        <v>85</v>
      </c>
      <c r="F29" s="19" t="str">
        <f t="shared" si="1"/>
        <v>A</v>
      </c>
      <c r="G29" s="19">
        <f>IF((COUNTA(T12:AC12)&gt;0),(ROUND((AVERAGE(T29:AD29)),0)),"")</f>
        <v>85</v>
      </c>
      <c r="H29" s="19" t="str">
        <f t="shared" si="2"/>
        <v>A</v>
      </c>
      <c r="I29" s="35">
        <v>2</v>
      </c>
      <c r="J29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29" s="19">
        <f t="shared" si="4"/>
        <v>83.333333333333329</v>
      </c>
      <c r="L29" s="19" t="str">
        <f t="shared" si="5"/>
        <v>B</v>
      </c>
      <c r="M29" s="19">
        <f t="shared" si="6"/>
        <v>83.333333333333329</v>
      </c>
      <c r="N29" s="19" t="str">
        <f t="shared" si="7"/>
        <v>B</v>
      </c>
      <c r="O29" s="35">
        <v>4</v>
      </c>
      <c r="P29" s="19" t="str">
        <f t="shared" si="8"/>
        <v>Mampu menyajikan teks paragraf dengan menggunakan aksara Jawa, namun perlu peningkatan dalam penggunaan ragam aksara mandaswara</v>
      </c>
      <c r="Q29" s="19" t="str">
        <f t="shared" si="9"/>
        <v>B</v>
      </c>
      <c r="R29" s="19" t="str">
        <f t="shared" si="10"/>
        <v/>
      </c>
      <c r="S29" s="18"/>
      <c r="T29" s="1">
        <v>85</v>
      </c>
      <c r="U29" s="1">
        <v>93</v>
      </c>
      <c r="V29" s="1">
        <v>76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87</v>
      </c>
      <c r="AH29" s="1">
        <v>76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3269</v>
      </c>
      <c r="FK29" s="74">
        <v>3279</v>
      </c>
    </row>
    <row r="30" spans="1:167">
      <c r="A30" s="19">
        <v>20</v>
      </c>
      <c r="B30" s="19">
        <v>4419</v>
      </c>
      <c r="C30" s="19" t="s">
        <v>83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1</v>
      </c>
      <c r="J30" s="19" t="str">
        <f t="shared" si="3"/>
        <v>Memiliki kemampuan dalam mengidentifikasi guru gatra, guru lagu, dan guru wilangan dalam tembang macapat pupuh Pangkur</v>
      </c>
      <c r="K30" s="19">
        <f t="shared" si="4"/>
        <v>79.333333333333329</v>
      </c>
      <c r="L30" s="19" t="str">
        <f t="shared" si="5"/>
        <v>B</v>
      </c>
      <c r="M30" s="19">
        <f t="shared" si="6"/>
        <v>79.333333333333329</v>
      </c>
      <c r="N30" s="19" t="str">
        <f t="shared" si="7"/>
        <v>B</v>
      </c>
      <c r="O30" s="35">
        <v>3</v>
      </c>
      <c r="P30" s="19" t="str">
        <f t="shared" si="8"/>
        <v>Memiliki kemampuan menyajikan teks pawarta, namun perlu  peningkatan dalam menggunakan ragam unggah-ungguh basa Jawa</v>
      </c>
      <c r="Q30" s="19" t="str">
        <f t="shared" si="9"/>
        <v>B</v>
      </c>
      <c r="R30" s="19" t="str">
        <f t="shared" si="10"/>
        <v/>
      </c>
      <c r="S30" s="18"/>
      <c r="T30" s="1">
        <v>80</v>
      </c>
      <c r="U30" s="1">
        <v>78</v>
      </c>
      <c r="V30" s="1">
        <v>76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78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4435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31" s="19">
        <f t="shared" si="4"/>
        <v>83.333333333333329</v>
      </c>
      <c r="L31" s="19" t="str">
        <f t="shared" si="5"/>
        <v>B</v>
      </c>
      <c r="M31" s="19">
        <f t="shared" si="6"/>
        <v>83.333333333333329</v>
      </c>
      <c r="N31" s="19" t="str">
        <f t="shared" si="7"/>
        <v>B</v>
      </c>
      <c r="O31" s="35">
        <v>3</v>
      </c>
      <c r="P31" s="19" t="str">
        <f t="shared" si="8"/>
        <v>Memiliki kemampuan menyajikan teks pawarta, namun perlu  peningkatan dalam menggunakan ragam unggah-ungguh basa Jawa</v>
      </c>
      <c r="Q31" s="19" t="str">
        <f t="shared" si="9"/>
        <v>B</v>
      </c>
      <c r="R31" s="19" t="str">
        <f t="shared" si="10"/>
        <v/>
      </c>
      <c r="S31" s="18"/>
      <c r="T31" s="1">
        <v>78</v>
      </c>
      <c r="U31" s="1">
        <v>78</v>
      </c>
      <c r="V31" s="1">
        <v>76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86</v>
      </c>
      <c r="AH31" s="1">
        <v>78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3270</v>
      </c>
      <c r="FK31" s="74">
        <v>3280</v>
      </c>
    </row>
    <row r="32" spans="1:167">
      <c r="A32" s="19">
        <v>22</v>
      </c>
      <c r="B32" s="19">
        <v>4451</v>
      </c>
      <c r="C32" s="19" t="s">
        <v>85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7</v>
      </c>
      <c r="J32" s="19" t="str">
        <f t="shared" si="3"/>
        <v>Memiliki kemampuan membaca pemahaman paragraf dengan menggunakan aksara Jawa, namun perlu peningkatan dalam pemahaman membaca paragraf aksara Jawa dengan ragam aksara mandaswara</v>
      </c>
      <c r="K32" s="19">
        <f t="shared" si="4"/>
        <v>79.333333333333329</v>
      </c>
      <c r="L32" s="19" t="str">
        <f t="shared" si="5"/>
        <v>B</v>
      </c>
      <c r="M32" s="19">
        <f t="shared" si="6"/>
        <v>79.333333333333329</v>
      </c>
      <c r="N32" s="19" t="str">
        <f t="shared" si="7"/>
        <v>B</v>
      </c>
      <c r="O32" s="35">
        <v>3</v>
      </c>
      <c r="P32" s="19" t="str">
        <f t="shared" si="8"/>
        <v>Memiliki kemampuan menyajikan teks pawarta, namun perlu  peningkatan dalam menggunakan ragam unggah-ungguh basa Jawa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1">
        <v>78</v>
      </c>
      <c r="V32" s="1">
        <v>76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4466</v>
      </c>
      <c r="C33" s="19" t="s">
        <v>86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5</v>
      </c>
      <c r="J33" s="19" t="str">
        <f t="shared" si="3"/>
        <v>Memiliki kemampuan mengidentifikasi struktur dan kaidah teks pawarta</v>
      </c>
      <c r="K33" s="19">
        <f t="shared" si="4"/>
        <v>79.333333333333329</v>
      </c>
      <c r="L33" s="19" t="str">
        <f t="shared" si="5"/>
        <v>B</v>
      </c>
      <c r="M33" s="19">
        <f t="shared" si="6"/>
        <v>79.333333333333329</v>
      </c>
      <c r="N33" s="19" t="str">
        <f t="shared" si="7"/>
        <v>B</v>
      </c>
      <c r="O33" s="35">
        <v>1</v>
      </c>
      <c r="P33" s="19" t="str">
        <f t="shared" si="8"/>
        <v>Memiliki kemampuan menyajikan teks serat Wedhatama pupuh Pangkur</v>
      </c>
      <c r="Q33" s="19" t="str">
        <f t="shared" si="9"/>
        <v>B</v>
      </c>
      <c r="R33" s="19" t="str">
        <f t="shared" si="10"/>
        <v/>
      </c>
      <c r="S33" s="18"/>
      <c r="T33" s="1">
        <v>80</v>
      </c>
      <c r="U33" s="1">
        <v>96</v>
      </c>
      <c r="V33" s="1">
        <v>76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4482</v>
      </c>
      <c r="C34" s="19" t="s">
        <v>87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6</v>
      </c>
      <c r="J34" s="19" t="str">
        <f t="shared" si="3"/>
        <v>Memiliki kemampuan mendeskripsikan rumah adat jawa</v>
      </c>
      <c r="K34" s="19">
        <f t="shared" si="4"/>
        <v>81.666666666666671</v>
      </c>
      <c r="L34" s="19" t="str">
        <f t="shared" si="5"/>
        <v>B</v>
      </c>
      <c r="M34" s="19">
        <f t="shared" si="6"/>
        <v>81.666666666666671</v>
      </c>
      <c r="N34" s="19" t="str">
        <f t="shared" si="7"/>
        <v>B</v>
      </c>
      <c r="O34" s="35">
        <v>2</v>
      </c>
      <c r="P34" s="19" t="str">
        <f t="shared" si="8"/>
        <v>Mampu menyajikan tesk cerita cekak, namun perlu peningkatan dalam penggunaan ragam unggah-ungguh basa Jawa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78</v>
      </c>
      <c r="V34" s="1">
        <v>76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4498</v>
      </c>
      <c r="C35" s="19" t="s">
        <v>88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6</v>
      </c>
      <c r="J35" s="19" t="str">
        <f t="shared" si="3"/>
        <v>Memiliki kemampuan mendeskripsikan rumah adat jawa</v>
      </c>
      <c r="K35" s="19">
        <f t="shared" si="4"/>
        <v>84.333333333333329</v>
      </c>
      <c r="L35" s="19" t="str">
        <f t="shared" si="5"/>
        <v>A</v>
      </c>
      <c r="M35" s="19">
        <f t="shared" si="6"/>
        <v>84.333333333333329</v>
      </c>
      <c r="N35" s="19" t="str">
        <f t="shared" si="7"/>
        <v>A</v>
      </c>
      <c r="O35" s="35">
        <v>1</v>
      </c>
      <c r="P35" s="19" t="str">
        <f t="shared" si="8"/>
        <v>Memiliki kemampuan menyajikan teks serat Wedhatama pupuh Pangkur</v>
      </c>
      <c r="Q35" s="19" t="str">
        <f t="shared" si="9"/>
        <v>B</v>
      </c>
      <c r="R35" s="19" t="str">
        <f t="shared" si="10"/>
        <v/>
      </c>
      <c r="S35" s="18"/>
      <c r="T35" s="1">
        <v>80</v>
      </c>
      <c r="U35" s="1">
        <v>87</v>
      </c>
      <c r="V35" s="1">
        <v>76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86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4514</v>
      </c>
      <c r="C36" s="19" t="s">
        <v>89</v>
      </c>
      <c r="D36" s="18"/>
      <c r="E36" s="19">
        <f t="shared" si="0"/>
        <v>82</v>
      </c>
      <c r="F36" s="19" t="str">
        <f t="shared" si="1"/>
        <v>B</v>
      </c>
      <c r="G36" s="19">
        <f>IF((COUNTA(T12:AC12)&gt;0),(ROUND((AVERAGE(T36:AD36)),0)),"")</f>
        <v>82</v>
      </c>
      <c r="H36" s="19" t="str">
        <f t="shared" si="2"/>
        <v>B</v>
      </c>
      <c r="I36" s="35">
        <v>6</v>
      </c>
      <c r="J36" s="19" t="str">
        <f t="shared" si="3"/>
        <v>Memiliki kemampuan mendeskripsikan rumah adat jawa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1</v>
      </c>
      <c r="P36" s="19" t="str">
        <f t="shared" si="8"/>
        <v>Memiliki kemampuan menyajikan teks serat Wedhatama pupuh Pangkur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87</v>
      </c>
      <c r="V36" s="1">
        <v>76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4530</v>
      </c>
      <c r="C37" s="19" t="s">
        <v>90</v>
      </c>
      <c r="D37" s="18"/>
      <c r="E37" s="19">
        <f t="shared" si="0"/>
        <v>79</v>
      </c>
      <c r="F37" s="19" t="str">
        <f t="shared" si="1"/>
        <v>B</v>
      </c>
      <c r="G37" s="19">
        <f>IF((COUNTA(T12:AC12)&gt;0),(ROUND((AVERAGE(T37:AD37)),0)),"")</f>
        <v>79</v>
      </c>
      <c r="H37" s="19" t="str">
        <f t="shared" si="2"/>
        <v>B</v>
      </c>
      <c r="I37" s="35">
        <v>5</v>
      </c>
      <c r="J37" s="19" t="str">
        <f t="shared" si="3"/>
        <v>Memiliki kemampuan mengidentifikasi struktur dan kaidah teks pawarta</v>
      </c>
      <c r="K37" s="19">
        <f t="shared" si="4"/>
        <v>79.333333333333329</v>
      </c>
      <c r="L37" s="19" t="str">
        <f t="shared" si="5"/>
        <v>B</v>
      </c>
      <c r="M37" s="19">
        <f t="shared" si="6"/>
        <v>79.333333333333329</v>
      </c>
      <c r="N37" s="19" t="str">
        <f t="shared" si="7"/>
        <v>B</v>
      </c>
      <c r="O37" s="35">
        <v>2</v>
      </c>
      <c r="P37" s="19" t="str">
        <f t="shared" si="8"/>
        <v>Mampu menyajikan tesk cerita cekak, namun perlu peningkatan dalam penggunaan ragam unggah-ungguh basa Jawa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1">
        <v>78</v>
      </c>
      <c r="V37" s="1">
        <v>76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78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4546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4</v>
      </c>
      <c r="J38" s="19" t="str">
        <f t="shared" si="3"/>
        <v>Memiliki kemampuan membaca pemahaman teks cerita cekak</v>
      </c>
      <c r="K38" s="19">
        <f t="shared" si="4"/>
        <v>92</v>
      </c>
      <c r="L38" s="19" t="str">
        <f t="shared" si="5"/>
        <v>A</v>
      </c>
      <c r="M38" s="19">
        <f t="shared" si="6"/>
        <v>92</v>
      </c>
      <c r="N38" s="19" t="str">
        <f t="shared" si="7"/>
        <v>A</v>
      </c>
      <c r="O38" s="35">
        <v>3</v>
      </c>
      <c r="P38" s="19" t="str">
        <f t="shared" si="8"/>
        <v>Memiliki kemampuan menyajikan teks pawarta, namun perlu  peningkatan dalam menggunakan ragam unggah-ungguh basa Jawa</v>
      </c>
      <c r="Q38" s="19" t="str">
        <f t="shared" si="9"/>
        <v>B</v>
      </c>
      <c r="R38" s="19" t="str">
        <f t="shared" si="10"/>
        <v/>
      </c>
      <c r="S38" s="18"/>
      <c r="T38" s="1">
        <v>80</v>
      </c>
      <c r="U38" s="1">
        <v>84</v>
      </c>
      <c r="V38" s="1">
        <v>76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95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4562</v>
      </c>
      <c r="C39" s="19" t="s">
        <v>92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7</v>
      </c>
      <c r="J39" s="19" t="str">
        <f t="shared" si="3"/>
        <v>Memiliki kemampuan membaca pemahaman paragraf dengan menggunakan aksara Jawa, namun perlu peningkatan dalam pemahaman membaca paragraf aksara Jawa dengan ragam aksara mandaswara</v>
      </c>
      <c r="K39" s="19">
        <f t="shared" si="4"/>
        <v>79.333333333333329</v>
      </c>
      <c r="L39" s="19" t="str">
        <f t="shared" si="5"/>
        <v>B</v>
      </c>
      <c r="M39" s="19">
        <f t="shared" si="6"/>
        <v>79.333333333333329</v>
      </c>
      <c r="N39" s="19" t="str">
        <f t="shared" si="7"/>
        <v>B</v>
      </c>
      <c r="O39" s="35">
        <v>3</v>
      </c>
      <c r="P39" s="19" t="str">
        <f t="shared" si="8"/>
        <v>Memiliki kemampuan menyajikan teks pawarta, namun perlu  peningkatan dalam menggunakan ragam unggah-ungguh basa Jawa</v>
      </c>
      <c r="Q39" s="19" t="str">
        <f t="shared" si="9"/>
        <v>B</v>
      </c>
      <c r="R39" s="19" t="str">
        <f t="shared" si="10"/>
        <v/>
      </c>
      <c r="S39" s="18"/>
      <c r="T39" s="1">
        <v>78</v>
      </c>
      <c r="U39" s="1">
        <v>78</v>
      </c>
      <c r="V39" s="1">
        <v>76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4577</v>
      </c>
      <c r="C40" s="19" t="s">
        <v>93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4</v>
      </c>
      <c r="J40" s="19" t="str">
        <f t="shared" si="3"/>
        <v>Memiliki kemampuan membaca pemahaman teks cerita cekak</v>
      </c>
      <c r="K40" s="19">
        <f t="shared" si="4"/>
        <v>86</v>
      </c>
      <c r="L40" s="19" t="str">
        <f t="shared" si="5"/>
        <v>A</v>
      </c>
      <c r="M40" s="19">
        <f t="shared" si="6"/>
        <v>86</v>
      </c>
      <c r="N40" s="19" t="str">
        <f t="shared" si="7"/>
        <v>A</v>
      </c>
      <c r="O40" s="35">
        <v>1</v>
      </c>
      <c r="P40" s="19" t="str">
        <f t="shared" si="8"/>
        <v>Memiliki kemampuan menyajikan teks serat Wedhatama pupuh Pangkur</v>
      </c>
      <c r="Q40" s="19" t="str">
        <f t="shared" si="9"/>
        <v>B</v>
      </c>
      <c r="R40" s="19" t="str">
        <f t="shared" si="10"/>
        <v/>
      </c>
      <c r="S40" s="18"/>
      <c r="T40" s="1">
        <v>82</v>
      </c>
      <c r="U40" s="1">
        <v>86</v>
      </c>
      <c r="V40" s="1">
        <v>76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4592</v>
      </c>
      <c r="C41" s="19" t="s">
        <v>94</v>
      </c>
      <c r="D41" s="18"/>
      <c r="E41" s="19">
        <f t="shared" si="0"/>
        <v>84</v>
      </c>
      <c r="F41" s="19" t="str">
        <f t="shared" si="1"/>
        <v>B</v>
      </c>
      <c r="G41" s="19">
        <f>IF((COUNTA(T12:AC12)&gt;0),(ROUND((AVERAGE(T41:AD41)),0)),"")</f>
        <v>84</v>
      </c>
      <c r="H41" s="19" t="str">
        <f t="shared" si="2"/>
        <v>B</v>
      </c>
      <c r="I41" s="35">
        <v>4</v>
      </c>
      <c r="J41" s="19" t="str">
        <f t="shared" si="3"/>
        <v>Memiliki kemampuan membaca pemahaman teks cerita cekak</v>
      </c>
      <c r="K41" s="19">
        <f t="shared" si="4"/>
        <v>82.666666666666671</v>
      </c>
      <c r="L41" s="19" t="str">
        <f t="shared" si="5"/>
        <v>B</v>
      </c>
      <c r="M41" s="19">
        <f t="shared" si="6"/>
        <v>82.666666666666671</v>
      </c>
      <c r="N41" s="19" t="str">
        <f t="shared" si="7"/>
        <v>B</v>
      </c>
      <c r="O41" s="35">
        <v>4</v>
      </c>
      <c r="P41" s="19" t="str">
        <f t="shared" si="8"/>
        <v>Mampu menyajikan teks paragraf dengan menggunakan aksara Jawa, namun perlu peningkatan dalam penggunaan ragam aksara mandaswara</v>
      </c>
      <c r="Q41" s="19" t="str">
        <f t="shared" si="9"/>
        <v>B</v>
      </c>
      <c r="R41" s="19" t="str">
        <f t="shared" si="10"/>
        <v/>
      </c>
      <c r="S41" s="18"/>
      <c r="T41" s="1">
        <v>80</v>
      </c>
      <c r="U41" s="1">
        <v>93</v>
      </c>
      <c r="V41" s="1">
        <v>76</v>
      </c>
      <c r="W41" s="1">
        <v>87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90</v>
      </c>
      <c r="AH41" s="1">
        <v>76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4608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42" s="19">
        <f t="shared" si="4"/>
        <v>79.333333333333329</v>
      </c>
      <c r="L42" s="19" t="str">
        <f t="shared" si="5"/>
        <v>B</v>
      </c>
      <c r="M42" s="19">
        <f t="shared" si="6"/>
        <v>79.333333333333329</v>
      </c>
      <c r="N42" s="19" t="str">
        <f t="shared" si="7"/>
        <v>B</v>
      </c>
      <c r="O42" s="35">
        <v>4</v>
      </c>
      <c r="P42" s="19" t="str">
        <f t="shared" si="8"/>
        <v>Mampu menyajikan teks paragraf dengan menggunakan aksara Jawa, namun perlu peningkatan dalam penggunaan ragam aksara mandaswara</v>
      </c>
      <c r="Q42" s="19" t="str">
        <f t="shared" si="9"/>
        <v>B</v>
      </c>
      <c r="R42" s="19" t="str">
        <f t="shared" si="10"/>
        <v/>
      </c>
      <c r="S42" s="18"/>
      <c r="T42" s="1">
        <v>83</v>
      </c>
      <c r="U42" s="1">
        <v>78</v>
      </c>
      <c r="V42" s="1">
        <v>76</v>
      </c>
      <c r="W42" s="1">
        <v>83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82</v>
      </c>
      <c r="AH42" s="1">
        <v>76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4624</v>
      </c>
      <c r="C43" s="19" t="s">
        <v>96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5</v>
      </c>
      <c r="J43" s="19" t="str">
        <f t="shared" si="3"/>
        <v>Memiliki kemampuan mengidentifikasi struktur dan kaidah teks pawarta</v>
      </c>
      <c r="K43" s="19">
        <f t="shared" si="4"/>
        <v>78.666666666666671</v>
      </c>
      <c r="L43" s="19" t="str">
        <f t="shared" si="5"/>
        <v>B</v>
      </c>
      <c r="M43" s="19">
        <f t="shared" si="6"/>
        <v>78.666666666666671</v>
      </c>
      <c r="N43" s="19" t="str">
        <f t="shared" si="7"/>
        <v>B</v>
      </c>
      <c r="O43" s="35">
        <v>1</v>
      </c>
      <c r="P43" s="19" t="str">
        <f t="shared" si="8"/>
        <v>Memiliki kemampuan menyajikan teks serat Wedhatama pupuh Pangkur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90</v>
      </c>
      <c r="V43" s="1">
        <v>76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76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4640</v>
      </c>
      <c r="C44" s="19" t="s">
        <v>97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5</v>
      </c>
      <c r="J44" s="19" t="str">
        <f t="shared" si="3"/>
        <v>Memiliki kemampuan mengidentifikasi struktur dan kaidah teks pawarta</v>
      </c>
      <c r="K44" s="19">
        <f t="shared" si="4"/>
        <v>80.666666666666671</v>
      </c>
      <c r="L44" s="19" t="str">
        <f t="shared" si="5"/>
        <v>B</v>
      </c>
      <c r="M44" s="19">
        <f t="shared" si="6"/>
        <v>80.666666666666671</v>
      </c>
      <c r="N44" s="19" t="str">
        <f t="shared" si="7"/>
        <v>B</v>
      </c>
      <c r="O44" s="35">
        <v>3</v>
      </c>
      <c r="P44" s="19" t="str">
        <f t="shared" si="8"/>
        <v>Memiliki kemampuan menyajikan teks pawarta, namun perlu  peningkatan dalam menggunakan ragam unggah-ungguh basa Jawa</v>
      </c>
      <c r="Q44" s="19" t="str">
        <f t="shared" si="9"/>
        <v>B</v>
      </c>
      <c r="R44" s="19" t="str">
        <f t="shared" si="10"/>
        <v/>
      </c>
      <c r="S44" s="18"/>
      <c r="T44" s="1">
        <v>83</v>
      </c>
      <c r="U44" s="1">
        <v>85</v>
      </c>
      <c r="V44" s="1">
        <v>79</v>
      </c>
      <c r="W44" s="1">
        <v>87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80</v>
      </c>
      <c r="AH44" s="1">
        <v>76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4656</v>
      </c>
      <c r="C45" s="19" t="s">
        <v>98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4</v>
      </c>
      <c r="J45" s="19" t="str">
        <f t="shared" si="3"/>
        <v>Memiliki kemampuan membaca pemahaman teks cerita cekak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2</v>
      </c>
      <c r="P45" s="19" t="str">
        <f t="shared" si="8"/>
        <v>Mampu menyajikan tesk cerita cekak, namun perlu peningkatan dalam penggunaan ragam unggah-ungguh basa Jawa</v>
      </c>
      <c r="Q45" s="19" t="str">
        <f t="shared" si="9"/>
        <v>B</v>
      </c>
      <c r="R45" s="19" t="str">
        <f t="shared" si="10"/>
        <v/>
      </c>
      <c r="S45" s="18"/>
      <c r="T45" s="1">
        <v>80</v>
      </c>
      <c r="U45" s="1">
        <v>78</v>
      </c>
      <c r="V45" s="1">
        <v>76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4672</v>
      </c>
      <c r="C46" s="19" t="s">
        <v>99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46" s="19">
        <f t="shared" si="4"/>
        <v>79.333333333333329</v>
      </c>
      <c r="L46" s="19" t="str">
        <f t="shared" si="5"/>
        <v>B</v>
      </c>
      <c r="M46" s="19">
        <f t="shared" si="6"/>
        <v>79.333333333333329</v>
      </c>
      <c r="N46" s="19" t="str">
        <f t="shared" si="7"/>
        <v>B</v>
      </c>
      <c r="O46" s="35">
        <v>4</v>
      </c>
      <c r="P46" s="19" t="str">
        <f t="shared" si="8"/>
        <v>Mampu menyajikan teks paragraf dengan menggunakan aksara Jawa, namun perlu peningkatan dalam penggunaan ragam aksara mandaswara</v>
      </c>
      <c r="Q46" s="19" t="str">
        <f t="shared" si="9"/>
        <v>B</v>
      </c>
      <c r="R46" s="19" t="str">
        <f t="shared" si="10"/>
        <v/>
      </c>
      <c r="S46" s="18"/>
      <c r="T46" s="1">
        <v>80</v>
      </c>
      <c r="U46" s="1">
        <v>87</v>
      </c>
      <c r="V46" s="1">
        <v>76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78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4688</v>
      </c>
      <c r="C47" s="19" t="s">
        <v>100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1</v>
      </c>
      <c r="J47" s="19" t="str">
        <f t="shared" si="3"/>
        <v>Memiliki kemampuan dalam mengidentifikasi guru gatra, guru lagu, dan guru wilangan dalam tembang macapat pupuh Pangkur</v>
      </c>
      <c r="K47" s="19">
        <f t="shared" si="4"/>
        <v>78.666666666666671</v>
      </c>
      <c r="L47" s="19" t="str">
        <f t="shared" si="5"/>
        <v>B</v>
      </c>
      <c r="M47" s="19">
        <f t="shared" si="6"/>
        <v>78.666666666666671</v>
      </c>
      <c r="N47" s="19" t="str">
        <f t="shared" si="7"/>
        <v>B</v>
      </c>
      <c r="O47" s="35">
        <v>1</v>
      </c>
      <c r="P47" s="19" t="str">
        <f t="shared" si="8"/>
        <v>Memiliki kemampuan menyajikan teks serat Wedhatama pupuh Pangkur</v>
      </c>
      <c r="Q47" s="19" t="str">
        <f t="shared" si="9"/>
        <v>B</v>
      </c>
      <c r="R47" s="19" t="str">
        <f t="shared" si="10"/>
        <v/>
      </c>
      <c r="S47" s="18"/>
      <c r="T47" s="1">
        <v>80</v>
      </c>
      <c r="U47" s="1">
        <v>78</v>
      </c>
      <c r="V47" s="1">
        <v>76</v>
      </c>
      <c r="W47" s="1">
        <v>80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76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819" priority="1" operator="lessThan">
      <formula>$C$4</formula>
    </cfRule>
  </conditionalFormatting>
  <conditionalFormatting sqref="E12">
    <cfRule type="cellIs" dxfId="818" priority="2" operator="lessThan">
      <formula>$C$4</formula>
    </cfRule>
  </conditionalFormatting>
  <conditionalFormatting sqref="E13">
    <cfRule type="cellIs" dxfId="817" priority="3" operator="lessThan">
      <formula>$C$4</formula>
    </cfRule>
  </conditionalFormatting>
  <conditionalFormatting sqref="E14">
    <cfRule type="cellIs" dxfId="816" priority="4" operator="lessThan">
      <formula>$C$4</formula>
    </cfRule>
  </conditionalFormatting>
  <conditionalFormatting sqref="E15">
    <cfRule type="cellIs" dxfId="815" priority="5" operator="lessThan">
      <formula>$C$4</formula>
    </cfRule>
  </conditionalFormatting>
  <conditionalFormatting sqref="E16">
    <cfRule type="cellIs" dxfId="814" priority="6" operator="lessThan">
      <formula>$C$4</formula>
    </cfRule>
  </conditionalFormatting>
  <conditionalFormatting sqref="E17">
    <cfRule type="cellIs" dxfId="813" priority="7" operator="lessThan">
      <formula>$C$4</formula>
    </cfRule>
  </conditionalFormatting>
  <conditionalFormatting sqref="E18">
    <cfRule type="cellIs" dxfId="812" priority="8" operator="lessThan">
      <formula>$C$4</formula>
    </cfRule>
  </conditionalFormatting>
  <conditionalFormatting sqref="E19">
    <cfRule type="cellIs" dxfId="811" priority="9" operator="lessThan">
      <formula>$C$4</formula>
    </cfRule>
  </conditionalFormatting>
  <conditionalFormatting sqref="E20">
    <cfRule type="cellIs" dxfId="810" priority="10" operator="lessThan">
      <formula>$C$4</formula>
    </cfRule>
  </conditionalFormatting>
  <conditionalFormatting sqref="E21">
    <cfRule type="cellIs" dxfId="809" priority="11" operator="lessThan">
      <formula>$C$4</formula>
    </cfRule>
  </conditionalFormatting>
  <conditionalFormatting sqref="E22">
    <cfRule type="cellIs" dxfId="808" priority="12" operator="lessThan">
      <formula>$C$4</formula>
    </cfRule>
  </conditionalFormatting>
  <conditionalFormatting sqref="E23">
    <cfRule type="cellIs" dxfId="807" priority="13" operator="lessThan">
      <formula>$C$4</formula>
    </cfRule>
  </conditionalFormatting>
  <conditionalFormatting sqref="E24">
    <cfRule type="cellIs" dxfId="806" priority="14" operator="lessThan">
      <formula>$C$4</formula>
    </cfRule>
  </conditionalFormatting>
  <conditionalFormatting sqref="E25">
    <cfRule type="cellIs" dxfId="805" priority="15" operator="lessThan">
      <formula>$C$4</formula>
    </cfRule>
  </conditionalFormatting>
  <conditionalFormatting sqref="E26">
    <cfRule type="cellIs" dxfId="804" priority="16" operator="lessThan">
      <formula>$C$4</formula>
    </cfRule>
  </conditionalFormatting>
  <conditionalFormatting sqref="E27">
    <cfRule type="cellIs" dxfId="803" priority="17" operator="lessThan">
      <formula>$C$4</formula>
    </cfRule>
  </conditionalFormatting>
  <conditionalFormatting sqref="E28">
    <cfRule type="cellIs" dxfId="802" priority="18" operator="lessThan">
      <formula>$C$4</formula>
    </cfRule>
  </conditionalFormatting>
  <conditionalFormatting sqref="E29">
    <cfRule type="cellIs" dxfId="801" priority="19" operator="lessThan">
      <formula>$C$4</formula>
    </cfRule>
  </conditionalFormatting>
  <conditionalFormatting sqref="E30">
    <cfRule type="cellIs" dxfId="800" priority="20" operator="lessThan">
      <formula>$C$4</formula>
    </cfRule>
  </conditionalFormatting>
  <conditionalFormatting sqref="E31">
    <cfRule type="cellIs" dxfId="799" priority="21" operator="lessThan">
      <formula>$C$4</formula>
    </cfRule>
  </conditionalFormatting>
  <conditionalFormatting sqref="E32">
    <cfRule type="cellIs" dxfId="798" priority="22" operator="lessThan">
      <formula>$C$4</formula>
    </cfRule>
  </conditionalFormatting>
  <conditionalFormatting sqref="E33">
    <cfRule type="cellIs" dxfId="797" priority="23" operator="lessThan">
      <formula>$C$4</formula>
    </cfRule>
  </conditionalFormatting>
  <conditionalFormatting sqref="E34">
    <cfRule type="cellIs" dxfId="796" priority="24" operator="lessThan">
      <formula>$C$4</formula>
    </cfRule>
  </conditionalFormatting>
  <conditionalFormatting sqref="E35">
    <cfRule type="cellIs" dxfId="795" priority="25" operator="lessThan">
      <formula>$C$4</formula>
    </cfRule>
  </conditionalFormatting>
  <conditionalFormatting sqref="E36">
    <cfRule type="cellIs" dxfId="794" priority="26" operator="lessThan">
      <formula>$C$4</formula>
    </cfRule>
  </conditionalFormatting>
  <conditionalFormatting sqref="E37">
    <cfRule type="cellIs" dxfId="793" priority="27" operator="lessThan">
      <formula>$C$4</formula>
    </cfRule>
  </conditionalFormatting>
  <conditionalFormatting sqref="E38">
    <cfRule type="cellIs" dxfId="792" priority="28" operator="lessThan">
      <formula>$C$4</formula>
    </cfRule>
  </conditionalFormatting>
  <conditionalFormatting sqref="E39">
    <cfRule type="cellIs" dxfId="791" priority="29" operator="lessThan">
      <formula>$C$4</formula>
    </cfRule>
  </conditionalFormatting>
  <conditionalFormatting sqref="E40">
    <cfRule type="cellIs" dxfId="790" priority="30" operator="lessThan">
      <formula>$C$4</formula>
    </cfRule>
  </conditionalFormatting>
  <conditionalFormatting sqref="E41">
    <cfRule type="cellIs" dxfId="789" priority="31" operator="lessThan">
      <formula>$C$4</formula>
    </cfRule>
  </conditionalFormatting>
  <conditionalFormatting sqref="E42">
    <cfRule type="cellIs" dxfId="788" priority="32" operator="lessThan">
      <formula>$C$4</formula>
    </cfRule>
  </conditionalFormatting>
  <conditionalFormatting sqref="E43">
    <cfRule type="cellIs" dxfId="787" priority="33" operator="lessThan">
      <formula>$C$4</formula>
    </cfRule>
  </conditionalFormatting>
  <conditionalFormatting sqref="E44">
    <cfRule type="cellIs" dxfId="786" priority="34" operator="lessThan">
      <formula>$C$4</formula>
    </cfRule>
  </conditionalFormatting>
  <conditionalFormatting sqref="E45">
    <cfRule type="cellIs" dxfId="785" priority="35" operator="lessThan">
      <formula>$C$4</formula>
    </cfRule>
  </conditionalFormatting>
  <conditionalFormatting sqref="E46">
    <cfRule type="cellIs" dxfId="784" priority="36" operator="lessThan">
      <formula>$C$4</formula>
    </cfRule>
  </conditionalFormatting>
  <conditionalFormatting sqref="E47">
    <cfRule type="cellIs" dxfId="783" priority="37" operator="lessThan">
      <formula>$C$4</formula>
    </cfRule>
  </conditionalFormatting>
  <conditionalFormatting sqref="E48">
    <cfRule type="cellIs" dxfId="782" priority="38" operator="lessThan">
      <formula>$C$4</formula>
    </cfRule>
  </conditionalFormatting>
  <conditionalFormatting sqref="E49">
    <cfRule type="cellIs" dxfId="781" priority="39" operator="lessThan">
      <formula>$C$4</formula>
    </cfRule>
  </conditionalFormatting>
  <conditionalFormatting sqref="E50">
    <cfRule type="cellIs" dxfId="780" priority="40" operator="lessThan">
      <formula>$C$4</formula>
    </cfRule>
  </conditionalFormatting>
  <conditionalFormatting sqref="G11">
    <cfRule type="cellIs" dxfId="779" priority="41" operator="lessThan">
      <formula>$C$4</formula>
    </cfRule>
  </conditionalFormatting>
  <conditionalFormatting sqref="G12">
    <cfRule type="cellIs" dxfId="778" priority="42" operator="lessThan">
      <formula>$C$4</formula>
    </cfRule>
  </conditionalFormatting>
  <conditionalFormatting sqref="G13">
    <cfRule type="cellIs" dxfId="777" priority="43" operator="lessThan">
      <formula>$C$4</formula>
    </cfRule>
  </conditionalFormatting>
  <conditionalFormatting sqref="G14">
    <cfRule type="cellIs" dxfId="776" priority="44" operator="lessThan">
      <formula>$C$4</formula>
    </cfRule>
  </conditionalFormatting>
  <conditionalFormatting sqref="G15">
    <cfRule type="cellIs" dxfId="775" priority="45" operator="lessThan">
      <formula>$C$4</formula>
    </cfRule>
  </conditionalFormatting>
  <conditionalFormatting sqref="G16">
    <cfRule type="cellIs" dxfId="774" priority="46" operator="lessThan">
      <formula>$C$4</formula>
    </cfRule>
  </conditionalFormatting>
  <conditionalFormatting sqref="G17">
    <cfRule type="cellIs" dxfId="773" priority="47" operator="lessThan">
      <formula>$C$4</formula>
    </cfRule>
  </conditionalFormatting>
  <conditionalFormatting sqref="G18">
    <cfRule type="cellIs" dxfId="772" priority="48" operator="lessThan">
      <formula>$C$4</formula>
    </cfRule>
  </conditionalFormatting>
  <conditionalFormatting sqref="G19">
    <cfRule type="cellIs" dxfId="771" priority="49" operator="lessThan">
      <formula>$C$4</formula>
    </cfRule>
  </conditionalFormatting>
  <conditionalFormatting sqref="G20">
    <cfRule type="cellIs" dxfId="770" priority="50" operator="lessThan">
      <formula>$C$4</formula>
    </cfRule>
  </conditionalFormatting>
  <conditionalFormatting sqref="G21">
    <cfRule type="cellIs" dxfId="769" priority="51" operator="lessThan">
      <formula>$C$4</formula>
    </cfRule>
  </conditionalFormatting>
  <conditionalFormatting sqref="G22">
    <cfRule type="cellIs" dxfId="768" priority="52" operator="lessThan">
      <formula>$C$4</formula>
    </cfRule>
  </conditionalFormatting>
  <conditionalFormatting sqref="G23">
    <cfRule type="cellIs" dxfId="767" priority="53" operator="lessThan">
      <formula>$C$4</formula>
    </cfRule>
  </conditionalFormatting>
  <conditionalFormatting sqref="G24">
    <cfRule type="cellIs" dxfId="766" priority="54" operator="lessThan">
      <formula>$C$4</formula>
    </cfRule>
  </conditionalFormatting>
  <conditionalFormatting sqref="G25">
    <cfRule type="cellIs" dxfId="765" priority="55" operator="lessThan">
      <formula>$C$4</formula>
    </cfRule>
  </conditionalFormatting>
  <conditionalFormatting sqref="G26">
    <cfRule type="cellIs" dxfId="764" priority="56" operator="lessThan">
      <formula>$C$4</formula>
    </cfRule>
  </conditionalFormatting>
  <conditionalFormatting sqref="G27">
    <cfRule type="cellIs" dxfId="763" priority="57" operator="lessThan">
      <formula>$C$4</formula>
    </cfRule>
  </conditionalFormatting>
  <conditionalFormatting sqref="G28">
    <cfRule type="cellIs" dxfId="762" priority="58" operator="lessThan">
      <formula>$C$4</formula>
    </cfRule>
  </conditionalFormatting>
  <conditionalFormatting sqref="G29">
    <cfRule type="cellIs" dxfId="761" priority="59" operator="lessThan">
      <formula>$C$4</formula>
    </cfRule>
  </conditionalFormatting>
  <conditionalFormatting sqref="G30">
    <cfRule type="cellIs" dxfId="760" priority="60" operator="lessThan">
      <formula>$C$4</formula>
    </cfRule>
  </conditionalFormatting>
  <conditionalFormatting sqref="G31">
    <cfRule type="cellIs" dxfId="759" priority="61" operator="lessThan">
      <formula>$C$4</formula>
    </cfRule>
  </conditionalFormatting>
  <conditionalFormatting sqref="G32">
    <cfRule type="cellIs" dxfId="758" priority="62" operator="lessThan">
      <formula>$C$4</formula>
    </cfRule>
  </conditionalFormatting>
  <conditionalFormatting sqref="G33">
    <cfRule type="cellIs" dxfId="757" priority="63" operator="lessThan">
      <formula>$C$4</formula>
    </cfRule>
  </conditionalFormatting>
  <conditionalFormatting sqref="G34">
    <cfRule type="cellIs" dxfId="756" priority="64" operator="lessThan">
      <formula>$C$4</formula>
    </cfRule>
  </conditionalFormatting>
  <conditionalFormatting sqref="G35">
    <cfRule type="cellIs" dxfId="755" priority="65" operator="lessThan">
      <formula>$C$4</formula>
    </cfRule>
  </conditionalFormatting>
  <conditionalFormatting sqref="G36">
    <cfRule type="cellIs" dxfId="754" priority="66" operator="lessThan">
      <formula>$C$4</formula>
    </cfRule>
  </conditionalFormatting>
  <conditionalFormatting sqref="G37">
    <cfRule type="cellIs" dxfId="753" priority="67" operator="lessThan">
      <formula>$C$4</formula>
    </cfRule>
  </conditionalFormatting>
  <conditionalFormatting sqref="G38">
    <cfRule type="cellIs" dxfId="752" priority="68" operator="lessThan">
      <formula>$C$4</formula>
    </cfRule>
  </conditionalFormatting>
  <conditionalFormatting sqref="G39">
    <cfRule type="cellIs" dxfId="751" priority="69" operator="lessThan">
      <formula>$C$4</formula>
    </cfRule>
  </conditionalFormatting>
  <conditionalFormatting sqref="G40">
    <cfRule type="cellIs" dxfId="750" priority="70" operator="lessThan">
      <formula>$C$4</formula>
    </cfRule>
  </conditionalFormatting>
  <conditionalFormatting sqref="G41">
    <cfRule type="cellIs" dxfId="749" priority="71" operator="lessThan">
      <formula>$C$4</formula>
    </cfRule>
  </conditionalFormatting>
  <conditionalFormatting sqref="G42">
    <cfRule type="cellIs" dxfId="748" priority="72" operator="lessThan">
      <formula>$C$4</formula>
    </cfRule>
  </conditionalFormatting>
  <conditionalFormatting sqref="G43">
    <cfRule type="cellIs" dxfId="747" priority="73" operator="lessThan">
      <formula>$C$4</formula>
    </cfRule>
  </conditionalFormatting>
  <conditionalFormatting sqref="G44">
    <cfRule type="cellIs" dxfId="746" priority="74" operator="lessThan">
      <formula>$C$4</formula>
    </cfRule>
  </conditionalFormatting>
  <conditionalFormatting sqref="G45">
    <cfRule type="cellIs" dxfId="745" priority="75" operator="lessThan">
      <formula>$C$4</formula>
    </cfRule>
  </conditionalFormatting>
  <conditionalFormatting sqref="G46">
    <cfRule type="cellIs" dxfId="744" priority="76" operator="lessThan">
      <formula>$C$4</formula>
    </cfRule>
  </conditionalFormatting>
  <conditionalFormatting sqref="G47">
    <cfRule type="cellIs" dxfId="743" priority="77" operator="lessThan">
      <formula>$C$4</formula>
    </cfRule>
  </conditionalFormatting>
  <conditionalFormatting sqref="G48">
    <cfRule type="cellIs" dxfId="742" priority="78" operator="lessThan">
      <formula>$C$4</formula>
    </cfRule>
  </conditionalFormatting>
  <conditionalFormatting sqref="G49">
    <cfRule type="cellIs" dxfId="741" priority="79" operator="lessThan">
      <formula>$C$4</formula>
    </cfRule>
  </conditionalFormatting>
  <conditionalFormatting sqref="G50">
    <cfRule type="cellIs" dxfId="740" priority="80" operator="lessThan">
      <formula>$C$4</formula>
    </cfRule>
  </conditionalFormatting>
  <conditionalFormatting sqref="K11">
    <cfRule type="cellIs" dxfId="739" priority="81" operator="lessThan">
      <formula>$C$4</formula>
    </cfRule>
  </conditionalFormatting>
  <conditionalFormatting sqref="K12">
    <cfRule type="cellIs" dxfId="738" priority="82" operator="lessThan">
      <formula>$C$4</formula>
    </cfRule>
  </conditionalFormatting>
  <conditionalFormatting sqref="K13">
    <cfRule type="cellIs" dxfId="737" priority="83" operator="lessThan">
      <formula>$C$4</formula>
    </cfRule>
  </conditionalFormatting>
  <conditionalFormatting sqref="K14">
    <cfRule type="cellIs" dxfId="736" priority="84" operator="lessThan">
      <formula>$C$4</formula>
    </cfRule>
  </conditionalFormatting>
  <conditionalFormatting sqref="K15">
    <cfRule type="cellIs" dxfId="735" priority="85" operator="lessThan">
      <formula>$C$4</formula>
    </cfRule>
  </conditionalFormatting>
  <conditionalFormatting sqref="K16">
    <cfRule type="cellIs" dxfId="734" priority="86" operator="lessThan">
      <formula>$C$4</formula>
    </cfRule>
  </conditionalFormatting>
  <conditionalFormatting sqref="K17">
    <cfRule type="cellIs" dxfId="733" priority="87" operator="lessThan">
      <formula>$C$4</formula>
    </cfRule>
  </conditionalFormatting>
  <conditionalFormatting sqref="K18">
    <cfRule type="cellIs" dxfId="732" priority="88" operator="lessThan">
      <formula>$C$4</formula>
    </cfRule>
  </conditionalFormatting>
  <conditionalFormatting sqref="K19">
    <cfRule type="cellIs" dxfId="731" priority="89" operator="lessThan">
      <formula>$C$4</formula>
    </cfRule>
  </conditionalFormatting>
  <conditionalFormatting sqref="K20">
    <cfRule type="cellIs" dxfId="730" priority="90" operator="lessThan">
      <formula>$C$4</formula>
    </cfRule>
  </conditionalFormatting>
  <conditionalFormatting sqref="K21">
    <cfRule type="cellIs" dxfId="729" priority="91" operator="lessThan">
      <formula>$C$4</formula>
    </cfRule>
  </conditionalFormatting>
  <conditionalFormatting sqref="K22">
    <cfRule type="cellIs" dxfId="728" priority="92" operator="lessThan">
      <formula>$C$4</formula>
    </cfRule>
  </conditionalFormatting>
  <conditionalFormatting sqref="K23">
    <cfRule type="cellIs" dxfId="727" priority="93" operator="lessThan">
      <formula>$C$4</formula>
    </cfRule>
  </conditionalFormatting>
  <conditionalFormatting sqref="K24">
    <cfRule type="cellIs" dxfId="726" priority="94" operator="lessThan">
      <formula>$C$4</formula>
    </cfRule>
  </conditionalFormatting>
  <conditionalFormatting sqref="K25">
    <cfRule type="cellIs" dxfId="725" priority="95" operator="lessThan">
      <formula>$C$4</formula>
    </cfRule>
  </conditionalFormatting>
  <conditionalFormatting sqref="K26">
    <cfRule type="cellIs" dxfId="724" priority="96" operator="lessThan">
      <formula>$C$4</formula>
    </cfRule>
  </conditionalFormatting>
  <conditionalFormatting sqref="K27">
    <cfRule type="cellIs" dxfId="723" priority="97" operator="lessThan">
      <formula>$C$4</formula>
    </cfRule>
  </conditionalFormatting>
  <conditionalFormatting sqref="K28">
    <cfRule type="cellIs" dxfId="722" priority="98" operator="lessThan">
      <formula>$C$4</formula>
    </cfRule>
  </conditionalFormatting>
  <conditionalFormatting sqref="K29">
    <cfRule type="cellIs" dxfId="721" priority="99" operator="lessThan">
      <formula>$C$4</formula>
    </cfRule>
  </conditionalFormatting>
  <conditionalFormatting sqref="K30">
    <cfRule type="cellIs" dxfId="720" priority="100" operator="lessThan">
      <formula>$C$4</formula>
    </cfRule>
  </conditionalFormatting>
  <conditionalFormatting sqref="K31">
    <cfRule type="cellIs" dxfId="719" priority="101" operator="lessThan">
      <formula>$C$4</formula>
    </cfRule>
  </conditionalFormatting>
  <conditionalFormatting sqref="K32">
    <cfRule type="cellIs" dxfId="718" priority="102" operator="lessThan">
      <formula>$C$4</formula>
    </cfRule>
  </conditionalFormatting>
  <conditionalFormatting sqref="K33">
    <cfRule type="cellIs" dxfId="717" priority="103" operator="lessThan">
      <formula>$C$4</formula>
    </cfRule>
  </conditionalFormatting>
  <conditionalFormatting sqref="K34">
    <cfRule type="cellIs" dxfId="716" priority="104" operator="lessThan">
      <formula>$C$4</formula>
    </cfRule>
  </conditionalFormatting>
  <conditionalFormatting sqref="K35">
    <cfRule type="cellIs" dxfId="715" priority="105" operator="lessThan">
      <formula>$C$4</formula>
    </cfRule>
  </conditionalFormatting>
  <conditionalFormatting sqref="K36">
    <cfRule type="cellIs" dxfId="714" priority="106" operator="lessThan">
      <formula>$C$4</formula>
    </cfRule>
  </conditionalFormatting>
  <conditionalFormatting sqref="K37">
    <cfRule type="cellIs" dxfId="713" priority="107" operator="lessThan">
      <formula>$C$4</formula>
    </cfRule>
  </conditionalFormatting>
  <conditionalFormatting sqref="K38">
    <cfRule type="cellIs" dxfId="712" priority="108" operator="lessThan">
      <formula>$C$4</formula>
    </cfRule>
  </conditionalFormatting>
  <conditionalFormatting sqref="K39">
    <cfRule type="cellIs" dxfId="711" priority="109" operator="lessThan">
      <formula>$C$4</formula>
    </cfRule>
  </conditionalFormatting>
  <conditionalFormatting sqref="K40">
    <cfRule type="cellIs" dxfId="710" priority="110" operator="lessThan">
      <formula>$C$4</formula>
    </cfRule>
  </conditionalFormatting>
  <conditionalFormatting sqref="K41">
    <cfRule type="cellIs" dxfId="709" priority="111" operator="lessThan">
      <formula>$C$4</formula>
    </cfRule>
  </conditionalFormatting>
  <conditionalFormatting sqref="K42">
    <cfRule type="cellIs" dxfId="708" priority="112" operator="lessThan">
      <formula>$C$4</formula>
    </cfRule>
  </conditionalFormatting>
  <conditionalFormatting sqref="K43">
    <cfRule type="cellIs" dxfId="707" priority="113" operator="lessThan">
      <formula>$C$4</formula>
    </cfRule>
  </conditionalFormatting>
  <conditionalFormatting sqref="K44">
    <cfRule type="cellIs" dxfId="706" priority="114" operator="lessThan">
      <formula>$C$4</formula>
    </cfRule>
  </conditionalFormatting>
  <conditionalFormatting sqref="K45">
    <cfRule type="cellIs" dxfId="705" priority="115" operator="lessThan">
      <formula>$C$4</formula>
    </cfRule>
  </conditionalFormatting>
  <conditionalFormatting sqref="K46">
    <cfRule type="cellIs" dxfId="704" priority="116" operator="lessThan">
      <formula>$C$4</formula>
    </cfRule>
  </conditionalFormatting>
  <conditionalFormatting sqref="K47">
    <cfRule type="cellIs" dxfId="703" priority="117" operator="lessThan">
      <formula>$C$4</formula>
    </cfRule>
  </conditionalFormatting>
  <conditionalFormatting sqref="K48">
    <cfRule type="cellIs" dxfId="702" priority="118" operator="lessThan">
      <formula>$C$4</formula>
    </cfRule>
  </conditionalFormatting>
  <conditionalFormatting sqref="K49">
    <cfRule type="cellIs" dxfId="701" priority="119" operator="lessThan">
      <formula>$C$4</formula>
    </cfRule>
  </conditionalFormatting>
  <conditionalFormatting sqref="K50">
    <cfRule type="cellIs" dxfId="700" priority="120" operator="lessThan">
      <formula>$C$4</formula>
    </cfRule>
  </conditionalFormatting>
  <conditionalFormatting sqref="M11">
    <cfRule type="cellIs" dxfId="699" priority="121" operator="lessThan">
      <formula>$C$4</formula>
    </cfRule>
  </conditionalFormatting>
  <conditionalFormatting sqref="M12">
    <cfRule type="cellIs" dxfId="698" priority="122" operator="lessThan">
      <formula>$C$4</formula>
    </cfRule>
  </conditionalFormatting>
  <conditionalFormatting sqref="M13">
    <cfRule type="cellIs" dxfId="697" priority="123" operator="lessThan">
      <formula>$C$4</formula>
    </cfRule>
  </conditionalFormatting>
  <conditionalFormatting sqref="M14">
    <cfRule type="cellIs" dxfId="696" priority="124" operator="lessThan">
      <formula>$C$4</formula>
    </cfRule>
  </conditionalFormatting>
  <conditionalFormatting sqref="M15">
    <cfRule type="cellIs" dxfId="695" priority="125" operator="lessThan">
      <formula>$C$4</formula>
    </cfRule>
  </conditionalFormatting>
  <conditionalFormatting sqref="M16">
    <cfRule type="cellIs" dxfId="694" priority="126" operator="lessThan">
      <formula>$C$4</formula>
    </cfRule>
  </conditionalFormatting>
  <conditionalFormatting sqref="M17">
    <cfRule type="cellIs" dxfId="693" priority="127" operator="lessThan">
      <formula>$C$4</formula>
    </cfRule>
  </conditionalFormatting>
  <conditionalFormatting sqref="M18">
    <cfRule type="cellIs" dxfId="692" priority="128" operator="lessThan">
      <formula>$C$4</formula>
    </cfRule>
  </conditionalFormatting>
  <conditionalFormatting sqref="M19">
    <cfRule type="cellIs" dxfId="691" priority="129" operator="lessThan">
      <formula>$C$4</formula>
    </cfRule>
  </conditionalFormatting>
  <conditionalFormatting sqref="M20">
    <cfRule type="cellIs" dxfId="690" priority="130" operator="lessThan">
      <formula>$C$4</formula>
    </cfRule>
  </conditionalFormatting>
  <conditionalFormatting sqref="M21">
    <cfRule type="cellIs" dxfId="689" priority="131" operator="lessThan">
      <formula>$C$4</formula>
    </cfRule>
  </conditionalFormatting>
  <conditionalFormatting sqref="M22">
    <cfRule type="cellIs" dxfId="688" priority="132" operator="lessThan">
      <formula>$C$4</formula>
    </cfRule>
  </conditionalFormatting>
  <conditionalFormatting sqref="M23">
    <cfRule type="cellIs" dxfId="687" priority="133" operator="lessThan">
      <formula>$C$4</formula>
    </cfRule>
  </conditionalFormatting>
  <conditionalFormatting sqref="M24">
    <cfRule type="cellIs" dxfId="686" priority="134" operator="lessThan">
      <formula>$C$4</formula>
    </cfRule>
  </conditionalFormatting>
  <conditionalFormatting sqref="M25">
    <cfRule type="cellIs" dxfId="685" priority="135" operator="lessThan">
      <formula>$C$4</formula>
    </cfRule>
  </conditionalFormatting>
  <conditionalFormatting sqref="M26">
    <cfRule type="cellIs" dxfId="684" priority="136" operator="lessThan">
      <formula>$C$4</formula>
    </cfRule>
  </conditionalFormatting>
  <conditionalFormatting sqref="M27">
    <cfRule type="cellIs" dxfId="683" priority="137" operator="lessThan">
      <formula>$C$4</formula>
    </cfRule>
  </conditionalFormatting>
  <conditionalFormatting sqref="M28">
    <cfRule type="cellIs" dxfId="682" priority="138" operator="lessThan">
      <formula>$C$4</formula>
    </cfRule>
  </conditionalFormatting>
  <conditionalFormatting sqref="M29">
    <cfRule type="cellIs" dxfId="681" priority="139" operator="lessThan">
      <formula>$C$4</formula>
    </cfRule>
  </conditionalFormatting>
  <conditionalFormatting sqref="M30">
    <cfRule type="cellIs" dxfId="680" priority="140" operator="lessThan">
      <formula>$C$4</formula>
    </cfRule>
  </conditionalFormatting>
  <conditionalFormatting sqref="M31">
    <cfRule type="cellIs" dxfId="679" priority="141" operator="lessThan">
      <formula>$C$4</formula>
    </cfRule>
  </conditionalFormatting>
  <conditionalFormatting sqref="M32">
    <cfRule type="cellIs" dxfId="678" priority="142" operator="lessThan">
      <formula>$C$4</formula>
    </cfRule>
  </conditionalFormatting>
  <conditionalFormatting sqref="M33">
    <cfRule type="cellIs" dxfId="677" priority="143" operator="lessThan">
      <formula>$C$4</formula>
    </cfRule>
  </conditionalFormatting>
  <conditionalFormatting sqref="M34">
    <cfRule type="cellIs" dxfId="676" priority="144" operator="lessThan">
      <formula>$C$4</formula>
    </cfRule>
  </conditionalFormatting>
  <conditionalFormatting sqref="M35">
    <cfRule type="cellIs" dxfId="675" priority="145" operator="lessThan">
      <formula>$C$4</formula>
    </cfRule>
  </conditionalFormatting>
  <conditionalFormatting sqref="M36">
    <cfRule type="cellIs" dxfId="674" priority="146" operator="lessThan">
      <formula>$C$4</formula>
    </cfRule>
  </conditionalFormatting>
  <conditionalFormatting sqref="M37">
    <cfRule type="cellIs" dxfId="673" priority="147" operator="lessThan">
      <formula>$C$4</formula>
    </cfRule>
  </conditionalFormatting>
  <conditionalFormatting sqref="M38">
    <cfRule type="cellIs" dxfId="672" priority="148" operator="lessThan">
      <formula>$C$4</formula>
    </cfRule>
  </conditionalFormatting>
  <conditionalFormatting sqref="M39">
    <cfRule type="cellIs" dxfId="671" priority="149" operator="lessThan">
      <formula>$C$4</formula>
    </cfRule>
  </conditionalFormatting>
  <conditionalFormatting sqref="M40">
    <cfRule type="cellIs" dxfId="670" priority="150" operator="lessThan">
      <formula>$C$4</formula>
    </cfRule>
  </conditionalFormatting>
  <conditionalFormatting sqref="M41">
    <cfRule type="cellIs" dxfId="669" priority="151" operator="lessThan">
      <formula>$C$4</formula>
    </cfRule>
  </conditionalFormatting>
  <conditionalFormatting sqref="M42">
    <cfRule type="cellIs" dxfId="668" priority="152" operator="lessThan">
      <formula>$C$4</formula>
    </cfRule>
  </conditionalFormatting>
  <conditionalFormatting sqref="M43">
    <cfRule type="cellIs" dxfId="667" priority="153" operator="lessThan">
      <formula>$C$4</formula>
    </cfRule>
  </conditionalFormatting>
  <conditionalFormatting sqref="M44">
    <cfRule type="cellIs" dxfId="666" priority="154" operator="lessThan">
      <formula>$C$4</formula>
    </cfRule>
  </conditionalFormatting>
  <conditionalFormatting sqref="M45">
    <cfRule type="cellIs" dxfId="665" priority="155" operator="lessThan">
      <formula>$C$4</formula>
    </cfRule>
  </conditionalFormatting>
  <conditionalFormatting sqref="M46">
    <cfRule type="cellIs" dxfId="664" priority="156" operator="lessThan">
      <formula>$C$4</formula>
    </cfRule>
  </conditionalFormatting>
  <conditionalFormatting sqref="M47">
    <cfRule type="cellIs" dxfId="663" priority="157" operator="lessThan">
      <formula>$C$4</formula>
    </cfRule>
  </conditionalFormatting>
  <conditionalFormatting sqref="M48">
    <cfRule type="cellIs" dxfId="662" priority="158" operator="lessThan">
      <formula>$C$4</formula>
    </cfRule>
  </conditionalFormatting>
  <conditionalFormatting sqref="M49">
    <cfRule type="cellIs" dxfId="661" priority="159" operator="lessThan">
      <formula>$C$4</formula>
    </cfRule>
  </conditionalFormatting>
  <conditionalFormatting sqref="M50">
    <cfRule type="cellIs" dxfId="660" priority="160" operator="lessThan">
      <formula>$C$4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xWindow="481" yWindow="47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C18" sqref="C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1" width="9" customWidth="1"/>
    <col min="12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119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4720</v>
      </c>
      <c r="C11" s="19" t="s">
        <v>115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mengidentifikasi guru gatra, guru lagu, dan guru wilangan dalam tembang macapat pupuh Pangkur</v>
      </c>
      <c r="K11" s="19">
        <f t="shared" ref="K11:K50" si="4">IF((COUNTA(AF11:AN11)&gt;0),AVERAGE(AF11:AN11),"")</f>
        <v>81.666666666666671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81.666666666666671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menyajikan teks paragraf dengan menggunakan aksara Jawa, namun perlu peningkatan dalam penggunaan ragam aksara mandaswara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85</v>
      </c>
      <c r="U11" s="1">
        <v>80</v>
      </c>
      <c r="V11" s="1">
        <v>80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4736</v>
      </c>
      <c r="C12" s="19" t="s">
        <v>116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1</v>
      </c>
      <c r="J12" s="19" t="str">
        <f t="shared" si="3"/>
        <v>Memiliki kemampuan dalam mengidentifikasi guru gatra, guru lagu, dan guru wilangan dalam tembang macapat pupuh Pangkur</v>
      </c>
      <c r="K12" s="19">
        <f t="shared" si="4"/>
        <v>82.666666666666671</v>
      </c>
      <c r="L12" s="19" t="str">
        <f t="shared" si="5"/>
        <v>B</v>
      </c>
      <c r="M12" s="19">
        <f t="shared" si="6"/>
        <v>82.666666666666671</v>
      </c>
      <c r="N12" s="19" t="str">
        <f t="shared" si="7"/>
        <v>B</v>
      </c>
      <c r="O12" s="35">
        <v>4</v>
      </c>
      <c r="P12" s="19" t="str">
        <f t="shared" si="8"/>
        <v>Mampu menyajikan teks paragraf dengan menggunakan aksara Jawa, namun perlu peningkatan dalam penggunaan ragam aksara mandaswara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89</v>
      </c>
      <c r="V12" s="1">
        <v>82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83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4752</v>
      </c>
      <c r="C13" s="19" t="s">
        <v>117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1</v>
      </c>
      <c r="J13" s="19" t="str">
        <f t="shared" si="3"/>
        <v>Memiliki kemampuan dalam mengidentifikasi guru gatra, guru lagu, dan guru wilangan dalam tembang macapat pupuh Pangkur</v>
      </c>
      <c r="K13" s="19">
        <f t="shared" si="4"/>
        <v>81</v>
      </c>
      <c r="L13" s="19" t="str">
        <f t="shared" si="5"/>
        <v>B</v>
      </c>
      <c r="M13" s="19">
        <f t="shared" si="6"/>
        <v>81</v>
      </c>
      <c r="N13" s="19" t="str">
        <f t="shared" si="7"/>
        <v>B</v>
      </c>
      <c r="O13" s="35">
        <v>1</v>
      </c>
      <c r="P13" s="19" t="str">
        <f t="shared" si="8"/>
        <v>Memiliki kemampuan menyajikan teks serat Wedhatama pupuh Pangkur</v>
      </c>
      <c r="Q13" s="19" t="str">
        <f t="shared" si="9"/>
        <v>B</v>
      </c>
      <c r="R13" s="19" t="str">
        <f t="shared" si="10"/>
        <v/>
      </c>
      <c r="S13" s="18"/>
      <c r="T13" s="1">
        <v>80</v>
      </c>
      <c r="U13" s="1">
        <v>80</v>
      </c>
      <c r="V13" s="1">
        <v>76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80</v>
      </c>
      <c r="AH13" s="1">
        <v>78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264</v>
      </c>
      <c r="FI13" s="73" t="s">
        <v>273</v>
      </c>
      <c r="FJ13" s="74">
        <v>3281</v>
      </c>
      <c r="FK13" s="74">
        <v>3291</v>
      </c>
    </row>
    <row r="14" spans="1:167">
      <c r="A14" s="19">
        <v>4</v>
      </c>
      <c r="B14" s="19">
        <v>4767</v>
      </c>
      <c r="C14" s="19" t="s">
        <v>118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2</v>
      </c>
      <c r="J14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14" s="19">
        <f t="shared" si="4"/>
        <v>83.333333333333329</v>
      </c>
      <c r="L14" s="19" t="str">
        <f t="shared" si="5"/>
        <v>B</v>
      </c>
      <c r="M14" s="19">
        <f t="shared" si="6"/>
        <v>83.333333333333329</v>
      </c>
      <c r="N14" s="19" t="str">
        <f t="shared" si="7"/>
        <v>B</v>
      </c>
      <c r="O14" s="35">
        <v>3</v>
      </c>
      <c r="P14" s="19" t="str">
        <f t="shared" si="8"/>
        <v>Memiliki kemampuan menyajikan teks pawarta, namun perlu  peningkatan dalam menggunakan ragam unggah-ungguh basa Jawa</v>
      </c>
      <c r="Q14" s="19" t="str">
        <f t="shared" si="9"/>
        <v>B</v>
      </c>
      <c r="R14" s="19" t="str">
        <f t="shared" si="10"/>
        <v/>
      </c>
      <c r="S14" s="18"/>
      <c r="T14" s="1">
        <v>80</v>
      </c>
      <c r="U14" s="1">
        <v>98</v>
      </c>
      <c r="V14" s="1">
        <v>76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4783</v>
      </c>
      <c r="C15" s="19" t="s">
        <v>119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4</v>
      </c>
      <c r="J15" s="19" t="str">
        <f t="shared" si="3"/>
        <v>Memiliki kemampuan membaca pemahaman teks cerita cekak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1</v>
      </c>
      <c r="P15" s="19" t="str">
        <f t="shared" si="8"/>
        <v>Memiliki kemampuan menyajikan teks serat Wedhatama pupuh Pangkur</v>
      </c>
      <c r="Q15" s="19" t="str">
        <f t="shared" si="9"/>
        <v>B</v>
      </c>
      <c r="R15" s="19" t="str">
        <f t="shared" si="10"/>
        <v/>
      </c>
      <c r="S15" s="18"/>
      <c r="T15" s="1">
        <v>85</v>
      </c>
      <c r="U15" s="1">
        <v>80</v>
      </c>
      <c r="V15" s="1">
        <v>76</v>
      </c>
      <c r="W15" s="1">
        <v>85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265</v>
      </c>
      <c r="FI15" s="73" t="s">
        <v>272</v>
      </c>
      <c r="FJ15" s="74">
        <v>3282</v>
      </c>
      <c r="FK15" s="74">
        <v>3292</v>
      </c>
    </row>
    <row r="16" spans="1:167">
      <c r="A16" s="19">
        <v>6</v>
      </c>
      <c r="B16" s="19">
        <v>4799</v>
      </c>
      <c r="C16" s="19" t="s">
        <v>120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3</v>
      </c>
      <c r="J16" s="19" t="str">
        <f t="shared" si="3"/>
        <v>Memiliki kemampuan dalam mengidentifikasi struktur dan kaidah teks cerita cekak</v>
      </c>
      <c r="K16" s="19">
        <f t="shared" si="4"/>
        <v>82.666666666666671</v>
      </c>
      <c r="L16" s="19" t="str">
        <f t="shared" si="5"/>
        <v>B</v>
      </c>
      <c r="M16" s="19">
        <f t="shared" si="6"/>
        <v>82.666666666666671</v>
      </c>
      <c r="N16" s="19" t="str">
        <f t="shared" si="7"/>
        <v>B</v>
      </c>
      <c r="O16" s="35">
        <v>4</v>
      </c>
      <c r="P16" s="19" t="str">
        <f t="shared" si="8"/>
        <v>Mampu menyajikan teks paragraf dengan menggunakan aksara Jawa, namun perlu peningkatan dalam penggunaan ragam aksara mandaswara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83</v>
      </c>
      <c r="V16" s="1">
        <v>77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80</v>
      </c>
      <c r="AH16" s="1">
        <v>78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4815</v>
      </c>
      <c r="C17" s="19" t="s">
        <v>121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2</v>
      </c>
      <c r="J17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17" s="19">
        <f t="shared" si="4"/>
        <v>86</v>
      </c>
      <c r="L17" s="19" t="str">
        <f t="shared" si="5"/>
        <v>A</v>
      </c>
      <c r="M17" s="19">
        <f t="shared" si="6"/>
        <v>86</v>
      </c>
      <c r="N17" s="19" t="str">
        <f t="shared" si="7"/>
        <v>A</v>
      </c>
      <c r="O17" s="35">
        <v>2</v>
      </c>
      <c r="P17" s="19" t="str">
        <f t="shared" si="8"/>
        <v>Mampu menyajikan tesk cerita cekak, namun perlu peningkatan dalam penggunaan ragam unggah-ungguh basa Jawa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92</v>
      </c>
      <c r="V17" s="1">
        <v>76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266</v>
      </c>
      <c r="FI17" s="73" t="s">
        <v>271</v>
      </c>
      <c r="FJ17" s="74">
        <v>3283</v>
      </c>
      <c r="FK17" s="74">
        <v>3293</v>
      </c>
    </row>
    <row r="18" spans="1:167">
      <c r="A18" s="19">
        <v>8</v>
      </c>
      <c r="B18" s="19">
        <v>4831</v>
      </c>
      <c r="C18" s="19" t="s">
        <v>122</v>
      </c>
      <c r="D18" s="18"/>
      <c r="E18" s="19">
        <f t="shared" si="0"/>
        <v>81</v>
      </c>
      <c r="F18" s="19" t="str">
        <f t="shared" si="1"/>
        <v>B</v>
      </c>
      <c r="G18" s="19">
        <f>IF((COUNTA(T12:AC12)&gt;0),(ROUND((AVERAGE(T18:AD18)),0)),"")</f>
        <v>81</v>
      </c>
      <c r="H18" s="19" t="str">
        <f t="shared" si="2"/>
        <v>B</v>
      </c>
      <c r="I18" s="35">
        <v>3</v>
      </c>
      <c r="J18" s="19" t="str">
        <f t="shared" si="3"/>
        <v>Memiliki kemampuan dalam mengidentifikasi struktur dan kaidah teks cerita cekak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Mampu menyajikan tesk cerita cekak, namun perlu peningkatan dalam penggunaan ragam unggah-ungguh basa Jawa</v>
      </c>
      <c r="Q18" s="19" t="str">
        <f t="shared" si="9"/>
        <v>B</v>
      </c>
      <c r="R18" s="19" t="str">
        <f t="shared" si="10"/>
        <v/>
      </c>
      <c r="S18" s="18"/>
      <c r="T18" s="1">
        <v>85</v>
      </c>
      <c r="U18" s="1">
        <v>80</v>
      </c>
      <c r="V18" s="1">
        <v>77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78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4847</v>
      </c>
      <c r="C19" s="19" t="s">
        <v>123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3</v>
      </c>
      <c r="J19" s="19" t="str">
        <f t="shared" si="3"/>
        <v>Memiliki kemampuan dalam mengidentifikasi struktur dan kaidah teks cerita cekak</v>
      </c>
      <c r="K19" s="19">
        <f t="shared" si="4"/>
        <v>79.333333333333329</v>
      </c>
      <c r="L19" s="19" t="str">
        <f t="shared" si="5"/>
        <v>B</v>
      </c>
      <c r="M19" s="19">
        <f t="shared" si="6"/>
        <v>79.333333333333329</v>
      </c>
      <c r="N19" s="19" t="str">
        <f t="shared" si="7"/>
        <v>B</v>
      </c>
      <c r="O19" s="35">
        <v>4</v>
      </c>
      <c r="P19" s="19" t="str">
        <f t="shared" si="8"/>
        <v>Mampu menyajikan teks paragraf dengan menggunakan aksara Jawa, namun perlu peningkatan dalam penggunaan ragam aksara mandaswara</v>
      </c>
      <c r="Q19" s="19" t="str">
        <f t="shared" si="9"/>
        <v>B</v>
      </c>
      <c r="R19" s="19" t="str">
        <f t="shared" si="10"/>
        <v/>
      </c>
      <c r="S19" s="18"/>
      <c r="T19" s="1">
        <v>85</v>
      </c>
      <c r="U19" s="1">
        <v>86</v>
      </c>
      <c r="V19" s="1">
        <v>80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78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267</v>
      </c>
      <c r="FI19" s="73" t="s">
        <v>274</v>
      </c>
      <c r="FJ19" s="74">
        <v>3284</v>
      </c>
      <c r="FK19" s="74">
        <v>3294</v>
      </c>
    </row>
    <row r="20" spans="1:167">
      <c r="A20" s="19">
        <v>10</v>
      </c>
      <c r="B20" s="19">
        <v>4863</v>
      </c>
      <c r="C20" s="19" t="s">
        <v>124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5</v>
      </c>
      <c r="J20" s="19" t="str">
        <f t="shared" si="3"/>
        <v>Memiliki kemampuan mengidentifikasi struktur dan kaidah teks pawarta</v>
      </c>
      <c r="K20" s="19">
        <f t="shared" si="4"/>
        <v>81</v>
      </c>
      <c r="L20" s="19" t="str">
        <f t="shared" si="5"/>
        <v>B</v>
      </c>
      <c r="M20" s="19">
        <f t="shared" si="6"/>
        <v>81</v>
      </c>
      <c r="N20" s="19" t="str">
        <f t="shared" si="7"/>
        <v>B</v>
      </c>
      <c r="O20" s="35">
        <v>4</v>
      </c>
      <c r="P20" s="19" t="str">
        <f t="shared" si="8"/>
        <v>Mampu menyajikan teks paragraf dengan menggunakan aksara Jawa, namun perlu peningkatan dalam penggunaan ragam aksara mandaswara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95</v>
      </c>
      <c r="V20" s="1">
        <v>77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78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4879</v>
      </c>
      <c r="C21" s="19" t="s">
        <v>125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6</v>
      </c>
      <c r="J21" s="19" t="str">
        <f t="shared" si="3"/>
        <v>Memiliki kemampuan mendeskripsikan rumah adat jawa</v>
      </c>
      <c r="K21" s="19">
        <f t="shared" si="4"/>
        <v>81.666666666666671</v>
      </c>
      <c r="L21" s="19" t="str">
        <f t="shared" si="5"/>
        <v>B</v>
      </c>
      <c r="M21" s="19">
        <f t="shared" si="6"/>
        <v>81.666666666666671</v>
      </c>
      <c r="N21" s="19" t="str">
        <f t="shared" si="7"/>
        <v>B</v>
      </c>
      <c r="O21" s="35">
        <v>4</v>
      </c>
      <c r="P21" s="19" t="str">
        <f t="shared" si="8"/>
        <v>Mampu menyajikan teks paragraf dengan menggunakan aksara Jawa, namun perlu peningkatan dalam penggunaan ragam aksara mandaswara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86</v>
      </c>
      <c r="V21" s="1">
        <v>76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87</v>
      </c>
      <c r="AH21" s="1">
        <v>78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268</v>
      </c>
      <c r="FI21" s="73"/>
      <c r="FJ21" s="74">
        <v>3285</v>
      </c>
      <c r="FK21" s="74">
        <v>3295</v>
      </c>
    </row>
    <row r="22" spans="1:167">
      <c r="A22" s="19">
        <v>12</v>
      </c>
      <c r="B22" s="19">
        <v>4895</v>
      </c>
      <c r="C22" s="19" t="s">
        <v>126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5</v>
      </c>
      <c r="J22" s="19" t="str">
        <f t="shared" si="3"/>
        <v>Memiliki kemampuan mengidentifikasi struktur dan kaidah teks pawarta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3</v>
      </c>
      <c r="P22" s="19" t="str">
        <f t="shared" si="8"/>
        <v>Memiliki kemampuan menyajikan teks pawarta, namun perlu  peningkatan dalam menggunakan ragam unggah-ungguh basa Jawa</v>
      </c>
      <c r="Q22" s="19" t="str">
        <f t="shared" si="9"/>
        <v>B</v>
      </c>
      <c r="R22" s="19" t="str">
        <f t="shared" si="10"/>
        <v/>
      </c>
      <c r="S22" s="18"/>
      <c r="T22" s="1">
        <v>80</v>
      </c>
      <c r="U22" s="1">
        <v>80</v>
      </c>
      <c r="V22" s="1">
        <v>76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4911</v>
      </c>
      <c r="C23" s="19" t="s">
        <v>127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4</v>
      </c>
      <c r="J23" s="19" t="str">
        <f t="shared" si="3"/>
        <v>Memiliki kemampuan membaca pemahaman teks cerita cekak</v>
      </c>
      <c r="K23" s="19">
        <f t="shared" si="4"/>
        <v>81.333333333333329</v>
      </c>
      <c r="L23" s="19" t="str">
        <f t="shared" si="5"/>
        <v>B</v>
      </c>
      <c r="M23" s="19">
        <f t="shared" si="6"/>
        <v>81.333333333333329</v>
      </c>
      <c r="N23" s="19" t="str">
        <f t="shared" si="7"/>
        <v>B</v>
      </c>
      <c r="O23" s="35">
        <v>2</v>
      </c>
      <c r="P23" s="19" t="str">
        <f t="shared" si="8"/>
        <v>Mampu menyajikan tesk cerita cekak, namun perlu peningkatan dalam penggunaan ragam unggah-ungguh basa Jawa</v>
      </c>
      <c r="Q23" s="19" t="str">
        <f t="shared" si="9"/>
        <v>B</v>
      </c>
      <c r="R23" s="19" t="str">
        <f t="shared" si="10"/>
        <v/>
      </c>
      <c r="S23" s="18"/>
      <c r="T23" s="1">
        <v>85</v>
      </c>
      <c r="U23" s="1">
        <v>83</v>
      </c>
      <c r="V23" s="1">
        <v>76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86</v>
      </c>
      <c r="AH23" s="1">
        <v>78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 t="s">
        <v>269</v>
      </c>
      <c r="FI23" s="73"/>
      <c r="FJ23" s="74">
        <v>3286</v>
      </c>
      <c r="FK23" s="74">
        <v>3296</v>
      </c>
    </row>
    <row r="24" spans="1:167">
      <c r="A24" s="19">
        <v>14</v>
      </c>
      <c r="B24" s="19">
        <v>4927</v>
      </c>
      <c r="C24" s="19" t="s">
        <v>128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7</v>
      </c>
      <c r="J24" s="19" t="str">
        <f t="shared" si="3"/>
        <v>Memiliki kemampuan membaca pemahaman paragraf dengan menggunakan aksara Jawa, namun perlu peningkatan dalam pemahaman membaca paragraf aksara Jawa dengan ragam aksara mandaswara</v>
      </c>
      <c r="K24" s="19">
        <f t="shared" si="4"/>
        <v>81.333333333333329</v>
      </c>
      <c r="L24" s="19" t="str">
        <f t="shared" si="5"/>
        <v>B</v>
      </c>
      <c r="M24" s="19">
        <f t="shared" si="6"/>
        <v>81.333333333333329</v>
      </c>
      <c r="N24" s="19" t="str">
        <f t="shared" si="7"/>
        <v>B</v>
      </c>
      <c r="O24" s="35">
        <v>2</v>
      </c>
      <c r="P24" s="19" t="str">
        <f t="shared" si="8"/>
        <v>Mampu menyajikan tesk cerita cekak, namun perlu peningkatan dalam penggunaan ragam unggah-ungguh basa Jawa</v>
      </c>
      <c r="Q24" s="19" t="str">
        <f t="shared" si="9"/>
        <v>B</v>
      </c>
      <c r="R24" s="19" t="str">
        <f t="shared" si="10"/>
        <v/>
      </c>
      <c r="S24" s="18"/>
      <c r="T24" s="1">
        <v>80</v>
      </c>
      <c r="U24" s="1">
        <v>86</v>
      </c>
      <c r="V24" s="1">
        <v>76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86</v>
      </c>
      <c r="AH24" s="1">
        <v>78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4943</v>
      </c>
      <c r="C25" s="19" t="s">
        <v>129</v>
      </c>
      <c r="D25" s="18"/>
      <c r="E25" s="19">
        <f t="shared" si="0"/>
        <v>84</v>
      </c>
      <c r="F25" s="19" t="str">
        <f t="shared" si="1"/>
        <v>B</v>
      </c>
      <c r="G25" s="19">
        <f>IF((COUNTA(T12:AC12)&gt;0),(ROUND((AVERAGE(T25:AD25)),0)),"")</f>
        <v>84</v>
      </c>
      <c r="H25" s="19" t="str">
        <f t="shared" si="2"/>
        <v>B</v>
      </c>
      <c r="I25" s="35">
        <v>2</v>
      </c>
      <c r="J25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25" s="19">
        <f t="shared" si="4"/>
        <v>87.666666666666671</v>
      </c>
      <c r="L25" s="19" t="str">
        <f t="shared" si="5"/>
        <v>A</v>
      </c>
      <c r="M25" s="19">
        <f t="shared" si="6"/>
        <v>87.666666666666671</v>
      </c>
      <c r="N25" s="19" t="str">
        <f t="shared" si="7"/>
        <v>A</v>
      </c>
      <c r="O25" s="35">
        <v>1</v>
      </c>
      <c r="P25" s="19" t="str">
        <f t="shared" si="8"/>
        <v>Memiliki kemampuan menyajikan teks serat Wedhatama pupuh Pangkur</v>
      </c>
      <c r="Q25" s="19" t="str">
        <f t="shared" si="9"/>
        <v>B</v>
      </c>
      <c r="R25" s="19" t="str">
        <f t="shared" si="10"/>
        <v/>
      </c>
      <c r="S25" s="18"/>
      <c r="T25" s="1">
        <v>80</v>
      </c>
      <c r="U25" s="1">
        <v>89</v>
      </c>
      <c r="V25" s="1">
        <v>83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95</v>
      </c>
      <c r="AH25" s="1">
        <v>78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 t="s">
        <v>270</v>
      </c>
      <c r="FI25" s="73"/>
      <c r="FJ25" s="74">
        <v>3287</v>
      </c>
      <c r="FK25" s="74">
        <v>3297</v>
      </c>
    </row>
    <row r="26" spans="1:167">
      <c r="A26" s="19">
        <v>16</v>
      </c>
      <c r="B26" s="19">
        <v>4959</v>
      </c>
      <c r="C26" s="19" t="s">
        <v>130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3</v>
      </c>
      <c r="J26" s="19" t="str">
        <f t="shared" si="3"/>
        <v>Memiliki kemampuan dalam mengidentifikasi struktur dan kaidah teks cerita cekak</v>
      </c>
      <c r="K26" s="19">
        <f t="shared" si="4"/>
        <v>86.666666666666671</v>
      </c>
      <c r="L26" s="19" t="str">
        <f t="shared" si="5"/>
        <v>A</v>
      </c>
      <c r="M26" s="19">
        <f t="shared" si="6"/>
        <v>86.666666666666671</v>
      </c>
      <c r="N26" s="19" t="str">
        <f t="shared" si="7"/>
        <v>A</v>
      </c>
      <c r="O26" s="35">
        <v>3</v>
      </c>
      <c r="P26" s="19" t="str">
        <f t="shared" si="8"/>
        <v>Memiliki kemampuan menyajikan teks pawarta, namun perlu  peningkatan dalam menggunakan ragam unggah-ungguh basa Jawa</v>
      </c>
      <c r="Q26" s="19" t="str">
        <f t="shared" si="9"/>
        <v>B</v>
      </c>
      <c r="R26" s="19" t="str">
        <f t="shared" si="10"/>
        <v/>
      </c>
      <c r="S26" s="18"/>
      <c r="T26" s="1">
        <v>85</v>
      </c>
      <c r="U26" s="1">
        <v>96</v>
      </c>
      <c r="V26" s="1">
        <v>83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95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4975</v>
      </c>
      <c r="C27" s="19" t="s">
        <v>131</v>
      </c>
      <c r="D27" s="18"/>
      <c r="E27" s="19">
        <f t="shared" si="0"/>
        <v>82</v>
      </c>
      <c r="F27" s="19" t="str">
        <f t="shared" si="1"/>
        <v>B</v>
      </c>
      <c r="G27" s="19">
        <f>IF((COUNTA(T12:AC12)&gt;0),(ROUND((AVERAGE(T27:AD27)),0)),"")</f>
        <v>82</v>
      </c>
      <c r="H27" s="19" t="str">
        <f t="shared" si="2"/>
        <v>B</v>
      </c>
      <c r="I27" s="35">
        <v>1</v>
      </c>
      <c r="J27" s="19" t="str">
        <f t="shared" si="3"/>
        <v>Memiliki kemampuan dalam mengidentifikasi guru gatra, guru lagu, dan guru wilangan dalam tembang macapat pupuh Pangkur</v>
      </c>
      <c r="K27" s="19">
        <f t="shared" si="4"/>
        <v>82.666666666666671</v>
      </c>
      <c r="L27" s="19" t="str">
        <f t="shared" si="5"/>
        <v>B</v>
      </c>
      <c r="M27" s="19">
        <f t="shared" si="6"/>
        <v>82.666666666666671</v>
      </c>
      <c r="N27" s="19" t="str">
        <f t="shared" si="7"/>
        <v>B</v>
      </c>
      <c r="O27" s="35">
        <v>2</v>
      </c>
      <c r="P27" s="19" t="str">
        <f t="shared" si="8"/>
        <v>Mampu menyajikan tesk cerita cekak, namun perlu peningkatan dalam penggunaan ragam unggah-ungguh basa Jawa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85</v>
      </c>
      <c r="V27" s="1">
        <v>76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80</v>
      </c>
      <c r="AH27" s="1">
        <v>78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3288</v>
      </c>
      <c r="FK27" s="74">
        <v>3298</v>
      </c>
    </row>
    <row r="28" spans="1:167">
      <c r="A28" s="19">
        <v>18</v>
      </c>
      <c r="B28" s="19">
        <v>4991</v>
      </c>
      <c r="C28" s="19" t="s">
        <v>132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4</v>
      </c>
      <c r="J28" s="19" t="str">
        <f t="shared" si="3"/>
        <v>Memiliki kemampuan membaca pemahaman teks cerita cekak</v>
      </c>
      <c r="K28" s="19">
        <f t="shared" si="4"/>
        <v>84.333333333333329</v>
      </c>
      <c r="L28" s="19" t="str">
        <f t="shared" si="5"/>
        <v>A</v>
      </c>
      <c r="M28" s="19">
        <f t="shared" si="6"/>
        <v>84.333333333333329</v>
      </c>
      <c r="N28" s="19" t="str">
        <f t="shared" si="7"/>
        <v>A</v>
      </c>
      <c r="O28" s="35">
        <v>2</v>
      </c>
      <c r="P28" s="19" t="str">
        <f t="shared" si="8"/>
        <v>Mampu menyajikan tesk cerita cekak, namun perlu peningkatan dalam penggunaan ragam unggah-ungguh basa Jawa</v>
      </c>
      <c r="Q28" s="19" t="str">
        <f t="shared" si="9"/>
        <v>B</v>
      </c>
      <c r="R28" s="19" t="str">
        <f t="shared" si="10"/>
        <v/>
      </c>
      <c r="S28" s="18"/>
      <c r="T28" s="1">
        <v>85</v>
      </c>
      <c r="U28" s="1">
        <v>84</v>
      </c>
      <c r="V28" s="1">
        <v>85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95</v>
      </c>
      <c r="AH28" s="1">
        <v>78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5007</v>
      </c>
      <c r="C29" s="19" t="s">
        <v>133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4</v>
      </c>
      <c r="J29" s="19" t="str">
        <f t="shared" si="3"/>
        <v>Memiliki kemampuan membaca pemahaman teks cerita cekak</v>
      </c>
      <c r="K29" s="19">
        <f t="shared" si="4"/>
        <v>82.666666666666671</v>
      </c>
      <c r="L29" s="19" t="str">
        <f t="shared" si="5"/>
        <v>B</v>
      </c>
      <c r="M29" s="19">
        <f t="shared" si="6"/>
        <v>82.666666666666671</v>
      </c>
      <c r="N29" s="19" t="str">
        <f t="shared" si="7"/>
        <v>B</v>
      </c>
      <c r="O29" s="35">
        <v>4</v>
      </c>
      <c r="P29" s="19" t="str">
        <f t="shared" si="8"/>
        <v>Mampu menyajikan teks paragraf dengan menggunakan aksara Jawa, namun perlu peningkatan dalam penggunaan ragam aksara mandaswara</v>
      </c>
      <c r="Q29" s="19" t="str">
        <f t="shared" si="9"/>
        <v>B</v>
      </c>
      <c r="R29" s="19" t="str">
        <f t="shared" si="10"/>
        <v/>
      </c>
      <c r="S29" s="18"/>
      <c r="T29" s="1">
        <v>85</v>
      </c>
      <c r="U29" s="1">
        <v>87</v>
      </c>
      <c r="V29" s="1">
        <v>84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90</v>
      </c>
      <c r="AH29" s="1">
        <v>78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3289</v>
      </c>
      <c r="FK29" s="74">
        <v>3299</v>
      </c>
    </row>
    <row r="30" spans="1:167">
      <c r="A30" s="19">
        <v>20</v>
      </c>
      <c r="B30" s="19">
        <v>5022</v>
      </c>
      <c r="C30" s="19" t="s">
        <v>134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3</v>
      </c>
      <c r="J30" s="19" t="str">
        <f t="shared" si="3"/>
        <v>Memiliki kemampuan dalam mengidentifikasi struktur dan kaidah teks cerita cekak</v>
      </c>
      <c r="K30" s="19">
        <f t="shared" si="4"/>
        <v>81.666666666666671</v>
      </c>
      <c r="L30" s="19" t="str">
        <f t="shared" si="5"/>
        <v>B</v>
      </c>
      <c r="M30" s="19">
        <f t="shared" si="6"/>
        <v>81.666666666666671</v>
      </c>
      <c r="N30" s="19" t="str">
        <f t="shared" si="7"/>
        <v>B</v>
      </c>
      <c r="O30" s="35">
        <v>3</v>
      </c>
      <c r="P30" s="19" t="str">
        <f t="shared" si="8"/>
        <v>Memiliki kemampuan menyajikan teks pawarta, namun perlu  peningkatan dalam menggunakan ragam unggah-ungguh basa Jawa</v>
      </c>
      <c r="Q30" s="19" t="str">
        <f t="shared" si="9"/>
        <v>B</v>
      </c>
      <c r="R30" s="19" t="str">
        <f t="shared" si="10"/>
        <v/>
      </c>
      <c r="S30" s="18"/>
      <c r="T30" s="1">
        <v>85</v>
      </c>
      <c r="U30" s="1">
        <v>80</v>
      </c>
      <c r="V30" s="1">
        <v>77</v>
      </c>
      <c r="W30" s="1">
        <v>85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82</v>
      </c>
      <c r="AH30" s="1">
        <v>78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5037</v>
      </c>
      <c r="C31" s="19" t="s">
        <v>135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1</v>
      </c>
      <c r="J31" s="19" t="str">
        <f t="shared" si="3"/>
        <v>Memiliki kemampuan dalam mengidentifikasi guru gatra, guru lagu, dan guru wilangan dalam tembang macapat pupuh Pangkur</v>
      </c>
      <c r="K31" s="19">
        <f t="shared" si="4"/>
        <v>82.333333333333329</v>
      </c>
      <c r="L31" s="19" t="str">
        <f t="shared" si="5"/>
        <v>B</v>
      </c>
      <c r="M31" s="19">
        <f t="shared" si="6"/>
        <v>82.333333333333329</v>
      </c>
      <c r="N31" s="19" t="str">
        <f t="shared" si="7"/>
        <v>B</v>
      </c>
      <c r="O31" s="35">
        <v>3</v>
      </c>
      <c r="P31" s="19" t="str">
        <f t="shared" si="8"/>
        <v>Memiliki kemampuan menyajikan teks pawarta, namun perlu  peningkatan dalam menggunakan ragam unggah-ungguh basa Jawa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89</v>
      </c>
      <c r="V31" s="1">
        <v>80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82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3290</v>
      </c>
      <c r="FK31" s="74">
        <v>3300</v>
      </c>
    </row>
    <row r="32" spans="1:167">
      <c r="A32" s="19">
        <v>22</v>
      </c>
      <c r="B32" s="19">
        <v>5053</v>
      </c>
      <c r="C32" s="19" t="s">
        <v>136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1</v>
      </c>
      <c r="J32" s="19" t="str">
        <f t="shared" si="3"/>
        <v>Memiliki kemampuan dalam mengidentifikasi guru gatra, guru lagu, dan guru wilangan dalam tembang macapat pupuh Pangkur</v>
      </c>
      <c r="K32" s="19">
        <f t="shared" si="4"/>
        <v>81</v>
      </c>
      <c r="L32" s="19" t="str">
        <f t="shared" si="5"/>
        <v>B</v>
      </c>
      <c r="M32" s="19">
        <f t="shared" si="6"/>
        <v>81</v>
      </c>
      <c r="N32" s="19" t="str">
        <f t="shared" si="7"/>
        <v>B</v>
      </c>
      <c r="O32" s="35">
        <v>2</v>
      </c>
      <c r="P32" s="19" t="str">
        <f t="shared" si="8"/>
        <v>Mampu menyajikan tesk cerita cekak, namun perlu peningkatan dalam penggunaan ragam unggah-ungguh basa Jawa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1">
        <v>95</v>
      </c>
      <c r="V32" s="1">
        <v>76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5069</v>
      </c>
      <c r="C33" s="19" t="s">
        <v>137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1</v>
      </c>
      <c r="J33" s="19" t="str">
        <f t="shared" si="3"/>
        <v>Memiliki kemampuan dalam mengidentifikasi guru gatra, guru lagu, dan guru wilangan dalam tembang macapat pupuh Pangkur</v>
      </c>
      <c r="K33" s="19">
        <f t="shared" si="4"/>
        <v>83.333333333333329</v>
      </c>
      <c r="L33" s="19" t="str">
        <f t="shared" si="5"/>
        <v>B</v>
      </c>
      <c r="M33" s="19">
        <f t="shared" si="6"/>
        <v>83.333333333333329</v>
      </c>
      <c r="N33" s="19" t="str">
        <f t="shared" si="7"/>
        <v>B</v>
      </c>
      <c r="O33" s="35">
        <v>2</v>
      </c>
      <c r="P33" s="19" t="str">
        <f t="shared" si="8"/>
        <v>Mampu menyajikan tesk cerita cekak, namun perlu peningkatan dalam penggunaan ragam unggah-ungguh basa Jawa</v>
      </c>
      <c r="Q33" s="19" t="str">
        <f t="shared" si="9"/>
        <v>B</v>
      </c>
      <c r="R33" s="19" t="str">
        <f t="shared" si="10"/>
        <v/>
      </c>
      <c r="S33" s="18"/>
      <c r="T33" s="1">
        <v>80</v>
      </c>
      <c r="U33" s="1">
        <v>94</v>
      </c>
      <c r="V33" s="1">
        <v>76</v>
      </c>
      <c r="W33" s="1">
        <v>87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>
        <v>78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5085</v>
      </c>
      <c r="C34" s="19" t="s">
        <v>138</v>
      </c>
      <c r="D34" s="18"/>
      <c r="E34" s="19">
        <f t="shared" si="0"/>
        <v>82</v>
      </c>
      <c r="F34" s="19" t="str">
        <f t="shared" si="1"/>
        <v>B</v>
      </c>
      <c r="G34" s="19">
        <f>IF((COUNTA(T12:AC12)&gt;0),(ROUND((AVERAGE(T34:AD34)),0)),"")</f>
        <v>82</v>
      </c>
      <c r="H34" s="19" t="str">
        <f t="shared" si="2"/>
        <v>B</v>
      </c>
      <c r="I34" s="35">
        <v>7</v>
      </c>
      <c r="J34" s="19" t="str">
        <f t="shared" si="3"/>
        <v>Memiliki kemampuan membaca pemahaman paragraf dengan menggunakan aksara Jawa, namun perlu peningkatan dalam pemahaman membaca paragraf aksara Jawa dengan ragam aksara mandaswara</v>
      </c>
      <c r="K34" s="19">
        <f t="shared" si="4"/>
        <v>82.666666666666671</v>
      </c>
      <c r="L34" s="19" t="str">
        <f t="shared" si="5"/>
        <v>B</v>
      </c>
      <c r="M34" s="19">
        <f t="shared" si="6"/>
        <v>82.666666666666671</v>
      </c>
      <c r="N34" s="19" t="str">
        <f t="shared" si="7"/>
        <v>B</v>
      </c>
      <c r="O34" s="35">
        <v>2</v>
      </c>
      <c r="P34" s="19" t="str">
        <f t="shared" si="8"/>
        <v>Mampu menyajikan tesk cerita cekak, namun perlu peningkatan dalam penggunaan ragam unggah-ungguh basa Jawa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92</v>
      </c>
      <c r="V34" s="1">
        <v>76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90</v>
      </c>
      <c r="AH34" s="1">
        <v>78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5101</v>
      </c>
      <c r="C35" s="19" t="s">
        <v>139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4</v>
      </c>
      <c r="J35" s="19" t="str">
        <f t="shared" si="3"/>
        <v>Memiliki kemampuan membaca pemahaman teks cerita cekak</v>
      </c>
      <c r="K35" s="19">
        <f t="shared" si="4"/>
        <v>82.666666666666671</v>
      </c>
      <c r="L35" s="19" t="str">
        <f t="shared" si="5"/>
        <v>B</v>
      </c>
      <c r="M35" s="19">
        <f t="shared" si="6"/>
        <v>82.666666666666671</v>
      </c>
      <c r="N35" s="19" t="str">
        <f t="shared" si="7"/>
        <v>B</v>
      </c>
      <c r="O35" s="35">
        <v>1</v>
      </c>
      <c r="P35" s="19" t="str">
        <f t="shared" si="8"/>
        <v>Memiliki kemampuan menyajikan teks serat Wedhatama pupuh Pangkur</v>
      </c>
      <c r="Q35" s="19" t="str">
        <f t="shared" si="9"/>
        <v>B</v>
      </c>
      <c r="R35" s="19" t="str">
        <f t="shared" si="10"/>
        <v/>
      </c>
      <c r="S35" s="18"/>
      <c r="T35" s="1">
        <v>85</v>
      </c>
      <c r="U35" s="1">
        <v>97</v>
      </c>
      <c r="V35" s="1">
        <v>79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78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5117</v>
      </c>
      <c r="C36" s="19" t="s">
        <v>140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3</v>
      </c>
      <c r="J36" s="19" t="str">
        <f t="shared" si="3"/>
        <v>Memiliki kemampuan dalam mengidentifikasi struktur dan kaidah teks cerita cekak</v>
      </c>
      <c r="K36" s="19">
        <f t="shared" si="4"/>
        <v>81.666666666666671</v>
      </c>
      <c r="L36" s="19" t="str">
        <f t="shared" si="5"/>
        <v>B</v>
      </c>
      <c r="M36" s="19">
        <f t="shared" si="6"/>
        <v>81.666666666666671</v>
      </c>
      <c r="N36" s="19" t="str">
        <f t="shared" si="7"/>
        <v>B</v>
      </c>
      <c r="O36" s="35">
        <v>4</v>
      </c>
      <c r="P36" s="19" t="str">
        <f t="shared" si="8"/>
        <v>Mampu menyajikan teks paragraf dengan menggunakan aksara Jawa, namun perlu peningkatan dalam penggunaan ragam aksara mandaswara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82</v>
      </c>
      <c r="V36" s="1">
        <v>76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87</v>
      </c>
      <c r="AH36" s="1">
        <v>78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5133</v>
      </c>
      <c r="C37" s="19" t="s">
        <v>141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2</v>
      </c>
      <c r="J37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37" s="19">
        <f t="shared" si="4"/>
        <v>81</v>
      </c>
      <c r="L37" s="19" t="str">
        <f t="shared" si="5"/>
        <v>B</v>
      </c>
      <c r="M37" s="19">
        <f t="shared" si="6"/>
        <v>81</v>
      </c>
      <c r="N37" s="19" t="str">
        <f t="shared" si="7"/>
        <v>B</v>
      </c>
      <c r="O37" s="35">
        <v>1</v>
      </c>
      <c r="P37" s="19" t="str">
        <f t="shared" si="8"/>
        <v>Memiliki kemampuan menyajikan teks serat Wedhatama pupuh Pangkur</v>
      </c>
      <c r="Q37" s="19" t="str">
        <f t="shared" si="9"/>
        <v>B</v>
      </c>
      <c r="R37" s="19" t="str">
        <f t="shared" si="10"/>
        <v/>
      </c>
      <c r="S37" s="18"/>
      <c r="T37" s="1">
        <v>85</v>
      </c>
      <c r="U37" s="1">
        <v>96</v>
      </c>
      <c r="V37" s="1">
        <v>76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78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5149</v>
      </c>
      <c r="C38" s="19" t="s">
        <v>142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7</v>
      </c>
      <c r="J38" s="19" t="str">
        <f t="shared" si="3"/>
        <v>Memiliki kemampuan membaca pemahaman paragraf dengan menggunakan aksara Jawa, namun perlu peningkatan dalam pemahaman membaca paragraf aksara Jawa dengan ragam aksara mandaswara</v>
      </c>
      <c r="K38" s="19">
        <f t="shared" si="4"/>
        <v>84.333333333333329</v>
      </c>
      <c r="L38" s="19" t="str">
        <f t="shared" si="5"/>
        <v>A</v>
      </c>
      <c r="M38" s="19">
        <f t="shared" si="6"/>
        <v>84.333333333333329</v>
      </c>
      <c r="N38" s="19" t="str">
        <f t="shared" si="7"/>
        <v>A</v>
      </c>
      <c r="O38" s="35">
        <v>1</v>
      </c>
      <c r="P38" s="19" t="str">
        <f t="shared" si="8"/>
        <v>Memiliki kemampuan menyajikan teks serat Wedhatama pupuh Pangkur</v>
      </c>
      <c r="Q38" s="19" t="str">
        <f t="shared" si="9"/>
        <v>B</v>
      </c>
      <c r="R38" s="19" t="str">
        <f t="shared" si="10"/>
        <v/>
      </c>
      <c r="S38" s="18"/>
      <c r="T38" s="1">
        <v>85</v>
      </c>
      <c r="U38" s="1">
        <v>89</v>
      </c>
      <c r="V38" s="1">
        <v>77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>
        <v>78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5165</v>
      </c>
      <c r="C39" s="19" t="s">
        <v>143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6</v>
      </c>
      <c r="J39" s="19" t="str">
        <f t="shared" si="3"/>
        <v>Memiliki kemampuan mendeskripsikan rumah adat jawa</v>
      </c>
      <c r="K39" s="19">
        <f t="shared" si="4"/>
        <v>79.333333333333329</v>
      </c>
      <c r="L39" s="19" t="str">
        <f t="shared" si="5"/>
        <v>B</v>
      </c>
      <c r="M39" s="19">
        <f t="shared" si="6"/>
        <v>79.333333333333329</v>
      </c>
      <c r="N39" s="19" t="str">
        <f t="shared" si="7"/>
        <v>B</v>
      </c>
      <c r="O39" s="35">
        <v>4</v>
      </c>
      <c r="P39" s="19" t="str">
        <f t="shared" si="8"/>
        <v>Mampu menyajikan teks paragraf dengan menggunakan aksara Jawa, namun perlu peningkatan dalam penggunaan ragam aksara mandaswara</v>
      </c>
      <c r="Q39" s="19" t="str">
        <f t="shared" si="9"/>
        <v>B</v>
      </c>
      <c r="R39" s="19" t="str">
        <f t="shared" si="10"/>
        <v/>
      </c>
      <c r="S39" s="18"/>
      <c r="T39" s="1">
        <v>80</v>
      </c>
      <c r="U39" s="1">
        <v>80</v>
      </c>
      <c r="V39" s="1">
        <v>76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5181</v>
      </c>
      <c r="C40" s="19" t="s">
        <v>144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7</v>
      </c>
      <c r="J40" s="19" t="str">
        <f t="shared" si="3"/>
        <v>Memiliki kemampuan membaca pemahaman paragraf dengan menggunakan aksara Jawa, namun perlu peningkatan dalam pemahaman membaca paragraf aksara Jawa dengan ragam aksara mandaswara</v>
      </c>
      <c r="K40" s="19">
        <f t="shared" si="4"/>
        <v>82.666666666666671</v>
      </c>
      <c r="L40" s="19" t="str">
        <f t="shared" si="5"/>
        <v>B</v>
      </c>
      <c r="M40" s="19">
        <f t="shared" si="6"/>
        <v>82.666666666666671</v>
      </c>
      <c r="N40" s="19" t="str">
        <f t="shared" si="7"/>
        <v>B</v>
      </c>
      <c r="O40" s="35">
        <v>2</v>
      </c>
      <c r="P40" s="19" t="str">
        <f t="shared" si="8"/>
        <v>Mampu menyajikan tesk cerita cekak, namun perlu peningkatan dalam penggunaan ragam unggah-ungguh basa Jawa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81</v>
      </c>
      <c r="V40" s="1">
        <v>76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>
        <v>78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5197</v>
      </c>
      <c r="C41" s="19" t="s">
        <v>145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7</v>
      </c>
      <c r="J41" s="19" t="str">
        <f t="shared" si="3"/>
        <v>Memiliki kemampuan membaca pemahaman paragraf dengan menggunakan aksara Jawa, namun perlu peningkatan dalam pemahaman membaca paragraf aksara Jawa dengan ragam aksara mandaswara</v>
      </c>
      <c r="K41" s="19">
        <f t="shared" si="4"/>
        <v>87.666666666666671</v>
      </c>
      <c r="L41" s="19" t="str">
        <f t="shared" si="5"/>
        <v>A</v>
      </c>
      <c r="M41" s="19">
        <f t="shared" si="6"/>
        <v>87.666666666666671</v>
      </c>
      <c r="N41" s="19" t="str">
        <f t="shared" si="7"/>
        <v>A</v>
      </c>
      <c r="O41" s="35">
        <v>3</v>
      </c>
      <c r="P41" s="19" t="str">
        <f t="shared" si="8"/>
        <v>Memiliki kemampuan menyajikan teks pawarta, namun perlu  peningkatan dalam menggunakan ragam unggah-ungguh basa Jawa</v>
      </c>
      <c r="Q41" s="19" t="str">
        <f t="shared" si="9"/>
        <v>B</v>
      </c>
      <c r="R41" s="19" t="str">
        <f t="shared" si="10"/>
        <v/>
      </c>
      <c r="S41" s="18"/>
      <c r="T41" s="1">
        <v>85</v>
      </c>
      <c r="U41" s="1">
        <v>85</v>
      </c>
      <c r="V41" s="1">
        <v>76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95</v>
      </c>
      <c r="AH41" s="1">
        <v>78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5213</v>
      </c>
      <c r="C42" s="19" t="s">
        <v>146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4</v>
      </c>
      <c r="J42" s="19" t="str">
        <f t="shared" si="3"/>
        <v>Memiliki kemampuan membaca pemahaman teks cerita cekak</v>
      </c>
      <c r="K42" s="19">
        <f t="shared" si="4"/>
        <v>82.666666666666671</v>
      </c>
      <c r="L42" s="19" t="str">
        <f t="shared" si="5"/>
        <v>B</v>
      </c>
      <c r="M42" s="19">
        <f t="shared" si="6"/>
        <v>82.666666666666671</v>
      </c>
      <c r="N42" s="19" t="str">
        <f t="shared" si="7"/>
        <v>B</v>
      </c>
      <c r="O42" s="35">
        <v>4</v>
      </c>
      <c r="P42" s="19" t="str">
        <f t="shared" si="8"/>
        <v>Mampu menyajikan teks paragraf dengan menggunakan aksara Jawa, namun perlu peningkatan dalam penggunaan ragam aksara mandaswara</v>
      </c>
      <c r="Q42" s="19" t="str">
        <f t="shared" si="9"/>
        <v>B</v>
      </c>
      <c r="R42" s="19" t="str">
        <f t="shared" si="10"/>
        <v/>
      </c>
      <c r="S42" s="18"/>
      <c r="T42" s="1">
        <v>85</v>
      </c>
      <c r="U42" s="1">
        <v>80</v>
      </c>
      <c r="V42" s="1">
        <v>76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90</v>
      </c>
      <c r="AH42" s="1">
        <v>78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5229</v>
      </c>
      <c r="C43" s="19" t="s">
        <v>147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4</v>
      </c>
      <c r="J43" s="19" t="str">
        <f t="shared" si="3"/>
        <v>Memiliki kemampuan membaca pemahaman teks cerita cekak</v>
      </c>
      <c r="K43" s="19">
        <f t="shared" si="4"/>
        <v>84.333333333333329</v>
      </c>
      <c r="L43" s="19" t="str">
        <f t="shared" si="5"/>
        <v>A</v>
      </c>
      <c r="M43" s="19">
        <f t="shared" si="6"/>
        <v>84.333333333333329</v>
      </c>
      <c r="N43" s="19" t="str">
        <f t="shared" si="7"/>
        <v>A</v>
      </c>
      <c r="O43" s="35">
        <v>2</v>
      </c>
      <c r="P43" s="19" t="str">
        <f t="shared" si="8"/>
        <v>Mampu menyajikan tesk cerita cekak, namun perlu peningkatan dalam penggunaan ragam unggah-ungguh basa Jawa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80</v>
      </c>
      <c r="V43" s="1">
        <v>76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78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5245</v>
      </c>
      <c r="C44" s="19" t="s">
        <v>148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3</v>
      </c>
      <c r="J44" s="19" t="str">
        <f t="shared" si="3"/>
        <v>Memiliki kemampuan dalam mengidentifikasi struktur dan kaidah teks cerita cekak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2</v>
      </c>
      <c r="P44" s="19" t="str">
        <f t="shared" si="8"/>
        <v>Mampu menyajikan tesk cerita cekak, namun perlu peningkatan dalam penggunaan ragam unggah-ungguh basa Jawa</v>
      </c>
      <c r="Q44" s="19" t="str">
        <f t="shared" si="9"/>
        <v>B</v>
      </c>
      <c r="R44" s="19" t="str">
        <f t="shared" si="10"/>
        <v/>
      </c>
      <c r="S44" s="18"/>
      <c r="T44" s="1">
        <v>80</v>
      </c>
      <c r="U44" s="1">
        <v>90</v>
      </c>
      <c r="V44" s="1">
        <v>76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78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5260</v>
      </c>
      <c r="C45" s="19" t="s">
        <v>149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45" s="19">
        <f t="shared" si="4"/>
        <v>86</v>
      </c>
      <c r="L45" s="19" t="str">
        <f t="shared" si="5"/>
        <v>A</v>
      </c>
      <c r="M45" s="19">
        <f t="shared" si="6"/>
        <v>86</v>
      </c>
      <c r="N45" s="19" t="str">
        <f t="shared" si="7"/>
        <v>A</v>
      </c>
      <c r="O45" s="35">
        <v>2</v>
      </c>
      <c r="P45" s="19" t="str">
        <f t="shared" si="8"/>
        <v>Mampu menyajikan tesk cerita cekak, namun perlu peningkatan dalam penggunaan ragam unggah-ungguh basa Jawa</v>
      </c>
      <c r="Q45" s="19" t="str">
        <f t="shared" si="9"/>
        <v>B</v>
      </c>
      <c r="R45" s="19" t="str">
        <f t="shared" si="10"/>
        <v/>
      </c>
      <c r="S45" s="18"/>
      <c r="T45" s="1">
        <v>85</v>
      </c>
      <c r="U45" s="1">
        <v>85</v>
      </c>
      <c r="V45" s="1">
        <v>76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95</v>
      </c>
      <c r="AH45" s="1">
        <v>78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5276</v>
      </c>
      <c r="C46" s="19" t="s">
        <v>150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1</v>
      </c>
      <c r="J46" s="19" t="str">
        <f t="shared" si="3"/>
        <v>Memiliki kemampuan dalam mengidentifikasi guru gatra, guru lagu, dan guru wilangan dalam tembang macapat pupuh Pangkur</v>
      </c>
      <c r="K46" s="19">
        <f t="shared" si="4"/>
        <v>79.333333333333329</v>
      </c>
      <c r="L46" s="19" t="str">
        <f t="shared" si="5"/>
        <v>B</v>
      </c>
      <c r="M46" s="19">
        <f t="shared" si="6"/>
        <v>79.333333333333329</v>
      </c>
      <c r="N46" s="19" t="str">
        <f t="shared" si="7"/>
        <v>B</v>
      </c>
      <c r="O46" s="35">
        <v>3</v>
      </c>
      <c r="P46" s="19" t="str">
        <f t="shared" si="8"/>
        <v>Memiliki kemampuan menyajikan teks pawarta, namun perlu  peningkatan dalam menggunakan ragam unggah-ungguh basa Jawa</v>
      </c>
      <c r="Q46" s="19" t="str">
        <f t="shared" si="9"/>
        <v>B</v>
      </c>
      <c r="R46" s="19" t="str">
        <f t="shared" si="10"/>
        <v/>
      </c>
      <c r="S46" s="18"/>
      <c r="T46" s="1">
        <v>80</v>
      </c>
      <c r="U46" s="1">
        <v>80</v>
      </c>
      <c r="V46" s="1">
        <v>76</v>
      </c>
      <c r="W46" s="1">
        <v>83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78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655" priority="1" operator="lessThan">
      <formula>$C$4</formula>
    </cfRule>
  </conditionalFormatting>
  <conditionalFormatting sqref="E12">
    <cfRule type="cellIs" dxfId="654" priority="2" operator="lessThan">
      <formula>$C$4</formula>
    </cfRule>
  </conditionalFormatting>
  <conditionalFormatting sqref="E13">
    <cfRule type="cellIs" dxfId="653" priority="3" operator="lessThan">
      <formula>$C$4</formula>
    </cfRule>
  </conditionalFormatting>
  <conditionalFormatting sqref="E14">
    <cfRule type="cellIs" dxfId="652" priority="4" operator="lessThan">
      <formula>$C$4</formula>
    </cfRule>
  </conditionalFormatting>
  <conditionalFormatting sqref="E15">
    <cfRule type="cellIs" dxfId="651" priority="5" operator="lessThan">
      <formula>$C$4</formula>
    </cfRule>
  </conditionalFormatting>
  <conditionalFormatting sqref="E16">
    <cfRule type="cellIs" dxfId="650" priority="6" operator="lessThan">
      <formula>$C$4</formula>
    </cfRule>
  </conditionalFormatting>
  <conditionalFormatting sqref="E17">
    <cfRule type="cellIs" dxfId="649" priority="7" operator="lessThan">
      <formula>$C$4</formula>
    </cfRule>
  </conditionalFormatting>
  <conditionalFormatting sqref="E18">
    <cfRule type="cellIs" dxfId="648" priority="8" operator="lessThan">
      <formula>$C$4</formula>
    </cfRule>
  </conditionalFormatting>
  <conditionalFormatting sqref="E19">
    <cfRule type="cellIs" dxfId="647" priority="9" operator="lessThan">
      <formula>$C$4</formula>
    </cfRule>
  </conditionalFormatting>
  <conditionalFormatting sqref="E20">
    <cfRule type="cellIs" dxfId="646" priority="10" operator="lessThan">
      <formula>$C$4</formula>
    </cfRule>
  </conditionalFormatting>
  <conditionalFormatting sqref="E21">
    <cfRule type="cellIs" dxfId="645" priority="11" operator="lessThan">
      <formula>$C$4</formula>
    </cfRule>
  </conditionalFormatting>
  <conditionalFormatting sqref="E22">
    <cfRule type="cellIs" dxfId="644" priority="12" operator="lessThan">
      <formula>$C$4</formula>
    </cfRule>
  </conditionalFormatting>
  <conditionalFormatting sqref="E23">
    <cfRule type="cellIs" dxfId="643" priority="13" operator="lessThan">
      <formula>$C$4</formula>
    </cfRule>
  </conditionalFormatting>
  <conditionalFormatting sqref="E24">
    <cfRule type="cellIs" dxfId="642" priority="14" operator="lessThan">
      <formula>$C$4</formula>
    </cfRule>
  </conditionalFormatting>
  <conditionalFormatting sqref="E25">
    <cfRule type="cellIs" dxfId="641" priority="15" operator="lessThan">
      <formula>$C$4</formula>
    </cfRule>
  </conditionalFormatting>
  <conditionalFormatting sqref="E26">
    <cfRule type="cellIs" dxfId="640" priority="16" operator="lessThan">
      <formula>$C$4</formula>
    </cfRule>
  </conditionalFormatting>
  <conditionalFormatting sqref="E27">
    <cfRule type="cellIs" dxfId="639" priority="17" operator="lessThan">
      <formula>$C$4</formula>
    </cfRule>
  </conditionalFormatting>
  <conditionalFormatting sqref="E28">
    <cfRule type="cellIs" dxfId="638" priority="18" operator="lessThan">
      <formula>$C$4</formula>
    </cfRule>
  </conditionalFormatting>
  <conditionalFormatting sqref="E29">
    <cfRule type="cellIs" dxfId="637" priority="19" operator="lessThan">
      <formula>$C$4</formula>
    </cfRule>
  </conditionalFormatting>
  <conditionalFormatting sqref="E30">
    <cfRule type="cellIs" dxfId="636" priority="20" operator="lessThan">
      <formula>$C$4</formula>
    </cfRule>
  </conditionalFormatting>
  <conditionalFormatting sqref="E31">
    <cfRule type="cellIs" dxfId="635" priority="21" operator="lessThan">
      <formula>$C$4</formula>
    </cfRule>
  </conditionalFormatting>
  <conditionalFormatting sqref="E32">
    <cfRule type="cellIs" dxfId="634" priority="22" operator="lessThan">
      <formula>$C$4</formula>
    </cfRule>
  </conditionalFormatting>
  <conditionalFormatting sqref="E33">
    <cfRule type="cellIs" dxfId="633" priority="23" operator="lessThan">
      <formula>$C$4</formula>
    </cfRule>
  </conditionalFormatting>
  <conditionalFormatting sqref="E34">
    <cfRule type="cellIs" dxfId="632" priority="24" operator="lessThan">
      <formula>$C$4</formula>
    </cfRule>
  </conditionalFormatting>
  <conditionalFormatting sqref="E35">
    <cfRule type="cellIs" dxfId="631" priority="25" operator="lessThan">
      <formula>$C$4</formula>
    </cfRule>
  </conditionalFormatting>
  <conditionalFormatting sqref="E36">
    <cfRule type="cellIs" dxfId="630" priority="26" operator="lessThan">
      <formula>$C$4</formula>
    </cfRule>
  </conditionalFormatting>
  <conditionalFormatting sqref="E37">
    <cfRule type="cellIs" dxfId="629" priority="27" operator="lessThan">
      <formula>$C$4</formula>
    </cfRule>
  </conditionalFormatting>
  <conditionalFormatting sqref="E38">
    <cfRule type="cellIs" dxfId="628" priority="28" operator="lessThan">
      <formula>$C$4</formula>
    </cfRule>
  </conditionalFormatting>
  <conditionalFormatting sqref="E39">
    <cfRule type="cellIs" dxfId="627" priority="29" operator="lessThan">
      <formula>$C$4</formula>
    </cfRule>
  </conditionalFormatting>
  <conditionalFormatting sqref="E40">
    <cfRule type="cellIs" dxfId="626" priority="30" operator="lessThan">
      <formula>$C$4</formula>
    </cfRule>
  </conditionalFormatting>
  <conditionalFormatting sqref="E41">
    <cfRule type="cellIs" dxfId="625" priority="31" operator="lessThan">
      <formula>$C$4</formula>
    </cfRule>
  </conditionalFormatting>
  <conditionalFormatting sqref="E42">
    <cfRule type="cellIs" dxfId="624" priority="32" operator="lessThan">
      <formula>$C$4</formula>
    </cfRule>
  </conditionalFormatting>
  <conditionalFormatting sqref="E43">
    <cfRule type="cellIs" dxfId="623" priority="33" operator="lessThan">
      <formula>$C$4</formula>
    </cfRule>
  </conditionalFormatting>
  <conditionalFormatting sqref="E44">
    <cfRule type="cellIs" dxfId="622" priority="34" operator="lessThan">
      <formula>$C$4</formula>
    </cfRule>
  </conditionalFormatting>
  <conditionalFormatting sqref="E45">
    <cfRule type="cellIs" dxfId="621" priority="35" operator="lessThan">
      <formula>$C$4</formula>
    </cfRule>
  </conditionalFormatting>
  <conditionalFormatting sqref="E46">
    <cfRule type="cellIs" dxfId="620" priority="36" operator="lessThan">
      <formula>$C$4</formula>
    </cfRule>
  </conditionalFormatting>
  <conditionalFormatting sqref="E47">
    <cfRule type="cellIs" dxfId="619" priority="37" operator="lessThan">
      <formula>$C$4</formula>
    </cfRule>
  </conditionalFormatting>
  <conditionalFormatting sqref="E48">
    <cfRule type="cellIs" dxfId="618" priority="38" operator="lessThan">
      <formula>$C$4</formula>
    </cfRule>
  </conditionalFormatting>
  <conditionalFormatting sqref="E49">
    <cfRule type="cellIs" dxfId="617" priority="39" operator="lessThan">
      <formula>$C$4</formula>
    </cfRule>
  </conditionalFormatting>
  <conditionalFormatting sqref="E50">
    <cfRule type="cellIs" dxfId="616" priority="40" operator="lessThan">
      <formula>$C$4</formula>
    </cfRule>
  </conditionalFormatting>
  <conditionalFormatting sqref="G11">
    <cfRule type="cellIs" dxfId="615" priority="41" operator="lessThan">
      <formula>$C$4</formula>
    </cfRule>
  </conditionalFormatting>
  <conditionalFormatting sqref="G12">
    <cfRule type="cellIs" dxfId="614" priority="42" operator="lessThan">
      <formula>$C$4</formula>
    </cfRule>
  </conditionalFormatting>
  <conditionalFormatting sqref="G13">
    <cfRule type="cellIs" dxfId="613" priority="43" operator="lessThan">
      <formula>$C$4</formula>
    </cfRule>
  </conditionalFormatting>
  <conditionalFormatting sqref="G14">
    <cfRule type="cellIs" dxfId="612" priority="44" operator="lessThan">
      <formula>$C$4</formula>
    </cfRule>
  </conditionalFormatting>
  <conditionalFormatting sqref="G15">
    <cfRule type="cellIs" dxfId="611" priority="45" operator="lessThan">
      <formula>$C$4</formula>
    </cfRule>
  </conditionalFormatting>
  <conditionalFormatting sqref="G16">
    <cfRule type="cellIs" dxfId="610" priority="46" operator="lessThan">
      <formula>$C$4</formula>
    </cfRule>
  </conditionalFormatting>
  <conditionalFormatting sqref="G17">
    <cfRule type="cellIs" dxfId="609" priority="47" operator="lessThan">
      <formula>$C$4</formula>
    </cfRule>
  </conditionalFormatting>
  <conditionalFormatting sqref="G18">
    <cfRule type="cellIs" dxfId="608" priority="48" operator="lessThan">
      <formula>$C$4</formula>
    </cfRule>
  </conditionalFormatting>
  <conditionalFormatting sqref="G19">
    <cfRule type="cellIs" dxfId="607" priority="49" operator="lessThan">
      <formula>$C$4</formula>
    </cfRule>
  </conditionalFormatting>
  <conditionalFormatting sqref="G20">
    <cfRule type="cellIs" dxfId="606" priority="50" operator="lessThan">
      <formula>$C$4</formula>
    </cfRule>
  </conditionalFormatting>
  <conditionalFormatting sqref="G21">
    <cfRule type="cellIs" dxfId="605" priority="51" operator="lessThan">
      <formula>$C$4</formula>
    </cfRule>
  </conditionalFormatting>
  <conditionalFormatting sqref="G22">
    <cfRule type="cellIs" dxfId="604" priority="52" operator="lessThan">
      <formula>$C$4</formula>
    </cfRule>
  </conditionalFormatting>
  <conditionalFormatting sqref="G23">
    <cfRule type="cellIs" dxfId="603" priority="53" operator="lessThan">
      <formula>$C$4</formula>
    </cfRule>
  </conditionalFormatting>
  <conditionalFormatting sqref="G24">
    <cfRule type="cellIs" dxfId="602" priority="54" operator="lessThan">
      <formula>$C$4</formula>
    </cfRule>
  </conditionalFormatting>
  <conditionalFormatting sqref="G25">
    <cfRule type="cellIs" dxfId="601" priority="55" operator="lessThan">
      <formula>$C$4</formula>
    </cfRule>
  </conditionalFormatting>
  <conditionalFormatting sqref="G26">
    <cfRule type="cellIs" dxfId="600" priority="56" operator="lessThan">
      <formula>$C$4</formula>
    </cfRule>
  </conditionalFormatting>
  <conditionalFormatting sqref="G27">
    <cfRule type="cellIs" dxfId="599" priority="57" operator="lessThan">
      <formula>$C$4</formula>
    </cfRule>
  </conditionalFormatting>
  <conditionalFormatting sqref="G28">
    <cfRule type="cellIs" dxfId="598" priority="58" operator="lessThan">
      <formula>$C$4</formula>
    </cfRule>
  </conditionalFormatting>
  <conditionalFormatting sqref="G29">
    <cfRule type="cellIs" dxfId="597" priority="59" operator="lessThan">
      <formula>$C$4</formula>
    </cfRule>
  </conditionalFormatting>
  <conditionalFormatting sqref="G30">
    <cfRule type="cellIs" dxfId="596" priority="60" operator="lessThan">
      <formula>$C$4</formula>
    </cfRule>
  </conditionalFormatting>
  <conditionalFormatting sqref="G31">
    <cfRule type="cellIs" dxfId="595" priority="61" operator="lessThan">
      <formula>$C$4</formula>
    </cfRule>
  </conditionalFormatting>
  <conditionalFormatting sqref="G32">
    <cfRule type="cellIs" dxfId="594" priority="62" operator="lessThan">
      <formula>$C$4</formula>
    </cfRule>
  </conditionalFormatting>
  <conditionalFormatting sqref="G33">
    <cfRule type="cellIs" dxfId="593" priority="63" operator="lessThan">
      <formula>$C$4</formula>
    </cfRule>
  </conditionalFormatting>
  <conditionalFormatting sqref="G34">
    <cfRule type="cellIs" dxfId="592" priority="64" operator="lessThan">
      <formula>$C$4</formula>
    </cfRule>
  </conditionalFormatting>
  <conditionalFormatting sqref="G35">
    <cfRule type="cellIs" dxfId="591" priority="65" operator="lessThan">
      <formula>$C$4</formula>
    </cfRule>
  </conditionalFormatting>
  <conditionalFormatting sqref="G36">
    <cfRule type="cellIs" dxfId="590" priority="66" operator="lessThan">
      <formula>$C$4</formula>
    </cfRule>
  </conditionalFormatting>
  <conditionalFormatting sqref="G37">
    <cfRule type="cellIs" dxfId="589" priority="67" operator="lessThan">
      <formula>$C$4</formula>
    </cfRule>
  </conditionalFormatting>
  <conditionalFormatting sqref="G38">
    <cfRule type="cellIs" dxfId="588" priority="68" operator="lessThan">
      <formula>$C$4</formula>
    </cfRule>
  </conditionalFormatting>
  <conditionalFormatting sqref="G39">
    <cfRule type="cellIs" dxfId="587" priority="69" operator="lessThan">
      <formula>$C$4</formula>
    </cfRule>
  </conditionalFormatting>
  <conditionalFormatting sqref="G40">
    <cfRule type="cellIs" dxfId="586" priority="70" operator="lessThan">
      <formula>$C$4</formula>
    </cfRule>
  </conditionalFormatting>
  <conditionalFormatting sqref="G41">
    <cfRule type="cellIs" dxfId="585" priority="71" operator="lessThan">
      <formula>$C$4</formula>
    </cfRule>
  </conditionalFormatting>
  <conditionalFormatting sqref="G42">
    <cfRule type="cellIs" dxfId="584" priority="72" operator="lessThan">
      <formula>$C$4</formula>
    </cfRule>
  </conditionalFormatting>
  <conditionalFormatting sqref="G43">
    <cfRule type="cellIs" dxfId="583" priority="73" operator="lessThan">
      <formula>$C$4</formula>
    </cfRule>
  </conditionalFormatting>
  <conditionalFormatting sqref="G44">
    <cfRule type="cellIs" dxfId="582" priority="74" operator="lessThan">
      <formula>$C$4</formula>
    </cfRule>
  </conditionalFormatting>
  <conditionalFormatting sqref="G45">
    <cfRule type="cellIs" dxfId="581" priority="75" operator="lessThan">
      <formula>$C$4</formula>
    </cfRule>
  </conditionalFormatting>
  <conditionalFormatting sqref="G46">
    <cfRule type="cellIs" dxfId="580" priority="76" operator="lessThan">
      <formula>$C$4</formula>
    </cfRule>
  </conditionalFormatting>
  <conditionalFormatting sqref="G47">
    <cfRule type="cellIs" dxfId="579" priority="77" operator="lessThan">
      <formula>$C$4</formula>
    </cfRule>
  </conditionalFormatting>
  <conditionalFormatting sqref="G48">
    <cfRule type="cellIs" dxfId="578" priority="78" operator="lessThan">
      <formula>$C$4</formula>
    </cfRule>
  </conditionalFormatting>
  <conditionalFormatting sqref="G49">
    <cfRule type="cellIs" dxfId="577" priority="79" operator="lessThan">
      <formula>$C$4</formula>
    </cfRule>
  </conditionalFormatting>
  <conditionalFormatting sqref="G50">
    <cfRule type="cellIs" dxfId="576" priority="80" operator="lessThan">
      <formula>$C$4</formula>
    </cfRule>
  </conditionalFormatting>
  <conditionalFormatting sqref="K11">
    <cfRule type="cellIs" dxfId="575" priority="81" operator="lessThan">
      <formula>$C$4</formula>
    </cfRule>
  </conditionalFormatting>
  <conditionalFormatting sqref="K12">
    <cfRule type="cellIs" dxfId="574" priority="82" operator="lessThan">
      <formula>$C$4</formula>
    </cfRule>
  </conditionalFormatting>
  <conditionalFormatting sqref="K13">
    <cfRule type="cellIs" dxfId="573" priority="83" operator="lessThan">
      <formula>$C$4</formula>
    </cfRule>
  </conditionalFormatting>
  <conditionalFormatting sqref="K14">
    <cfRule type="cellIs" dxfId="572" priority="84" operator="lessThan">
      <formula>$C$4</formula>
    </cfRule>
  </conditionalFormatting>
  <conditionalFormatting sqref="K15">
    <cfRule type="cellIs" dxfId="571" priority="85" operator="lessThan">
      <formula>$C$4</formula>
    </cfRule>
  </conditionalFormatting>
  <conditionalFormatting sqref="K16">
    <cfRule type="cellIs" dxfId="570" priority="86" operator="lessThan">
      <formula>$C$4</formula>
    </cfRule>
  </conditionalFormatting>
  <conditionalFormatting sqref="K17">
    <cfRule type="cellIs" dxfId="569" priority="87" operator="lessThan">
      <formula>$C$4</formula>
    </cfRule>
  </conditionalFormatting>
  <conditionalFormatting sqref="K18">
    <cfRule type="cellIs" dxfId="568" priority="88" operator="lessThan">
      <formula>$C$4</formula>
    </cfRule>
  </conditionalFormatting>
  <conditionalFormatting sqref="K19">
    <cfRule type="cellIs" dxfId="567" priority="89" operator="lessThan">
      <formula>$C$4</formula>
    </cfRule>
  </conditionalFormatting>
  <conditionalFormatting sqref="K20">
    <cfRule type="cellIs" dxfId="566" priority="90" operator="lessThan">
      <formula>$C$4</formula>
    </cfRule>
  </conditionalFormatting>
  <conditionalFormatting sqref="K21">
    <cfRule type="cellIs" dxfId="565" priority="91" operator="lessThan">
      <formula>$C$4</formula>
    </cfRule>
  </conditionalFormatting>
  <conditionalFormatting sqref="K22">
    <cfRule type="cellIs" dxfId="564" priority="92" operator="lessThan">
      <formula>$C$4</formula>
    </cfRule>
  </conditionalFormatting>
  <conditionalFormatting sqref="K23">
    <cfRule type="cellIs" dxfId="563" priority="93" operator="lessThan">
      <formula>$C$4</formula>
    </cfRule>
  </conditionalFormatting>
  <conditionalFormatting sqref="K24">
    <cfRule type="cellIs" dxfId="562" priority="94" operator="lessThan">
      <formula>$C$4</formula>
    </cfRule>
  </conditionalFormatting>
  <conditionalFormatting sqref="K25">
    <cfRule type="cellIs" dxfId="561" priority="95" operator="lessThan">
      <formula>$C$4</formula>
    </cfRule>
  </conditionalFormatting>
  <conditionalFormatting sqref="K26">
    <cfRule type="cellIs" dxfId="560" priority="96" operator="lessThan">
      <formula>$C$4</formula>
    </cfRule>
  </conditionalFormatting>
  <conditionalFormatting sqref="K27">
    <cfRule type="cellIs" dxfId="559" priority="97" operator="lessThan">
      <formula>$C$4</formula>
    </cfRule>
  </conditionalFormatting>
  <conditionalFormatting sqref="K28">
    <cfRule type="cellIs" dxfId="558" priority="98" operator="lessThan">
      <formula>$C$4</formula>
    </cfRule>
  </conditionalFormatting>
  <conditionalFormatting sqref="K29">
    <cfRule type="cellIs" dxfId="557" priority="99" operator="lessThan">
      <formula>$C$4</formula>
    </cfRule>
  </conditionalFormatting>
  <conditionalFormatting sqref="K30">
    <cfRule type="cellIs" dxfId="556" priority="100" operator="lessThan">
      <formula>$C$4</formula>
    </cfRule>
  </conditionalFormatting>
  <conditionalFormatting sqref="K31">
    <cfRule type="cellIs" dxfId="555" priority="101" operator="lessThan">
      <formula>$C$4</formula>
    </cfRule>
  </conditionalFormatting>
  <conditionalFormatting sqref="K32">
    <cfRule type="cellIs" dxfId="554" priority="102" operator="lessThan">
      <formula>$C$4</formula>
    </cfRule>
  </conditionalFormatting>
  <conditionalFormatting sqref="K33">
    <cfRule type="cellIs" dxfId="553" priority="103" operator="lessThan">
      <formula>$C$4</formula>
    </cfRule>
  </conditionalFormatting>
  <conditionalFormatting sqref="K34">
    <cfRule type="cellIs" dxfId="552" priority="104" operator="lessThan">
      <formula>$C$4</formula>
    </cfRule>
  </conditionalFormatting>
  <conditionalFormatting sqref="K35">
    <cfRule type="cellIs" dxfId="551" priority="105" operator="lessThan">
      <formula>$C$4</formula>
    </cfRule>
  </conditionalFormatting>
  <conditionalFormatting sqref="K36">
    <cfRule type="cellIs" dxfId="550" priority="106" operator="lessThan">
      <formula>$C$4</formula>
    </cfRule>
  </conditionalFormatting>
  <conditionalFormatting sqref="K37">
    <cfRule type="cellIs" dxfId="549" priority="107" operator="lessThan">
      <formula>$C$4</formula>
    </cfRule>
  </conditionalFormatting>
  <conditionalFormatting sqref="K38">
    <cfRule type="cellIs" dxfId="548" priority="108" operator="lessThan">
      <formula>$C$4</formula>
    </cfRule>
  </conditionalFormatting>
  <conditionalFormatting sqref="K39">
    <cfRule type="cellIs" dxfId="547" priority="109" operator="lessThan">
      <formula>$C$4</formula>
    </cfRule>
  </conditionalFormatting>
  <conditionalFormatting sqref="K40">
    <cfRule type="cellIs" dxfId="546" priority="110" operator="lessThan">
      <formula>$C$4</formula>
    </cfRule>
  </conditionalFormatting>
  <conditionalFormatting sqref="K41">
    <cfRule type="cellIs" dxfId="545" priority="111" operator="lessThan">
      <formula>$C$4</formula>
    </cfRule>
  </conditionalFormatting>
  <conditionalFormatting sqref="K42">
    <cfRule type="cellIs" dxfId="544" priority="112" operator="lessThan">
      <formula>$C$4</formula>
    </cfRule>
  </conditionalFormatting>
  <conditionalFormatting sqref="K43">
    <cfRule type="cellIs" dxfId="543" priority="113" operator="lessThan">
      <formula>$C$4</formula>
    </cfRule>
  </conditionalFormatting>
  <conditionalFormatting sqref="K44">
    <cfRule type="cellIs" dxfId="542" priority="114" operator="lessThan">
      <formula>$C$4</formula>
    </cfRule>
  </conditionalFormatting>
  <conditionalFormatting sqref="K45">
    <cfRule type="cellIs" dxfId="541" priority="115" operator="lessThan">
      <formula>$C$4</formula>
    </cfRule>
  </conditionalFormatting>
  <conditionalFormatting sqref="K46">
    <cfRule type="cellIs" dxfId="540" priority="116" operator="lessThan">
      <formula>$C$4</formula>
    </cfRule>
  </conditionalFormatting>
  <conditionalFormatting sqref="K47">
    <cfRule type="cellIs" dxfId="539" priority="117" operator="lessThan">
      <formula>$C$4</formula>
    </cfRule>
  </conditionalFormatting>
  <conditionalFormatting sqref="K48">
    <cfRule type="cellIs" dxfId="538" priority="118" operator="lessThan">
      <formula>$C$4</formula>
    </cfRule>
  </conditionalFormatting>
  <conditionalFormatting sqref="K49">
    <cfRule type="cellIs" dxfId="537" priority="119" operator="lessThan">
      <formula>$C$4</formula>
    </cfRule>
  </conditionalFormatting>
  <conditionalFormatting sqref="K50">
    <cfRule type="cellIs" dxfId="536" priority="120" operator="lessThan">
      <formula>$C$4</formula>
    </cfRule>
  </conditionalFormatting>
  <conditionalFormatting sqref="M11">
    <cfRule type="cellIs" dxfId="535" priority="121" operator="lessThan">
      <formula>$C$4</formula>
    </cfRule>
  </conditionalFormatting>
  <conditionalFormatting sqref="M12">
    <cfRule type="cellIs" dxfId="534" priority="122" operator="lessThan">
      <formula>$C$4</formula>
    </cfRule>
  </conditionalFormatting>
  <conditionalFormatting sqref="M13">
    <cfRule type="cellIs" dxfId="533" priority="123" operator="lessThan">
      <formula>$C$4</formula>
    </cfRule>
  </conditionalFormatting>
  <conditionalFormatting sqref="M14">
    <cfRule type="cellIs" dxfId="532" priority="124" operator="lessThan">
      <formula>$C$4</formula>
    </cfRule>
  </conditionalFormatting>
  <conditionalFormatting sqref="M15">
    <cfRule type="cellIs" dxfId="531" priority="125" operator="lessThan">
      <formula>$C$4</formula>
    </cfRule>
  </conditionalFormatting>
  <conditionalFormatting sqref="M16">
    <cfRule type="cellIs" dxfId="530" priority="126" operator="lessThan">
      <formula>$C$4</formula>
    </cfRule>
  </conditionalFormatting>
  <conditionalFormatting sqref="M17">
    <cfRule type="cellIs" dxfId="529" priority="127" operator="lessThan">
      <formula>$C$4</formula>
    </cfRule>
  </conditionalFormatting>
  <conditionalFormatting sqref="M18">
    <cfRule type="cellIs" dxfId="528" priority="128" operator="lessThan">
      <formula>$C$4</formula>
    </cfRule>
  </conditionalFormatting>
  <conditionalFormatting sqref="M19">
    <cfRule type="cellIs" dxfId="527" priority="129" operator="lessThan">
      <formula>$C$4</formula>
    </cfRule>
  </conditionalFormatting>
  <conditionalFormatting sqref="M20">
    <cfRule type="cellIs" dxfId="526" priority="130" operator="lessThan">
      <formula>$C$4</formula>
    </cfRule>
  </conditionalFormatting>
  <conditionalFormatting sqref="M21">
    <cfRule type="cellIs" dxfId="525" priority="131" operator="lessThan">
      <formula>$C$4</formula>
    </cfRule>
  </conditionalFormatting>
  <conditionalFormatting sqref="M22">
    <cfRule type="cellIs" dxfId="524" priority="132" operator="lessThan">
      <formula>$C$4</formula>
    </cfRule>
  </conditionalFormatting>
  <conditionalFormatting sqref="M23">
    <cfRule type="cellIs" dxfId="523" priority="133" operator="lessThan">
      <formula>$C$4</formula>
    </cfRule>
  </conditionalFormatting>
  <conditionalFormatting sqref="M24">
    <cfRule type="cellIs" dxfId="522" priority="134" operator="lessThan">
      <formula>$C$4</formula>
    </cfRule>
  </conditionalFormatting>
  <conditionalFormatting sqref="M25">
    <cfRule type="cellIs" dxfId="521" priority="135" operator="lessThan">
      <formula>$C$4</formula>
    </cfRule>
  </conditionalFormatting>
  <conditionalFormatting sqref="M26">
    <cfRule type="cellIs" dxfId="520" priority="136" operator="lessThan">
      <formula>$C$4</formula>
    </cfRule>
  </conditionalFormatting>
  <conditionalFormatting sqref="M27">
    <cfRule type="cellIs" dxfId="519" priority="137" operator="lessThan">
      <formula>$C$4</formula>
    </cfRule>
  </conditionalFormatting>
  <conditionalFormatting sqref="M28">
    <cfRule type="cellIs" dxfId="518" priority="138" operator="lessThan">
      <formula>$C$4</formula>
    </cfRule>
  </conditionalFormatting>
  <conditionalFormatting sqref="M29">
    <cfRule type="cellIs" dxfId="517" priority="139" operator="lessThan">
      <formula>$C$4</formula>
    </cfRule>
  </conditionalFormatting>
  <conditionalFormatting sqref="M30">
    <cfRule type="cellIs" dxfId="516" priority="140" operator="lessThan">
      <formula>$C$4</formula>
    </cfRule>
  </conditionalFormatting>
  <conditionalFormatting sqref="M31">
    <cfRule type="cellIs" dxfId="515" priority="141" operator="lessThan">
      <formula>$C$4</formula>
    </cfRule>
  </conditionalFormatting>
  <conditionalFormatting sqref="M32">
    <cfRule type="cellIs" dxfId="514" priority="142" operator="lessThan">
      <formula>$C$4</formula>
    </cfRule>
  </conditionalFormatting>
  <conditionalFormatting sqref="M33">
    <cfRule type="cellIs" dxfId="513" priority="143" operator="lessThan">
      <formula>$C$4</formula>
    </cfRule>
  </conditionalFormatting>
  <conditionalFormatting sqref="M34">
    <cfRule type="cellIs" dxfId="512" priority="144" operator="lessThan">
      <formula>$C$4</formula>
    </cfRule>
  </conditionalFormatting>
  <conditionalFormatting sqref="M35">
    <cfRule type="cellIs" dxfId="511" priority="145" operator="lessThan">
      <formula>$C$4</formula>
    </cfRule>
  </conditionalFormatting>
  <conditionalFormatting sqref="M36">
    <cfRule type="cellIs" dxfId="510" priority="146" operator="lessThan">
      <formula>$C$4</formula>
    </cfRule>
  </conditionalFormatting>
  <conditionalFormatting sqref="M37">
    <cfRule type="cellIs" dxfId="509" priority="147" operator="lessThan">
      <formula>$C$4</formula>
    </cfRule>
  </conditionalFormatting>
  <conditionalFormatting sqref="M38">
    <cfRule type="cellIs" dxfId="508" priority="148" operator="lessThan">
      <formula>$C$4</formula>
    </cfRule>
  </conditionalFormatting>
  <conditionalFormatting sqref="M39">
    <cfRule type="cellIs" dxfId="507" priority="149" operator="lessThan">
      <formula>$C$4</formula>
    </cfRule>
  </conditionalFormatting>
  <conditionalFormatting sqref="M40">
    <cfRule type="cellIs" dxfId="506" priority="150" operator="lessThan">
      <formula>$C$4</formula>
    </cfRule>
  </conditionalFormatting>
  <conditionalFormatting sqref="M41">
    <cfRule type="cellIs" dxfId="505" priority="151" operator="lessThan">
      <formula>$C$4</formula>
    </cfRule>
  </conditionalFormatting>
  <conditionalFormatting sqref="M42">
    <cfRule type="cellIs" dxfId="504" priority="152" operator="lessThan">
      <formula>$C$4</formula>
    </cfRule>
  </conditionalFormatting>
  <conditionalFormatting sqref="M43">
    <cfRule type="cellIs" dxfId="503" priority="153" operator="lessThan">
      <formula>$C$4</formula>
    </cfRule>
  </conditionalFormatting>
  <conditionalFormatting sqref="M44">
    <cfRule type="cellIs" dxfId="502" priority="154" operator="lessThan">
      <formula>$C$4</formula>
    </cfRule>
  </conditionalFormatting>
  <conditionalFormatting sqref="M45">
    <cfRule type="cellIs" dxfId="501" priority="155" operator="lessThan">
      <formula>$C$4</formula>
    </cfRule>
  </conditionalFormatting>
  <conditionalFormatting sqref="M46">
    <cfRule type="cellIs" dxfId="500" priority="156" operator="lessThan">
      <formula>$C$4</formula>
    </cfRule>
  </conditionalFormatting>
  <conditionalFormatting sqref="M47">
    <cfRule type="cellIs" dxfId="499" priority="157" operator="lessThan">
      <formula>$C$4</formula>
    </cfRule>
  </conditionalFormatting>
  <conditionalFormatting sqref="M48">
    <cfRule type="cellIs" dxfId="498" priority="158" operator="lessThan">
      <formula>$C$4</formula>
    </cfRule>
  </conditionalFormatting>
  <conditionalFormatting sqref="M49">
    <cfRule type="cellIs" dxfId="497" priority="159" operator="lessThan">
      <formula>$C$4</formula>
    </cfRule>
  </conditionalFormatting>
  <conditionalFormatting sqref="M50">
    <cfRule type="cellIs" dxfId="496" priority="160" operator="lessThan">
      <formula>$C$4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638" yWindow="484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I11" activePane="bottomRight" state="frozen"/>
      <selection pane="topRight"/>
      <selection pane="bottomLeft"/>
      <selection pane="bottomRight" activeCell="FC38" sqref="FC3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0" width="7.85546875" customWidth="1"/>
    <col min="21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119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5292</v>
      </c>
      <c r="C11" s="19" t="s">
        <v>152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mengidentifikasi struktur dan kaidah teks cerita cekak</v>
      </c>
      <c r="K11" s="19">
        <f t="shared" ref="K11:K50" si="4">IF((COUNTA(AF11:AN11)&gt;0),AVERAGE(AF11:AN11),"")</f>
        <v>86.666666666666671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menyajikan teks paragraf dengan menggunakan aksara Jawa, namun perlu peningkatan dalam penggunaan ragam aksara mandaswara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97</v>
      </c>
      <c r="V11" s="1">
        <v>91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95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5308</v>
      </c>
      <c r="C12" s="19" t="s">
        <v>153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12" s="19">
        <f t="shared" si="4"/>
        <v>81.666666666666671</v>
      </c>
      <c r="L12" s="19" t="str">
        <f t="shared" si="5"/>
        <v>B</v>
      </c>
      <c r="M12" s="19">
        <f t="shared" si="6"/>
        <v>81.666666666666671</v>
      </c>
      <c r="N12" s="19" t="str">
        <f t="shared" si="7"/>
        <v>B</v>
      </c>
      <c r="O12" s="35">
        <v>4</v>
      </c>
      <c r="P12" s="19" t="str">
        <f t="shared" si="8"/>
        <v>Mampu menyajikan teks paragraf dengan menggunakan aksara Jawa, namun perlu peningkatan dalam penggunaan ragam aksara mandaswara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82</v>
      </c>
      <c r="V12" s="1">
        <v>76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5324</v>
      </c>
      <c r="C13" s="19" t="s">
        <v>154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3</v>
      </c>
      <c r="J13" s="19" t="str">
        <f t="shared" si="3"/>
        <v>Memiliki kemampuan dalam mengidentifikasi struktur dan kaidah teks cerita cekak</v>
      </c>
      <c r="K13" s="19">
        <f t="shared" si="4"/>
        <v>83.333333333333329</v>
      </c>
      <c r="L13" s="19" t="str">
        <f t="shared" si="5"/>
        <v>B</v>
      </c>
      <c r="M13" s="19">
        <f t="shared" si="6"/>
        <v>83.333333333333329</v>
      </c>
      <c r="N13" s="19" t="str">
        <f t="shared" si="7"/>
        <v>B</v>
      </c>
      <c r="O13" s="35">
        <v>1</v>
      </c>
      <c r="P13" s="19" t="str">
        <f t="shared" si="8"/>
        <v>Memiliki kemampuan menyajikan teks serat Wedhatama pupuh Pangkur</v>
      </c>
      <c r="Q13" s="19" t="str">
        <f t="shared" si="9"/>
        <v>B</v>
      </c>
      <c r="R13" s="19" t="str">
        <f t="shared" si="10"/>
        <v/>
      </c>
      <c r="S13" s="18"/>
      <c r="T13" s="1">
        <v>86</v>
      </c>
      <c r="U13" s="1">
        <v>96</v>
      </c>
      <c r="V13" s="1">
        <v>80</v>
      </c>
      <c r="W13" s="1">
        <v>83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264</v>
      </c>
      <c r="FI13" s="73" t="s">
        <v>273</v>
      </c>
      <c r="FJ13" s="74">
        <v>3301</v>
      </c>
      <c r="FK13" s="74">
        <v>3311</v>
      </c>
    </row>
    <row r="14" spans="1:167">
      <c r="A14" s="19">
        <v>4</v>
      </c>
      <c r="B14" s="19">
        <v>5340</v>
      </c>
      <c r="C14" s="19" t="s">
        <v>155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4</v>
      </c>
      <c r="J14" s="19" t="str">
        <f t="shared" si="3"/>
        <v>Memiliki kemampuan membaca pemahaman teks cerita cekak</v>
      </c>
      <c r="K14" s="19">
        <f t="shared" si="4"/>
        <v>86.666666666666671</v>
      </c>
      <c r="L14" s="19" t="str">
        <f t="shared" si="5"/>
        <v>A</v>
      </c>
      <c r="M14" s="19">
        <f t="shared" si="6"/>
        <v>86.666666666666671</v>
      </c>
      <c r="N14" s="19" t="str">
        <f t="shared" si="7"/>
        <v>A</v>
      </c>
      <c r="O14" s="35">
        <v>3</v>
      </c>
      <c r="P14" s="19" t="str">
        <f t="shared" si="8"/>
        <v>Memiliki kemampuan menyajikan teks pawarta, namun perlu  peningkatan dalam menggunakan ragam unggah-ungguh basa Jawa</v>
      </c>
      <c r="Q14" s="19" t="str">
        <f t="shared" si="9"/>
        <v>B</v>
      </c>
      <c r="R14" s="19" t="str">
        <f t="shared" si="10"/>
        <v/>
      </c>
      <c r="S14" s="18"/>
      <c r="T14" s="1">
        <v>81</v>
      </c>
      <c r="U14" s="1">
        <v>97</v>
      </c>
      <c r="V14" s="1">
        <v>78</v>
      </c>
      <c r="W14" s="1">
        <v>83</v>
      </c>
      <c r="X14" s="1"/>
      <c r="Y14" s="1"/>
      <c r="Z14" s="1"/>
      <c r="AA14" s="1"/>
      <c r="AB14" s="1"/>
      <c r="AC14" s="1"/>
      <c r="AD14" s="1"/>
      <c r="AE14" s="18"/>
      <c r="AF14" s="1">
        <v>75</v>
      </c>
      <c r="AG14" s="1">
        <v>90</v>
      </c>
      <c r="AH14" s="1">
        <v>95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5356</v>
      </c>
      <c r="C15" s="19" t="s">
        <v>156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4</v>
      </c>
      <c r="J15" s="19" t="str">
        <f t="shared" si="3"/>
        <v>Memiliki kemampuan membaca pemahaman teks cerita cekak</v>
      </c>
      <c r="K15" s="19">
        <f t="shared" si="4"/>
        <v>90</v>
      </c>
      <c r="L15" s="19" t="str">
        <f t="shared" si="5"/>
        <v>A</v>
      </c>
      <c r="M15" s="19">
        <f t="shared" si="6"/>
        <v>90</v>
      </c>
      <c r="N15" s="19" t="str">
        <f t="shared" si="7"/>
        <v>A</v>
      </c>
      <c r="O15" s="35">
        <v>1</v>
      </c>
      <c r="P15" s="19" t="str">
        <f t="shared" si="8"/>
        <v>Memiliki kemampuan menyajikan teks serat Wedhatama pupuh Pangkur</v>
      </c>
      <c r="Q15" s="19" t="str">
        <f t="shared" si="9"/>
        <v>B</v>
      </c>
      <c r="R15" s="19" t="str">
        <f t="shared" si="10"/>
        <v/>
      </c>
      <c r="S15" s="18"/>
      <c r="T15" s="1">
        <v>92</v>
      </c>
      <c r="U15" s="1">
        <v>98</v>
      </c>
      <c r="V15" s="1">
        <v>76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95</v>
      </c>
      <c r="AH15" s="1">
        <v>95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265</v>
      </c>
      <c r="FI15" s="73" t="s">
        <v>272</v>
      </c>
      <c r="FJ15" s="74">
        <v>3302</v>
      </c>
      <c r="FK15" s="74">
        <v>3312</v>
      </c>
    </row>
    <row r="16" spans="1:167">
      <c r="A16" s="19">
        <v>6</v>
      </c>
      <c r="B16" s="19">
        <v>5388</v>
      </c>
      <c r="C16" s="19" t="s">
        <v>157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7</v>
      </c>
      <c r="J16" s="19" t="str">
        <f t="shared" si="3"/>
        <v>Memiliki kemampuan membaca pemahaman paragraf dengan menggunakan aksara Jawa, namun perlu peningkatan dalam pemahaman membaca paragraf aksara Jawa dengan ragam aksara mandaswara</v>
      </c>
      <c r="K16" s="19">
        <f t="shared" si="4"/>
        <v>78.666666666666671</v>
      </c>
      <c r="L16" s="19" t="str">
        <f t="shared" si="5"/>
        <v>B</v>
      </c>
      <c r="M16" s="19">
        <f t="shared" si="6"/>
        <v>78.666666666666671</v>
      </c>
      <c r="N16" s="19" t="str">
        <f t="shared" si="7"/>
        <v>B</v>
      </c>
      <c r="O16" s="35">
        <v>1</v>
      </c>
      <c r="P16" s="19" t="str">
        <f t="shared" si="8"/>
        <v>Memiliki kemampuan menyajikan teks serat Wedhatama pupuh Pangkur</v>
      </c>
      <c r="Q16" s="19" t="str">
        <f t="shared" si="9"/>
        <v>B</v>
      </c>
      <c r="R16" s="19" t="str">
        <f t="shared" si="10"/>
        <v/>
      </c>
      <c r="S16" s="18"/>
      <c r="T16" s="1">
        <v>80</v>
      </c>
      <c r="U16" s="1">
        <v>81</v>
      </c>
      <c r="V16" s="1">
        <v>76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76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5820</v>
      </c>
      <c r="C17" s="19" t="s">
        <v>158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5</v>
      </c>
      <c r="J17" s="19" t="str">
        <f t="shared" si="3"/>
        <v>Memiliki kemampuan mengidentifikasi struktur dan kaidah teks pawarta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3</v>
      </c>
      <c r="P17" s="19" t="str">
        <f t="shared" si="8"/>
        <v>Memiliki kemampuan menyajikan teks pawarta, namun perlu  peningkatan dalam menggunakan ragam unggah-ungguh basa Jawa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89</v>
      </c>
      <c r="V17" s="1">
        <v>76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95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266</v>
      </c>
      <c r="FI17" s="73" t="s">
        <v>271</v>
      </c>
      <c r="FJ17" s="74">
        <v>3303</v>
      </c>
      <c r="FK17" s="74">
        <v>3313</v>
      </c>
    </row>
    <row r="18" spans="1:167">
      <c r="A18" s="19">
        <v>8</v>
      </c>
      <c r="B18" s="19">
        <v>5404</v>
      </c>
      <c r="C18" s="19" t="s">
        <v>159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4</v>
      </c>
      <c r="J18" s="19" t="str">
        <f t="shared" si="3"/>
        <v>Memiliki kemampuan membaca pemahaman teks cerita cekak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2</v>
      </c>
      <c r="P18" s="19" t="str">
        <f t="shared" si="8"/>
        <v>Mampu menyajikan tesk cerita cekak, namun perlu peningkatan dalam penggunaan ragam unggah-ungguh basa Jawa</v>
      </c>
      <c r="Q18" s="19" t="str">
        <f t="shared" si="9"/>
        <v>B</v>
      </c>
      <c r="R18" s="19" t="str">
        <f t="shared" si="10"/>
        <v/>
      </c>
      <c r="S18" s="18"/>
      <c r="T18" s="1">
        <v>86</v>
      </c>
      <c r="U18" s="1">
        <v>78</v>
      </c>
      <c r="V18" s="1">
        <v>76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95</v>
      </c>
      <c r="AH18" s="1">
        <v>76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5420</v>
      </c>
      <c r="C19" s="19" t="s">
        <v>160</v>
      </c>
      <c r="D19" s="18"/>
      <c r="E19" s="19">
        <f t="shared" si="0"/>
        <v>82</v>
      </c>
      <c r="F19" s="19" t="str">
        <f t="shared" si="1"/>
        <v>B</v>
      </c>
      <c r="G19" s="19">
        <f>IF((COUNTA(T12:AC12)&gt;0),(ROUND((AVERAGE(T19:AD19)),0)),"")</f>
        <v>82</v>
      </c>
      <c r="H19" s="19" t="str">
        <f t="shared" si="2"/>
        <v>B</v>
      </c>
      <c r="I19" s="35">
        <v>7</v>
      </c>
      <c r="J19" s="19" t="str">
        <f t="shared" si="3"/>
        <v>Memiliki kemampuan membaca pemahaman paragraf dengan menggunakan aksara Jawa, namun perlu peningkatan dalam pemahaman membaca paragraf aksara Jawa dengan ragam aksara mandaswara</v>
      </c>
      <c r="K19" s="19">
        <f t="shared" si="4"/>
        <v>83.666666666666671</v>
      </c>
      <c r="L19" s="19" t="str">
        <f t="shared" si="5"/>
        <v>B</v>
      </c>
      <c r="M19" s="19">
        <f t="shared" si="6"/>
        <v>83.666666666666671</v>
      </c>
      <c r="N19" s="19" t="str">
        <f t="shared" si="7"/>
        <v>B</v>
      </c>
      <c r="O19" s="35">
        <v>2</v>
      </c>
      <c r="P19" s="19" t="str">
        <f t="shared" si="8"/>
        <v>Mampu menyajikan tesk cerita cekak, namun perlu peningkatan dalam penggunaan ragam unggah-ungguh basa Jawa</v>
      </c>
      <c r="Q19" s="19" t="str">
        <f t="shared" si="9"/>
        <v>B</v>
      </c>
      <c r="R19" s="19" t="str">
        <f t="shared" si="10"/>
        <v/>
      </c>
      <c r="S19" s="18"/>
      <c r="T19" s="1">
        <v>80</v>
      </c>
      <c r="U19" s="1">
        <v>87</v>
      </c>
      <c r="V19" s="1">
        <v>76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83</v>
      </c>
      <c r="AH19" s="1">
        <v>93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267</v>
      </c>
      <c r="FI19" s="73" t="s">
        <v>274</v>
      </c>
      <c r="FJ19" s="74">
        <v>3304</v>
      </c>
      <c r="FK19" s="74">
        <v>3314</v>
      </c>
    </row>
    <row r="20" spans="1:167">
      <c r="A20" s="19">
        <v>10</v>
      </c>
      <c r="B20" s="19">
        <v>5436</v>
      </c>
      <c r="C20" s="19" t="s">
        <v>161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1</v>
      </c>
      <c r="J20" s="19" t="str">
        <f t="shared" si="3"/>
        <v>Memiliki kemampuan dalam mengidentifikasi guru gatra, guru lagu, dan guru wilangan dalam tembang macapat pupuh Pangkur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4</v>
      </c>
      <c r="P20" s="19" t="str">
        <f t="shared" si="8"/>
        <v>Mampu menyajikan teks paragraf dengan menggunakan aksara Jawa, namun perlu peningkatan dalam penggunaan ragam aksara mandaswara</v>
      </c>
      <c r="Q20" s="19" t="str">
        <f t="shared" si="9"/>
        <v>B</v>
      </c>
      <c r="R20" s="19" t="str">
        <f t="shared" si="10"/>
        <v/>
      </c>
      <c r="S20" s="18"/>
      <c r="T20" s="1">
        <v>80</v>
      </c>
      <c r="U20" s="1">
        <v>80</v>
      </c>
      <c r="V20" s="1">
        <v>76</v>
      </c>
      <c r="W20" s="1">
        <v>85</v>
      </c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>
        <v>95</v>
      </c>
      <c r="AH20" s="1">
        <v>76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5452</v>
      </c>
      <c r="C21" s="19" t="s">
        <v>162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dalam mengidentifikasi guru gatra, guru lagu, dan guru wilangan dalam tembang macapat pupuh Pangkur</v>
      </c>
      <c r="K21" s="19">
        <f t="shared" si="4"/>
        <v>81</v>
      </c>
      <c r="L21" s="19" t="str">
        <f t="shared" si="5"/>
        <v>B</v>
      </c>
      <c r="M21" s="19">
        <f t="shared" si="6"/>
        <v>81</v>
      </c>
      <c r="N21" s="19" t="str">
        <f t="shared" si="7"/>
        <v>B</v>
      </c>
      <c r="O21" s="35">
        <v>2</v>
      </c>
      <c r="P21" s="19" t="str">
        <f t="shared" si="8"/>
        <v>Mampu menyajikan tesk cerita cekak, namun perlu peningkatan dalam penggunaan ragam unggah-ungguh basa Jawa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93</v>
      </c>
      <c r="V21" s="1">
        <v>83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v>88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268</v>
      </c>
      <c r="FI21" s="73"/>
      <c r="FJ21" s="74">
        <v>3305</v>
      </c>
      <c r="FK21" s="74">
        <v>3315</v>
      </c>
    </row>
    <row r="22" spans="1:167">
      <c r="A22" s="19">
        <v>12</v>
      </c>
      <c r="B22" s="19">
        <v>5836</v>
      </c>
      <c r="C22" s="19" t="s">
        <v>163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3</v>
      </c>
      <c r="J22" s="19" t="str">
        <f t="shared" si="3"/>
        <v>Memiliki kemampuan dalam mengidentifikasi struktur dan kaidah teks cerita cekak</v>
      </c>
      <c r="K22" s="19">
        <f t="shared" si="4"/>
        <v>77.333333333333329</v>
      </c>
      <c r="L22" s="19" t="str">
        <f t="shared" si="5"/>
        <v>B</v>
      </c>
      <c r="M22" s="19">
        <f t="shared" si="6"/>
        <v>77.333333333333329</v>
      </c>
      <c r="N22" s="19" t="str">
        <f t="shared" si="7"/>
        <v>B</v>
      </c>
      <c r="O22" s="35">
        <v>2</v>
      </c>
      <c r="P22" s="19" t="str">
        <f t="shared" si="8"/>
        <v>Mampu menyajikan tesk cerita cekak, namun perlu peningkatan dalam penggunaan ragam unggah-ungguh basa Jawa</v>
      </c>
      <c r="Q22" s="19" t="str">
        <f t="shared" si="9"/>
        <v>B</v>
      </c>
      <c r="R22" s="19" t="str">
        <f t="shared" si="10"/>
        <v/>
      </c>
      <c r="S22" s="18"/>
      <c r="T22" s="1">
        <v>84</v>
      </c>
      <c r="U22" s="1">
        <v>86</v>
      </c>
      <c r="V22" s="1">
        <v>76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76</v>
      </c>
      <c r="AG22" s="1">
        <v>80</v>
      </c>
      <c r="AH22" s="1">
        <v>76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5468</v>
      </c>
      <c r="C23" s="19" t="s">
        <v>164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7</v>
      </c>
      <c r="J23" s="19" t="str">
        <f t="shared" si="3"/>
        <v>Memiliki kemampuan membaca pemahaman paragraf dengan menggunakan aksara Jawa, namun perlu peningkatan dalam pemahaman membaca paragraf aksara Jawa dengan ragam aksara mandaswara</v>
      </c>
      <c r="K23" s="19">
        <f t="shared" si="4"/>
        <v>86.666666666666671</v>
      </c>
      <c r="L23" s="19" t="str">
        <f t="shared" si="5"/>
        <v>A</v>
      </c>
      <c r="M23" s="19">
        <f t="shared" si="6"/>
        <v>86.666666666666671</v>
      </c>
      <c r="N23" s="19" t="str">
        <f t="shared" si="7"/>
        <v>A</v>
      </c>
      <c r="O23" s="35">
        <v>4</v>
      </c>
      <c r="P23" s="19" t="str">
        <f t="shared" si="8"/>
        <v>Mampu menyajikan teks paragraf dengan menggunakan aksara Jawa, namun perlu peningkatan dalam penggunaan ragam aksara mandaswara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86</v>
      </c>
      <c r="V23" s="1">
        <v>84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75</v>
      </c>
      <c r="AG23" s="1">
        <v>90</v>
      </c>
      <c r="AH23" s="1">
        <v>95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 t="s">
        <v>269</v>
      </c>
      <c r="FI23" s="73"/>
      <c r="FJ23" s="74">
        <v>3306</v>
      </c>
      <c r="FK23" s="74">
        <v>3316</v>
      </c>
    </row>
    <row r="24" spans="1:167">
      <c r="A24" s="19">
        <v>14</v>
      </c>
      <c r="B24" s="19">
        <v>5484</v>
      </c>
      <c r="C24" s="19" t="s">
        <v>165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6</v>
      </c>
      <c r="J24" s="19" t="str">
        <f t="shared" si="3"/>
        <v>Memiliki kemampuan mendeskripsikan rumah adat jawa</v>
      </c>
      <c r="K24" s="19">
        <f t="shared" si="4"/>
        <v>83.333333333333329</v>
      </c>
      <c r="L24" s="19" t="str">
        <f t="shared" si="5"/>
        <v>B</v>
      </c>
      <c r="M24" s="19">
        <f t="shared" si="6"/>
        <v>83.333333333333329</v>
      </c>
      <c r="N24" s="19" t="str">
        <f t="shared" si="7"/>
        <v>B</v>
      </c>
      <c r="O24" s="35">
        <v>4</v>
      </c>
      <c r="P24" s="19" t="str">
        <f t="shared" si="8"/>
        <v>Mampu menyajikan teks paragraf dengan menggunakan aksara Jawa, namun perlu peningkatan dalam penggunaan ragam aksara mandaswara</v>
      </c>
      <c r="Q24" s="19" t="str">
        <f t="shared" si="9"/>
        <v>B</v>
      </c>
      <c r="R24" s="19" t="str">
        <f t="shared" si="10"/>
        <v/>
      </c>
      <c r="S24" s="18"/>
      <c r="T24" s="1">
        <v>80</v>
      </c>
      <c r="U24" s="1">
        <v>83</v>
      </c>
      <c r="V24" s="1">
        <v>76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75</v>
      </c>
      <c r="AG24" s="1">
        <v>80</v>
      </c>
      <c r="AH24" s="1">
        <v>95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5500</v>
      </c>
      <c r="C25" s="19" t="s">
        <v>166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7</v>
      </c>
      <c r="J25" s="19" t="str">
        <f t="shared" si="3"/>
        <v>Memiliki kemampuan membaca pemahaman paragraf dengan menggunakan aksara Jawa, namun perlu peningkatan dalam pemahaman membaca paragraf aksara Jawa dengan ragam aksara mandaswara</v>
      </c>
      <c r="K25" s="19">
        <f t="shared" si="4"/>
        <v>84.333333333333329</v>
      </c>
      <c r="L25" s="19" t="str">
        <f t="shared" si="5"/>
        <v>A</v>
      </c>
      <c r="M25" s="19">
        <f t="shared" si="6"/>
        <v>84.333333333333329</v>
      </c>
      <c r="N25" s="19" t="str">
        <f t="shared" si="7"/>
        <v>A</v>
      </c>
      <c r="O25" s="35">
        <v>3</v>
      </c>
      <c r="P25" s="19" t="str">
        <f t="shared" si="8"/>
        <v>Memiliki kemampuan menyajikan teks pawarta, namun perlu  peningkatan dalam menggunakan ragam unggah-ungguh basa Jawa</v>
      </c>
      <c r="Q25" s="19" t="str">
        <f t="shared" si="9"/>
        <v>B</v>
      </c>
      <c r="R25" s="19" t="str">
        <f t="shared" si="10"/>
        <v/>
      </c>
      <c r="S25" s="18"/>
      <c r="T25" s="1">
        <v>84</v>
      </c>
      <c r="U25" s="1">
        <v>80</v>
      </c>
      <c r="V25" s="1">
        <v>76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90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 t="s">
        <v>270</v>
      </c>
      <c r="FI25" s="73"/>
      <c r="FJ25" s="74">
        <v>3307</v>
      </c>
      <c r="FK25" s="74">
        <v>3317</v>
      </c>
    </row>
    <row r="26" spans="1:167">
      <c r="A26" s="19">
        <v>16</v>
      </c>
      <c r="B26" s="19">
        <v>5516</v>
      </c>
      <c r="C26" s="19" t="s">
        <v>167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3</v>
      </c>
      <c r="J26" s="19" t="str">
        <f t="shared" si="3"/>
        <v>Memiliki kemampuan dalam mengidentifikasi struktur dan kaidah teks cerita cekak</v>
      </c>
      <c r="K26" s="19">
        <f t="shared" si="4"/>
        <v>80.333333333333329</v>
      </c>
      <c r="L26" s="19" t="str">
        <f t="shared" si="5"/>
        <v>B</v>
      </c>
      <c r="M26" s="19">
        <f t="shared" si="6"/>
        <v>80.333333333333329</v>
      </c>
      <c r="N26" s="19" t="str">
        <f t="shared" si="7"/>
        <v>B</v>
      </c>
      <c r="O26" s="35">
        <v>3</v>
      </c>
      <c r="P26" s="19" t="str">
        <f t="shared" si="8"/>
        <v>Memiliki kemampuan menyajikan teks pawarta, namun perlu  peningkatan dalam menggunakan ragam unggah-ungguh basa Jawa</v>
      </c>
      <c r="Q26" s="19" t="str">
        <f t="shared" si="9"/>
        <v>B</v>
      </c>
      <c r="R26" s="19" t="str">
        <f t="shared" si="10"/>
        <v/>
      </c>
      <c r="S26" s="18"/>
      <c r="T26" s="1">
        <v>82</v>
      </c>
      <c r="U26" s="1">
        <v>93</v>
      </c>
      <c r="V26" s="1">
        <v>83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80</v>
      </c>
      <c r="AH26" s="1">
        <v>78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5532</v>
      </c>
      <c r="C27" s="19" t="s">
        <v>168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3</v>
      </c>
      <c r="J27" s="19" t="str">
        <f t="shared" si="3"/>
        <v>Memiliki kemampuan dalam mengidentifikasi struktur dan kaidah teks cerita cekak</v>
      </c>
      <c r="K27" s="19">
        <f t="shared" si="4"/>
        <v>88.333333333333329</v>
      </c>
      <c r="L27" s="19" t="str">
        <f t="shared" si="5"/>
        <v>A</v>
      </c>
      <c r="M27" s="19">
        <f t="shared" si="6"/>
        <v>88.333333333333329</v>
      </c>
      <c r="N27" s="19" t="str">
        <f t="shared" si="7"/>
        <v>A</v>
      </c>
      <c r="O27" s="35">
        <v>1</v>
      </c>
      <c r="P27" s="19" t="str">
        <f t="shared" si="8"/>
        <v>Memiliki kemampuan menyajikan teks serat Wedhatama pupuh Pangkur</v>
      </c>
      <c r="Q27" s="19" t="str">
        <f t="shared" si="9"/>
        <v>B</v>
      </c>
      <c r="R27" s="19" t="str">
        <f t="shared" si="10"/>
        <v/>
      </c>
      <c r="S27" s="18"/>
      <c r="T27" s="1">
        <v>84</v>
      </c>
      <c r="U27" s="1">
        <v>87</v>
      </c>
      <c r="V27" s="1">
        <v>84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>
        <v>95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3308</v>
      </c>
      <c r="FK27" s="74">
        <v>3318</v>
      </c>
    </row>
    <row r="28" spans="1:167">
      <c r="A28" s="19">
        <v>18</v>
      </c>
      <c r="B28" s="19">
        <v>5548</v>
      </c>
      <c r="C28" s="19" t="s">
        <v>169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7</v>
      </c>
      <c r="J28" s="19" t="str">
        <f t="shared" si="3"/>
        <v>Memiliki kemampuan membaca pemahaman paragraf dengan menggunakan aksara Jawa, namun perlu peningkatan dalam pemahaman membaca paragraf aksara Jawa dengan ragam aksara mandaswara</v>
      </c>
      <c r="K28" s="19">
        <f t="shared" si="4"/>
        <v>78.333333333333329</v>
      </c>
      <c r="L28" s="19" t="str">
        <f t="shared" si="5"/>
        <v>B</v>
      </c>
      <c r="M28" s="19">
        <f t="shared" si="6"/>
        <v>78.333333333333329</v>
      </c>
      <c r="N28" s="19" t="str">
        <f t="shared" si="7"/>
        <v>B</v>
      </c>
      <c r="O28" s="35">
        <v>3</v>
      </c>
      <c r="P28" s="19" t="str">
        <f t="shared" si="8"/>
        <v>Memiliki kemampuan menyajikan teks pawarta, namun perlu  peningkatan dalam menggunakan ragam unggah-ungguh basa Jawa</v>
      </c>
      <c r="Q28" s="19" t="str">
        <f t="shared" si="9"/>
        <v>B</v>
      </c>
      <c r="R28" s="19" t="str">
        <f t="shared" si="10"/>
        <v/>
      </c>
      <c r="S28" s="18"/>
      <c r="T28" s="1">
        <v>86</v>
      </c>
      <c r="U28" s="1">
        <v>86</v>
      </c>
      <c r="V28" s="1">
        <v>76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5564</v>
      </c>
      <c r="C29" s="19" t="s">
        <v>170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6</v>
      </c>
      <c r="J29" s="19" t="str">
        <f t="shared" si="3"/>
        <v>Memiliki kemampuan mendeskripsikan rumah adat jawa</v>
      </c>
      <c r="K29" s="19">
        <f t="shared" si="4"/>
        <v>86</v>
      </c>
      <c r="L29" s="19" t="str">
        <f t="shared" si="5"/>
        <v>A</v>
      </c>
      <c r="M29" s="19">
        <f t="shared" si="6"/>
        <v>86</v>
      </c>
      <c r="N29" s="19" t="str">
        <f t="shared" si="7"/>
        <v>A</v>
      </c>
      <c r="O29" s="35">
        <v>1</v>
      </c>
      <c r="P29" s="19" t="str">
        <f t="shared" si="8"/>
        <v>Memiliki kemampuan menyajikan teks serat Wedhatama pupuh Pangkur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90</v>
      </c>
      <c r="V29" s="1">
        <v>80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90</v>
      </c>
      <c r="AH29" s="1">
        <v>93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3309</v>
      </c>
      <c r="FK29" s="74">
        <v>3319</v>
      </c>
    </row>
    <row r="30" spans="1:167">
      <c r="A30" s="19">
        <v>20</v>
      </c>
      <c r="B30" s="19">
        <v>5580</v>
      </c>
      <c r="C30" s="19" t="s">
        <v>171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6</v>
      </c>
      <c r="J30" s="19" t="str">
        <f t="shared" si="3"/>
        <v>Memiliki kemampuan mendeskripsikan rumah adat jawa</v>
      </c>
      <c r="K30" s="19">
        <f t="shared" si="4"/>
        <v>86</v>
      </c>
      <c r="L30" s="19" t="str">
        <f t="shared" si="5"/>
        <v>A</v>
      </c>
      <c r="M30" s="19">
        <f t="shared" si="6"/>
        <v>86</v>
      </c>
      <c r="N30" s="19" t="str">
        <f t="shared" si="7"/>
        <v>A</v>
      </c>
      <c r="O30" s="35">
        <v>4</v>
      </c>
      <c r="P30" s="19" t="str">
        <f t="shared" si="8"/>
        <v>Mampu menyajikan teks paragraf dengan menggunakan aksara Jawa, namun perlu peningkatan dalam penggunaan ragam aksara mandaswara</v>
      </c>
      <c r="Q30" s="19" t="str">
        <f t="shared" si="9"/>
        <v>B</v>
      </c>
      <c r="R30" s="19" t="str">
        <f t="shared" si="10"/>
        <v/>
      </c>
      <c r="S30" s="18"/>
      <c r="T30" s="1">
        <v>80</v>
      </c>
      <c r="U30" s="1">
        <v>96</v>
      </c>
      <c r="V30" s="1">
        <v>87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90</v>
      </c>
      <c r="AH30" s="1">
        <v>88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5596</v>
      </c>
      <c r="C31" s="19" t="s">
        <v>172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3</v>
      </c>
      <c r="J31" s="19" t="str">
        <f t="shared" si="3"/>
        <v>Memiliki kemampuan dalam mengidentifikasi struktur dan kaidah teks cerita cekak</v>
      </c>
      <c r="K31" s="19">
        <f t="shared" si="4"/>
        <v>78.666666666666671</v>
      </c>
      <c r="L31" s="19" t="str">
        <f t="shared" si="5"/>
        <v>B</v>
      </c>
      <c r="M31" s="19">
        <f t="shared" si="6"/>
        <v>78.666666666666671</v>
      </c>
      <c r="N31" s="19" t="str">
        <f t="shared" si="7"/>
        <v>B</v>
      </c>
      <c r="O31" s="35">
        <v>4</v>
      </c>
      <c r="P31" s="19" t="str">
        <f t="shared" si="8"/>
        <v>Mampu menyajikan teks paragraf dengan menggunakan aksara Jawa, namun perlu peningkatan dalam penggunaan ragam aksara mandaswara</v>
      </c>
      <c r="Q31" s="19" t="str">
        <f t="shared" si="9"/>
        <v>B</v>
      </c>
      <c r="R31" s="19" t="str">
        <f t="shared" si="10"/>
        <v/>
      </c>
      <c r="S31" s="18"/>
      <c r="T31" s="1">
        <v>84</v>
      </c>
      <c r="U31" s="1">
        <v>78</v>
      </c>
      <c r="V31" s="1">
        <v>76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76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3310</v>
      </c>
      <c r="FK31" s="74">
        <v>3320</v>
      </c>
    </row>
    <row r="32" spans="1:167">
      <c r="A32" s="19">
        <v>22</v>
      </c>
      <c r="B32" s="19">
        <v>5612</v>
      </c>
      <c r="C32" s="19" t="s">
        <v>173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2</v>
      </c>
      <c r="J32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2</v>
      </c>
      <c r="P32" s="19" t="str">
        <f t="shared" si="8"/>
        <v>Mampu menyajikan tesk cerita cekak, namun perlu peningkatan dalam penggunaan ragam unggah-ungguh basa Jawa</v>
      </c>
      <c r="Q32" s="19" t="str">
        <f t="shared" si="9"/>
        <v>B</v>
      </c>
      <c r="R32" s="19" t="str">
        <f t="shared" si="10"/>
        <v/>
      </c>
      <c r="S32" s="18"/>
      <c r="T32" s="1">
        <v>84</v>
      </c>
      <c r="U32" s="1">
        <v>93</v>
      </c>
      <c r="V32" s="1">
        <v>76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95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5852</v>
      </c>
      <c r="C33" s="19" t="s">
        <v>174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2</v>
      </c>
      <c r="J33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33" s="19">
        <f t="shared" si="4"/>
        <v>81</v>
      </c>
      <c r="L33" s="19" t="str">
        <f t="shared" si="5"/>
        <v>B</v>
      </c>
      <c r="M33" s="19">
        <f t="shared" si="6"/>
        <v>81</v>
      </c>
      <c r="N33" s="19" t="str">
        <f t="shared" si="7"/>
        <v>B</v>
      </c>
      <c r="O33" s="35">
        <v>2</v>
      </c>
      <c r="P33" s="19" t="str">
        <f t="shared" si="8"/>
        <v>Mampu menyajikan tesk cerita cekak, namun perlu peningkatan dalam penggunaan ragam unggah-ungguh basa Jawa</v>
      </c>
      <c r="Q33" s="19" t="str">
        <f t="shared" si="9"/>
        <v>B</v>
      </c>
      <c r="R33" s="19" t="str">
        <f t="shared" si="10"/>
        <v/>
      </c>
      <c r="S33" s="18"/>
      <c r="T33" s="1">
        <v>82</v>
      </c>
      <c r="U33" s="1">
        <v>94</v>
      </c>
      <c r="V33" s="1">
        <v>76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5628</v>
      </c>
      <c r="C34" s="19" t="s">
        <v>175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5</v>
      </c>
      <c r="J34" s="19" t="str">
        <f t="shared" si="3"/>
        <v>Memiliki kemampuan mengidentifikasi struktur dan kaidah teks pawarta</v>
      </c>
      <c r="K34" s="19">
        <f t="shared" si="4"/>
        <v>81.666666666666671</v>
      </c>
      <c r="L34" s="19" t="str">
        <f t="shared" si="5"/>
        <v>B</v>
      </c>
      <c r="M34" s="19">
        <f t="shared" si="6"/>
        <v>81.666666666666671</v>
      </c>
      <c r="N34" s="19" t="str">
        <f t="shared" si="7"/>
        <v>B</v>
      </c>
      <c r="O34" s="35">
        <v>2</v>
      </c>
      <c r="P34" s="19" t="str">
        <f t="shared" si="8"/>
        <v>Mampu menyajikan tesk cerita cekak, namun perlu peningkatan dalam penggunaan ragam unggah-ungguh basa Jawa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89</v>
      </c>
      <c r="V34" s="1">
        <v>76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90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5644</v>
      </c>
      <c r="C35" s="19" t="s">
        <v>176</v>
      </c>
      <c r="D35" s="18"/>
      <c r="E35" s="19">
        <f t="shared" si="0"/>
        <v>86</v>
      </c>
      <c r="F35" s="19" t="str">
        <f t="shared" si="1"/>
        <v>A</v>
      </c>
      <c r="G35" s="19">
        <f>IF((COUNTA(T12:AC12)&gt;0),(ROUND((AVERAGE(T35:AD35)),0)),"")</f>
        <v>86</v>
      </c>
      <c r="H35" s="19" t="str">
        <f t="shared" si="2"/>
        <v>A</v>
      </c>
      <c r="I35" s="35">
        <v>3</v>
      </c>
      <c r="J35" s="19" t="str">
        <f t="shared" si="3"/>
        <v>Memiliki kemampuan dalam mengidentifikasi struktur dan kaidah teks cerita cekak</v>
      </c>
      <c r="K35" s="19">
        <f t="shared" si="4"/>
        <v>84</v>
      </c>
      <c r="L35" s="19" t="str">
        <f t="shared" si="5"/>
        <v>B</v>
      </c>
      <c r="M35" s="19">
        <f t="shared" si="6"/>
        <v>84</v>
      </c>
      <c r="N35" s="19" t="str">
        <f t="shared" si="7"/>
        <v>B</v>
      </c>
      <c r="O35" s="35">
        <v>1</v>
      </c>
      <c r="P35" s="19" t="str">
        <f t="shared" si="8"/>
        <v>Memiliki kemampuan menyajikan teks serat Wedhatama pupuh Pangkur</v>
      </c>
      <c r="Q35" s="19" t="str">
        <f t="shared" si="9"/>
        <v>B</v>
      </c>
      <c r="R35" s="19" t="str">
        <f t="shared" si="10"/>
        <v/>
      </c>
      <c r="S35" s="18"/>
      <c r="T35" s="1">
        <v>94</v>
      </c>
      <c r="U35" s="1">
        <v>88</v>
      </c>
      <c r="V35" s="1">
        <v>76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87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5660</v>
      </c>
      <c r="C36" s="19" t="s">
        <v>177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7</v>
      </c>
      <c r="J36" s="19" t="str">
        <f t="shared" si="3"/>
        <v>Memiliki kemampuan membaca pemahaman paragraf dengan menggunakan aksara Jawa, namun perlu peningkatan dalam pemahaman membaca paragraf aksara Jawa dengan ragam aksara mandaswara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kemampuan menyajikan teks serat Wedhatama pupuh Pangkur</v>
      </c>
      <c r="Q36" s="19" t="str">
        <f t="shared" si="9"/>
        <v>B</v>
      </c>
      <c r="R36" s="19" t="str">
        <f t="shared" si="10"/>
        <v/>
      </c>
      <c r="S36" s="18"/>
      <c r="T36" s="1">
        <v>76</v>
      </c>
      <c r="U36" s="1">
        <v>97</v>
      </c>
      <c r="V36" s="1">
        <v>79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5676</v>
      </c>
      <c r="C37" s="19" t="s">
        <v>178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1</v>
      </c>
      <c r="J37" s="19" t="str">
        <f t="shared" si="3"/>
        <v>Memiliki kemampuan dalam mengidentifikasi guru gatra, guru lagu, dan guru wilangan dalam tembang macapat pupuh Pangkur</v>
      </c>
      <c r="K37" s="19">
        <f t="shared" si="4"/>
        <v>86.666666666666671</v>
      </c>
      <c r="L37" s="19" t="str">
        <f t="shared" si="5"/>
        <v>A</v>
      </c>
      <c r="M37" s="19">
        <f t="shared" si="6"/>
        <v>86.666666666666671</v>
      </c>
      <c r="N37" s="19" t="str">
        <f t="shared" si="7"/>
        <v>A</v>
      </c>
      <c r="O37" s="35">
        <v>3</v>
      </c>
      <c r="P37" s="19" t="str">
        <f t="shared" si="8"/>
        <v>Memiliki kemampuan menyajikan teks pawarta, namun perlu  peningkatan dalam menggunakan ragam unggah-ungguh basa Jawa</v>
      </c>
      <c r="Q37" s="19" t="str">
        <f t="shared" si="9"/>
        <v>B</v>
      </c>
      <c r="R37" s="19" t="str">
        <f t="shared" si="10"/>
        <v/>
      </c>
      <c r="S37" s="18"/>
      <c r="T37" s="1">
        <v>83</v>
      </c>
      <c r="U37" s="1">
        <v>87</v>
      </c>
      <c r="V37" s="1">
        <v>76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95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5692</v>
      </c>
      <c r="C38" s="19" t="s">
        <v>179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4</v>
      </c>
      <c r="J38" s="19" t="str">
        <f t="shared" si="3"/>
        <v>Memiliki kemampuan membaca pemahaman teks cerita cekak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3</v>
      </c>
      <c r="P38" s="19" t="str">
        <f t="shared" si="8"/>
        <v>Memiliki kemampuan menyajikan teks pawarta, namun perlu  peningkatan dalam menggunakan ragam unggah-ungguh basa Jawa</v>
      </c>
      <c r="Q38" s="19" t="str">
        <f t="shared" si="9"/>
        <v>B</v>
      </c>
      <c r="R38" s="19" t="str">
        <f t="shared" si="10"/>
        <v/>
      </c>
      <c r="S38" s="18"/>
      <c r="T38" s="1">
        <v>82</v>
      </c>
      <c r="U38" s="1">
        <v>80</v>
      </c>
      <c r="V38" s="1">
        <v>76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75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17492</v>
      </c>
      <c r="C39" s="19" t="s">
        <v>180</v>
      </c>
      <c r="D39" s="18"/>
      <c r="E39" s="19">
        <f t="shared" si="0"/>
        <v>77</v>
      </c>
      <c r="F39" s="19" t="str">
        <f t="shared" si="1"/>
        <v>B</v>
      </c>
      <c r="G39" s="19">
        <f>IF((COUNTA(T12:AC12)&gt;0),(ROUND((AVERAGE(T39:AD39)),0)),"")</f>
        <v>77</v>
      </c>
      <c r="H39" s="19" t="str">
        <f t="shared" si="2"/>
        <v>B</v>
      </c>
      <c r="I39" s="35">
        <v>1</v>
      </c>
      <c r="J39" s="19" t="str">
        <f t="shared" si="3"/>
        <v>Memiliki kemampuan dalam mengidentifikasi guru gatra, guru lagu, dan guru wilangan dalam tembang macapat pupuh Pangkur</v>
      </c>
      <c r="K39" s="19">
        <f t="shared" si="4"/>
        <v>76</v>
      </c>
      <c r="L39" s="19" t="str">
        <f t="shared" si="5"/>
        <v>B</v>
      </c>
      <c r="M39" s="19">
        <f t="shared" si="6"/>
        <v>76</v>
      </c>
      <c r="N39" s="19" t="str">
        <f t="shared" si="7"/>
        <v>B</v>
      </c>
      <c r="O39" s="35">
        <v>2</v>
      </c>
      <c r="P39" s="19" t="str">
        <f t="shared" si="8"/>
        <v>Mampu menyajikan tesk cerita cekak, namun perlu peningkatan dalam penggunaan ragam unggah-ungguh basa Jawa</v>
      </c>
      <c r="Q39" s="19" t="str">
        <f t="shared" si="9"/>
        <v>B</v>
      </c>
      <c r="R39" s="19" t="str">
        <f t="shared" si="10"/>
        <v/>
      </c>
      <c r="S39" s="18"/>
      <c r="T39" s="1">
        <v>76</v>
      </c>
      <c r="U39" s="1">
        <v>76</v>
      </c>
      <c r="V39" s="1">
        <v>76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76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5708</v>
      </c>
      <c r="C40" s="19" t="s">
        <v>181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Memiliki kemampuan dalam mengidentifikasi guru gatra, guru lagu, dan guru wilangan dalam tembang macapat pupuh Pangkur</v>
      </c>
      <c r="K40" s="19">
        <f t="shared" si="4"/>
        <v>83.333333333333329</v>
      </c>
      <c r="L40" s="19" t="str">
        <f t="shared" si="5"/>
        <v>B</v>
      </c>
      <c r="M40" s="19">
        <f t="shared" si="6"/>
        <v>83.333333333333329</v>
      </c>
      <c r="N40" s="19" t="str">
        <f t="shared" si="7"/>
        <v>B</v>
      </c>
      <c r="O40" s="35">
        <v>3</v>
      </c>
      <c r="P40" s="19" t="str">
        <f t="shared" si="8"/>
        <v>Memiliki kemampuan menyajikan teks pawarta, namun perlu  peningkatan dalam menggunakan ragam unggah-ungguh basa Jawa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80</v>
      </c>
      <c r="V40" s="1">
        <v>76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75</v>
      </c>
      <c r="AG40" s="1">
        <v>85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5724</v>
      </c>
      <c r="C41" s="19" t="s">
        <v>182</v>
      </c>
      <c r="D41" s="18"/>
      <c r="E41" s="19">
        <f t="shared" si="0"/>
        <v>90</v>
      </c>
      <c r="F41" s="19" t="str">
        <f t="shared" si="1"/>
        <v>A</v>
      </c>
      <c r="G41" s="19">
        <f>IF((COUNTA(T12:AC12)&gt;0),(ROUND((AVERAGE(T41:AD41)),0)),"")</f>
        <v>90</v>
      </c>
      <c r="H41" s="19" t="str">
        <f t="shared" si="2"/>
        <v>A</v>
      </c>
      <c r="I41" s="35">
        <v>7</v>
      </c>
      <c r="J41" s="19" t="str">
        <f t="shared" si="3"/>
        <v>Memiliki kemampuan membaca pemahaman paragraf dengan menggunakan aksara Jawa, namun perlu peningkatan dalam pemahaman membaca paragraf aksara Jawa dengan ragam aksara mandaswara</v>
      </c>
      <c r="K41" s="19">
        <f t="shared" si="4"/>
        <v>91</v>
      </c>
      <c r="L41" s="19" t="str">
        <f t="shared" si="5"/>
        <v>A</v>
      </c>
      <c r="M41" s="19">
        <f t="shared" si="6"/>
        <v>91</v>
      </c>
      <c r="N41" s="19" t="str">
        <f t="shared" si="7"/>
        <v>A</v>
      </c>
      <c r="O41" s="35">
        <v>4</v>
      </c>
      <c r="P41" s="19" t="str">
        <f t="shared" si="8"/>
        <v>Mampu menyajikan teks paragraf dengan menggunakan aksara Jawa, namun perlu peningkatan dalam penggunaan ragam aksara mandaswara</v>
      </c>
      <c r="Q41" s="19" t="str">
        <f t="shared" si="9"/>
        <v>B</v>
      </c>
      <c r="R41" s="19" t="str">
        <f t="shared" si="10"/>
        <v/>
      </c>
      <c r="S41" s="18"/>
      <c r="T41" s="1">
        <v>92</v>
      </c>
      <c r="U41" s="1">
        <v>98</v>
      </c>
      <c r="V41" s="1">
        <v>80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95</v>
      </c>
      <c r="AH41" s="1">
        <v>93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5740</v>
      </c>
      <c r="C42" s="19" t="s">
        <v>183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2</v>
      </c>
      <c r="J42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42" s="19">
        <f t="shared" si="4"/>
        <v>86.666666666666671</v>
      </c>
      <c r="L42" s="19" t="str">
        <f t="shared" si="5"/>
        <v>A</v>
      </c>
      <c r="M42" s="19">
        <f t="shared" si="6"/>
        <v>86.666666666666671</v>
      </c>
      <c r="N42" s="19" t="str">
        <f t="shared" si="7"/>
        <v>A</v>
      </c>
      <c r="O42" s="35">
        <v>3</v>
      </c>
      <c r="P42" s="19" t="str">
        <f t="shared" si="8"/>
        <v>Memiliki kemampuan menyajikan teks pawarta, namun perlu  peningkatan dalam menggunakan ragam unggah-ungguh basa Jawa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92</v>
      </c>
      <c r="V42" s="1">
        <v>83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5756</v>
      </c>
      <c r="C43" s="19" t="s">
        <v>184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1</v>
      </c>
      <c r="P43" s="19" t="str">
        <f t="shared" si="8"/>
        <v>Memiliki kemampuan menyajikan teks serat Wedhatama pupuh Pangkur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80</v>
      </c>
      <c r="V43" s="1">
        <v>76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76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5772</v>
      </c>
      <c r="C44" s="19" t="s">
        <v>185</v>
      </c>
      <c r="D44" s="18"/>
      <c r="E44" s="19">
        <f t="shared" si="0"/>
        <v>93</v>
      </c>
      <c r="F44" s="19" t="str">
        <f t="shared" si="1"/>
        <v>A</v>
      </c>
      <c r="G44" s="19">
        <f>IF((COUNTA(T12:AC12)&gt;0),(ROUND((AVERAGE(T44:AD44)),0)),"")</f>
        <v>93</v>
      </c>
      <c r="H44" s="19" t="str">
        <f t="shared" si="2"/>
        <v>A</v>
      </c>
      <c r="I44" s="35">
        <v>5</v>
      </c>
      <c r="J44" s="19" t="str">
        <f t="shared" si="3"/>
        <v>Memiliki kemampuan mengidentifikasi struktur dan kaidah teks pawarta</v>
      </c>
      <c r="K44" s="19">
        <f t="shared" si="4"/>
        <v>90</v>
      </c>
      <c r="L44" s="19" t="str">
        <f t="shared" si="5"/>
        <v>A</v>
      </c>
      <c r="M44" s="19">
        <f t="shared" si="6"/>
        <v>90</v>
      </c>
      <c r="N44" s="19" t="str">
        <f t="shared" si="7"/>
        <v>A</v>
      </c>
      <c r="O44" s="35">
        <v>2</v>
      </c>
      <c r="P44" s="19" t="str">
        <f t="shared" si="8"/>
        <v>Mampu menyajikan tesk cerita cekak, namun perlu peningkatan dalam penggunaan ragam unggah-ungguh basa Jawa</v>
      </c>
      <c r="Q44" s="19" t="str">
        <f t="shared" si="9"/>
        <v>B</v>
      </c>
      <c r="R44" s="19" t="str">
        <f t="shared" si="10"/>
        <v/>
      </c>
      <c r="S44" s="18"/>
      <c r="T44" s="1">
        <v>92</v>
      </c>
      <c r="U44" s="1">
        <v>96</v>
      </c>
      <c r="V44" s="1">
        <v>92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95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5788</v>
      </c>
      <c r="C45" s="19" t="s">
        <v>186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4</v>
      </c>
      <c r="J45" s="19" t="str">
        <f t="shared" si="3"/>
        <v>Memiliki kemampuan membaca pemahaman teks cerita cekak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2</v>
      </c>
      <c r="P45" s="19" t="str">
        <f t="shared" si="8"/>
        <v>Mampu menyajikan tesk cerita cekak, namun perlu peningkatan dalam penggunaan ragam unggah-ungguh basa Jawa</v>
      </c>
      <c r="Q45" s="19" t="str">
        <f t="shared" si="9"/>
        <v>B</v>
      </c>
      <c r="R45" s="19" t="str">
        <f t="shared" si="10"/>
        <v/>
      </c>
      <c r="S45" s="18"/>
      <c r="T45" s="1">
        <v>84</v>
      </c>
      <c r="U45" s="1">
        <v>89</v>
      </c>
      <c r="V45" s="1">
        <v>76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5804</v>
      </c>
      <c r="C46" s="19" t="s">
        <v>187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6</v>
      </c>
      <c r="J46" s="19" t="str">
        <f t="shared" si="3"/>
        <v>Memiliki kemampuan mendeskripsikan rumah adat jawa</v>
      </c>
      <c r="K46" s="19">
        <f t="shared" si="4"/>
        <v>87.666666666666671</v>
      </c>
      <c r="L46" s="19" t="str">
        <f t="shared" si="5"/>
        <v>A</v>
      </c>
      <c r="M46" s="19">
        <f t="shared" si="6"/>
        <v>87.666666666666671</v>
      </c>
      <c r="N46" s="19" t="str">
        <f t="shared" si="7"/>
        <v>A</v>
      </c>
      <c r="O46" s="35">
        <v>4</v>
      </c>
      <c r="P46" s="19" t="str">
        <f t="shared" si="8"/>
        <v>Mampu menyajikan teks paragraf dengan menggunakan aksara Jawa, namun perlu peningkatan dalam penggunaan ragam aksara mandaswara</v>
      </c>
      <c r="Q46" s="19" t="str">
        <f t="shared" si="9"/>
        <v>B</v>
      </c>
      <c r="R46" s="19" t="str">
        <f t="shared" si="10"/>
        <v/>
      </c>
      <c r="S46" s="18"/>
      <c r="T46" s="1">
        <v>82</v>
      </c>
      <c r="U46" s="1">
        <v>80</v>
      </c>
      <c r="V46" s="1">
        <v>76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93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P15" activePane="bottomRight" state="frozen"/>
      <selection pane="topRight"/>
      <selection pane="bottomLeft"/>
      <selection pane="bottomRight" activeCell="R15" sqref="R1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59" width="12.28515625" customWidth="1"/>
    <col min="160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119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30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2954</v>
      </c>
      <c r="C11" s="19" t="s">
        <v>189</v>
      </c>
      <c r="D11" s="18"/>
      <c r="E11" s="19">
        <f t="shared" ref="E11:E50" si="0">IF((COUNTA(T11:AA11)&gt;0),(ROUND( AVERAGE(T11:AA11),0)),"")</f>
        <v>85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85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5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mengidentifikasi struktur dan kaidah teks pawarta</v>
      </c>
      <c r="K11" s="19">
        <f t="shared" ref="K11:K50" si="4">IF((COUNTA(AF11:AN11)&gt;0),AVERAGE(AF11:AN11),"")</f>
        <v>85.666666666666671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85.666666666666671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menyajikan tesk cerita cekak, namun perlu peningkatan dalam penggunaan ragam unggah-ungguh basa Jawa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85</v>
      </c>
      <c r="U11" s="1">
        <v>87</v>
      </c>
      <c r="V11" s="1">
        <v>76</v>
      </c>
      <c r="W11" s="1">
        <v>92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92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2970</v>
      </c>
      <c r="C12" s="19" t="s">
        <v>190</v>
      </c>
      <c r="D12" s="18"/>
      <c r="E12" s="19">
        <f t="shared" si="0"/>
        <v>85</v>
      </c>
      <c r="F12" s="19" t="str">
        <f t="shared" si="1"/>
        <v>A</v>
      </c>
      <c r="G12" s="19">
        <f>IF((COUNTA(T12:AC12)&gt;0),(ROUND((AVERAGE(T12:AD12)),0)),"")</f>
        <v>85</v>
      </c>
      <c r="H12" s="19" t="str">
        <f t="shared" si="2"/>
        <v>A</v>
      </c>
      <c r="I12" s="35">
        <v>5</v>
      </c>
      <c r="J12" s="19" t="str">
        <f t="shared" si="3"/>
        <v>Memiliki kemampuan mengidentifikasi struktur dan kaidah teks pawarta</v>
      </c>
      <c r="K12" s="19">
        <f t="shared" si="4"/>
        <v>92.333333333333329</v>
      </c>
      <c r="L12" s="19" t="str">
        <f t="shared" si="5"/>
        <v>A</v>
      </c>
      <c r="M12" s="19">
        <f t="shared" si="6"/>
        <v>92.333333333333329</v>
      </c>
      <c r="N12" s="19" t="str">
        <f t="shared" si="7"/>
        <v>A</v>
      </c>
      <c r="O12" s="35">
        <v>2</v>
      </c>
      <c r="P12" s="19" t="str">
        <f t="shared" si="8"/>
        <v>Mampu menyajikan tesk cerita cekak, namun perlu peningkatan dalam penggunaan ragam unggah-ungguh basa Jawa</v>
      </c>
      <c r="Q12" s="19" t="str">
        <f t="shared" si="9"/>
        <v>B</v>
      </c>
      <c r="R12" s="19" t="str">
        <f t="shared" si="10"/>
        <v/>
      </c>
      <c r="S12" s="18"/>
      <c r="T12" s="1">
        <v>83</v>
      </c>
      <c r="U12" s="1">
        <v>87</v>
      </c>
      <c r="V12" s="1">
        <v>78</v>
      </c>
      <c r="W12" s="1">
        <v>92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95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2986</v>
      </c>
      <c r="C13" s="19" t="s">
        <v>191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7</v>
      </c>
      <c r="J13" s="19" t="str">
        <f t="shared" si="3"/>
        <v>Memiliki kemampuan membaca pemahaman paragraf dengan menggunakan aksara Jawa, namun perlu peningkatan dalam pemahaman membaca paragraf aksara Jawa dengan ragam aksara mandaswara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Mampu menyajikan tesk cerita cekak, namun perlu peningkatan dalam penggunaan ragam unggah-ungguh basa Jawa</v>
      </c>
      <c r="Q13" s="19" t="str">
        <f t="shared" si="9"/>
        <v>B</v>
      </c>
      <c r="R13" s="19" t="str">
        <f t="shared" si="10"/>
        <v/>
      </c>
      <c r="S13" s="18"/>
      <c r="T13" s="1">
        <v>83</v>
      </c>
      <c r="U13" s="1">
        <v>78</v>
      </c>
      <c r="V13" s="1">
        <v>76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264</v>
      </c>
      <c r="FI13" s="73" t="s">
        <v>273</v>
      </c>
      <c r="FJ13" s="74">
        <v>3321</v>
      </c>
      <c r="FK13" s="74">
        <v>3331</v>
      </c>
    </row>
    <row r="14" spans="1:167">
      <c r="A14" s="19">
        <v>4</v>
      </c>
      <c r="B14" s="19">
        <v>3002</v>
      </c>
      <c r="C14" s="19" t="s">
        <v>192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>Memiliki kemampuan dalam mengidentifikasi guru gatra, guru lagu, dan guru wilangan dalam tembang macapat pupuh Pangkur</v>
      </c>
      <c r="K14" s="19">
        <f t="shared" si="4"/>
        <v>87.333333333333329</v>
      </c>
      <c r="L14" s="19" t="str">
        <f t="shared" si="5"/>
        <v>A</v>
      </c>
      <c r="M14" s="19">
        <f t="shared" si="6"/>
        <v>87.333333333333329</v>
      </c>
      <c r="N14" s="19" t="str">
        <f t="shared" si="7"/>
        <v>A</v>
      </c>
      <c r="O14" s="35">
        <v>2</v>
      </c>
      <c r="P14" s="19" t="str">
        <f t="shared" si="8"/>
        <v>Mampu menyajikan tesk cerita cekak, namun perlu peningkatan dalam penggunaan ragam unggah-ungguh basa Jawa</v>
      </c>
      <c r="Q14" s="19" t="str">
        <f t="shared" si="9"/>
        <v>B</v>
      </c>
      <c r="R14" s="19" t="str">
        <f t="shared" si="10"/>
        <v/>
      </c>
      <c r="S14" s="18"/>
      <c r="T14" s="1">
        <v>87</v>
      </c>
      <c r="U14" s="1">
        <v>78</v>
      </c>
      <c r="V14" s="1">
        <v>76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95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3018</v>
      </c>
      <c r="C15" s="19" t="s">
        <v>193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4</v>
      </c>
      <c r="J15" s="19" t="str">
        <f t="shared" si="3"/>
        <v>Memiliki kemampuan membaca pemahaman teks cerita cekak</v>
      </c>
      <c r="K15" s="19">
        <f t="shared" si="4"/>
        <v>90</v>
      </c>
      <c r="L15" s="19" t="str">
        <f t="shared" si="5"/>
        <v>A</v>
      </c>
      <c r="M15" s="19">
        <f t="shared" si="6"/>
        <v>90</v>
      </c>
      <c r="N15" s="19" t="str">
        <f t="shared" si="7"/>
        <v>A</v>
      </c>
      <c r="O15" s="35">
        <v>3</v>
      </c>
      <c r="P15" s="19" t="str">
        <f t="shared" si="8"/>
        <v>Memiliki kemampuan menyajikan teks pawarta, namun perlu  peningkatan dalam menggunakan ragam unggah-ungguh basa Jawa</v>
      </c>
      <c r="Q15" s="19" t="str">
        <f t="shared" si="9"/>
        <v>B</v>
      </c>
      <c r="R15" s="19" t="str">
        <f t="shared" si="10"/>
        <v/>
      </c>
      <c r="S15" s="18"/>
      <c r="T15" s="1">
        <v>80</v>
      </c>
      <c r="U15" s="1">
        <v>87</v>
      </c>
      <c r="V15" s="1">
        <v>84</v>
      </c>
      <c r="W15" s="1">
        <v>93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95</v>
      </c>
      <c r="AH15" s="1">
        <v>95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265</v>
      </c>
      <c r="FI15" s="73" t="s">
        <v>272</v>
      </c>
      <c r="FJ15" s="74">
        <v>3322</v>
      </c>
      <c r="FK15" s="74">
        <v>3332</v>
      </c>
    </row>
    <row r="16" spans="1:167">
      <c r="A16" s="19">
        <v>6</v>
      </c>
      <c r="B16" s="19">
        <v>3530</v>
      </c>
      <c r="C16" s="19" t="s">
        <v>194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16" s="19">
        <f t="shared" si="4"/>
        <v>83.333333333333329</v>
      </c>
      <c r="L16" s="19" t="str">
        <f t="shared" si="5"/>
        <v>B</v>
      </c>
      <c r="M16" s="19">
        <f t="shared" si="6"/>
        <v>83.333333333333329</v>
      </c>
      <c r="N16" s="19" t="str">
        <f t="shared" si="7"/>
        <v>B</v>
      </c>
      <c r="O16" s="35">
        <v>4</v>
      </c>
      <c r="P16" s="19" t="str">
        <f t="shared" si="8"/>
        <v>Mampu menyajikan teks paragraf dengan menggunakan aksara Jawa, namun perlu peningkatan dalam penggunaan ragam aksara mandaswara</v>
      </c>
      <c r="Q16" s="19" t="str">
        <f t="shared" si="9"/>
        <v>B</v>
      </c>
      <c r="R16" s="19" t="str">
        <f t="shared" si="10"/>
        <v/>
      </c>
      <c r="S16" s="18"/>
      <c r="T16" s="1">
        <v>82</v>
      </c>
      <c r="U16" s="1">
        <v>78</v>
      </c>
      <c r="V16" s="1">
        <v>76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78</v>
      </c>
      <c r="AG16" s="1">
        <v>87</v>
      </c>
      <c r="AH16" s="1">
        <v>85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3034</v>
      </c>
      <c r="C17" s="19" t="s">
        <v>195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5</v>
      </c>
      <c r="J17" s="19" t="str">
        <f t="shared" si="3"/>
        <v>Memiliki kemampuan mengidentifikasi struktur dan kaidah teks pawarta</v>
      </c>
      <c r="K17" s="19">
        <f t="shared" si="4"/>
        <v>79.333333333333329</v>
      </c>
      <c r="L17" s="19" t="str">
        <f t="shared" si="5"/>
        <v>B</v>
      </c>
      <c r="M17" s="19">
        <f t="shared" si="6"/>
        <v>79.333333333333329</v>
      </c>
      <c r="N17" s="19" t="str">
        <f t="shared" si="7"/>
        <v>B</v>
      </c>
      <c r="O17" s="35">
        <v>1</v>
      </c>
      <c r="P17" s="19" t="str">
        <f t="shared" si="8"/>
        <v>Memiliki kemampuan menyajikan teks serat Wedhatama pupuh Pangkur</v>
      </c>
      <c r="Q17" s="19" t="str">
        <f t="shared" si="9"/>
        <v>B</v>
      </c>
      <c r="R17" s="19" t="str">
        <f t="shared" si="10"/>
        <v/>
      </c>
      <c r="S17" s="18"/>
      <c r="T17" s="1">
        <v>80</v>
      </c>
      <c r="U17" s="1">
        <v>78</v>
      </c>
      <c r="V17" s="1">
        <v>76</v>
      </c>
      <c r="W17" s="1">
        <v>93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78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266</v>
      </c>
      <c r="FI17" s="73" t="s">
        <v>271</v>
      </c>
      <c r="FJ17" s="74">
        <v>3323</v>
      </c>
      <c r="FK17" s="74">
        <v>3333</v>
      </c>
    </row>
    <row r="18" spans="1:167">
      <c r="A18" s="19">
        <v>8</v>
      </c>
      <c r="B18" s="19">
        <v>3050</v>
      </c>
      <c r="C18" s="19" t="s">
        <v>196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3</v>
      </c>
      <c r="J18" s="19" t="str">
        <f t="shared" si="3"/>
        <v>Memiliki kemampuan dalam mengidentifikasi struktur dan kaidah teks cerita cekak</v>
      </c>
      <c r="K18" s="19">
        <f t="shared" si="4"/>
        <v>81.333333333333329</v>
      </c>
      <c r="L18" s="19" t="str">
        <f t="shared" si="5"/>
        <v>B</v>
      </c>
      <c r="M18" s="19">
        <f t="shared" si="6"/>
        <v>81.333333333333329</v>
      </c>
      <c r="N18" s="19" t="str">
        <f t="shared" si="7"/>
        <v>B</v>
      </c>
      <c r="O18" s="35">
        <v>1</v>
      </c>
      <c r="P18" s="19" t="str">
        <f t="shared" si="8"/>
        <v>Memiliki kemampuan menyajikan teks serat Wedhatama pupuh Pangkur</v>
      </c>
      <c r="Q18" s="19" t="str">
        <f t="shared" si="9"/>
        <v>B</v>
      </c>
      <c r="R18" s="19" t="str">
        <f t="shared" si="10"/>
        <v/>
      </c>
      <c r="S18" s="18"/>
      <c r="T18" s="1">
        <v>83</v>
      </c>
      <c r="U18" s="1">
        <v>78</v>
      </c>
      <c r="V18" s="1">
        <v>76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78</v>
      </c>
      <c r="AG18" s="1">
        <v>90</v>
      </c>
      <c r="AH18" s="1">
        <v>76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3066</v>
      </c>
      <c r="C19" s="19" t="s">
        <v>197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3</v>
      </c>
      <c r="J19" s="19" t="str">
        <f t="shared" si="3"/>
        <v>Memiliki kemampuan dalam mengidentifikasi struktur dan kaidah teks cerita cekak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1</v>
      </c>
      <c r="P19" s="19" t="str">
        <f t="shared" si="8"/>
        <v>Memiliki kemampuan menyajikan teks serat Wedhatama pupuh Pangkur</v>
      </c>
      <c r="Q19" s="19" t="str">
        <f t="shared" si="9"/>
        <v>B</v>
      </c>
      <c r="R19" s="19" t="str">
        <f t="shared" si="10"/>
        <v/>
      </c>
      <c r="S19" s="18"/>
      <c r="T19" s="1">
        <v>82</v>
      </c>
      <c r="U19" s="1">
        <v>79</v>
      </c>
      <c r="V19" s="1">
        <v>76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87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267</v>
      </c>
      <c r="FI19" s="73" t="s">
        <v>274</v>
      </c>
      <c r="FJ19" s="74">
        <v>3324</v>
      </c>
      <c r="FK19" s="74">
        <v>3334</v>
      </c>
    </row>
    <row r="20" spans="1:167">
      <c r="A20" s="19">
        <v>10</v>
      </c>
      <c r="B20" s="19">
        <v>3082</v>
      </c>
      <c r="C20" s="19" t="s">
        <v>198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2</v>
      </c>
      <c r="J20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20" s="19">
        <f t="shared" si="4"/>
        <v>79.333333333333329</v>
      </c>
      <c r="L20" s="19" t="str">
        <f t="shared" si="5"/>
        <v>B</v>
      </c>
      <c r="M20" s="19">
        <f t="shared" si="6"/>
        <v>79.333333333333329</v>
      </c>
      <c r="N20" s="19" t="str">
        <f t="shared" si="7"/>
        <v>B</v>
      </c>
      <c r="O20" s="35">
        <v>3</v>
      </c>
      <c r="P20" s="19" t="str">
        <f t="shared" si="8"/>
        <v>Memiliki kemampuan menyajikan teks pawarta, namun perlu  peningkatan dalam menggunakan ragam unggah-ungguh basa Jawa</v>
      </c>
      <c r="Q20" s="19" t="str">
        <f t="shared" si="9"/>
        <v>B</v>
      </c>
      <c r="R20" s="19" t="str">
        <f t="shared" si="10"/>
        <v/>
      </c>
      <c r="S20" s="18"/>
      <c r="T20" s="1">
        <v>82</v>
      </c>
      <c r="U20" s="1">
        <v>78</v>
      </c>
      <c r="V20" s="1">
        <v>76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78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3098</v>
      </c>
      <c r="C21" s="19" t="s">
        <v>199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2</v>
      </c>
      <c r="J21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21" s="19">
        <f t="shared" si="4"/>
        <v>91</v>
      </c>
      <c r="L21" s="19" t="str">
        <f t="shared" si="5"/>
        <v>A</v>
      </c>
      <c r="M21" s="19">
        <f t="shared" si="6"/>
        <v>91</v>
      </c>
      <c r="N21" s="19" t="str">
        <f t="shared" si="7"/>
        <v>A</v>
      </c>
      <c r="O21" s="35">
        <v>2</v>
      </c>
      <c r="P21" s="19" t="str">
        <f t="shared" si="8"/>
        <v>Mampu menyajikan tesk cerita cekak, namun perlu peningkatan dalam penggunaan ragam unggah-ungguh basa Jawa</v>
      </c>
      <c r="Q21" s="19" t="str">
        <f t="shared" si="9"/>
        <v>B</v>
      </c>
      <c r="R21" s="19" t="str">
        <f t="shared" si="10"/>
        <v/>
      </c>
      <c r="S21" s="18"/>
      <c r="T21" s="1">
        <v>80</v>
      </c>
      <c r="U21" s="1">
        <v>85</v>
      </c>
      <c r="V21" s="1">
        <v>76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93</v>
      </c>
      <c r="AH21" s="1">
        <v>95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268</v>
      </c>
      <c r="FI21" s="73"/>
      <c r="FJ21" s="74">
        <v>3325</v>
      </c>
      <c r="FK21" s="74">
        <v>3335</v>
      </c>
    </row>
    <row r="22" spans="1:167">
      <c r="A22" s="19">
        <v>12</v>
      </c>
      <c r="B22" s="19">
        <v>3114</v>
      </c>
      <c r="C22" s="19" t="s">
        <v>200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dalam mengidentifikasi guru gatra, guru lagu, dan guru wilangan dalam tembang macapat pupuh Pangkur</v>
      </c>
      <c r="K22" s="19">
        <f t="shared" si="4"/>
        <v>89.666666666666671</v>
      </c>
      <c r="L22" s="19" t="str">
        <f t="shared" si="5"/>
        <v>A</v>
      </c>
      <c r="M22" s="19">
        <f t="shared" si="6"/>
        <v>89.666666666666671</v>
      </c>
      <c r="N22" s="19" t="str">
        <f t="shared" si="7"/>
        <v>A</v>
      </c>
      <c r="O22" s="35">
        <v>4</v>
      </c>
      <c r="P22" s="19" t="str">
        <f t="shared" si="8"/>
        <v>Mampu menyajikan teks paragraf dengan menggunakan aksara Jawa, namun perlu peningkatan dalam penggunaan ragam aksara mandaswara</v>
      </c>
      <c r="Q22" s="19" t="str">
        <f t="shared" si="9"/>
        <v>B</v>
      </c>
      <c r="R22" s="19" t="str">
        <f t="shared" si="10"/>
        <v/>
      </c>
      <c r="S22" s="18"/>
      <c r="T22" s="1">
        <v>80</v>
      </c>
      <c r="U22" s="1">
        <v>91</v>
      </c>
      <c r="V22" s="1">
        <v>79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91</v>
      </c>
      <c r="AG22" s="1">
        <v>83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3130</v>
      </c>
      <c r="C23" s="19" t="s">
        <v>201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5</v>
      </c>
      <c r="J23" s="19" t="str">
        <f t="shared" si="3"/>
        <v>Memiliki kemampuan mengidentifikasi struktur dan kaidah teks pawarta</v>
      </c>
      <c r="K23" s="19">
        <f t="shared" si="4"/>
        <v>82.666666666666671</v>
      </c>
      <c r="L23" s="19" t="str">
        <f t="shared" si="5"/>
        <v>B</v>
      </c>
      <c r="M23" s="19">
        <f t="shared" si="6"/>
        <v>82.666666666666671</v>
      </c>
      <c r="N23" s="19" t="str">
        <f t="shared" si="7"/>
        <v>B</v>
      </c>
      <c r="O23" s="35">
        <v>4</v>
      </c>
      <c r="P23" s="19" t="str">
        <f t="shared" si="8"/>
        <v>Mampu menyajikan teks paragraf dengan menggunakan aksara Jawa, namun perlu peningkatan dalam penggunaan ragam aksara mandaswara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81</v>
      </c>
      <c r="V23" s="1">
        <v>76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87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 t="s">
        <v>269</v>
      </c>
      <c r="FI23" s="73"/>
      <c r="FJ23" s="74">
        <v>3326</v>
      </c>
      <c r="FK23" s="74">
        <v>3336</v>
      </c>
    </row>
    <row r="24" spans="1:167">
      <c r="A24" s="19">
        <v>14</v>
      </c>
      <c r="B24" s="19">
        <v>3146</v>
      </c>
      <c r="C24" s="19" t="s">
        <v>202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5</v>
      </c>
      <c r="J24" s="19" t="str">
        <f t="shared" si="3"/>
        <v>Memiliki kemampuan mengidentifikasi struktur dan kaidah teks pawarta</v>
      </c>
      <c r="K24" s="19">
        <f t="shared" si="4"/>
        <v>90</v>
      </c>
      <c r="L24" s="19" t="str">
        <f t="shared" si="5"/>
        <v>A</v>
      </c>
      <c r="M24" s="19">
        <f t="shared" si="6"/>
        <v>90</v>
      </c>
      <c r="N24" s="19" t="str">
        <f t="shared" si="7"/>
        <v>A</v>
      </c>
      <c r="O24" s="35">
        <v>3</v>
      </c>
      <c r="P24" s="19" t="str">
        <f t="shared" si="8"/>
        <v>Memiliki kemampuan menyajikan teks pawarta, namun perlu  peningkatan dalam menggunakan ragam unggah-ungguh basa Jawa</v>
      </c>
      <c r="Q24" s="19" t="str">
        <f t="shared" si="9"/>
        <v>B</v>
      </c>
      <c r="R24" s="19" t="str">
        <f t="shared" si="10"/>
        <v/>
      </c>
      <c r="S24" s="18"/>
      <c r="T24" s="1">
        <v>80</v>
      </c>
      <c r="U24" s="1">
        <v>95</v>
      </c>
      <c r="V24" s="1">
        <v>76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95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3162</v>
      </c>
      <c r="C25" s="19" t="s">
        <v>203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7</v>
      </c>
      <c r="J25" s="19" t="str">
        <f t="shared" si="3"/>
        <v>Memiliki kemampuan membaca pemahaman paragraf dengan menggunakan aksara Jawa, namun perlu peningkatan dalam pemahaman membaca paragraf aksara Jawa dengan ragam aksara mandaswara</v>
      </c>
      <c r="K25" s="19">
        <f t="shared" si="4"/>
        <v>86</v>
      </c>
      <c r="L25" s="19" t="str">
        <f t="shared" si="5"/>
        <v>A</v>
      </c>
      <c r="M25" s="19">
        <f t="shared" si="6"/>
        <v>86</v>
      </c>
      <c r="N25" s="19" t="str">
        <f t="shared" si="7"/>
        <v>A</v>
      </c>
      <c r="O25" s="35">
        <v>2</v>
      </c>
      <c r="P25" s="19" t="str">
        <f t="shared" si="8"/>
        <v>Mampu menyajikan tesk cerita cekak, namun perlu peningkatan dalam penggunaan ragam unggah-ungguh basa Jawa</v>
      </c>
      <c r="Q25" s="19" t="str">
        <f t="shared" si="9"/>
        <v>B</v>
      </c>
      <c r="R25" s="19" t="str">
        <f t="shared" si="10"/>
        <v/>
      </c>
      <c r="S25" s="18"/>
      <c r="T25" s="1">
        <v>82</v>
      </c>
      <c r="U25" s="1">
        <v>78</v>
      </c>
      <c r="V25" s="1">
        <v>76</v>
      </c>
      <c r="W25" s="1">
        <v>93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 t="s">
        <v>270</v>
      </c>
      <c r="FI25" s="73"/>
      <c r="FJ25" s="74">
        <v>3327</v>
      </c>
      <c r="FK25" s="74">
        <v>3337</v>
      </c>
    </row>
    <row r="26" spans="1:167">
      <c r="A26" s="19">
        <v>16</v>
      </c>
      <c r="B26" s="19">
        <v>3178</v>
      </c>
      <c r="C26" s="19" t="s">
        <v>204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6</v>
      </c>
      <c r="J26" s="19" t="str">
        <f t="shared" si="3"/>
        <v>Memiliki kemampuan mendeskripsikan rumah adat jawa</v>
      </c>
      <c r="K26" s="19">
        <f t="shared" si="4"/>
        <v>80.333333333333329</v>
      </c>
      <c r="L26" s="19" t="str">
        <f t="shared" si="5"/>
        <v>B</v>
      </c>
      <c r="M26" s="19">
        <f t="shared" si="6"/>
        <v>80.333333333333329</v>
      </c>
      <c r="N26" s="19" t="str">
        <f t="shared" si="7"/>
        <v>B</v>
      </c>
      <c r="O26" s="35">
        <v>1</v>
      </c>
      <c r="P26" s="19" t="str">
        <f t="shared" si="8"/>
        <v>Memiliki kemampuan menyajikan teks serat Wedhatama pupuh Pangkur</v>
      </c>
      <c r="Q26" s="19" t="str">
        <f t="shared" si="9"/>
        <v>B</v>
      </c>
      <c r="R26" s="19" t="str">
        <f t="shared" si="10"/>
        <v/>
      </c>
      <c r="S26" s="18"/>
      <c r="T26" s="1">
        <v>83</v>
      </c>
      <c r="U26" s="1">
        <v>78</v>
      </c>
      <c r="V26" s="1">
        <v>76</v>
      </c>
      <c r="W26" s="1">
        <v>92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87</v>
      </c>
      <c r="AH26" s="1">
        <v>76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3194</v>
      </c>
      <c r="C27" s="19" t="s">
        <v>205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5</v>
      </c>
      <c r="J27" s="19" t="str">
        <f t="shared" si="3"/>
        <v>Memiliki kemampuan mengidentifikasi struktur dan kaidah teks pawarta</v>
      </c>
      <c r="K27" s="19">
        <f t="shared" si="4"/>
        <v>92.333333333333329</v>
      </c>
      <c r="L27" s="19" t="str">
        <f t="shared" si="5"/>
        <v>A</v>
      </c>
      <c r="M27" s="19">
        <f t="shared" si="6"/>
        <v>92.333333333333329</v>
      </c>
      <c r="N27" s="19" t="str">
        <f t="shared" si="7"/>
        <v>A</v>
      </c>
      <c r="O27" s="35">
        <v>1</v>
      </c>
      <c r="P27" s="19" t="str">
        <f t="shared" si="8"/>
        <v>Memiliki kemampuan menyajikan teks serat Wedhatama pupuh Pangkur</v>
      </c>
      <c r="Q27" s="19" t="str">
        <f t="shared" si="9"/>
        <v>B</v>
      </c>
      <c r="R27" s="19" t="str">
        <f t="shared" si="10"/>
        <v/>
      </c>
      <c r="S27" s="18"/>
      <c r="T27" s="1">
        <v>80</v>
      </c>
      <c r="U27" s="1">
        <v>92</v>
      </c>
      <c r="V27" s="1">
        <v>77</v>
      </c>
      <c r="W27" s="1">
        <v>93</v>
      </c>
      <c r="X27" s="1"/>
      <c r="Y27" s="1"/>
      <c r="Z27" s="1"/>
      <c r="AA27" s="1"/>
      <c r="AB27" s="1"/>
      <c r="AC27" s="1"/>
      <c r="AD27" s="1"/>
      <c r="AE27" s="18"/>
      <c r="AF27" s="1">
        <v>92</v>
      </c>
      <c r="AG27" s="1">
        <v>95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3328</v>
      </c>
      <c r="FK27" s="74">
        <v>3338</v>
      </c>
    </row>
    <row r="28" spans="1:167">
      <c r="A28" s="19">
        <v>18</v>
      </c>
      <c r="B28" s="19">
        <v>3210</v>
      </c>
      <c r="C28" s="19" t="s">
        <v>206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6</v>
      </c>
      <c r="J28" s="19" t="str">
        <f t="shared" si="3"/>
        <v>Memiliki kemampuan mendeskripsikan rumah adat jawa</v>
      </c>
      <c r="K28" s="19">
        <f t="shared" si="4"/>
        <v>83.333333333333329</v>
      </c>
      <c r="L28" s="19" t="str">
        <f t="shared" si="5"/>
        <v>B</v>
      </c>
      <c r="M28" s="19">
        <f t="shared" si="6"/>
        <v>83.333333333333329</v>
      </c>
      <c r="N28" s="19" t="str">
        <f t="shared" si="7"/>
        <v>B</v>
      </c>
      <c r="O28" s="35">
        <v>4</v>
      </c>
      <c r="P28" s="19" t="str">
        <f t="shared" si="8"/>
        <v>Mampu menyajikan teks paragraf dengan menggunakan aksara Jawa, namun perlu peningkatan dalam penggunaan ragam aksara mandaswara</v>
      </c>
      <c r="Q28" s="19" t="str">
        <f t="shared" si="9"/>
        <v>B</v>
      </c>
      <c r="R28" s="19" t="str">
        <f t="shared" si="10"/>
        <v/>
      </c>
      <c r="S28" s="18"/>
      <c r="T28" s="1">
        <v>82</v>
      </c>
      <c r="U28" s="1">
        <v>78</v>
      </c>
      <c r="V28" s="1">
        <v>76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78</v>
      </c>
      <c r="AG28" s="1">
        <v>92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3226</v>
      </c>
      <c r="C29" s="19" t="s">
        <v>207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7</v>
      </c>
      <c r="J29" s="19" t="str">
        <f t="shared" si="3"/>
        <v>Memiliki kemampuan membaca pemahaman paragraf dengan menggunakan aksara Jawa, namun perlu peningkatan dalam pemahaman membaca paragraf aksara Jawa dengan ragam aksara mandaswara</v>
      </c>
      <c r="K29" s="19">
        <f t="shared" si="4"/>
        <v>90.333333333333329</v>
      </c>
      <c r="L29" s="19" t="str">
        <f t="shared" si="5"/>
        <v>A</v>
      </c>
      <c r="M29" s="19">
        <f t="shared" si="6"/>
        <v>90.333333333333329</v>
      </c>
      <c r="N29" s="19" t="str">
        <f t="shared" si="7"/>
        <v>A</v>
      </c>
      <c r="O29" s="35">
        <v>3</v>
      </c>
      <c r="P29" s="19" t="str">
        <f t="shared" si="8"/>
        <v>Memiliki kemampuan menyajikan teks pawarta, namun perlu  peningkatan dalam menggunakan ragam unggah-ungguh basa Jawa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89</v>
      </c>
      <c r="V29" s="1">
        <v>76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89</v>
      </c>
      <c r="AG29" s="1">
        <v>87</v>
      </c>
      <c r="AH29" s="1">
        <v>95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3329</v>
      </c>
      <c r="FK29" s="74">
        <v>3339</v>
      </c>
    </row>
    <row r="30" spans="1:167">
      <c r="A30" s="19">
        <v>20</v>
      </c>
      <c r="B30" s="19">
        <v>3242</v>
      </c>
      <c r="C30" s="19" t="s">
        <v>208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6</v>
      </c>
      <c r="J30" s="19" t="str">
        <f t="shared" si="3"/>
        <v>Memiliki kemampuan mendeskripsikan rumah adat jawa</v>
      </c>
      <c r="K30" s="19">
        <f t="shared" si="4"/>
        <v>82.333333333333329</v>
      </c>
      <c r="L30" s="19" t="str">
        <f t="shared" si="5"/>
        <v>B</v>
      </c>
      <c r="M30" s="19">
        <f t="shared" si="6"/>
        <v>82.333333333333329</v>
      </c>
      <c r="N30" s="19" t="str">
        <f t="shared" si="7"/>
        <v>B</v>
      </c>
      <c r="O30" s="35">
        <v>2</v>
      </c>
      <c r="P30" s="19" t="str">
        <f t="shared" si="8"/>
        <v>Mampu menyajikan tesk cerita cekak, namun perlu peningkatan dalam penggunaan ragam unggah-ungguh basa Jawa</v>
      </c>
      <c r="Q30" s="19" t="str">
        <f t="shared" si="9"/>
        <v>B</v>
      </c>
      <c r="R30" s="19" t="str">
        <f t="shared" si="10"/>
        <v/>
      </c>
      <c r="S30" s="18"/>
      <c r="T30" s="1">
        <v>80</v>
      </c>
      <c r="U30" s="1">
        <v>81</v>
      </c>
      <c r="V30" s="1">
        <v>76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81</v>
      </c>
      <c r="AG30" s="1">
        <v>90</v>
      </c>
      <c r="AH30" s="1">
        <v>76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3258</v>
      </c>
      <c r="C31" s="19" t="s">
        <v>209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6</v>
      </c>
      <c r="J31" s="19" t="str">
        <f t="shared" si="3"/>
        <v>Memiliki kemampuan mendeskripsikan rumah adat jawa</v>
      </c>
      <c r="K31" s="19">
        <f t="shared" si="4"/>
        <v>91.666666666666671</v>
      </c>
      <c r="L31" s="19" t="str">
        <f t="shared" si="5"/>
        <v>A</v>
      </c>
      <c r="M31" s="19">
        <f t="shared" si="6"/>
        <v>91.666666666666671</v>
      </c>
      <c r="N31" s="19" t="str">
        <f t="shared" si="7"/>
        <v>A</v>
      </c>
      <c r="O31" s="35">
        <v>1</v>
      </c>
      <c r="P31" s="19" t="str">
        <f t="shared" si="8"/>
        <v>Memiliki kemampuan menyajikan teks serat Wedhatama pupuh Pangkur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95</v>
      </c>
      <c r="V31" s="1">
        <v>83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95</v>
      </c>
      <c r="AG31" s="1">
        <v>95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3330</v>
      </c>
      <c r="FK31" s="74">
        <v>3340</v>
      </c>
    </row>
    <row r="32" spans="1:167">
      <c r="A32" s="19">
        <v>22</v>
      </c>
      <c r="B32" s="19">
        <v>3274</v>
      </c>
      <c r="C32" s="19" t="s">
        <v>210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2</v>
      </c>
      <c r="J32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32" s="19">
        <f t="shared" si="4"/>
        <v>90</v>
      </c>
      <c r="L32" s="19" t="str">
        <f t="shared" si="5"/>
        <v>A</v>
      </c>
      <c r="M32" s="19">
        <f t="shared" si="6"/>
        <v>90</v>
      </c>
      <c r="N32" s="19" t="str">
        <f t="shared" si="7"/>
        <v>A</v>
      </c>
      <c r="O32" s="35">
        <v>1</v>
      </c>
      <c r="P32" s="19" t="str">
        <f t="shared" si="8"/>
        <v>Memiliki kemampuan menyajikan teks serat Wedhatama pupuh Pangkur</v>
      </c>
      <c r="Q32" s="19" t="str">
        <f t="shared" si="9"/>
        <v>B</v>
      </c>
      <c r="R32" s="19" t="str">
        <f t="shared" si="10"/>
        <v/>
      </c>
      <c r="S32" s="18"/>
      <c r="T32" s="1">
        <v>80</v>
      </c>
      <c r="U32" s="1">
        <v>95</v>
      </c>
      <c r="V32" s="1">
        <v>76</v>
      </c>
      <c r="W32" s="1">
        <v>93</v>
      </c>
      <c r="X32" s="1"/>
      <c r="Y32" s="1"/>
      <c r="Z32" s="1"/>
      <c r="AA32" s="1"/>
      <c r="AB32" s="1"/>
      <c r="AC32" s="1"/>
      <c r="AD32" s="1"/>
      <c r="AE32" s="18"/>
      <c r="AF32" s="1">
        <v>95</v>
      </c>
      <c r="AG32" s="1">
        <v>80</v>
      </c>
      <c r="AH32" s="1">
        <v>95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3290</v>
      </c>
      <c r="C33" s="19" t="s">
        <v>211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2</v>
      </c>
      <c r="J33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33" s="19">
        <f t="shared" si="4"/>
        <v>82.666666666666671</v>
      </c>
      <c r="L33" s="19" t="str">
        <f t="shared" si="5"/>
        <v>B</v>
      </c>
      <c r="M33" s="19">
        <f t="shared" si="6"/>
        <v>82.666666666666671</v>
      </c>
      <c r="N33" s="19" t="str">
        <f t="shared" si="7"/>
        <v>B</v>
      </c>
      <c r="O33" s="35">
        <v>4</v>
      </c>
      <c r="P33" s="19" t="str">
        <f t="shared" si="8"/>
        <v>Mampu menyajikan teks paragraf dengan menggunakan aksara Jawa, namun perlu peningkatan dalam penggunaan ragam aksara mandaswara</v>
      </c>
      <c r="Q33" s="19" t="str">
        <f t="shared" si="9"/>
        <v>B</v>
      </c>
      <c r="R33" s="19" t="str">
        <f t="shared" si="10"/>
        <v/>
      </c>
      <c r="S33" s="18"/>
      <c r="T33" s="1">
        <v>80</v>
      </c>
      <c r="U33" s="1">
        <v>88</v>
      </c>
      <c r="V33" s="1">
        <v>76</v>
      </c>
      <c r="W33" s="1">
        <v>93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3306</v>
      </c>
      <c r="C34" s="19" t="s">
        <v>212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1</v>
      </c>
      <c r="J34" s="19" t="str">
        <f t="shared" si="3"/>
        <v>Memiliki kemampuan dalam mengidentifikasi guru gatra, guru lagu, dan guru wilangan dalam tembang macapat pupuh Pangkur</v>
      </c>
      <c r="K34" s="19">
        <f t="shared" si="4"/>
        <v>84.666666666666671</v>
      </c>
      <c r="L34" s="19" t="str">
        <f t="shared" si="5"/>
        <v>A</v>
      </c>
      <c r="M34" s="19">
        <f t="shared" si="6"/>
        <v>84.666666666666671</v>
      </c>
      <c r="N34" s="19" t="str">
        <f t="shared" si="7"/>
        <v>A</v>
      </c>
      <c r="O34" s="35">
        <v>4</v>
      </c>
      <c r="P34" s="19" t="str">
        <f t="shared" si="8"/>
        <v>Mampu menyajikan teks paragraf dengan menggunakan aksara Jawa, namun perlu peningkatan dalam penggunaan ragam aksara mandaswara</v>
      </c>
      <c r="Q34" s="19" t="str">
        <f t="shared" si="9"/>
        <v>B</v>
      </c>
      <c r="R34" s="19" t="str">
        <f t="shared" si="10"/>
        <v/>
      </c>
      <c r="S34" s="18"/>
      <c r="T34" s="1">
        <v>80</v>
      </c>
      <c r="U34" s="1">
        <v>85</v>
      </c>
      <c r="V34" s="1">
        <v>79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93</v>
      </c>
      <c r="AH34" s="1">
        <v>76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3322</v>
      </c>
      <c r="C35" s="19" t="s">
        <v>213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1</v>
      </c>
      <c r="J35" s="19" t="str">
        <f t="shared" si="3"/>
        <v>Memiliki kemampuan dalam mengidentifikasi guru gatra, guru lagu, dan guru wilangan dalam tembang macapat pupuh Pangkur</v>
      </c>
      <c r="K35" s="19">
        <f t="shared" si="4"/>
        <v>82.666666666666671</v>
      </c>
      <c r="L35" s="19" t="str">
        <f t="shared" si="5"/>
        <v>B</v>
      </c>
      <c r="M35" s="19">
        <f t="shared" si="6"/>
        <v>82.666666666666671</v>
      </c>
      <c r="N35" s="19" t="str">
        <f t="shared" si="7"/>
        <v>B</v>
      </c>
      <c r="O35" s="35">
        <v>3</v>
      </c>
      <c r="P35" s="19" t="str">
        <f t="shared" si="8"/>
        <v>Memiliki kemampuan menyajikan teks pawarta, namun perlu  peningkatan dalam menggunakan ragam unggah-ungguh basa Jawa</v>
      </c>
      <c r="Q35" s="19" t="str">
        <f t="shared" si="9"/>
        <v>B</v>
      </c>
      <c r="R35" s="19" t="str">
        <f t="shared" si="10"/>
        <v/>
      </c>
      <c r="S35" s="18"/>
      <c r="T35" s="1">
        <v>83</v>
      </c>
      <c r="U35" s="1">
        <v>78</v>
      </c>
      <c r="V35" s="1">
        <v>76</v>
      </c>
      <c r="W35" s="1">
        <v>92</v>
      </c>
      <c r="X35" s="1"/>
      <c r="Y35" s="1"/>
      <c r="Z35" s="1"/>
      <c r="AA35" s="1"/>
      <c r="AB35" s="1"/>
      <c r="AC35" s="1"/>
      <c r="AD35" s="1"/>
      <c r="AE35" s="18"/>
      <c r="AF35" s="1">
        <v>78</v>
      </c>
      <c r="AG35" s="1">
        <v>80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3338</v>
      </c>
      <c r="C36" s="19" t="s">
        <v>214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4</v>
      </c>
      <c r="J36" s="19" t="str">
        <f t="shared" si="3"/>
        <v>Memiliki kemampuan membaca pemahaman teks cerita cekak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2</v>
      </c>
      <c r="P36" s="19" t="str">
        <f t="shared" si="8"/>
        <v>Mampu menyajikan tesk cerita cekak, namun perlu peningkatan dalam penggunaan ragam unggah-ungguh basa Jawa</v>
      </c>
      <c r="Q36" s="19" t="str">
        <f t="shared" si="9"/>
        <v>B</v>
      </c>
      <c r="R36" s="19" t="str">
        <f t="shared" si="10"/>
        <v/>
      </c>
      <c r="S36" s="18"/>
      <c r="T36" s="1">
        <v>80</v>
      </c>
      <c r="U36" s="1">
        <v>78</v>
      </c>
      <c r="V36" s="1">
        <v>76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78</v>
      </c>
      <c r="AG36" s="1">
        <v>87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3354</v>
      </c>
      <c r="C37" s="19" t="s">
        <v>215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3</v>
      </c>
      <c r="J37" s="19" t="str">
        <f t="shared" si="3"/>
        <v>Memiliki kemampuan dalam mengidentifikasi struktur dan kaidah teks cerita cekak</v>
      </c>
      <c r="K37" s="19">
        <f t="shared" si="4"/>
        <v>84.333333333333329</v>
      </c>
      <c r="L37" s="19" t="str">
        <f t="shared" si="5"/>
        <v>A</v>
      </c>
      <c r="M37" s="19">
        <f t="shared" si="6"/>
        <v>84.333333333333329</v>
      </c>
      <c r="N37" s="19" t="str">
        <f t="shared" si="7"/>
        <v>A</v>
      </c>
      <c r="O37" s="35">
        <v>1</v>
      </c>
      <c r="P37" s="19" t="str">
        <f t="shared" si="8"/>
        <v>Memiliki kemampuan menyajikan teks serat Wedhatama pupuh Pangkur</v>
      </c>
      <c r="Q37" s="19" t="str">
        <f t="shared" si="9"/>
        <v>B</v>
      </c>
      <c r="R37" s="19" t="str">
        <f t="shared" si="10"/>
        <v/>
      </c>
      <c r="S37" s="18"/>
      <c r="T37" s="1">
        <v>80</v>
      </c>
      <c r="U37" s="1">
        <v>78</v>
      </c>
      <c r="V37" s="1">
        <v>76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90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3370</v>
      </c>
      <c r="C38" s="19" t="s">
        <v>216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38" s="19">
        <f t="shared" si="4"/>
        <v>84</v>
      </c>
      <c r="L38" s="19" t="str">
        <f t="shared" si="5"/>
        <v>B</v>
      </c>
      <c r="M38" s="19">
        <f t="shared" si="6"/>
        <v>84</v>
      </c>
      <c r="N38" s="19" t="str">
        <f t="shared" si="7"/>
        <v>B</v>
      </c>
      <c r="O38" s="35">
        <v>3</v>
      </c>
      <c r="P38" s="19" t="str">
        <f t="shared" si="8"/>
        <v>Memiliki kemampuan menyajikan teks pawarta, namun perlu  peningkatan dalam menggunakan ragam unggah-ungguh basa Jawa</v>
      </c>
      <c r="Q38" s="19" t="str">
        <f t="shared" si="9"/>
        <v>B</v>
      </c>
      <c r="R38" s="19" t="str">
        <f t="shared" si="10"/>
        <v/>
      </c>
      <c r="S38" s="18"/>
      <c r="T38" s="1">
        <v>80</v>
      </c>
      <c r="U38" s="1">
        <v>80</v>
      </c>
      <c r="V38" s="1">
        <v>76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87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3386</v>
      </c>
      <c r="C39" s="19" t="s">
        <v>217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5</v>
      </c>
      <c r="J39" s="19" t="str">
        <f t="shared" si="3"/>
        <v>Memiliki kemampuan mengidentifikasi struktur dan kaidah teks pawarta</v>
      </c>
      <c r="K39" s="19">
        <f t="shared" si="4"/>
        <v>90.666666666666671</v>
      </c>
      <c r="L39" s="19" t="str">
        <f t="shared" si="5"/>
        <v>A</v>
      </c>
      <c r="M39" s="19">
        <f t="shared" si="6"/>
        <v>90.666666666666671</v>
      </c>
      <c r="N39" s="19" t="str">
        <f t="shared" si="7"/>
        <v>A</v>
      </c>
      <c r="O39" s="35">
        <v>1</v>
      </c>
      <c r="P39" s="19" t="str">
        <f t="shared" si="8"/>
        <v>Memiliki kemampuan menyajikan teks serat Wedhatama pupuh Pangkur</v>
      </c>
      <c r="Q39" s="19" t="str">
        <f t="shared" si="9"/>
        <v>B</v>
      </c>
      <c r="R39" s="19" t="str">
        <f t="shared" si="10"/>
        <v/>
      </c>
      <c r="S39" s="18"/>
      <c r="T39" s="1">
        <v>86</v>
      </c>
      <c r="U39" s="1">
        <v>97</v>
      </c>
      <c r="V39" s="1">
        <v>76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97</v>
      </c>
      <c r="AG39" s="1">
        <v>90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3546</v>
      </c>
      <c r="C40" s="19" t="s">
        <v>218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3</v>
      </c>
      <c r="J40" s="19" t="str">
        <f t="shared" si="3"/>
        <v>Memiliki kemampuan dalam mengidentifikasi struktur dan kaidah teks cerita cekak</v>
      </c>
      <c r="K40" s="19">
        <f t="shared" si="4"/>
        <v>86</v>
      </c>
      <c r="L40" s="19" t="str">
        <f t="shared" si="5"/>
        <v>A</v>
      </c>
      <c r="M40" s="19">
        <f t="shared" si="6"/>
        <v>86</v>
      </c>
      <c r="N40" s="19" t="str">
        <f t="shared" si="7"/>
        <v>A</v>
      </c>
      <c r="O40" s="35">
        <v>3</v>
      </c>
      <c r="P40" s="19" t="str">
        <f t="shared" si="8"/>
        <v>Memiliki kemampuan menyajikan teks pawarta, namun perlu  peningkatan dalam menggunakan ragam unggah-ungguh basa Jawa</v>
      </c>
      <c r="Q40" s="19" t="str">
        <f t="shared" si="9"/>
        <v>B</v>
      </c>
      <c r="R40" s="19" t="str">
        <f t="shared" si="10"/>
        <v/>
      </c>
      <c r="S40" s="18"/>
      <c r="T40" s="1">
        <v>80</v>
      </c>
      <c r="U40" s="1">
        <v>78</v>
      </c>
      <c r="V40" s="1">
        <v>76</v>
      </c>
      <c r="W40" s="1">
        <v>93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95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3402</v>
      </c>
      <c r="C41" s="19" t="s">
        <v>219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4</v>
      </c>
      <c r="J41" s="19" t="str">
        <f t="shared" si="3"/>
        <v>Memiliki kemampuan membaca pemahaman teks cerita cekak</v>
      </c>
      <c r="K41" s="19">
        <f t="shared" si="4"/>
        <v>86.666666666666671</v>
      </c>
      <c r="L41" s="19" t="str">
        <f t="shared" si="5"/>
        <v>A</v>
      </c>
      <c r="M41" s="19">
        <f t="shared" si="6"/>
        <v>86.666666666666671</v>
      </c>
      <c r="N41" s="19" t="str">
        <f t="shared" si="7"/>
        <v>A</v>
      </c>
      <c r="O41" s="35">
        <v>2</v>
      </c>
      <c r="P41" s="19" t="str">
        <f t="shared" si="8"/>
        <v>Mampu menyajikan tesk cerita cekak, namun perlu peningkatan dalam penggunaan ragam unggah-ungguh basa Jawa</v>
      </c>
      <c r="Q41" s="19" t="str">
        <f t="shared" si="9"/>
        <v>B</v>
      </c>
      <c r="R41" s="19" t="str">
        <f t="shared" si="10"/>
        <v/>
      </c>
      <c r="S41" s="18"/>
      <c r="T41" s="1">
        <v>80</v>
      </c>
      <c r="U41" s="1">
        <v>83</v>
      </c>
      <c r="V41" s="1">
        <v>77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3418</v>
      </c>
      <c r="C42" s="19" t="s">
        <v>220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3</v>
      </c>
      <c r="J42" s="19" t="str">
        <f t="shared" si="3"/>
        <v>Memiliki kemampuan dalam mengidentifikasi struktur dan kaidah teks cerita cekak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2</v>
      </c>
      <c r="P42" s="19" t="str">
        <f t="shared" si="8"/>
        <v>Mampu menyajikan tesk cerita cekak, namun perlu peningkatan dalam penggunaan ragam unggah-ungguh basa Jawa</v>
      </c>
      <c r="Q42" s="19" t="str">
        <f t="shared" si="9"/>
        <v>B</v>
      </c>
      <c r="R42" s="19" t="str">
        <f t="shared" si="10"/>
        <v/>
      </c>
      <c r="S42" s="18"/>
      <c r="T42" s="1">
        <v>80</v>
      </c>
      <c r="U42" s="1">
        <v>80</v>
      </c>
      <c r="V42" s="1">
        <v>76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87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3434</v>
      </c>
      <c r="C43" s="19" t="s">
        <v>221</v>
      </c>
      <c r="D43" s="18"/>
      <c r="E43" s="19">
        <f t="shared" si="0"/>
        <v>80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43" s="19">
        <f t="shared" si="4"/>
        <v>81</v>
      </c>
      <c r="L43" s="19" t="str">
        <f t="shared" si="5"/>
        <v>B</v>
      </c>
      <c r="M43" s="19">
        <f t="shared" si="6"/>
        <v>81</v>
      </c>
      <c r="N43" s="19" t="str">
        <f t="shared" si="7"/>
        <v>B</v>
      </c>
      <c r="O43" s="35">
        <v>2</v>
      </c>
      <c r="P43" s="19" t="str">
        <f t="shared" si="8"/>
        <v>Mampu menyajikan tesk cerita cekak, namun perlu peningkatan dalam penggunaan ragam unggah-ungguh basa Jawa</v>
      </c>
      <c r="Q43" s="19" t="str">
        <f t="shared" si="9"/>
        <v>B</v>
      </c>
      <c r="R43" s="19" t="str">
        <f t="shared" si="10"/>
        <v/>
      </c>
      <c r="S43" s="18"/>
      <c r="T43" s="1">
        <v>80</v>
      </c>
      <c r="U43" s="1">
        <v>78</v>
      </c>
      <c r="V43" s="1">
        <v>76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3450</v>
      </c>
      <c r="C44" s="19" t="s">
        <v>222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4</v>
      </c>
      <c r="J44" s="19" t="str">
        <f t="shared" si="3"/>
        <v>Memiliki kemampuan membaca pemahaman teks cerita cekak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1</v>
      </c>
      <c r="P44" s="19" t="str">
        <f t="shared" si="8"/>
        <v>Memiliki kemampuan menyajikan teks serat Wedhatama pupuh Pangkur</v>
      </c>
      <c r="Q44" s="19" t="str">
        <f t="shared" si="9"/>
        <v>B</v>
      </c>
      <c r="R44" s="19" t="str">
        <f t="shared" si="10"/>
        <v/>
      </c>
      <c r="S44" s="18"/>
      <c r="T44" s="1">
        <v>82</v>
      </c>
      <c r="U44" s="1">
        <v>78</v>
      </c>
      <c r="V44" s="1">
        <v>76</v>
      </c>
      <c r="W44" s="1">
        <v>93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87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3466</v>
      </c>
      <c r="C45" s="19" t="s">
        <v>223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5</v>
      </c>
      <c r="J45" s="19" t="str">
        <f t="shared" si="3"/>
        <v>Memiliki kemampuan mengidentifikasi struktur dan kaidah teks pawarta</v>
      </c>
      <c r="K45" s="19">
        <f t="shared" si="4"/>
        <v>90</v>
      </c>
      <c r="L45" s="19" t="str">
        <f t="shared" si="5"/>
        <v>A</v>
      </c>
      <c r="M45" s="19">
        <f t="shared" si="6"/>
        <v>90</v>
      </c>
      <c r="N45" s="19" t="str">
        <f t="shared" si="7"/>
        <v>A</v>
      </c>
      <c r="O45" s="35">
        <v>1</v>
      </c>
      <c r="P45" s="19" t="str">
        <f t="shared" si="8"/>
        <v>Memiliki kemampuan menyajikan teks serat Wedhatama pupuh Pangkur</v>
      </c>
      <c r="Q45" s="19" t="str">
        <f t="shared" si="9"/>
        <v>B</v>
      </c>
      <c r="R45" s="19" t="str">
        <f t="shared" si="10"/>
        <v/>
      </c>
      <c r="S45" s="18"/>
      <c r="T45" s="1">
        <v>82</v>
      </c>
      <c r="U45" s="1">
        <v>78</v>
      </c>
      <c r="V45" s="1">
        <v>83</v>
      </c>
      <c r="W45" s="1">
        <v>93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95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3482</v>
      </c>
      <c r="C46" s="19" t="s">
        <v>224</v>
      </c>
      <c r="D46" s="18"/>
      <c r="E46" s="19">
        <f t="shared" si="0"/>
        <v>80</v>
      </c>
      <c r="F46" s="19" t="str">
        <f t="shared" si="1"/>
        <v>B</v>
      </c>
      <c r="G46" s="19">
        <f>IF((COUNTA(T12:AC12)&gt;0),(ROUND((AVERAGE(T46:AD46)),0)),"")</f>
        <v>80</v>
      </c>
      <c r="H46" s="19" t="str">
        <f t="shared" si="2"/>
        <v>B</v>
      </c>
      <c r="I46" s="35">
        <v>4</v>
      </c>
      <c r="J46" s="19" t="str">
        <f t="shared" si="3"/>
        <v>Memiliki kemampuan membaca pemahaman teks cerita cekak</v>
      </c>
      <c r="K46" s="19">
        <f t="shared" si="4"/>
        <v>93.666666666666671</v>
      </c>
      <c r="L46" s="19" t="str">
        <f t="shared" si="5"/>
        <v>A</v>
      </c>
      <c r="M46" s="19">
        <f t="shared" si="6"/>
        <v>93.666666666666671</v>
      </c>
      <c r="N46" s="19" t="str">
        <f t="shared" si="7"/>
        <v>A</v>
      </c>
      <c r="O46" s="35">
        <v>4</v>
      </c>
      <c r="P46" s="19" t="str">
        <f t="shared" si="8"/>
        <v>Mampu menyajikan teks paragraf dengan menggunakan aksara Jawa, namun perlu peningkatan dalam penggunaan ragam aksara mandaswara</v>
      </c>
      <c r="Q46" s="19" t="str">
        <f t="shared" si="9"/>
        <v>B</v>
      </c>
      <c r="R46" s="19" t="str">
        <f t="shared" si="10"/>
        <v/>
      </c>
      <c r="S46" s="18"/>
      <c r="T46" s="1">
        <v>80</v>
      </c>
      <c r="U46" s="1">
        <v>78</v>
      </c>
      <c r="V46" s="1">
        <v>76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98</v>
      </c>
      <c r="AG46" s="1">
        <v>93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3498</v>
      </c>
      <c r="C47" s="19" t="s">
        <v>225</v>
      </c>
      <c r="D47" s="18"/>
      <c r="E47" s="19">
        <f t="shared" si="0"/>
        <v>82</v>
      </c>
      <c r="F47" s="19" t="str">
        <f t="shared" si="1"/>
        <v>B</v>
      </c>
      <c r="G47" s="19">
        <f>IF((COUNTA(T12:AC12)&gt;0),(ROUND((AVERAGE(T47:AD47)),0)),"")</f>
        <v>82</v>
      </c>
      <c r="H47" s="19" t="str">
        <f t="shared" si="2"/>
        <v>B</v>
      </c>
      <c r="I47" s="35">
        <v>4</v>
      </c>
      <c r="J47" s="19" t="str">
        <f t="shared" si="3"/>
        <v>Memiliki kemampuan membaca pemahaman teks cerita cekak</v>
      </c>
      <c r="K47" s="19">
        <f t="shared" si="4"/>
        <v>89.666666666666671</v>
      </c>
      <c r="L47" s="19" t="str">
        <f t="shared" si="5"/>
        <v>A</v>
      </c>
      <c r="M47" s="19">
        <f t="shared" si="6"/>
        <v>89.666666666666671</v>
      </c>
      <c r="N47" s="19" t="str">
        <f t="shared" si="7"/>
        <v>A</v>
      </c>
      <c r="O47" s="35">
        <v>4</v>
      </c>
      <c r="P47" s="19" t="str">
        <f t="shared" si="8"/>
        <v>Mampu menyajikan teks paragraf dengan menggunakan aksara Jawa, namun perlu peningkatan dalam penggunaan ragam aksara mandaswara</v>
      </c>
      <c r="Q47" s="19" t="str">
        <f t="shared" si="9"/>
        <v>B</v>
      </c>
      <c r="R47" s="19" t="str">
        <f t="shared" si="10"/>
        <v/>
      </c>
      <c r="S47" s="18"/>
      <c r="T47" s="1">
        <v>83</v>
      </c>
      <c r="U47" s="1">
        <v>78</v>
      </c>
      <c r="V47" s="1">
        <v>76</v>
      </c>
      <c r="W47" s="1">
        <v>90</v>
      </c>
      <c r="X47" s="1"/>
      <c r="Y47" s="1"/>
      <c r="Z47" s="1"/>
      <c r="AA47" s="1"/>
      <c r="AB47" s="1"/>
      <c r="AC47" s="1"/>
      <c r="AD47" s="1"/>
      <c r="AE47" s="18"/>
      <c r="AF47" s="1">
        <v>89</v>
      </c>
      <c r="AG47" s="1">
        <v>95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3514</v>
      </c>
      <c r="C48" s="19" t="s">
        <v>226</v>
      </c>
      <c r="D48" s="18"/>
      <c r="E48" s="19">
        <f t="shared" si="0"/>
        <v>86</v>
      </c>
      <c r="F48" s="19" t="str">
        <f t="shared" si="1"/>
        <v>A</v>
      </c>
      <c r="G48" s="19">
        <f>IF((COUNTA(T12:AC12)&gt;0),(ROUND((AVERAGE(T48:AD48)),0)),"")</f>
        <v>86</v>
      </c>
      <c r="H48" s="19" t="str">
        <f t="shared" si="2"/>
        <v>A</v>
      </c>
      <c r="I48" s="35">
        <v>1</v>
      </c>
      <c r="J48" s="19" t="str">
        <f t="shared" si="3"/>
        <v>Memiliki kemampuan dalam mengidentifikasi guru gatra, guru lagu, dan guru wilangan dalam tembang macapat pupuh Pangkur</v>
      </c>
      <c r="K48" s="19">
        <f t="shared" si="4"/>
        <v>92.666666666666671</v>
      </c>
      <c r="L48" s="19" t="str">
        <f t="shared" si="5"/>
        <v>A</v>
      </c>
      <c r="M48" s="19">
        <f t="shared" si="6"/>
        <v>92.666666666666671</v>
      </c>
      <c r="N48" s="19" t="str">
        <f t="shared" si="7"/>
        <v>A</v>
      </c>
      <c r="O48" s="35">
        <v>1</v>
      </c>
      <c r="P48" s="19" t="str">
        <f t="shared" si="8"/>
        <v>Memiliki kemampuan menyajikan teks serat Wedhatama pupuh Pangkur</v>
      </c>
      <c r="Q48" s="19" t="str">
        <f t="shared" si="9"/>
        <v>B</v>
      </c>
      <c r="R48" s="19" t="str">
        <f t="shared" si="10"/>
        <v/>
      </c>
      <c r="S48" s="18"/>
      <c r="T48" s="1">
        <v>80</v>
      </c>
      <c r="U48" s="1">
        <v>85</v>
      </c>
      <c r="V48" s="1">
        <v>84</v>
      </c>
      <c r="W48" s="1">
        <v>95</v>
      </c>
      <c r="X48" s="1"/>
      <c r="Y48" s="1"/>
      <c r="Z48" s="1"/>
      <c r="AA48" s="1"/>
      <c r="AB48" s="1"/>
      <c r="AC48" s="1"/>
      <c r="AD48" s="1"/>
      <c r="AE48" s="18"/>
      <c r="AF48" s="1">
        <v>98</v>
      </c>
      <c r="AG48" s="1">
        <v>85</v>
      </c>
      <c r="AH48" s="1">
        <v>95</v>
      </c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AP25" activePane="bottomRight" state="frozen"/>
      <selection pane="topRight"/>
      <selection pane="bottomLeft"/>
      <selection pane="bottomRight" activeCell="P24" sqref="P2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119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227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119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3562</v>
      </c>
      <c r="C11" s="19" t="s">
        <v>228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11" s="19">
        <f t="shared" ref="K11:K50" si="4">IF((COUNTA(AF11:AN11)&gt;0),AVERAGE(AF11:AN11),"")</f>
        <v>83.333333333333329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4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Mampu menyajikan teks paragraf dengan menggunakan aksara Jawa, namun perlu peningkatan dalam penggunaan ragam aksara mandaswara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88</v>
      </c>
      <c r="V11" s="1">
        <v>76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>
      <c r="A12" s="19">
        <v>2</v>
      </c>
      <c r="B12" s="19">
        <v>3578</v>
      </c>
      <c r="C12" s="19" t="s">
        <v>229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12" s="19">
        <f t="shared" si="4"/>
        <v>81</v>
      </c>
      <c r="L12" s="19" t="str">
        <f t="shared" si="5"/>
        <v>B</v>
      </c>
      <c r="M12" s="19">
        <f t="shared" si="6"/>
        <v>81</v>
      </c>
      <c r="N12" s="19" t="str">
        <f t="shared" si="7"/>
        <v>B</v>
      </c>
      <c r="O12" s="35">
        <v>4</v>
      </c>
      <c r="P12" s="19" t="str">
        <f t="shared" si="8"/>
        <v>Mampu menyajikan teks paragraf dengan menggunakan aksara Jawa, namun perlu peningkatan dalam penggunaan ragam aksara mandaswara</v>
      </c>
      <c r="Q12" s="19" t="str">
        <f t="shared" si="9"/>
        <v>B</v>
      </c>
      <c r="R12" s="19" t="str">
        <f t="shared" si="10"/>
        <v/>
      </c>
      <c r="S12" s="18"/>
      <c r="T12" s="1">
        <v>78</v>
      </c>
      <c r="U12" s="1">
        <v>89</v>
      </c>
      <c r="V12" s="1">
        <v>76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82</v>
      </c>
      <c r="AH12" s="1">
        <v>76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3594</v>
      </c>
      <c r="C13" s="19" t="s">
        <v>230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mengidentifikasi guru gatra, guru lagu, dan guru wilangan dalam tembang macapat pupuh Pangkur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2</v>
      </c>
      <c r="P13" s="19" t="str">
        <f t="shared" si="8"/>
        <v>Mampu menyajikan tesk cerita cekak, namun perlu peningkatan dalam penggunaan ragam unggah-ungguh basa Jawa</v>
      </c>
      <c r="Q13" s="19" t="str">
        <f t="shared" si="9"/>
        <v>B</v>
      </c>
      <c r="R13" s="19" t="str">
        <f t="shared" si="10"/>
        <v/>
      </c>
      <c r="S13" s="18"/>
      <c r="T13" s="1">
        <v>78</v>
      </c>
      <c r="U13" s="1">
        <v>93</v>
      </c>
      <c r="V13" s="1">
        <v>76</v>
      </c>
      <c r="W13" s="1">
        <v>93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264</v>
      </c>
      <c r="FI13" s="73" t="s">
        <v>273</v>
      </c>
      <c r="FJ13" s="74">
        <v>3341</v>
      </c>
      <c r="FK13" s="74">
        <v>3351</v>
      </c>
    </row>
    <row r="14" spans="1:167">
      <c r="A14" s="19">
        <v>4</v>
      </c>
      <c r="B14" s="19">
        <v>3610</v>
      </c>
      <c r="C14" s="19" t="s">
        <v>231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>Memiliki kemampuan dalam mengidentifikasi guru gatra, guru lagu, dan guru wilangan dalam tembang macapat pupuh Pangkur</v>
      </c>
      <c r="K14" s="19">
        <f t="shared" si="4"/>
        <v>81</v>
      </c>
      <c r="L14" s="19" t="str">
        <f t="shared" si="5"/>
        <v>B</v>
      </c>
      <c r="M14" s="19">
        <f t="shared" si="6"/>
        <v>81</v>
      </c>
      <c r="N14" s="19" t="str">
        <f t="shared" si="7"/>
        <v>B</v>
      </c>
      <c r="O14" s="35">
        <v>2</v>
      </c>
      <c r="P14" s="19" t="str">
        <f t="shared" si="8"/>
        <v>Mampu menyajikan tesk cerita cekak, namun perlu peningkatan dalam penggunaan ragam unggah-ungguh basa Jawa</v>
      </c>
      <c r="Q14" s="19" t="str">
        <f t="shared" si="9"/>
        <v>B</v>
      </c>
      <c r="R14" s="19" t="str">
        <f t="shared" si="10"/>
        <v/>
      </c>
      <c r="S14" s="18"/>
      <c r="T14" s="1">
        <v>78</v>
      </c>
      <c r="U14" s="1">
        <v>96</v>
      </c>
      <c r="V14" s="1">
        <v>76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80</v>
      </c>
      <c r="AH14" s="1">
        <v>76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>
      <c r="A15" s="19">
        <v>5</v>
      </c>
      <c r="B15" s="19">
        <v>3626</v>
      </c>
      <c r="C15" s="19" t="s">
        <v>232</v>
      </c>
      <c r="D15" s="18"/>
      <c r="E15" s="19">
        <f t="shared" si="0"/>
        <v>81</v>
      </c>
      <c r="F15" s="19" t="str">
        <f t="shared" si="1"/>
        <v>B</v>
      </c>
      <c r="G15" s="19">
        <f>IF((COUNTA(T12:AC12)&gt;0),(ROUND((AVERAGE(T15:AD15)),0)),"")</f>
        <v>81</v>
      </c>
      <c r="H15" s="19" t="str">
        <f t="shared" si="2"/>
        <v>B</v>
      </c>
      <c r="I15" s="35">
        <v>4</v>
      </c>
      <c r="J15" s="19" t="str">
        <f t="shared" si="3"/>
        <v>Memiliki kemampuan membaca pemahaman teks cerita cekak</v>
      </c>
      <c r="K15" s="19">
        <f t="shared" si="4"/>
        <v>86.333333333333329</v>
      </c>
      <c r="L15" s="19" t="str">
        <f t="shared" si="5"/>
        <v>A</v>
      </c>
      <c r="M15" s="19">
        <f t="shared" si="6"/>
        <v>86.333333333333329</v>
      </c>
      <c r="N15" s="19" t="str">
        <f t="shared" si="7"/>
        <v>A</v>
      </c>
      <c r="O15" s="35">
        <v>2</v>
      </c>
      <c r="P15" s="19" t="str">
        <f t="shared" si="8"/>
        <v>Mampu menyajikan tesk cerita cekak, namun perlu peningkatan dalam penggunaan ragam unggah-ungguh basa Jawa</v>
      </c>
      <c r="Q15" s="19" t="str">
        <f t="shared" si="9"/>
        <v>B</v>
      </c>
      <c r="R15" s="19" t="str">
        <f t="shared" si="10"/>
        <v/>
      </c>
      <c r="S15" s="18"/>
      <c r="T15" s="1">
        <v>78</v>
      </c>
      <c r="U15" s="1">
        <v>76</v>
      </c>
      <c r="V15" s="1">
        <v>79</v>
      </c>
      <c r="W15" s="1">
        <v>92</v>
      </c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87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265</v>
      </c>
      <c r="FI15" s="73" t="s">
        <v>272</v>
      </c>
      <c r="FJ15" s="74">
        <v>3342</v>
      </c>
      <c r="FK15" s="74">
        <v>3352</v>
      </c>
    </row>
    <row r="16" spans="1:167">
      <c r="A16" s="19">
        <v>6</v>
      </c>
      <c r="B16" s="19">
        <v>3642</v>
      </c>
      <c r="C16" s="19" t="s">
        <v>233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3</v>
      </c>
      <c r="J16" s="19" t="str">
        <f t="shared" si="3"/>
        <v>Memiliki kemampuan dalam mengidentifikasi struktur dan kaidah teks cerita cekak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1</v>
      </c>
      <c r="P16" s="19" t="str">
        <f t="shared" si="8"/>
        <v>Memiliki kemampuan menyajikan teks serat Wedhatama pupuh Pangkur</v>
      </c>
      <c r="Q16" s="19" t="str">
        <f t="shared" si="9"/>
        <v>B</v>
      </c>
      <c r="R16" s="19" t="str">
        <f t="shared" si="10"/>
        <v/>
      </c>
      <c r="S16" s="18"/>
      <c r="T16" s="1">
        <v>78</v>
      </c>
      <c r="U16" s="1">
        <v>90</v>
      </c>
      <c r="V16" s="1">
        <v>76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87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>
      <c r="A17" s="19">
        <v>7</v>
      </c>
      <c r="B17" s="19">
        <v>3658</v>
      </c>
      <c r="C17" s="19" t="s">
        <v>234</v>
      </c>
      <c r="D17" s="18"/>
      <c r="E17" s="19">
        <f t="shared" si="0"/>
        <v>80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7</v>
      </c>
      <c r="J17" s="19" t="str">
        <f t="shared" si="3"/>
        <v>Memiliki kemampuan membaca pemahaman paragraf dengan menggunakan aksara Jawa, namun perlu peningkatan dalam pemahaman membaca paragraf aksara Jawa dengan ragam aksara mandaswara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1</v>
      </c>
      <c r="P17" s="19" t="str">
        <f t="shared" si="8"/>
        <v>Memiliki kemampuan menyajikan teks serat Wedhatama pupuh Pangkur</v>
      </c>
      <c r="Q17" s="19" t="str">
        <f t="shared" si="9"/>
        <v>B</v>
      </c>
      <c r="R17" s="19" t="str">
        <f t="shared" si="10"/>
        <v/>
      </c>
      <c r="S17" s="18"/>
      <c r="T17" s="1">
        <v>82</v>
      </c>
      <c r="U17" s="1">
        <v>75</v>
      </c>
      <c r="V17" s="1">
        <v>76</v>
      </c>
      <c r="W17" s="1">
        <v>87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76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266</v>
      </c>
      <c r="FI17" s="73" t="s">
        <v>271</v>
      </c>
      <c r="FJ17" s="74">
        <v>3343</v>
      </c>
      <c r="FK17" s="74">
        <v>3353</v>
      </c>
    </row>
    <row r="18" spans="1:167">
      <c r="A18" s="19">
        <v>8</v>
      </c>
      <c r="B18" s="19">
        <v>3674</v>
      </c>
      <c r="C18" s="19" t="s">
        <v>235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7</v>
      </c>
      <c r="J18" s="19" t="str">
        <f t="shared" si="3"/>
        <v>Memiliki kemampuan membaca pemahaman paragraf dengan menggunakan aksara Jawa, namun perlu peningkatan dalam pemahaman membaca paragraf aksara Jawa dengan ragam aksara mandaswara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kemampuan menyajikan teks serat Wedhatama pupuh Pangkur</v>
      </c>
      <c r="Q18" s="19" t="str">
        <f t="shared" si="9"/>
        <v>B</v>
      </c>
      <c r="R18" s="19" t="str">
        <f t="shared" si="10"/>
        <v/>
      </c>
      <c r="S18" s="18"/>
      <c r="T18" s="1">
        <v>80</v>
      </c>
      <c r="U18" s="1">
        <v>83</v>
      </c>
      <c r="V18" s="1">
        <v>76</v>
      </c>
      <c r="W18" s="1">
        <v>87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>
      <c r="A19" s="19">
        <v>9</v>
      </c>
      <c r="B19" s="19">
        <v>3690</v>
      </c>
      <c r="C19" s="19" t="s">
        <v>236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7</v>
      </c>
      <c r="J19" s="19" t="str">
        <f t="shared" si="3"/>
        <v>Memiliki kemampuan membaca pemahaman paragraf dengan menggunakan aksara Jawa, namun perlu peningkatan dalam pemahaman membaca paragraf aksara Jawa dengan ragam aksara mandaswara</v>
      </c>
      <c r="K19" s="19">
        <f t="shared" si="4"/>
        <v>80.333333333333329</v>
      </c>
      <c r="L19" s="19" t="str">
        <f t="shared" si="5"/>
        <v>B</v>
      </c>
      <c r="M19" s="19">
        <f t="shared" si="6"/>
        <v>80.333333333333329</v>
      </c>
      <c r="N19" s="19" t="str">
        <f t="shared" si="7"/>
        <v>B</v>
      </c>
      <c r="O19" s="35">
        <v>1</v>
      </c>
      <c r="P19" s="19" t="str">
        <f t="shared" si="8"/>
        <v>Memiliki kemampuan menyajikan teks serat Wedhatama pupuh Pangkur</v>
      </c>
      <c r="Q19" s="19" t="str">
        <f t="shared" si="9"/>
        <v>B</v>
      </c>
      <c r="R19" s="19" t="str">
        <f t="shared" si="10"/>
        <v/>
      </c>
      <c r="S19" s="18"/>
      <c r="T19" s="1">
        <v>78</v>
      </c>
      <c r="U19" s="1">
        <v>91</v>
      </c>
      <c r="V19" s="1">
        <v>76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76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267</v>
      </c>
      <c r="FI19" s="73" t="s">
        <v>274</v>
      </c>
      <c r="FJ19" s="74">
        <v>3344</v>
      </c>
      <c r="FK19" s="74">
        <v>3354</v>
      </c>
    </row>
    <row r="20" spans="1:167">
      <c r="A20" s="19">
        <v>10</v>
      </c>
      <c r="B20" s="19">
        <v>3706</v>
      </c>
      <c r="C20" s="19" t="s">
        <v>237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4</v>
      </c>
      <c r="J20" s="19" t="str">
        <f t="shared" si="3"/>
        <v>Memiliki kemampuan membaca pemahaman teks cerita cekak</v>
      </c>
      <c r="K20" s="19">
        <f t="shared" si="4"/>
        <v>82.666666666666671</v>
      </c>
      <c r="L20" s="19" t="str">
        <f t="shared" si="5"/>
        <v>B</v>
      </c>
      <c r="M20" s="19">
        <f t="shared" si="6"/>
        <v>82.666666666666671</v>
      </c>
      <c r="N20" s="19" t="str">
        <f t="shared" si="7"/>
        <v>B</v>
      </c>
      <c r="O20" s="35">
        <v>1</v>
      </c>
      <c r="P20" s="19" t="str">
        <f t="shared" si="8"/>
        <v>Memiliki kemampuan menyajikan teks serat Wedhatama pupuh Pangkur</v>
      </c>
      <c r="Q20" s="19" t="str">
        <f t="shared" si="9"/>
        <v>B</v>
      </c>
      <c r="R20" s="19" t="str">
        <f t="shared" si="10"/>
        <v/>
      </c>
      <c r="S20" s="18"/>
      <c r="T20" s="1">
        <v>84</v>
      </c>
      <c r="U20" s="1">
        <v>89</v>
      </c>
      <c r="V20" s="1">
        <v>85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>
      <c r="A21" s="19">
        <v>11</v>
      </c>
      <c r="B21" s="19">
        <v>3722</v>
      </c>
      <c r="C21" s="19" t="s">
        <v>238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4</v>
      </c>
      <c r="J21" s="19" t="str">
        <f t="shared" si="3"/>
        <v>Memiliki kemampuan membaca pemahaman teks cerita cekak</v>
      </c>
      <c r="K21" s="19">
        <f t="shared" si="4"/>
        <v>87.333333333333329</v>
      </c>
      <c r="L21" s="19" t="str">
        <f t="shared" si="5"/>
        <v>A</v>
      </c>
      <c r="M21" s="19">
        <f t="shared" si="6"/>
        <v>87.333333333333329</v>
      </c>
      <c r="N21" s="19" t="str">
        <f t="shared" si="7"/>
        <v>A</v>
      </c>
      <c r="O21" s="35">
        <v>3</v>
      </c>
      <c r="P21" s="19" t="str">
        <f t="shared" si="8"/>
        <v>Memiliki kemampuan menyajikan teks pawarta, namun perlu  peningkatan dalam menggunakan ragam unggah-ungguh basa Jawa</v>
      </c>
      <c r="Q21" s="19" t="str">
        <f t="shared" si="9"/>
        <v>B</v>
      </c>
      <c r="R21" s="19" t="str">
        <f t="shared" si="10"/>
        <v/>
      </c>
      <c r="S21" s="18"/>
      <c r="T21" s="1">
        <v>78</v>
      </c>
      <c r="U21" s="1">
        <v>80</v>
      </c>
      <c r="V21" s="1">
        <v>82</v>
      </c>
      <c r="W21" s="1">
        <v>93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87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268</v>
      </c>
      <c r="FI21" s="73"/>
      <c r="FJ21" s="74">
        <v>3345</v>
      </c>
      <c r="FK21" s="74">
        <v>3355</v>
      </c>
    </row>
    <row r="22" spans="1:167">
      <c r="A22" s="19">
        <v>12</v>
      </c>
      <c r="B22" s="19">
        <v>3738</v>
      </c>
      <c r="C22" s="19" t="s">
        <v>239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3</v>
      </c>
      <c r="J22" s="19" t="str">
        <f t="shared" si="3"/>
        <v>Memiliki kemampuan dalam mengidentifikasi struktur dan kaidah teks cerita cekak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3</v>
      </c>
      <c r="P22" s="19" t="str">
        <f t="shared" si="8"/>
        <v>Memiliki kemampuan menyajikan teks pawarta, namun perlu  peningkatan dalam menggunakan ragam unggah-ungguh basa Jawa</v>
      </c>
      <c r="Q22" s="19" t="str">
        <f t="shared" si="9"/>
        <v>B</v>
      </c>
      <c r="R22" s="19" t="str">
        <f t="shared" si="10"/>
        <v/>
      </c>
      <c r="S22" s="18"/>
      <c r="T22" s="1">
        <v>78</v>
      </c>
      <c r="U22" s="1">
        <v>88</v>
      </c>
      <c r="V22" s="1">
        <v>76</v>
      </c>
      <c r="W22" s="1">
        <v>93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>
      <c r="A23" s="19">
        <v>13</v>
      </c>
      <c r="B23" s="19">
        <v>3754</v>
      </c>
      <c r="C23" s="19" t="s">
        <v>240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3</v>
      </c>
      <c r="J23" s="19" t="str">
        <f t="shared" si="3"/>
        <v>Memiliki kemampuan dalam mengidentifikasi struktur dan kaidah teks cerita cekak</v>
      </c>
      <c r="K23" s="19">
        <f t="shared" si="4"/>
        <v>86.666666666666671</v>
      </c>
      <c r="L23" s="19" t="str">
        <f t="shared" si="5"/>
        <v>A</v>
      </c>
      <c r="M23" s="19">
        <f t="shared" si="6"/>
        <v>86.666666666666671</v>
      </c>
      <c r="N23" s="19" t="str">
        <f t="shared" si="7"/>
        <v>A</v>
      </c>
      <c r="O23" s="35">
        <v>3</v>
      </c>
      <c r="P23" s="19" t="str">
        <f t="shared" si="8"/>
        <v>Memiliki kemampuan menyajikan teks pawarta, namun perlu  peningkatan dalam menggunakan ragam unggah-ungguh basa Jawa</v>
      </c>
      <c r="Q23" s="19" t="str">
        <f t="shared" si="9"/>
        <v>B</v>
      </c>
      <c r="R23" s="19" t="str">
        <f t="shared" si="10"/>
        <v/>
      </c>
      <c r="S23" s="18"/>
      <c r="T23" s="1">
        <v>80</v>
      </c>
      <c r="U23" s="1">
        <v>79</v>
      </c>
      <c r="V23" s="1">
        <v>76</v>
      </c>
      <c r="W23" s="1">
        <v>93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95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 t="s">
        <v>269</v>
      </c>
      <c r="FI23" s="73"/>
      <c r="FJ23" s="74">
        <v>3346</v>
      </c>
      <c r="FK23" s="74">
        <v>3356</v>
      </c>
    </row>
    <row r="24" spans="1:167">
      <c r="A24" s="19">
        <v>14</v>
      </c>
      <c r="B24" s="19">
        <v>3770</v>
      </c>
      <c r="C24" s="19" t="s">
        <v>241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24" s="19">
        <f t="shared" si="4"/>
        <v>75.666666666666671</v>
      </c>
      <c r="L24" s="19" t="str">
        <f t="shared" si="5"/>
        <v>B</v>
      </c>
      <c r="M24" s="19">
        <f t="shared" si="6"/>
        <v>75.666666666666671</v>
      </c>
      <c r="N24" s="19" t="str">
        <f t="shared" si="7"/>
        <v>B</v>
      </c>
      <c r="O24" s="35">
        <v>2</v>
      </c>
      <c r="P24" s="19" t="str">
        <f t="shared" si="8"/>
        <v>Mampu menyajikan tesk cerita cekak, namun perlu peningkatan dalam penggunaan ragam unggah-ungguh basa Jawa</v>
      </c>
      <c r="Q24" s="19" t="str">
        <f t="shared" si="9"/>
        <v>B</v>
      </c>
      <c r="R24" s="19" t="str">
        <f t="shared" si="10"/>
        <v/>
      </c>
      <c r="S24" s="18"/>
      <c r="T24" s="1">
        <v>80</v>
      </c>
      <c r="U24" s="1">
        <v>78</v>
      </c>
      <c r="V24" s="1">
        <v>76</v>
      </c>
      <c r="W24" s="1">
        <v>75</v>
      </c>
      <c r="X24" s="1"/>
      <c r="Y24" s="1"/>
      <c r="Z24" s="1"/>
      <c r="AA24" s="1"/>
      <c r="AB24" s="1"/>
      <c r="AC24" s="1"/>
      <c r="AD24" s="1"/>
      <c r="AE24" s="18"/>
      <c r="AF24" s="1">
        <v>76</v>
      </c>
      <c r="AG24" s="1">
        <v>75</v>
      </c>
      <c r="AH24" s="1">
        <v>76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>
      <c r="A25" s="19">
        <v>15</v>
      </c>
      <c r="B25" s="19">
        <v>3786</v>
      </c>
      <c r="C25" s="19" t="s">
        <v>242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5</v>
      </c>
      <c r="J25" s="19" t="str">
        <f t="shared" si="3"/>
        <v>Memiliki kemampuan mengidentifikasi struktur dan kaidah teks pawarta</v>
      </c>
      <c r="K25" s="19">
        <f t="shared" si="4"/>
        <v>80.333333333333329</v>
      </c>
      <c r="L25" s="19" t="str">
        <f t="shared" si="5"/>
        <v>B</v>
      </c>
      <c r="M25" s="19">
        <f t="shared" si="6"/>
        <v>80.333333333333329</v>
      </c>
      <c r="N25" s="19" t="str">
        <f t="shared" si="7"/>
        <v>B</v>
      </c>
      <c r="O25" s="35">
        <v>2</v>
      </c>
      <c r="P25" s="19" t="str">
        <f t="shared" si="8"/>
        <v>Mampu menyajikan tesk cerita cekak, namun perlu peningkatan dalam penggunaan ragam unggah-ungguh basa Jawa</v>
      </c>
      <c r="Q25" s="19" t="str">
        <f t="shared" si="9"/>
        <v>B</v>
      </c>
      <c r="R25" s="19" t="str">
        <f t="shared" si="10"/>
        <v/>
      </c>
      <c r="S25" s="18"/>
      <c r="T25" s="1">
        <v>78</v>
      </c>
      <c r="U25" s="1">
        <v>81</v>
      </c>
      <c r="V25" s="1">
        <v>76</v>
      </c>
      <c r="W25" s="1">
        <v>87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76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 t="s">
        <v>270</v>
      </c>
      <c r="FI25" s="73"/>
      <c r="FJ25" s="74">
        <v>3347</v>
      </c>
      <c r="FK25" s="74">
        <v>3357</v>
      </c>
    </row>
    <row r="26" spans="1:167">
      <c r="A26" s="19">
        <v>16</v>
      </c>
      <c r="B26" s="19">
        <v>3802</v>
      </c>
      <c r="C26" s="19" t="s">
        <v>243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7</v>
      </c>
      <c r="J26" s="19" t="str">
        <f t="shared" si="3"/>
        <v>Memiliki kemampuan membaca pemahaman paragraf dengan menggunakan aksara Jawa, namun perlu peningkatan dalam pemahaman membaca paragraf aksara Jawa dengan ragam aksara mandaswara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kemampuan menyajikan teks serat Wedhatama pupuh Pangkur</v>
      </c>
      <c r="Q26" s="19" t="str">
        <f t="shared" si="9"/>
        <v>B</v>
      </c>
      <c r="R26" s="19" t="str">
        <f t="shared" si="10"/>
        <v/>
      </c>
      <c r="S26" s="18"/>
      <c r="T26" s="1">
        <v>80</v>
      </c>
      <c r="U26" s="1">
        <v>84</v>
      </c>
      <c r="V26" s="1">
        <v>76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95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>
      <c r="A27" s="19">
        <v>17</v>
      </c>
      <c r="B27" s="19">
        <v>3818</v>
      </c>
      <c r="C27" s="19" t="s">
        <v>244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6</v>
      </c>
      <c r="J27" s="19" t="str">
        <f t="shared" si="3"/>
        <v>Memiliki kemampuan mendeskripsikan rumah adat jawa</v>
      </c>
      <c r="K27" s="19">
        <f t="shared" si="4"/>
        <v>87.333333333333329</v>
      </c>
      <c r="L27" s="19" t="str">
        <f t="shared" si="5"/>
        <v>A</v>
      </c>
      <c r="M27" s="19">
        <f t="shared" si="6"/>
        <v>87.333333333333329</v>
      </c>
      <c r="N27" s="19" t="str">
        <f t="shared" si="7"/>
        <v>A</v>
      </c>
      <c r="O27" s="35">
        <v>1</v>
      </c>
      <c r="P27" s="19" t="str">
        <f t="shared" si="8"/>
        <v>Memiliki kemampuan menyajikan teks serat Wedhatama pupuh Pangkur</v>
      </c>
      <c r="Q27" s="19" t="str">
        <f t="shared" si="9"/>
        <v>B</v>
      </c>
      <c r="R27" s="19" t="str">
        <f t="shared" si="10"/>
        <v/>
      </c>
      <c r="S27" s="18"/>
      <c r="T27" s="1">
        <v>86</v>
      </c>
      <c r="U27" s="1">
        <v>86</v>
      </c>
      <c r="V27" s="1">
        <v>82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82</v>
      </c>
      <c r="AH27" s="1">
        <v>95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3348</v>
      </c>
      <c r="FK27" s="74">
        <v>3358</v>
      </c>
    </row>
    <row r="28" spans="1:167">
      <c r="A28" s="19">
        <v>18</v>
      </c>
      <c r="B28" s="19">
        <v>3834</v>
      </c>
      <c r="C28" s="19" t="s">
        <v>245</v>
      </c>
      <c r="D28" s="18"/>
      <c r="E28" s="19">
        <f t="shared" si="0"/>
        <v>88</v>
      </c>
      <c r="F28" s="19" t="str">
        <f t="shared" si="1"/>
        <v>A</v>
      </c>
      <c r="G28" s="19">
        <f>IF((COUNTA(T12:AC12)&gt;0),(ROUND((AVERAGE(T28:AD28)),0)),"")</f>
        <v>88</v>
      </c>
      <c r="H28" s="19" t="str">
        <f t="shared" si="2"/>
        <v>A</v>
      </c>
      <c r="I28" s="35">
        <v>6</v>
      </c>
      <c r="J28" s="19" t="str">
        <f t="shared" si="3"/>
        <v>Memiliki kemampuan mendeskripsikan rumah adat jawa</v>
      </c>
      <c r="K28" s="19">
        <f t="shared" si="4"/>
        <v>81.666666666666671</v>
      </c>
      <c r="L28" s="19" t="str">
        <f t="shared" si="5"/>
        <v>B</v>
      </c>
      <c r="M28" s="19">
        <f t="shared" si="6"/>
        <v>81.666666666666671</v>
      </c>
      <c r="N28" s="19" t="str">
        <f t="shared" si="7"/>
        <v>B</v>
      </c>
      <c r="O28" s="35">
        <v>1</v>
      </c>
      <c r="P28" s="19" t="str">
        <f t="shared" si="8"/>
        <v>Memiliki kemampuan menyajikan teks serat Wedhatama pupuh Pangkur</v>
      </c>
      <c r="Q28" s="19" t="str">
        <f t="shared" si="9"/>
        <v>B</v>
      </c>
      <c r="R28" s="19" t="str">
        <f t="shared" si="10"/>
        <v/>
      </c>
      <c r="S28" s="18"/>
      <c r="T28" s="1">
        <v>86</v>
      </c>
      <c r="U28" s="1">
        <v>88</v>
      </c>
      <c r="V28" s="1">
        <v>86</v>
      </c>
      <c r="W28" s="1">
        <v>92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>
      <c r="A29" s="19">
        <v>19</v>
      </c>
      <c r="B29" s="19">
        <v>3850</v>
      </c>
      <c r="C29" s="19" t="s">
        <v>246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6</v>
      </c>
      <c r="J29" s="19" t="str">
        <f t="shared" si="3"/>
        <v>Memiliki kemampuan mendeskripsikan rumah adat jawa</v>
      </c>
      <c r="K29" s="19">
        <f t="shared" si="4"/>
        <v>87.333333333333329</v>
      </c>
      <c r="L29" s="19" t="str">
        <f t="shared" si="5"/>
        <v>A</v>
      </c>
      <c r="M29" s="19">
        <f t="shared" si="6"/>
        <v>87.333333333333329</v>
      </c>
      <c r="N29" s="19" t="str">
        <f t="shared" si="7"/>
        <v>A</v>
      </c>
      <c r="O29" s="35">
        <v>2</v>
      </c>
      <c r="P29" s="19" t="str">
        <f t="shared" si="8"/>
        <v>Mampu menyajikan tesk cerita cekak, namun perlu peningkatan dalam penggunaan ragam unggah-ungguh basa Jawa</v>
      </c>
      <c r="Q29" s="19" t="str">
        <f t="shared" si="9"/>
        <v>B</v>
      </c>
      <c r="R29" s="19" t="str">
        <f t="shared" si="10"/>
        <v/>
      </c>
      <c r="S29" s="18"/>
      <c r="T29" s="1">
        <v>80</v>
      </c>
      <c r="U29" s="1">
        <v>94</v>
      </c>
      <c r="V29" s="1">
        <v>76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80</v>
      </c>
      <c r="AH29" s="1">
        <v>95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3349</v>
      </c>
      <c r="FK29" s="74">
        <v>3359</v>
      </c>
    </row>
    <row r="30" spans="1:167">
      <c r="A30" s="19">
        <v>20</v>
      </c>
      <c r="B30" s="19">
        <v>3866</v>
      </c>
      <c r="C30" s="19" t="s">
        <v>247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6</v>
      </c>
      <c r="J30" s="19" t="str">
        <f t="shared" si="3"/>
        <v>Memiliki kemampuan mendeskripsikan rumah adat jawa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kemampuan menyajikan teks serat Wedhatama pupuh Pangkur</v>
      </c>
      <c r="Q30" s="19" t="str">
        <f t="shared" si="9"/>
        <v>B</v>
      </c>
      <c r="R30" s="19" t="str">
        <f t="shared" si="10"/>
        <v/>
      </c>
      <c r="S30" s="18"/>
      <c r="T30" s="1">
        <v>90</v>
      </c>
      <c r="U30" s="1">
        <v>86</v>
      </c>
      <c r="V30" s="1">
        <v>82</v>
      </c>
      <c r="W30" s="1">
        <v>87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>
      <c r="A31" s="19">
        <v>21</v>
      </c>
      <c r="B31" s="19">
        <v>3882</v>
      </c>
      <c r="C31" s="19" t="s">
        <v>248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4</v>
      </c>
      <c r="J31" s="19" t="str">
        <f t="shared" si="3"/>
        <v>Memiliki kemampuan membaca pemahaman teks cerita cekak</v>
      </c>
      <c r="K31" s="19">
        <f t="shared" si="4"/>
        <v>85</v>
      </c>
      <c r="L31" s="19" t="str">
        <f t="shared" si="5"/>
        <v>A</v>
      </c>
      <c r="M31" s="19">
        <f t="shared" si="6"/>
        <v>85</v>
      </c>
      <c r="N31" s="19" t="str">
        <f t="shared" si="7"/>
        <v>A</v>
      </c>
      <c r="O31" s="35">
        <v>2</v>
      </c>
      <c r="P31" s="19" t="str">
        <f t="shared" si="8"/>
        <v>Mampu menyajikan tesk cerita cekak, namun perlu peningkatan dalam penggunaan ragam unggah-ungguh basa Jawa</v>
      </c>
      <c r="Q31" s="19" t="str">
        <f t="shared" si="9"/>
        <v>B</v>
      </c>
      <c r="R31" s="19" t="str">
        <f t="shared" si="10"/>
        <v/>
      </c>
      <c r="S31" s="18"/>
      <c r="T31" s="1">
        <v>80</v>
      </c>
      <c r="U31" s="1">
        <v>93</v>
      </c>
      <c r="V31" s="1">
        <v>76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3350</v>
      </c>
      <c r="FK31" s="74">
        <v>3360</v>
      </c>
    </row>
    <row r="32" spans="1:167">
      <c r="A32" s="19">
        <v>22</v>
      </c>
      <c r="B32" s="19">
        <v>3898</v>
      </c>
      <c r="C32" s="19" t="s">
        <v>249</v>
      </c>
      <c r="D32" s="18"/>
      <c r="E32" s="19">
        <f t="shared" si="0"/>
        <v>90</v>
      </c>
      <c r="F32" s="19" t="str">
        <f t="shared" si="1"/>
        <v>A</v>
      </c>
      <c r="G32" s="19">
        <f>IF((COUNTA(T12:AC12)&gt;0),(ROUND((AVERAGE(T32:AD32)),0)),"")</f>
        <v>90</v>
      </c>
      <c r="H32" s="19" t="str">
        <f t="shared" si="2"/>
        <v>A</v>
      </c>
      <c r="I32" s="35">
        <v>4</v>
      </c>
      <c r="J32" s="19" t="str">
        <f t="shared" si="3"/>
        <v>Memiliki kemampuan membaca pemahaman teks cerita cekak</v>
      </c>
      <c r="K32" s="19">
        <f t="shared" si="4"/>
        <v>87.333333333333329</v>
      </c>
      <c r="L32" s="19" t="str">
        <f t="shared" si="5"/>
        <v>A</v>
      </c>
      <c r="M32" s="19">
        <f t="shared" si="6"/>
        <v>87.333333333333329</v>
      </c>
      <c r="N32" s="19" t="str">
        <f t="shared" si="7"/>
        <v>A</v>
      </c>
      <c r="O32" s="35">
        <v>2</v>
      </c>
      <c r="P32" s="19" t="str">
        <f t="shared" si="8"/>
        <v>Mampu menyajikan tesk cerita cekak, namun perlu peningkatan dalam penggunaan ragam unggah-ungguh basa Jawa</v>
      </c>
      <c r="Q32" s="19" t="str">
        <f t="shared" si="9"/>
        <v>B</v>
      </c>
      <c r="R32" s="19" t="str">
        <f t="shared" si="10"/>
        <v/>
      </c>
      <c r="S32" s="18"/>
      <c r="T32" s="1">
        <v>92</v>
      </c>
      <c r="U32" s="1">
        <v>95</v>
      </c>
      <c r="V32" s="1">
        <v>81</v>
      </c>
      <c r="W32" s="1">
        <v>92</v>
      </c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80</v>
      </c>
      <c r="AH32" s="1">
        <v>95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>
      <c r="A33" s="19">
        <v>23</v>
      </c>
      <c r="B33" s="19">
        <v>3914</v>
      </c>
      <c r="C33" s="19" t="s">
        <v>250</v>
      </c>
      <c r="D33" s="18"/>
      <c r="E33" s="19">
        <f t="shared" si="0"/>
        <v>92</v>
      </c>
      <c r="F33" s="19" t="str">
        <f t="shared" si="1"/>
        <v>A</v>
      </c>
      <c r="G33" s="19">
        <f>IF((COUNTA(T12:AC12)&gt;0),(ROUND((AVERAGE(T33:AD33)),0)),"")</f>
        <v>92</v>
      </c>
      <c r="H33" s="19" t="str">
        <f t="shared" si="2"/>
        <v>A</v>
      </c>
      <c r="I33" s="35">
        <v>3</v>
      </c>
      <c r="J33" s="19" t="str">
        <f t="shared" si="3"/>
        <v>Memiliki kemampuan dalam mengidentifikasi struktur dan kaidah teks cerita cekak</v>
      </c>
      <c r="K33" s="19">
        <f t="shared" si="4"/>
        <v>87.333333333333329</v>
      </c>
      <c r="L33" s="19" t="str">
        <f t="shared" si="5"/>
        <v>A</v>
      </c>
      <c r="M33" s="19">
        <f t="shared" si="6"/>
        <v>87.333333333333329</v>
      </c>
      <c r="N33" s="19" t="str">
        <f t="shared" si="7"/>
        <v>A</v>
      </c>
      <c r="O33" s="35">
        <v>3</v>
      </c>
      <c r="P33" s="19" t="str">
        <f t="shared" si="8"/>
        <v>Memiliki kemampuan menyajikan teks pawarta, namun perlu  peningkatan dalam menggunakan ragam unggah-ungguh basa Jawa</v>
      </c>
      <c r="Q33" s="19" t="str">
        <f t="shared" si="9"/>
        <v>B</v>
      </c>
      <c r="R33" s="19" t="str">
        <f t="shared" si="10"/>
        <v/>
      </c>
      <c r="S33" s="18"/>
      <c r="T33" s="1">
        <v>98</v>
      </c>
      <c r="U33" s="1">
        <v>94</v>
      </c>
      <c r="V33" s="1">
        <v>80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80</v>
      </c>
      <c r="AH33" s="1">
        <v>95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3930</v>
      </c>
      <c r="C34" s="19" t="s">
        <v>251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3</v>
      </c>
      <c r="J34" s="19" t="str">
        <f t="shared" si="3"/>
        <v>Memiliki kemampuan dalam mengidentifikasi struktur dan kaidah teks cerita cekak</v>
      </c>
      <c r="K34" s="19">
        <f t="shared" si="4"/>
        <v>82</v>
      </c>
      <c r="L34" s="19" t="str">
        <f t="shared" si="5"/>
        <v>B</v>
      </c>
      <c r="M34" s="19">
        <f t="shared" si="6"/>
        <v>82</v>
      </c>
      <c r="N34" s="19" t="str">
        <f t="shared" si="7"/>
        <v>B</v>
      </c>
      <c r="O34" s="35">
        <v>2</v>
      </c>
      <c r="P34" s="19" t="str">
        <f t="shared" si="8"/>
        <v>Mampu menyajikan tesk cerita cekak, namun perlu peningkatan dalam penggunaan ragam unggah-ungguh basa Jawa</v>
      </c>
      <c r="Q34" s="19" t="str">
        <f t="shared" si="9"/>
        <v>B</v>
      </c>
      <c r="R34" s="19" t="str">
        <f t="shared" si="10"/>
        <v/>
      </c>
      <c r="S34" s="18"/>
      <c r="T34" s="1">
        <v>84</v>
      </c>
      <c r="U34" s="1">
        <v>75</v>
      </c>
      <c r="V34" s="1">
        <v>78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76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3946</v>
      </c>
      <c r="C35" s="19" t="s">
        <v>252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2</v>
      </c>
      <c r="J35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35" s="19">
        <f t="shared" si="4"/>
        <v>81</v>
      </c>
      <c r="L35" s="19" t="str">
        <f t="shared" si="5"/>
        <v>B</v>
      </c>
      <c r="M35" s="19">
        <f t="shared" si="6"/>
        <v>81</v>
      </c>
      <c r="N35" s="19" t="str">
        <f t="shared" si="7"/>
        <v>B</v>
      </c>
      <c r="O35" s="35">
        <v>2</v>
      </c>
      <c r="P35" s="19" t="str">
        <f t="shared" si="8"/>
        <v>Mampu menyajikan tesk cerita cekak, namun perlu peningkatan dalam penggunaan ragam unggah-ungguh basa Jawa</v>
      </c>
      <c r="Q35" s="19" t="str">
        <f t="shared" si="9"/>
        <v>B</v>
      </c>
      <c r="R35" s="19" t="str">
        <f t="shared" si="10"/>
        <v/>
      </c>
      <c r="S35" s="18"/>
      <c r="T35" s="1">
        <v>78</v>
      </c>
      <c r="U35" s="1">
        <v>85</v>
      </c>
      <c r="V35" s="1">
        <v>76</v>
      </c>
      <c r="W35" s="1">
        <v>95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80</v>
      </c>
      <c r="AH35" s="1">
        <v>76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3962</v>
      </c>
      <c r="C36" s="19" t="s">
        <v>253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80</v>
      </c>
      <c r="H36" s="19" t="str">
        <f t="shared" si="2"/>
        <v>B</v>
      </c>
      <c r="I36" s="35">
        <v>3</v>
      </c>
      <c r="J36" s="19" t="str">
        <f t="shared" si="3"/>
        <v>Memiliki kemampuan dalam mengidentifikasi struktur dan kaidah teks cerita cekak</v>
      </c>
      <c r="K36" s="19">
        <f t="shared" si="4"/>
        <v>81.666666666666671</v>
      </c>
      <c r="L36" s="19" t="str">
        <f t="shared" si="5"/>
        <v>B</v>
      </c>
      <c r="M36" s="19">
        <f t="shared" si="6"/>
        <v>81.666666666666671</v>
      </c>
      <c r="N36" s="19" t="str">
        <f t="shared" si="7"/>
        <v>B</v>
      </c>
      <c r="O36" s="35">
        <v>1</v>
      </c>
      <c r="P36" s="19" t="str">
        <f t="shared" si="8"/>
        <v>Memiliki kemampuan menyajikan teks serat Wedhatama pupuh Pangkur</v>
      </c>
      <c r="Q36" s="19" t="str">
        <f t="shared" si="9"/>
        <v>B</v>
      </c>
      <c r="R36" s="19" t="str">
        <f t="shared" si="10"/>
        <v/>
      </c>
      <c r="S36" s="18"/>
      <c r="T36" s="1">
        <v>75</v>
      </c>
      <c r="U36" s="1">
        <v>79</v>
      </c>
      <c r="V36" s="1">
        <v>76</v>
      </c>
      <c r="W36" s="1">
        <v>89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3978</v>
      </c>
      <c r="C37" s="19" t="s">
        <v>254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 xml:space="preserve">Memiliki kemampuan memahami dan mengevaluasi nilai-nilai luhur yang terkandung dalam serat Wedhatama pupuh Pangkur, namun masih perlu peningkatan dalam mengartikan kata-kata yang sulit dalam serat Wedhatama pupuh Pangkur </v>
      </c>
      <c r="K37" s="19">
        <f t="shared" si="4"/>
        <v>87.333333333333329</v>
      </c>
      <c r="L37" s="19" t="str">
        <f t="shared" si="5"/>
        <v>A</v>
      </c>
      <c r="M37" s="19">
        <f t="shared" si="6"/>
        <v>87.333333333333329</v>
      </c>
      <c r="N37" s="19" t="str">
        <f t="shared" si="7"/>
        <v>A</v>
      </c>
      <c r="O37" s="35">
        <v>2</v>
      </c>
      <c r="P37" s="19" t="str">
        <f t="shared" si="8"/>
        <v>Mampu menyajikan tesk cerita cekak, namun perlu peningkatan dalam penggunaan ragam unggah-ungguh basa Jawa</v>
      </c>
      <c r="Q37" s="19" t="str">
        <f t="shared" si="9"/>
        <v>B</v>
      </c>
      <c r="R37" s="19" t="str">
        <f t="shared" si="10"/>
        <v/>
      </c>
      <c r="S37" s="18"/>
      <c r="T37" s="1">
        <v>82</v>
      </c>
      <c r="U37" s="1">
        <v>80</v>
      </c>
      <c r="V37" s="1">
        <v>78</v>
      </c>
      <c r="W37" s="1">
        <v>89</v>
      </c>
      <c r="X37" s="1"/>
      <c r="Y37" s="1"/>
      <c r="Z37" s="1"/>
      <c r="AA37" s="1"/>
      <c r="AB37" s="1"/>
      <c r="AC37" s="1"/>
      <c r="AD37" s="1"/>
      <c r="AE37" s="18"/>
      <c r="AF37" s="1">
        <v>87</v>
      </c>
      <c r="AG37" s="1">
        <v>80</v>
      </c>
      <c r="AH37" s="1">
        <v>95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3994</v>
      </c>
      <c r="C38" s="19" t="s">
        <v>255</v>
      </c>
      <c r="D38" s="18"/>
      <c r="E38" s="19">
        <f t="shared" si="0"/>
        <v>87</v>
      </c>
      <c r="F38" s="19" t="str">
        <f t="shared" si="1"/>
        <v>A</v>
      </c>
      <c r="G38" s="19">
        <f>IF((COUNTA(T12:AC12)&gt;0),(ROUND((AVERAGE(T38:AD38)),0)),"")</f>
        <v>87</v>
      </c>
      <c r="H38" s="19" t="str">
        <f t="shared" si="2"/>
        <v>A</v>
      </c>
      <c r="I38" s="35">
        <v>1</v>
      </c>
      <c r="J38" s="19" t="str">
        <f t="shared" si="3"/>
        <v>Memiliki kemampuan dalam mengidentifikasi guru gatra, guru lagu, dan guru wilangan dalam tembang macapat pupuh Pangkur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3</v>
      </c>
      <c r="P38" s="19" t="str">
        <f t="shared" si="8"/>
        <v>Memiliki kemampuan menyajikan teks pawarta, namun perlu  peningkatan dalam menggunakan ragam unggah-ungguh basa Jawa</v>
      </c>
      <c r="Q38" s="19" t="str">
        <f t="shared" si="9"/>
        <v>B</v>
      </c>
      <c r="R38" s="19" t="str">
        <f t="shared" si="10"/>
        <v/>
      </c>
      <c r="S38" s="18"/>
      <c r="T38" s="1">
        <v>78</v>
      </c>
      <c r="U38" s="1">
        <v>97</v>
      </c>
      <c r="V38" s="1">
        <v>81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4010</v>
      </c>
      <c r="C39" s="19" t="s">
        <v>256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1</v>
      </c>
      <c r="J39" s="19" t="str">
        <f t="shared" si="3"/>
        <v>Memiliki kemampuan dalam mengidentifikasi guru gatra, guru lagu, dan guru wilangan dalam tembang macapat pupuh Pangkur</v>
      </c>
      <c r="K39" s="19">
        <f t="shared" si="4"/>
        <v>80.333333333333329</v>
      </c>
      <c r="L39" s="19" t="str">
        <f t="shared" si="5"/>
        <v>B</v>
      </c>
      <c r="M39" s="19">
        <f t="shared" si="6"/>
        <v>80.333333333333329</v>
      </c>
      <c r="N39" s="19" t="str">
        <f t="shared" si="7"/>
        <v>B</v>
      </c>
      <c r="O39" s="35">
        <v>4</v>
      </c>
      <c r="P39" s="19" t="str">
        <f t="shared" si="8"/>
        <v>Mampu menyajikan teks paragraf dengan menggunakan aksara Jawa, namun perlu peningkatan dalam penggunaan ragam aksara mandaswara</v>
      </c>
      <c r="Q39" s="19" t="str">
        <f t="shared" si="9"/>
        <v>B</v>
      </c>
      <c r="R39" s="19" t="str">
        <f t="shared" si="10"/>
        <v/>
      </c>
      <c r="S39" s="18"/>
      <c r="T39" s="1">
        <v>76</v>
      </c>
      <c r="U39" s="1">
        <v>81</v>
      </c>
      <c r="V39" s="1">
        <v>76</v>
      </c>
      <c r="W39" s="1">
        <v>93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76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4026</v>
      </c>
      <c r="C40" s="19" t="s">
        <v>257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5</v>
      </c>
      <c r="J40" s="19" t="str">
        <f t="shared" si="3"/>
        <v>Memiliki kemampuan mengidentifikasi struktur dan kaidah teks pawarta</v>
      </c>
      <c r="K40" s="19">
        <f t="shared" si="4"/>
        <v>86.666666666666671</v>
      </c>
      <c r="L40" s="19" t="str">
        <f t="shared" si="5"/>
        <v>A</v>
      </c>
      <c r="M40" s="19">
        <f t="shared" si="6"/>
        <v>86.666666666666671</v>
      </c>
      <c r="N40" s="19" t="str">
        <f t="shared" si="7"/>
        <v>A</v>
      </c>
      <c r="O40" s="35">
        <v>4</v>
      </c>
      <c r="P40" s="19" t="str">
        <f t="shared" si="8"/>
        <v>Mampu menyajikan teks paragraf dengan menggunakan aksara Jawa, namun perlu peningkatan dalam penggunaan ragam aksara mandaswara</v>
      </c>
      <c r="Q40" s="19" t="str">
        <f t="shared" si="9"/>
        <v>B</v>
      </c>
      <c r="R40" s="19" t="str">
        <f t="shared" si="10"/>
        <v/>
      </c>
      <c r="S40" s="18"/>
      <c r="T40" s="1">
        <v>75</v>
      </c>
      <c r="U40" s="1">
        <v>80</v>
      </c>
      <c r="V40" s="1">
        <v>76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95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4042</v>
      </c>
      <c r="C41" s="19" t="s">
        <v>258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6</v>
      </c>
      <c r="J41" s="19" t="str">
        <f t="shared" si="3"/>
        <v>Memiliki kemampuan mendeskripsikan rumah adat jawa</v>
      </c>
      <c r="K41" s="19">
        <f t="shared" si="4"/>
        <v>81</v>
      </c>
      <c r="L41" s="19" t="str">
        <f t="shared" si="5"/>
        <v>B</v>
      </c>
      <c r="M41" s="19">
        <f t="shared" si="6"/>
        <v>81</v>
      </c>
      <c r="N41" s="19" t="str">
        <f t="shared" si="7"/>
        <v>B</v>
      </c>
      <c r="O41" s="35">
        <v>2</v>
      </c>
      <c r="P41" s="19" t="str">
        <f t="shared" si="8"/>
        <v>Mampu menyajikan tesk cerita cekak, namun perlu peningkatan dalam penggunaan ragam unggah-ungguh basa Jawa</v>
      </c>
      <c r="Q41" s="19" t="str">
        <f t="shared" si="9"/>
        <v>B</v>
      </c>
      <c r="R41" s="19" t="str">
        <f t="shared" si="10"/>
        <v/>
      </c>
      <c r="S41" s="18"/>
      <c r="T41" s="1">
        <v>75</v>
      </c>
      <c r="U41" s="1">
        <v>93</v>
      </c>
      <c r="V41" s="1">
        <v>76</v>
      </c>
      <c r="W41" s="1">
        <v>87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80</v>
      </c>
      <c r="AH41" s="1">
        <v>76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4058</v>
      </c>
      <c r="C42" s="19" t="s">
        <v>259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6</v>
      </c>
      <c r="J42" s="19" t="str">
        <f t="shared" si="3"/>
        <v>Memiliki kemampuan mendeskripsikan rumah adat jawa</v>
      </c>
      <c r="K42" s="19">
        <f t="shared" si="4"/>
        <v>81.666666666666671</v>
      </c>
      <c r="L42" s="19" t="str">
        <f t="shared" si="5"/>
        <v>B</v>
      </c>
      <c r="M42" s="19">
        <f t="shared" si="6"/>
        <v>81.666666666666671</v>
      </c>
      <c r="N42" s="19" t="str">
        <f t="shared" si="7"/>
        <v>B</v>
      </c>
      <c r="O42" s="35">
        <v>1</v>
      </c>
      <c r="P42" s="19" t="str">
        <f t="shared" si="8"/>
        <v>Memiliki kemampuan menyajikan teks serat Wedhatama pupuh Pangkur</v>
      </c>
      <c r="Q42" s="19" t="str">
        <f t="shared" si="9"/>
        <v>B</v>
      </c>
      <c r="R42" s="19" t="str">
        <f t="shared" si="10"/>
        <v/>
      </c>
      <c r="S42" s="18"/>
      <c r="T42" s="1">
        <v>88</v>
      </c>
      <c r="U42" s="1">
        <v>85</v>
      </c>
      <c r="V42" s="1">
        <v>76</v>
      </c>
      <c r="W42" s="1">
        <v>89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4074</v>
      </c>
      <c r="C43" s="19" t="s">
        <v>260</v>
      </c>
      <c r="D43" s="18"/>
      <c r="E43" s="19">
        <f t="shared" si="0"/>
        <v>84</v>
      </c>
      <c r="F43" s="19" t="str">
        <f t="shared" si="1"/>
        <v>B</v>
      </c>
      <c r="G43" s="19">
        <f>IF((COUNTA(T12:AC12)&gt;0),(ROUND((AVERAGE(T43:AD43)),0)),"")</f>
        <v>84</v>
      </c>
      <c r="H43" s="19" t="str">
        <f t="shared" si="2"/>
        <v>B</v>
      </c>
      <c r="I43" s="35">
        <v>4</v>
      </c>
      <c r="J43" s="19" t="str">
        <f t="shared" si="3"/>
        <v>Memiliki kemampuan membaca pemahaman teks cerita cekak</v>
      </c>
      <c r="K43" s="19">
        <f t="shared" si="4"/>
        <v>83.333333333333329</v>
      </c>
      <c r="L43" s="19" t="str">
        <f t="shared" si="5"/>
        <v>B</v>
      </c>
      <c r="M43" s="19">
        <f t="shared" si="6"/>
        <v>83.333333333333329</v>
      </c>
      <c r="N43" s="19" t="str">
        <f t="shared" si="7"/>
        <v>B</v>
      </c>
      <c r="O43" s="35">
        <v>2</v>
      </c>
      <c r="P43" s="19" t="str">
        <f t="shared" si="8"/>
        <v>Mampu menyajikan tesk cerita cekak, namun perlu peningkatan dalam penggunaan ragam unggah-ungguh basa Jawa</v>
      </c>
      <c r="Q43" s="19" t="str">
        <f t="shared" si="9"/>
        <v>B</v>
      </c>
      <c r="R43" s="19" t="str">
        <f t="shared" si="10"/>
        <v/>
      </c>
      <c r="S43" s="18"/>
      <c r="T43" s="1">
        <v>75</v>
      </c>
      <c r="U43" s="1">
        <v>92</v>
      </c>
      <c r="V43" s="1">
        <v>76</v>
      </c>
      <c r="W43" s="1">
        <v>93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90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4090</v>
      </c>
      <c r="C44" s="19" t="s">
        <v>261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4</v>
      </c>
      <c r="J44" s="19" t="str">
        <f t="shared" si="3"/>
        <v>Memiliki kemampuan membaca pemahaman teks cerita cekak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1</v>
      </c>
      <c r="P44" s="19" t="str">
        <f t="shared" si="8"/>
        <v>Memiliki kemampuan menyajikan teks serat Wedhatama pupuh Pangkur</v>
      </c>
      <c r="Q44" s="19" t="str">
        <f t="shared" si="9"/>
        <v>B</v>
      </c>
      <c r="R44" s="19" t="str">
        <f t="shared" si="10"/>
        <v/>
      </c>
      <c r="S44" s="18"/>
      <c r="T44" s="1">
        <v>84</v>
      </c>
      <c r="U44" s="1">
        <v>90</v>
      </c>
      <c r="V44" s="1">
        <v>76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4106</v>
      </c>
      <c r="C45" s="19" t="s">
        <v>262</v>
      </c>
      <c r="D45" s="18"/>
      <c r="E45" s="19">
        <f t="shared" si="0"/>
        <v>88</v>
      </c>
      <c r="F45" s="19" t="str">
        <f t="shared" si="1"/>
        <v>A</v>
      </c>
      <c r="G45" s="19">
        <f>IF((COUNTA(T12:AC12)&gt;0),(ROUND((AVERAGE(T45:AD45)),0)),"")</f>
        <v>88</v>
      </c>
      <c r="H45" s="19" t="str">
        <f t="shared" si="2"/>
        <v>A</v>
      </c>
      <c r="I45" s="35">
        <v>7</v>
      </c>
      <c r="J45" s="19" t="str">
        <f t="shared" si="3"/>
        <v>Memiliki kemampuan membaca pemahaman paragraf dengan menggunakan aksara Jawa, namun perlu peningkatan dalam pemahaman membaca paragraf aksara Jawa dengan ragam aksara mandaswara</v>
      </c>
      <c r="K45" s="19">
        <f t="shared" si="4"/>
        <v>85.666666666666671</v>
      </c>
      <c r="L45" s="19" t="str">
        <f t="shared" si="5"/>
        <v>A</v>
      </c>
      <c r="M45" s="19">
        <f t="shared" si="6"/>
        <v>85.666666666666671</v>
      </c>
      <c r="N45" s="19" t="str">
        <f t="shared" si="7"/>
        <v>A</v>
      </c>
      <c r="O45" s="35">
        <v>4</v>
      </c>
      <c r="P45" s="19" t="str">
        <f t="shared" si="8"/>
        <v>Mampu menyajikan teks paragraf dengan menggunakan aksara Jawa, namun perlu peningkatan dalam penggunaan ragam aksara mandaswara</v>
      </c>
      <c r="Q45" s="19" t="str">
        <f t="shared" si="9"/>
        <v>B</v>
      </c>
      <c r="R45" s="19" t="str">
        <f t="shared" si="10"/>
        <v/>
      </c>
      <c r="S45" s="18"/>
      <c r="T45" s="1">
        <v>88</v>
      </c>
      <c r="U45" s="1">
        <v>97</v>
      </c>
      <c r="V45" s="1">
        <v>76</v>
      </c>
      <c r="W45" s="1">
        <v>89</v>
      </c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4122</v>
      </c>
      <c r="C46" s="19" t="s">
        <v>263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6</v>
      </c>
      <c r="J46" s="19" t="str">
        <f t="shared" si="3"/>
        <v>Memiliki kemampuan mendeskripsikan rumah adat jawa</v>
      </c>
      <c r="K46" s="19">
        <f t="shared" si="4"/>
        <v>88.333333333333329</v>
      </c>
      <c r="L46" s="19" t="str">
        <f t="shared" si="5"/>
        <v>A</v>
      </c>
      <c r="M46" s="19">
        <f t="shared" si="6"/>
        <v>88.333333333333329</v>
      </c>
      <c r="N46" s="19" t="str">
        <f t="shared" si="7"/>
        <v>A</v>
      </c>
      <c r="O46" s="35">
        <v>2</v>
      </c>
      <c r="P46" s="19" t="str">
        <f t="shared" si="8"/>
        <v>Mampu menyajikan tesk cerita cekak, namun perlu peningkatan dalam penggunaan ragam unggah-ungguh basa Jawa</v>
      </c>
      <c r="Q46" s="19" t="str">
        <f t="shared" si="9"/>
        <v/>
      </c>
      <c r="R46" s="19" t="str">
        <f t="shared" si="10"/>
        <v/>
      </c>
      <c r="S46" s="18"/>
      <c r="T46" s="1">
        <v>88</v>
      </c>
      <c r="U46" s="1">
        <v>75</v>
      </c>
      <c r="V46" s="1">
        <v>76</v>
      </c>
      <c r="W46" s="1">
        <v>87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95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18"/>
      <c r="F52" s="18"/>
      <c r="G52" s="39" t="s">
        <v>102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18"/>
      <c r="F53" s="18"/>
      <c r="G53" s="39" t="s">
        <v>105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39" t="s">
        <v>107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39" t="s">
        <v>108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X-IPS 1</vt:lpstr>
      <vt:lpstr>X-IPS 2</vt:lpstr>
      <vt:lpstr>X-IPS 3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new</cp:lastModifiedBy>
  <dcterms:created xsi:type="dcterms:W3CDTF">2015-09-01T09:01:01Z</dcterms:created>
  <dcterms:modified xsi:type="dcterms:W3CDTF">2016-12-14T08:18:37Z</dcterms:modified>
</cp:coreProperties>
</file>