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E:\SMA Negeri 9 Semarang\Hasil Rincian Ulangan\NILAI 2019\Fresto Genap\"/>
    </mc:Choice>
  </mc:AlternateContent>
  <xr:revisionPtr revIDLastSave="0" documentId="13_ncr:1_{2DEB1D58-15DA-4C32-9E62-D0BF1D7218CC}" xr6:coauthVersionLast="40" xr6:coauthVersionMax="40" xr10:uidLastSave="{00000000-0000-0000-0000-000000000000}"/>
  <bookViews>
    <workbookView xWindow="0" yWindow="0" windowWidth="11490" windowHeight="4920" activeTab="2" xr2:uid="{00000000-000D-0000-FFFF-FFFF00000000}"/>
  </bookViews>
  <sheets>
    <sheet name="XII-IPS 1" sheetId="1" r:id="rId1"/>
    <sheet name="XII-IPS 2" sheetId="2" r:id="rId2"/>
    <sheet name="XII-IPS 3" sheetId="3" r:id="rId3"/>
  </sheets>
  <calcPr calcId="191029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3" i="2"/>
  <c r="H12" i="2"/>
  <c r="K54" i="1"/>
  <c r="K52" i="1"/>
  <c r="H11" i="1"/>
  <c r="K53" i="1"/>
  <c r="K54" i="2"/>
  <c r="K52" i="2"/>
  <c r="K52" i="3"/>
  <c r="K53" i="3"/>
</calcChain>
</file>

<file path=xl/sharedStrings.xml><?xml version="1.0" encoding="utf-8"?>
<sst xmlns="http://schemas.openxmlformats.org/spreadsheetml/2006/main" count="549" uniqueCount="192">
  <si>
    <t>DAFTAR NILAI SISWA SMAN 9 SEMARANG SEMESTER GENAP TAHUN PELAJARAN 2019/2020</t>
  </si>
  <si>
    <t>Guru :</t>
  </si>
  <si>
    <t>Ulin Niam S.Pd., Gr.</t>
  </si>
  <si>
    <t>Kelas XII-IPS 1</t>
  </si>
  <si>
    <t>Mapel :</t>
  </si>
  <si>
    <t>Geografi [ Kelompok C (Peminatan) ]</t>
  </si>
  <si>
    <t>didownload 08/04/2020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</si>
  <si>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</si>
  <si>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</si>
  <si>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</si>
  <si>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</si>
  <si>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</si>
  <si>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</si>
  <si>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</si>
  <si>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</si>
  <si>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</si>
  <si>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</si>
  <si>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</si>
  <si>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</si>
  <si>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</si>
  <si>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</si>
  <si>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</si>
  <si>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</si>
  <si>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</si>
  <si>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</si>
  <si>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</si>
  <si>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</si>
  <si>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</si>
  <si>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</si>
  <si>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</si>
  <si>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</si>
  <si>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</si>
  <si>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</si>
  <si>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</si>
  <si>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</si>
  <si>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</si>
  <si>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</si>
  <si>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</si>
  <si>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</si>
  <si>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</si>
  <si>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</si>
  <si>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</si>
  <si>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</si>
  <si>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</si>
  <si>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</si>
  <si>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</si>
  <si>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</si>
  <si>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</si>
  <si>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</si>
  <si>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</si>
  <si>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</si>
  <si>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</si>
  <si>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</si>
  <si>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</si>
  <si>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</si>
  <si>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</si>
  <si>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</si>
  <si>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</si>
  <si>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</si>
  <si>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</si>
  <si>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</si>
  <si>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</si>
  <si>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</si>
  <si>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</si>
  <si>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</si>
  <si>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</si>
  <si>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</si>
  <si>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</si>
  <si>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</si>
  <si>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</si>
  <si>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</si>
  <si>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</si>
  <si>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</si>
  <si>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</si>
  <si>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</si>
  <si>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</si>
  <si>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</si>
  <si>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</si>
  <si>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</si>
  <si>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</si>
  <si>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</si>
  <si>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</si>
  <si>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</si>
  <si>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</si>
  <si>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</si>
  <si>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</si>
  <si>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</si>
  <si>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</si>
  <si>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</si>
  <si>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</si>
  <si>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</si>
  <si>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</si>
  <si>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</si>
  <si>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</si>
  <si>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</si>
  <si>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</si>
  <si>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</si>
  <si>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</si>
  <si>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</si>
  <si>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</si>
  <si>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</si>
  <si>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</si>
  <si>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</si>
  <si>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</si>
  <si>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</si>
  <si>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</si>
  <si>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</si>
  <si>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</si>
  <si>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</si>
  <si>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</si>
  <si>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</si>
  <si>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</si>
  <si>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</si>
  <si>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</si>
  <si>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091002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</si>
  <si>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</si>
  <si>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</si>
  <si>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</si>
  <si>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</si>
  <si>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</si>
  <si>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</si>
  <si>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</si>
  <si>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</si>
  <si>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</si>
  <si>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</si>
  <si>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</si>
  <si>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</si>
  <si>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</si>
  <si>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</si>
  <si>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</si>
  <si>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</si>
  <si>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</si>
  <si>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</si>
  <si>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</si>
  <si>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</si>
  <si>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</si>
  <si>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</si>
  <si>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</si>
  <si>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</si>
  <si>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</si>
  <si>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</si>
  <si>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</si>
  <si>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</si>
  <si>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</si>
  <si>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</si>
  <si>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</si>
  <si>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</si>
  <si>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</si>
  <si>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</si>
  <si>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</si>
  <si>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</si>
  <si>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</si>
  <si>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</si>
  <si>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</si>
  <si>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</si>
  <si>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</si>
  <si>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</si>
  <si>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</si>
  <si>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</si>
  <si>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</si>
  <si>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</si>
  <si>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</si>
  <si>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</si>
  <si>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</si>
  <si>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</si>
  <si>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</si>
  <si>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</si>
  <si>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</si>
  <si>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</si>
  <si>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</si>
  <si>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</si>
  <si>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</si>
  <si>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</si>
  <si>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</si>
  <si>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</si>
  <si>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</si>
  <si>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</si>
  <si>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</si>
  <si>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</si>
  <si>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</si>
  <si>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</si>
  <si>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</si>
  <si>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</si>
  <si>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</si>
  <si>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</si>
  <si>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</si>
  <si>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menganalisis jaringan transportasi, tata guna lahan dengan peta, pengindraan jauh dan SIG dalam pengembangan wilayah serta memiliki kemampuan dalam menganalisis negara maju dan berkembang dalam pasar bebas</t>
  </si>
  <si>
    <t>Memiliki ketrampilan dalam pengelolaan citra pengindraan jauh dan sistem informasi geografis serta memiliki kemampuan dalam membuat makalah terkait negara maju dan berkembang dengan peta, tabel, grafik atau diagram</t>
  </si>
  <si>
    <t>Memiliki kemampuan dalam menganalisis jaringan transportasi, tata guna lahan dengan peta dan pengindraan jauh serta memiliki kemampuan dalam menganalisis negara maju dan berkembang dalam pasar bebas</t>
  </si>
  <si>
    <t>Memiliki ketrampilan dalam pengelolaan citra pengindraan jauh geografis serta memiliki kemampuan dalam membuat makalah terkait negara maju dan berkembang dengan peta, tabel, grafik atau diagram</t>
  </si>
  <si>
    <t>Memiliki kemampuan dalam menganalisis jaringan transportasi, tata guna lahan dengan peta serta memiliki kemampuan dalam menganalisis negara maju dan berkembang dalam pasar bebas</t>
  </si>
  <si>
    <t xml:space="preserve">Memiliki ketrampilan dalam pengelolaan citra pengindraan jauh geografis serta memiliki kemampuan dalam membuat makalah terkait negara maju dan berkembang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</si>
</sst>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8.42578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135281</v>
      </c>
      <c r="C11" s="19" t="s">
        <v>55</v>
      </c>
      <c r="D11" s="18"/>
      <c r="E11" s="28">
        <f>IF((COUNTA(T11:AC11)&gt;0),(ROUND((AVERAGE(T11:AC11)),0)),"")</f>
        <v>86</v>
      </c>
      <c r="F11" s="28" t="str">
        <f t="shared" ref="F11:F50" si="0">IF(AND(ISNUMBER(E11),E11&gt;=1),IF(E11&lt;=$FD$13,$FE$13,IF(E11&lt;=$FD$14,$FE$14,IF(E11&lt;=$FD$15,$FE$15,IF(E11&lt;=$FD$16,$FE$16,)))), "")</f>
        <v>A</v>
      </c>
      <c r="G11" s="28">
        <f>IF((COUNTA(T11:AD11)&gt;0),(ROUND((AVERAGE(T11:AD11)),0)),"")</f>
        <v>86</v>
      </c>
      <c r="H11" s="28" t="str">
        <f t="shared" ref="H11:H50" si="1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>Memiliki kemampuan dalam menganalisis jaringan transportasi, tata guna lahan dengan peta, pengindraan jauh dan SIG dalam pengembangan wilayah serta memiliki kemampuan dalam menganalisis negara maju dan berkembang dalam pasar bebas</v>
      </c>
      <c r="K11" s="28">
        <f t="shared" ref="K11:K50" si="3">IF((COUNTA(AF11:AO11)&gt;0),AVERAGE(AF11:AO11),"")</f>
        <v>91</v>
      </c>
      <c r="L11" s="28" t="str">
        <f t="shared" ref="L11:L50" si="4">IF(AND(ISNUMBER(K11),K11&gt;=1), IF(K11&lt;=$FD$27,$FE$27,IF(K11&lt;=$FD$28,$FE$28,IF(K11&lt;=$FD$29,$FE$29,IF(K11&lt;=$FD$30,$FE$30,)))), "")</f>
        <v>A</v>
      </c>
      <c r="M11" s="28">
        <f t="shared" ref="M11:M50" si="5">IF((COUNTA(AF11:AO11)&gt;0),AVERAGE(AF11:AO11),"")</f>
        <v>91</v>
      </c>
      <c r="N11" s="28" t="str">
        <f t="shared" ref="N11:N50" si="6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7">IF(O11=$FG$13,$FI$13,IF(O11=$FG$15,$FI$15,IF(O11=$FG$17,$FI$17,IF(O11=$FG$19,$FI$19,IF(O11=$FG$21,$FI$21,IF(O11=$FG$23,$FI$23,IF(O11=$FG$25,$FI$25,IF(O11=$FG$27,$FI$27,IF(O11=$FG$29,$FI$29,IF(O11=$FG$31,$FI$31,""))))))))))</f>
        <v>Memiliki ketrampilan dalam pengelolaan citra pengindraan jauh dan sistem informasi geografis serta memiliki kemampuan dalam membuat makalah terkait negara maju dan berkembang dengan peta, tabel, grafik atau diagram</v>
      </c>
      <c r="Q11" s="39"/>
      <c r="R11" s="39" t="s">
        <v>8</v>
      </c>
      <c r="S11" s="18"/>
      <c r="T11" s="1"/>
      <c r="U11" s="1"/>
      <c r="V11" s="1">
        <v>85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94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135297</v>
      </c>
      <c r="C12" s="19" t="s">
        <v>58</v>
      </c>
      <c r="D12" s="18"/>
      <c r="E12" s="28">
        <f>IF((COUNTA(T12:AC12)&gt;0),(ROUND((AVERAGE(T12:AC12)),0)),"")</f>
        <v>92</v>
      </c>
      <c r="F12" s="28" t="str">
        <f t="shared" si="0"/>
        <v>A</v>
      </c>
      <c r="G12" s="28">
        <f>IF((COUNTA(T12:AD12)&gt;0),(ROUND((AVERAGE(T12:AD12)),0)),"")</f>
        <v>92</v>
      </c>
      <c r="H12" s="28" t="str">
        <f t="shared" si="1"/>
        <v>A</v>
      </c>
      <c r="I12" s="36">
        <v>1</v>
      </c>
      <c r="J12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12" s="28">
        <f t="shared" si="3"/>
        <v>95.5</v>
      </c>
      <c r="L12" s="28" t="str">
        <f t="shared" si="4"/>
        <v>A</v>
      </c>
      <c r="M12" s="28">
        <f t="shared" si="5"/>
        <v>95.5</v>
      </c>
      <c r="N12" s="28" t="str">
        <f t="shared" si="6"/>
        <v>A</v>
      </c>
      <c r="O12" s="36">
        <v>1</v>
      </c>
      <c r="P12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12" s="39"/>
      <c r="R12" s="39" t="s">
        <v>8</v>
      </c>
      <c r="S12" s="18"/>
      <c r="T12" s="1"/>
      <c r="U12" s="1"/>
      <c r="V12" s="1">
        <v>90</v>
      </c>
      <c r="W12" s="1">
        <v>94.3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95</v>
      </c>
      <c r="AI12" s="1">
        <v>96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135313</v>
      </c>
      <c r="C13" s="19" t="s">
        <v>67</v>
      </c>
      <c r="D13" s="18"/>
      <c r="E13" s="28">
        <f>IF((COUNTA(T13:AC13)&gt;0),(ROUND((AVERAGE(T13:AC13)),0)),"")</f>
        <v>90</v>
      </c>
      <c r="F13" s="28" t="str">
        <f t="shared" si="0"/>
        <v>A</v>
      </c>
      <c r="G13" s="28">
        <f>IF((COUNTA(T13:AD13)&gt;0),(ROUND((AVERAGE(T13:AD13)),0)),"")</f>
        <v>90</v>
      </c>
      <c r="H13" s="28" t="str">
        <f t="shared" si="1"/>
        <v>A</v>
      </c>
      <c r="I13" s="36">
        <v>1</v>
      </c>
      <c r="J13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13" s="28">
        <f t="shared" si="3"/>
        <v>87.5</v>
      </c>
      <c r="L13" s="28" t="str">
        <f t="shared" si="4"/>
        <v>A</v>
      </c>
      <c r="M13" s="28">
        <f t="shared" si="5"/>
        <v>87.5</v>
      </c>
      <c r="N13" s="28" t="str">
        <f t="shared" si="6"/>
        <v>A</v>
      </c>
      <c r="O13" s="36">
        <v>1</v>
      </c>
      <c r="P13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13" s="39"/>
      <c r="R13" s="39" t="s">
        <v>8</v>
      </c>
      <c r="S13" s="18"/>
      <c r="T13" s="1"/>
      <c r="U13" s="1"/>
      <c r="V13" s="1">
        <v>88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91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58681</v>
      </c>
      <c r="FK13" s="77">
        <v>58691</v>
      </c>
    </row>
    <row r="14" spans="1:167" x14ac:dyDescent="0.25">
      <c r="A14" s="19">
        <v>4</v>
      </c>
      <c r="B14" s="19">
        <v>135329</v>
      </c>
      <c r="C14" s="19" t="s">
        <v>68</v>
      </c>
      <c r="D14" s="18"/>
      <c r="E14" s="28">
        <f>IF((COUNTA(T14:AC14)&gt;0),(ROUND((AVERAGE(T14:AC14)),0)),"")</f>
        <v>91</v>
      </c>
      <c r="F14" s="28" t="str">
        <f t="shared" si="0"/>
        <v>A</v>
      </c>
      <c r="G14" s="28">
        <f>IF((COUNTA(T14:AD14)&gt;0),(ROUND((AVERAGE(T14:AD14)),0)),"")</f>
        <v>91</v>
      </c>
      <c r="H14" s="28" t="str">
        <f t="shared" si="1"/>
        <v>A</v>
      </c>
      <c r="I14" s="36">
        <v>1</v>
      </c>
      <c r="J14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14" s="28">
        <f t="shared" si="3"/>
        <v>87</v>
      </c>
      <c r="L14" s="28" t="str">
        <f t="shared" si="4"/>
        <v>A</v>
      </c>
      <c r="M14" s="28">
        <f t="shared" si="5"/>
        <v>87</v>
      </c>
      <c r="N14" s="28" t="str">
        <f t="shared" si="6"/>
        <v>A</v>
      </c>
      <c r="O14" s="36">
        <v>1</v>
      </c>
      <c r="P14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14" s="39"/>
      <c r="R14" s="39" t="s">
        <v>8</v>
      </c>
      <c r="S14" s="18"/>
      <c r="T14" s="1"/>
      <c r="U14" s="1"/>
      <c r="V14" s="1">
        <v>93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86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135345</v>
      </c>
      <c r="C15" s="19" t="s">
        <v>69</v>
      </c>
      <c r="D15" s="18"/>
      <c r="E15" s="28">
        <f>IF((COUNTA(T15:AC15)&gt;0),(ROUND((AVERAGE(T15:AC15)),0)),"")</f>
        <v>89</v>
      </c>
      <c r="F15" s="28" t="str">
        <f t="shared" si="0"/>
        <v>A</v>
      </c>
      <c r="G15" s="28">
        <f>IF((COUNTA(T15:AD15)&gt;0),(ROUND((AVERAGE(T15:AD15)),0)),"")</f>
        <v>89</v>
      </c>
      <c r="H15" s="28" t="str">
        <f t="shared" si="1"/>
        <v>A</v>
      </c>
      <c r="I15" s="36">
        <v>1</v>
      </c>
      <c r="J15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15" s="28">
        <f t="shared" si="3"/>
        <v>89</v>
      </c>
      <c r="L15" s="28" t="str">
        <f t="shared" si="4"/>
        <v>A</v>
      </c>
      <c r="M15" s="28">
        <f t="shared" si="5"/>
        <v>89</v>
      </c>
      <c r="N15" s="28" t="str">
        <f t="shared" si="6"/>
        <v>A</v>
      </c>
      <c r="O15" s="36">
        <v>1</v>
      </c>
      <c r="P15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15" s="39"/>
      <c r="R15" s="39" t="s">
        <v>8</v>
      </c>
      <c r="S15" s="18"/>
      <c r="T15" s="1"/>
      <c r="U15" s="1"/>
      <c r="V15" s="1">
        <v>88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90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58682</v>
      </c>
      <c r="FK15" s="77">
        <v>58692</v>
      </c>
    </row>
    <row r="16" spans="1:167" x14ac:dyDescent="0.25">
      <c r="A16" s="19">
        <v>6</v>
      </c>
      <c r="B16" s="19">
        <v>135361</v>
      </c>
      <c r="C16" s="19" t="s">
        <v>70</v>
      </c>
      <c r="D16" s="18"/>
      <c r="E16" s="28">
        <f>IF((COUNTA(T16:AC16)&gt;0),(ROUND((AVERAGE(T16:AC16)),0)),"")</f>
        <v>89</v>
      </c>
      <c r="F16" s="28" t="str">
        <f t="shared" si="0"/>
        <v>A</v>
      </c>
      <c r="G16" s="28">
        <f>IF((COUNTA(T16:AD16)&gt;0),(ROUND((AVERAGE(T16:AD16)),0)),"")</f>
        <v>89</v>
      </c>
      <c r="H16" s="28" t="str">
        <f t="shared" si="1"/>
        <v>A</v>
      </c>
      <c r="I16" s="36">
        <v>1</v>
      </c>
      <c r="J16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16" s="28">
        <f t="shared" si="3"/>
        <v>86.5</v>
      </c>
      <c r="L16" s="28" t="str">
        <f t="shared" si="4"/>
        <v>A</v>
      </c>
      <c r="M16" s="28">
        <f t="shared" si="5"/>
        <v>86.5</v>
      </c>
      <c r="N16" s="28" t="str">
        <f t="shared" si="6"/>
        <v>A</v>
      </c>
      <c r="O16" s="36">
        <v>1</v>
      </c>
      <c r="P16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16" s="39"/>
      <c r="R16" s="39" t="s">
        <v>8</v>
      </c>
      <c r="S16" s="18"/>
      <c r="T16" s="1"/>
      <c r="U16" s="1"/>
      <c r="V16" s="1">
        <v>91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87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135377</v>
      </c>
      <c r="C17" s="19" t="s">
        <v>71</v>
      </c>
      <c r="D17" s="18"/>
      <c r="E17" s="28">
        <f>IF((COUNTA(T17:AC17)&gt;0),(ROUND((AVERAGE(T17:AC17)),0)),"")</f>
        <v>85</v>
      </c>
      <c r="F17" s="28" t="str">
        <f t="shared" si="0"/>
        <v>A</v>
      </c>
      <c r="G17" s="28">
        <f>IF((COUNTA(T17:AD17)&gt;0),(ROUND((AVERAGE(T17:AD17)),0)),"")</f>
        <v>85</v>
      </c>
      <c r="H17" s="28" t="str">
        <f t="shared" si="1"/>
        <v>A</v>
      </c>
      <c r="I17" s="36">
        <v>1</v>
      </c>
      <c r="J17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17" s="28">
        <f t="shared" si="3"/>
        <v>85</v>
      </c>
      <c r="L17" s="28" t="str">
        <f t="shared" si="4"/>
        <v>A</v>
      </c>
      <c r="M17" s="28">
        <f t="shared" si="5"/>
        <v>85</v>
      </c>
      <c r="N17" s="28" t="str">
        <f t="shared" si="6"/>
        <v>A</v>
      </c>
      <c r="O17" s="36">
        <v>2</v>
      </c>
      <c r="P17" s="28" t="str">
        <f t="shared" si="7"/>
        <v>Memiliki ketrampilan dalam pengelolaan citra pengindraan jauh geografis serta memiliki kemampuan dalam membuat makalah terkait negara maju dan berkembang dengan peta, tabel, grafik atau diagram</v>
      </c>
      <c r="Q17" s="39"/>
      <c r="R17" s="39" t="s">
        <v>8</v>
      </c>
      <c r="S17" s="18"/>
      <c r="T17" s="1"/>
      <c r="U17" s="1"/>
      <c r="V17" s="1">
        <v>84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88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7">
        <v>58683</v>
      </c>
      <c r="FK17" s="77">
        <v>58693</v>
      </c>
    </row>
    <row r="18" spans="1:167" x14ac:dyDescent="0.25">
      <c r="A18" s="19">
        <v>8</v>
      </c>
      <c r="B18" s="19">
        <v>135393</v>
      </c>
      <c r="C18" s="19" t="s">
        <v>72</v>
      </c>
      <c r="D18" s="18"/>
      <c r="E18" s="28">
        <f>IF((COUNTA(T18:AC18)&gt;0),(ROUND((AVERAGE(T18:AC18)),0)),"")</f>
        <v>90</v>
      </c>
      <c r="F18" s="28" t="str">
        <f t="shared" si="0"/>
        <v>A</v>
      </c>
      <c r="G18" s="28">
        <f>IF((COUNTA(T18:AD18)&gt;0),(ROUND((AVERAGE(T18:AD18)),0)),"")</f>
        <v>90</v>
      </c>
      <c r="H18" s="28" t="str">
        <f t="shared" si="1"/>
        <v>A</v>
      </c>
      <c r="I18" s="36">
        <v>1</v>
      </c>
      <c r="J18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18" s="28">
        <f t="shared" si="3"/>
        <v>89.5</v>
      </c>
      <c r="L18" s="28" t="str">
        <f t="shared" si="4"/>
        <v>A</v>
      </c>
      <c r="M18" s="28">
        <f t="shared" si="5"/>
        <v>89.5</v>
      </c>
      <c r="N18" s="28" t="str">
        <f t="shared" si="6"/>
        <v>A</v>
      </c>
      <c r="O18" s="36">
        <v>1</v>
      </c>
      <c r="P18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18" s="39"/>
      <c r="R18" s="39" t="s">
        <v>8</v>
      </c>
      <c r="S18" s="18"/>
      <c r="T18" s="1"/>
      <c r="U18" s="1"/>
      <c r="V18" s="1">
        <v>90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91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135409</v>
      </c>
      <c r="C19" s="19" t="s">
        <v>73</v>
      </c>
      <c r="D19" s="18"/>
      <c r="E19" s="28">
        <f>IF((COUNTA(T19:AC19)&gt;0),(ROUND((AVERAGE(T19:AC19)),0)),"")</f>
        <v>88</v>
      </c>
      <c r="F19" s="28" t="str">
        <f t="shared" si="0"/>
        <v>A</v>
      </c>
      <c r="G19" s="28">
        <f>IF((COUNTA(T19:AD19)&gt;0),(ROUND((AVERAGE(T19:AD19)),0)),"")</f>
        <v>88</v>
      </c>
      <c r="H19" s="28" t="str">
        <f t="shared" si="1"/>
        <v>A</v>
      </c>
      <c r="I19" s="36">
        <v>1</v>
      </c>
      <c r="J19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19" s="28">
        <f t="shared" si="3"/>
        <v>83</v>
      </c>
      <c r="L19" s="28" t="str">
        <f t="shared" si="4"/>
        <v>B</v>
      </c>
      <c r="M19" s="28">
        <f t="shared" si="5"/>
        <v>83</v>
      </c>
      <c r="N19" s="28" t="str">
        <f t="shared" si="6"/>
        <v>B</v>
      </c>
      <c r="O19" s="36">
        <v>2</v>
      </c>
      <c r="P19" s="28" t="str">
        <f t="shared" si="7"/>
        <v>Memiliki ketrampilan dalam pengelolaan citra pengindraan jauh geografis serta memiliki kemampuan dalam membuat makalah terkait negara maju dan berkembang dengan peta, tabel, grafik atau diagram</v>
      </c>
      <c r="Q19" s="39"/>
      <c r="R19" s="39" t="s">
        <v>8</v>
      </c>
      <c r="S19" s="18"/>
      <c r="T19" s="1"/>
      <c r="U19" s="1"/>
      <c r="V19" s="1">
        <v>86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86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58684</v>
      </c>
      <c r="FK19" s="77">
        <v>58694</v>
      </c>
    </row>
    <row r="20" spans="1:167" x14ac:dyDescent="0.25">
      <c r="A20" s="19">
        <v>10</v>
      </c>
      <c r="B20" s="19">
        <v>135425</v>
      </c>
      <c r="C20" s="19" t="s">
        <v>74</v>
      </c>
      <c r="D20" s="18"/>
      <c r="E20" s="28">
        <f>IF((COUNTA(T20:AC20)&gt;0),(ROUND((AVERAGE(T20:AC20)),0)),"")</f>
        <v>86</v>
      </c>
      <c r="F20" s="28" t="str">
        <f t="shared" si="0"/>
        <v>A</v>
      </c>
      <c r="G20" s="28">
        <f>IF((COUNTA(T20:AD20)&gt;0),(ROUND((AVERAGE(T20:AD20)),0)),"")</f>
        <v>86</v>
      </c>
      <c r="H20" s="28" t="str">
        <f t="shared" si="1"/>
        <v>A</v>
      </c>
      <c r="I20" s="36">
        <v>1</v>
      </c>
      <c r="J20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20" s="28">
        <f t="shared" si="3"/>
        <v>83</v>
      </c>
      <c r="L20" s="28" t="str">
        <f t="shared" si="4"/>
        <v>B</v>
      </c>
      <c r="M20" s="28">
        <f t="shared" si="5"/>
        <v>83</v>
      </c>
      <c r="N20" s="28" t="str">
        <f t="shared" si="6"/>
        <v>B</v>
      </c>
      <c r="O20" s="36">
        <v>2</v>
      </c>
      <c r="P20" s="28" t="str">
        <f t="shared" si="7"/>
        <v>Memiliki ketrampilan dalam pengelolaan citra pengindraan jauh geografis serta memiliki kemampuan dalam membuat makalah terkait negara maju dan berkembang dengan peta, tabel, grafik atau diagram</v>
      </c>
      <c r="Q20" s="39"/>
      <c r="R20" s="39" t="s">
        <v>8</v>
      </c>
      <c r="S20" s="18"/>
      <c r="T20" s="1"/>
      <c r="U20" s="1"/>
      <c r="V20" s="1">
        <v>83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86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135441</v>
      </c>
      <c r="C21" s="19" t="s">
        <v>75</v>
      </c>
      <c r="D21" s="18"/>
      <c r="E21" s="28">
        <f>IF((COUNTA(T21:AC21)&gt;0),(ROUND((AVERAGE(T21:AC21)),0)),"")</f>
        <v>84</v>
      </c>
      <c r="F21" s="28" t="str">
        <f t="shared" si="0"/>
        <v>B</v>
      </c>
      <c r="G21" s="28">
        <f>IF((COUNTA(T21:AD21)&gt;0),(ROUND((AVERAGE(T21:AD21)),0)),"")</f>
        <v>84</v>
      </c>
      <c r="H21" s="28" t="str">
        <f t="shared" si="1"/>
        <v>B</v>
      </c>
      <c r="I21" s="36">
        <v>2</v>
      </c>
      <c r="J21" s="28" t="str">
        <f t="shared" si="2"/>
        <v>Memiliki kemampuan dalam menganalisis jaringan transportasi, tata guna lahan dengan peta dan pengindraan jauh serta memiliki kemampuan dalam menganalisis negara maju dan berkembang dalam pasar bebas</v>
      </c>
      <c r="K21" s="28">
        <f t="shared" si="3"/>
        <v>84.5</v>
      </c>
      <c r="L21" s="28" t="str">
        <f t="shared" si="4"/>
        <v>A</v>
      </c>
      <c r="M21" s="28">
        <f t="shared" si="5"/>
        <v>84.5</v>
      </c>
      <c r="N21" s="28" t="str">
        <f t="shared" si="6"/>
        <v>A</v>
      </c>
      <c r="O21" s="36">
        <v>1</v>
      </c>
      <c r="P21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21" s="39"/>
      <c r="R21" s="39" t="s">
        <v>8</v>
      </c>
      <c r="S21" s="18"/>
      <c r="T21" s="1"/>
      <c r="U21" s="1"/>
      <c r="V21" s="1">
        <v>82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89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58685</v>
      </c>
      <c r="FK21" s="77">
        <v>58695</v>
      </c>
    </row>
    <row r="22" spans="1:167" x14ac:dyDescent="0.25">
      <c r="A22" s="19">
        <v>12</v>
      </c>
      <c r="B22" s="19">
        <v>135457</v>
      </c>
      <c r="C22" s="19" t="s">
        <v>76</v>
      </c>
      <c r="D22" s="18"/>
      <c r="E22" s="28">
        <f>IF((COUNTA(T22:AC22)&gt;0),(ROUND((AVERAGE(T22:AC22)),0)),"")</f>
        <v>86</v>
      </c>
      <c r="F22" s="28" t="str">
        <f t="shared" si="0"/>
        <v>A</v>
      </c>
      <c r="G22" s="28">
        <f>IF((COUNTA(T22:AD22)&gt;0),(ROUND((AVERAGE(T22:AD22)),0)),"")</f>
        <v>86</v>
      </c>
      <c r="H22" s="28" t="str">
        <f t="shared" si="1"/>
        <v>A</v>
      </c>
      <c r="I22" s="36">
        <v>1</v>
      </c>
      <c r="J22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22" s="28">
        <f t="shared" si="3"/>
        <v>87</v>
      </c>
      <c r="L22" s="28" t="str">
        <f t="shared" si="4"/>
        <v>A</v>
      </c>
      <c r="M22" s="28">
        <f t="shared" si="5"/>
        <v>87</v>
      </c>
      <c r="N22" s="28" t="str">
        <f t="shared" si="6"/>
        <v>A</v>
      </c>
      <c r="O22" s="36">
        <v>1</v>
      </c>
      <c r="P22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22" s="39"/>
      <c r="R22" s="39" t="s">
        <v>8</v>
      </c>
      <c r="S22" s="18"/>
      <c r="T22" s="1"/>
      <c r="U22" s="1"/>
      <c r="V22" s="1">
        <v>83</v>
      </c>
      <c r="W22" s="1">
        <v>89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86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135473</v>
      </c>
      <c r="C23" s="19" t="s">
        <v>77</v>
      </c>
      <c r="D23" s="18"/>
      <c r="E23" s="28">
        <f>IF((COUNTA(T23:AC23)&gt;0),(ROUND((AVERAGE(T23:AC23)),0)),"")</f>
        <v>87</v>
      </c>
      <c r="F23" s="28" t="str">
        <f t="shared" si="0"/>
        <v>A</v>
      </c>
      <c r="G23" s="28">
        <f>IF((COUNTA(T23:AD23)&gt;0),(ROUND((AVERAGE(T23:AD23)),0)),"")</f>
        <v>87</v>
      </c>
      <c r="H23" s="28" t="str">
        <f t="shared" si="1"/>
        <v>A</v>
      </c>
      <c r="I23" s="36">
        <v>1</v>
      </c>
      <c r="J23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23" s="28">
        <f t="shared" si="3"/>
        <v>86</v>
      </c>
      <c r="L23" s="28" t="str">
        <f t="shared" si="4"/>
        <v>A</v>
      </c>
      <c r="M23" s="28">
        <f t="shared" si="5"/>
        <v>86</v>
      </c>
      <c r="N23" s="28" t="str">
        <f t="shared" si="6"/>
        <v>A</v>
      </c>
      <c r="O23" s="36">
        <v>1</v>
      </c>
      <c r="P23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23" s="39"/>
      <c r="R23" s="39" t="s">
        <v>8</v>
      </c>
      <c r="S23" s="18"/>
      <c r="T23" s="1"/>
      <c r="U23" s="1"/>
      <c r="V23" s="1">
        <v>86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88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58686</v>
      </c>
      <c r="FK23" s="77">
        <v>58696</v>
      </c>
    </row>
    <row r="24" spans="1:167" x14ac:dyDescent="0.25">
      <c r="A24" s="19">
        <v>14</v>
      </c>
      <c r="B24" s="19">
        <v>135489</v>
      </c>
      <c r="C24" s="19" t="s">
        <v>78</v>
      </c>
      <c r="D24" s="18"/>
      <c r="E24" s="28">
        <f>IF((COUNTA(T24:AC24)&gt;0),(ROUND((AVERAGE(T24:AC24)),0)),"")</f>
        <v>89</v>
      </c>
      <c r="F24" s="28" t="str">
        <f t="shared" si="0"/>
        <v>A</v>
      </c>
      <c r="G24" s="28">
        <f>IF((COUNTA(T24:AD24)&gt;0),(ROUND((AVERAGE(T24:AD24)),0)),"")</f>
        <v>89</v>
      </c>
      <c r="H24" s="28" t="str">
        <f t="shared" si="1"/>
        <v>A</v>
      </c>
      <c r="I24" s="36">
        <v>1</v>
      </c>
      <c r="J24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24" s="28">
        <f t="shared" si="3"/>
        <v>84.5</v>
      </c>
      <c r="L24" s="28" t="str">
        <f t="shared" si="4"/>
        <v>A</v>
      </c>
      <c r="M24" s="28">
        <f t="shared" si="5"/>
        <v>84.5</v>
      </c>
      <c r="N24" s="28" t="str">
        <f t="shared" si="6"/>
        <v>A</v>
      </c>
      <c r="O24" s="36">
        <v>2</v>
      </c>
      <c r="P24" s="28" t="str">
        <f t="shared" si="7"/>
        <v>Memiliki ketrampilan dalam pengelolaan citra pengindraan jauh geografis serta memiliki kemampuan dalam membuat makalah terkait negara maju dan berkembang dengan peta, tabel, grafik atau diagram</v>
      </c>
      <c r="Q24" s="39"/>
      <c r="R24" s="39" t="s">
        <v>8</v>
      </c>
      <c r="S24" s="18"/>
      <c r="T24" s="1"/>
      <c r="U24" s="1"/>
      <c r="V24" s="1">
        <v>91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89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135505</v>
      </c>
      <c r="C25" s="19" t="s">
        <v>79</v>
      </c>
      <c r="D25" s="18"/>
      <c r="E25" s="28">
        <f>IF((COUNTA(T25:AC25)&gt;0),(ROUND((AVERAGE(T25:AC25)),0)),"")</f>
        <v>89</v>
      </c>
      <c r="F25" s="28" t="str">
        <f t="shared" si="0"/>
        <v>A</v>
      </c>
      <c r="G25" s="28">
        <f>IF((COUNTA(T25:AD25)&gt;0),(ROUND((AVERAGE(T25:AD25)),0)),"")</f>
        <v>89</v>
      </c>
      <c r="H25" s="28" t="str">
        <f t="shared" si="1"/>
        <v>A</v>
      </c>
      <c r="I25" s="36">
        <v>1</v>
      </c>
      <c r="J25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25" s="28">
        <f t="shared" si="3"/>
        <v>86.5</v>
      </c>
      <c r="L25" s="28" t="str">
        <f t="shared" si="4"/>
        <v>A</v>
      </c>
      <c r="M25" s="28">
        <f t="shared" si="5"/>
        <v>86.5</v>
      </c>
      <c r="N25" s="28" t="str">
        <f t="shared" si="6"/>
        <v>A</v>
      </c>
      <c r="O25" s="36">
        <v>1</v>
      </c>
      <c r="P25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25" s="39"/>
      <c r="R25" s="39" t="s">
        <v>8</v>
      </c>
      <c r="S25" s="18"/>
      <c r="T25" s="1"/>
      <c r="U25" s="1"/>
      <c r="V25" s="1">
        <v>88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89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58687</v>
      </c>
      <c r="FK25" s="77">
        <v>58697</v>
      </c>
    </row>
    <row r="26" spans="1:167" x14ac:dyDescent="0.25">
      <c r="A26" s="19">
        <v>16</v>
      </c>
      <c r="B26" s="19">
        <v>135521</v>
      </c>
      <c r="C26" s="19" t="s">
        <v>81</v>
      </c>
      <c r="D26" s="18"/>
      <c r="E26" s="28">
        <f>IF((COUNTA(T26:AC26)&gt;0),(ROUND((AVERAGE(T26:AC26)),0)),"")</f>
        <v>95</v>
      </c>
      <c r="F26" s="28" t="str">
        <f t="shared" si="0"/>
        <v>A</v>
      </c>
      <c r="G26" s="28">
        <f>IF((COUNTA(T26:AD26)&gt;0),(ROUND((AVERAGE(T26:AD26)),0)),"")</f>
        <v>95</v>
      </c>
      <c r="H26" s="28" t="str">
        <f t="shared" si="1"/>
        <v>A</v>
      </c>
      <c r="I26" s="36">
        <v>1</v>
      </c>
      <c r="J26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26" s="28">
        <f t="shared" si="3"/>
        <v>95.5</v>
      </c>
      <c r="L26" s="28" t="str">
        <f t="shared" si="4"/>
        <v>A</v>
      </c>
      <c r="M26" s="28">
        <f t="shared" si="5"/>
        <v>95.5</v>
      </c>
      <c r="N26" s="28" t="str">
        <f t="shared" si="6"/>
        <v>A</v>
      </c>
      <c r="O26" s="36">
        <v>1</v>
      </c>
      <c r="P26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26" s="39"/>
      <c r="R26" s="39" t="s">
        <v>8</v>
      </c>
      <c r="S26" s="18"/>
      <c r="T26" s="1"/>
      <c r="U26" s="1"/>
      <c r="V26" s="1">
        <v>95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95</v>
      </c>
      <c r="AI26" s="1">
        <v>96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135841</v>
      </c>
      <c r="C27" s="19" t="s">
        <v>82</v>
      </c>
      <c r="D27" s="18"/>
      <c r="E27" s="28">
        <f>IF((COUNTA(T27:AC27)&gt;0),(ROUND((AVERAGE(T27:AC27)),0)),"")</f>
        <v>89</v>
      </c>
      <c r="F27" s="28" t="str">
        <f t="shared" si="0"/>
        <v>A</v>
      </c>
      <c r="G27" s="28">
        <f>IF((COUNTA(T27:AD27)&gt;0),(ROUND((AVERAGE(T27:AD27)),0)),"")</f>
        <v>89</v>
      </c>
      <c r="H27" s="28" t="str">
        <f t="shared" si="1"/>
        <v>A</v>
      </c>
      <c r="I27" s="36">
        <v>1</v>
      </c>
      <c r="J27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27" s="28">
        <f t="shared" si="3"/>
        <v>85</v>
      </c>
      <c r="L27" s="28" t="str">
        <f t="shared" si="4"/>
        <v>A</v>
      </c>
      <c r="M27" s="28">
        <f t="shared" si="5"/>
        <v>85</v>
      </c>
      <c r="N27" s="28" t="str">
        <f t="shared" si="6"/>
        <v>A</v>
      </c>
      <c r="O27" s="36">
        <v>2</v>
      </c>
      <c r="P27" s="28" t="str">
        <f t="shared" si="7"/>
        <v>Memiliki ketrampilan dalam pengelolaan citra pengindraan jauh geografis serta memiliki kemampuan dalam membuat makalah terkait negara maju dan berkembang dengan peta, tabel, grafik atau diagram</v>
      </c>
      <c r="Q27" s="39"/>
      <c r="R27" s="39" t="s">
        <v>8</v>
      </c>
      <c r="S27" s="18"/>
      <c r="T27" s="1"/>
      <c r="U27" s="1"/>
      <c r="V27" s="1">
        <v>92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88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58688</v>
      </c>
      <c r="FK27" s="77">
        <v>58698</v>
      </c>
    </row>
    <row r="28" spans="1:167" x14ac:dyDescent="0.25">
      <c r="A28" s="19">
        <v>18</v>
      </c>
      <c r="B28" s="19">
        <v>135537</v>
      </c>
      <c r="C28" s="19" t="s">
        <v>83</v>
      </c>
      <c r="D28" s="18"/>
      <c r="E28" s="28">
        <f>IF((COUNTA(T28:AC28)&gt;0),(ROUND((AVERAGE(T28:AC28)),0)),"")</f>
        <v>88</v>
      </c>
      <c r="F28" s="28" t="str">
        <f t="shared" si="0"/>
        <v>A</v>
      </c>
      <c r="G28" s="28">
        <f>IF((COUNTA(T28:AD28)&gt;0),(ROUND((AVERAGE(T28:AD28)),0)),"")</f>
        <v>88</v>
      </c>
      <c r="H28" s="28" t="str">
        <f t="shared" si="1"/>
        <v>A</v>
      </c>
      <c r="I28" s="36">
        <v>1</v>
      </c>
      <c r="J28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28" s="28">
        <f t="shared" si="3"/>
        <v>88</v>
      </c>
      <c r="L28" s="28" t="str">
        <f t="shared" si="4"/>
        <v>A</v>
      </c>
      <c r="M28" s="28">
        <f t="shared" si="5"/>
        <v>88</v>
      </c>
      <c r="N28" s="28" t="str">
        <f t="shared" si="6"/>
        <v>A</v>
      </c>
      <c r="O28" s="36">
        <v>1</v>
      </c>
      <c r="P28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28" s="39"/>
      <c r="R28" s="39" t="s">
        <v>8</v>
      </c>
      <c r="S28" s="18"/>
      <c r="T28" s="1"/>
      <c r="U28" s="1"/>
      <c r="V28" s="1">
        <v>86</v>
      </c>
      <c r="W28" s="1">
        <v>89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90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135553</v>
      </c>
      <c r="C29" s="19" t="s">
        <v>84</v>
      </c>
      <c r="D29" s="18"/>
      <c r="E29" s="28">
        <f>IF((COUNTA(T29:AC29)&gt;0),(ROUND((AVERAGE(T29:AC29)),0)),"")</f>
        <v>87</v>
      </c>
      <c r="F29" s="28" t="str">
        <f t="shared" si="0"/>
        <v>A</v>
      </c>
      <c r="G29" s="28">
        <f>IF((COUNTA(T29:AD29)&gt;0),(ROUND((AVERAGE(T29:AD29)),0)),"")</f>
        <v>87</v>
      </c>
      <c r="H29" s="28" t="str">
        <f t="shared" si="1"/>
        <v>A</v>
      </c>
      <c r="I29" s="36">
        <v>1</v>
      </c>
      <c r="J29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29" s="28">
        <f t="shared" si="3"/>
        <v>86</v>
      </c>
      <c r="L29" s="28" t="str">
        <f t="shared" si="4"/>
        <v>A</v>
      </c>
      <c r="M29" s="28">
        <f t="shared" si="5"/>
        <v>86</v>
      </c>
      <c r="N29" s="28" t="str">
        <f t="shared" si="6"/>
        <v>A</v>
      </c>
      <c r="O29" s="36">
        <v>1</v>
      </c>
      <c r="P29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29" s="39"/>
      <c r="R29" s="39" t="s">
        <v>8</v>
      </c>
      <c r="S29" s="18"/>
      <c r="T29" s="1"/>
      <c r="U29" s="1"/>
      <c r="V29" s="1">
        <v>87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92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58689</v>
      </c>
      <c r="FK29" s="77">
        <v>58699</v>
      </c>
    </row>
    <row r="30" spans="1:167" x14ac:dyDescent="0.25">
      <c r="A30" s="19">
        <v>20</v>
      </c>
      <c r="B30" s="19">
        <v>135569</v>
      </c>
      <c r="C30" s="19" t="s">
        <v>85</v>
      </c>
      <c r="D30" s="18"/>
      <c r="E30" s="28">
        <f>IF((COUNTA(T30:AC30)&gt;0),(ROUND((AVERAGE(T30:AC30)),0)),"")</f>
        <v>88</v>
      </c>
      <c r="F30" s="28" t="str">
        <f t="shared" si="0"/>
        <v>A</v>
      </c>
      <c r="G30" s="28">
        <f>IF((COUNTA(T30:AD30)&gt;0),(ROUND((AVERAGE(T30:AD30)),0)),"")</f>
        <v>88</v>
      </c>
      <c r="H30" s="28" t="str">
        <f t="shared" si="1"/>
        <v>A</v>
      </c>
      <c r="I30" s="36">
        <v>1</v>
      </c>
      <c r="J30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0" s="28">
        <f t="shared" si="3"/>
        <v>87.5</v>
      </c>
      <c r="L30" s="28" t="str">
        <f t="shared" si="4"/>
        <v>A</v>
      </c>
      <c r="M30" s="28">
        <f t="shared" si="5"/>
        <v>87.5</v>
      </c>
      <c r="N30" s="28" t="str">
        <f t="shared" si="6"/>
        <v>A</v>
      </c>
      <c r="O30" s="36">
        <v>1</v>
      </c>
      <c r="P30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0" s="39"/>
      <c r="R30" s="39" t="s">
        <v>8</v>
      </c>
      <c r="S30" s="18"/>
      <c r="T30" s="1"/>
      <c r="U30" s="1"/>
      <c r="V30" s="1">
        <v>90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89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135585</v>
      </c>
      <c r="C31" s="19" t="s">
        <v>86</v>
      </c>
      <c r="D31" s="18"/>
      <c r="E31" s="28">
        <f>IF((COUNTA(T31:AC31)&gt;0),(ROUND((AVERAGE(T31:AC31)),0)),"")</f>
        <v>89</v>
      </c>
      <c r="F31" s="28" t="str">
        <f t="shared" si="0"/>
        <v>A</v>
      </c>
      <c r="G31" s="28">
        <f>IF((COUNTA(T31:AD31)&gt;0),(ROUND((AVERAGE(T31:AD31)),0)),"")</f>
        <v>89</v>
      </c>
      <c r="H31" s="28" t="str">
        <f t="shared" si="1"/>
        <v>A</v>
      </c>
      <c r="I31" s="36">
        <v>1</v>
      </c>
      <c r="J31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1" s="28">
        <f t="shared" si="3"/>
        <v>91</v>
      </c>
      <c r="L31" s="28" t="str">
        <f t="shared" si="4"/>
        <v>A</v>
      </c>
      <c r="M31" s="28">
        <f t="shared" si="5"/>
        <v>91</v>
      </c>
      <c r="N31" s="28" t="str">
        <f t="shared" si="6"/>
        <v>A</v>
      </c>
      <c r="O31" s="36">
        <v>1</v>
      </c>
      <c r="P31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1" s="39"/>
      <c r="R31" s="39" t="s">
        <v>8</v>
      </c>
      <c r="S31" s="18"/>
      <c r="T31" s="1"/>
      <c r="U31" s="1"/>
      <c r="V31" s="1">
        <v>90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87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58690</v>
      </c>
      <c r="FK31" s="77">
        <v>58700</v>
      </c>
    </row>
    <row r="32" spans="1:167" x14ac:dyDescent="0.25">
      <c r="A32" s="19">
        <v>22</v>
      </c>
      <c r="B32" s="19">
        <v>135601</v>
      </c>
      <c r="C32" s="19" t="s">
        <v>87</v>
      </c>
      <c r="D32" s="18"/>
      <c r="E32" s="28">
        <f>IF((COUNTA(T32:AC32)&gt;0),(ROUND((AVERAGE(T32:AC32)),0)),"")</f>
        <v>92</v>
      </c>
      <c r="F32" s="28" t="str">
        <f t="shared" si="0"/>
        <v>A</v>
      </c>
      <c r="G32" s="28">
        <f>IF((COUNTA(T32:AD32)&gt;0),(ROUND((AVERAGE(T32:AD32)),0)),"")</f>
        <v>92</v>
      </c>
      <c r="H32" s="28" t="str">
        <f t="shared" si="1"/>
        <v>A</v>
      </c>
      <c r="I32" s="36">
        <v>1</v>
      </c>
      <c r="J32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2" s="28">
        <f t="shared" si="3"/>
        <v>91.5</v>
      </c>
      <c r="L32" s="28" t="str">
        <f t="shared" si="4"/>
        <v>A</v>
      </c>
      <c r="M32" s="28">
        <f t="shared" si="5"/>
        <v>91.5</v>
      </c>
      <c r="N32" s="28" t="str">
        <f t="shared" si="6"/>
        <v>A</v>
      </c>
      <c r="O32" s="36">
        <v>1</v>
      </c>
      <c r="P32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2" s="39"/>
      <c r="R32" s="39" t="s">
        <v>8</v>
      </c>
      <c r="S32" s="18"/>
      <c r="T32" s="1"/>
      <c r="U32" s="1"/>
      <c r="V32" s="1">
        <v>94</v>
      </c>
      <c r="W32" s="1">
        <v>89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95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135617</v>
      </c>
      <c r="C33" s="19" t="s">
        <v>88</v>
      </c>
      <c r="D33" s="18"/>
      <c r="E33" s="28">
        <f>IF((COUNTA(T33:AC33)&gt;0),(ROUND((AVERAGE(T33:AC33)),0)),"")</f>
        <v>86</v>
      </c>
      <c r="F33" s="28" t="str">
        <f t="shared" si="0"/>
        <v>A</v>
      </c>
      <c r="G33" s="28">
        <f>IF((COUNTA(T33:AD33)&gt;0),(ROUND((AVERAGE(T33:AD33)),0)),"")</f>
        <v>86</v>
      </c>
      <c r="H33" s="28" t="str">
        <f t="shared" si="1"/>
        <v>A</v>
      </c>
      <c r="I33" s="36">
        <v>1</v>
      </c>
      <c r="J33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3" s="28">
        <f t="shared" si="3"/>
        <v>83.5</v>
      </c>
      <c r="L33" s="28" t="str">
        <f t="shared" si="4"/>
        <v>B</v>
      </c>
      <c r="M33" s="28">
        <f t="shared" si="5"/>
        <v>83.5</v>
      </c>
      <c r="N33" s="28" t="str">
        <f t="shared" si="6"/>
        <v>B</v>
      </c>
      <c r="O33" s="36">
        <v>1</v>
      </c>
      <c r="P33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3" s="39"/>
      <c r="R33" s="39" t="s">
        <v>8</v>
      </c>
      <c r="S33" s="18"/>
      <c r="T33" s="1"/>
      <c r="U33" s="1"/>
      <c r="V33" s="1">
        <v>83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87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135633</v>
      </c>
      <c r="C34" s="19" t="s">
        <v>89</v>
      </c>
      <c r="D34" s="18"/>
      <c r="E34" s="28">
        <f>IF((COUNTA(T34:AC34)&gt;0),(ROUND((AVERAGE(T34:AC34)),0)),"")</f>
        <v>88</v>
      </c>
      <c r="F34" s="28" t="str">
        <f t="shared" si="0"/>
        <v>A</v>
      </c>
      <c r="G34" s="28">
        <f>IF((COUNTA(T34:AD34)&gt;0),(ROUND((AVERAGE(T34:AD34)),0)),"")</f>
        <v>88</v>
      </c>
      <c r="H34" s="28" t="str">
        <f t="shared" si="1"/>
        <v>A</v>
      </c>
      <c r="I34" s="36">
        <v>1</v>
      </c>
      <c r="J34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4" s="28">
        <f t="shared" si="3"/>
        <v>87.5</v>
      </c>
      <c r="L34" s="28" t="str">
        <f t="shared" si="4"/>
        <v>A</v>
      </c>
      <c r="M34" s="28">
        <f t="shared" si="5"/>
        <v>87.5</v>
      </c>
      <c r="N34" s="28" t="str">
        <f t="shared" si="6"/>
        <v>A</v>
      </c>
      <c r="O34" s="36">
        <v>1</v>
      </c>
      <c r="P34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4" s="39"/>
      <c r="R34" s="39" t="s">
        <v>8</v>
      </c>
      <c r="S34" s="18"/>
      <c r="T34" s="1"/>
      <c r="U34" s="1"/>
      <c r="V34" s="1">
        <v>90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89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135649</v>
      </c>
      <c r="C35" s="19" t="s">
        <v>90</v>
      </c>
      <c r="D35" s="18"/>
      <c r="E35" s="28">
        <f>IF((COUNTA(T35:AC35)&gt;0),(ROUND((AVERAGE(T35:AC35)),0)),"")</f>
        <v>88</v>
      </c>
      <c r="F35" s="28" t="str">
        <f t="shared" si="0"/>
        <v>A</v>
      </c>
      <c r="G35" s="28">
        <f>IF((COUNTA(T35:AD35)&gt;0),(ROUND((AVERAGE(T35:AD35)),0)),"")</f>
        <v>88</v>
      </c>
      <c r="H35" s="28" t="str">
        <f t="shared" si="1"/>
        <v>A</v>
      </c>
      <c r="I35" s="36">
        <v>1</v>
      </c>
      <c r="J35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5" s="28">
        <f t="shared" si="3"/>
        <v>85.5</v>
      </c>
      <c r="L35" s="28" t="str">
        <f t="shared" si="4"/>
        <v>A</v>
      </c>
      <c r="M35" s="28">
        <f t="shared" si="5"/>
        <v>85.5</v>
      </c>
      <c r="N35" s="28" t="str">
        <f t="shared" si="6"/>
        <v>A</v>
      </c>
      <c r="O35" s="36">
        <v>1</v>
      </c>
      <c r="P35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5" s="39"/>
      <c r="R35" s="39" t="s">
        <v>8</v>
      </c>
      <c r="S35" s="18"/>
      <c r="T35" s="1"/>
      <c r="U35" s="1"/>
      <c r="V35" s="1">
        <v>88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87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135665</v>
      </c>
      <c r="C36" s="19" t="s">
        <v>91</v>
      </c>
      <c r="D36" s="18"/>
      <c r="E36" s="28">
        <f>IF((COUNTA(T36:AC36)&gt;0),(ROUND((AVERAGE(T36:AC36)),0)),"")</f>
        <v>86</v>
      </c>
      <c r="F36" s="28" t="str">
        <f t="shared" si="0"/>
        <v>A</v>
      </c>
      <c r="G36" s="28">
        <f>IF((COUNTA(T36:AD36)&gt;0),(ROUND((AVERAGE(T36:AD36)),0)),"")</f>
        <v>86</v>
      </c>
      <c r="H36" s="28" t="str">
        <f t="shared" si="1"/>
        <v>A</v>
      </c>
      <c r="I36" s="36">
        <v>1</v>
      </c>
      <c r="J36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6" s="28">
        <f t="shared" si="3"/>
        <v>89.5</v>
      </c>
      <c r="L36" s="28" t="str">
        <f t="shared" si="4"/>
        <v>A</v>
      </c>
      <c r="M36" s="28">
        <f t="shared" si="5"/>
        <v>89.5</v>
      </c>
      <c r="N36" s="28" t="str">
        <f t="shared" si="6"/>
        <v>A</v>
      </c>
      <c r="O36" s="36">
        <v>1</v>
      </c>
      <c r="P36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6" s="39"/>
      <c r="R36" s="39" t="s">
        <v>8</v>
      </c>
      <c r="S36" s="18"/>
      <c r="T36" s="1"/>
      <c r="U36" s="1"/>
      <c r="V36" s="1">
        <v>85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94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135681</v>
      </c>
      <c r="C37" s="19" t="s">
        <v>92</v>
      </c>
      <c r="D37" s="18"/>
      <c r="E37" s="28">
        <f>IF((COUNTA(T37:AC37)&gt;0),(ROUND((AVERAGE(T37:AC37)),0)),"")</f>
        <v>84</v>
      </c>
      <c r="F37" s="28" t="str">
        <f t="shared" si="0"/>
        <v>B</v>
      </c>
      <c r="G37" s="28">
        <f>IF((COUNTA(T37:AD37)&gt;0),(ROUND((AVERAGE(T37:AD37)),0)),"")</f>
        <v>84</v>
      </c>
      <c r="H37" s="28" t="str">
        <f t="shared" si="1"/>
        <v>B</v>
      </c>
      <c r="I37" s="36">
        <v>1</v>
      </c>
      <c r="J37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7" s="28">
        <f t="shared" si="3"/>
        <v>85.5</v>
      </c>
      <c r="L37" s="28" t="str">
        <f t="shared" si="4"/>
        <v>A</v>
      </c>
      <c r="M37" s="28">
        <f t="shared" si="5"/>
        <v>85.5</v>
      </c>
      <c r="N37" s="28" t="str">
        <f t="shared" si="6"/>
        <v>A</v>
      </c>
      <c r="O37" s="36">
        <v>1</v>
      </c>
      <c r="P37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7" s="39"/>
      <c r="R37" s="39" t="s">
        <v>8</v>
      </c>
      <c r="S37" s="18"/>
      <c r="T37" s="1"/>
      <c r="U37" s="1"/>
      <c r="V37" s="1">
        <v>83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91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135697</v>
      </c>
      <c r="C38" s="19" t="s">
        <v>93</v>
      </c>
      <c r="D38" s="18"/>
      <c r="E38" s="28">
        <f>IF((COUNTA(T38:AC38)&gt;0),(ROUND((AVERAGE(T38:AC38)),0)),"")</f>
        <v>88</v>
      </c>
      <c r="F38" s="28" t="str">
        <f t="shared" si="0"/>
        <v>A</v>
      </c>
      <c r="G38" s="28">
        <f>IF((COUNTA(T38:AD38)&gt;0),(ROUND((AVERAGE(T38:AD38)),0)),"")</f>
        <v>88</v>
      </c>
      <c r="H38" s="28" t="str">
        <f t="shared" si="1"/>
        <v>A</v>
      </c>
      <c r="I38" s="36">
        <v>1</v>
      </c>
      <c r="J38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8" s="28">
        <f t="shared" si="3"/>
        <v>89.5</v>
      </c>
      <c r="L38" s="28" t="str">
        <f t="shared" si="4"/>
        <v>A</v>
      </c>
      <c r="M38" s="28">
        <f t="shared" si="5"/>
        <v>89.5</v>
      </c>
      <c r="N38" s="28" t="str">
        <f t="shared" si="6"/>
        <v>A</v>
      </c>
      <c r="O38" s="36">
        <v>1</v>
      </c>
      <c r="P38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8" s="39"/>
      <c r="R38" s="39" t="s">
        <v>8</v>
      </c>
      <c r="S38" s="18"/>
      <c r="T38" s="1"/>
      <c r="U38" s="1"/>
      <c r="V38" s="1">
        <v>90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91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135713</v>
      </c>
      <c r="C39" s="19" t="s">
        <v>94</v>
      </c>
      <c r="D39" s="18"/>
      <c r="E39" s="28">
        <f>IF((COUNTA(T39:AC39)&gt;0),(ROUND((AVERAGE(T39:AC39)),0)),"")</f>
        <v>90</v>
      </c>
      <c r="F39" s="28" t="str">
        <f t="shared" si="0"/>
        <v>A</v>
      </c>
      <c r="G39" s="28">
        <f>IF((COUNTA(T39:AD39)&gt;0),(ROUND((AVERAGE(T39:AD39)),0)),"")</f>
        <v>90</v>
      </c>
      <c r="H39" s="28" t="str">
        <f t="shared" si="1"/>
        <v>A</v>
      </c>
      <c r="I39" s="36">
        <v>1</v>
      </c>
      <c r="J39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39" s="28">
        <f t="shared" si="3"/>
        <v>88.5</v>
      </c>
      <c r="L39" s="28" t="str">
        <f t="shared" si="4"/>
        <v>A</v>
      </c>
      <c r="M39" s="28">
        <f t="shared" si="5"/>
        <v>88.5</v>
      </c>
      <c r="N39" s="28" t="str">
        <f t="shared" si="6"/>
        <v>A</v>
      </c>
      <c r="O39" s="36">
        <v>1</v>
      </c>
      <c r="P39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39" s="39"/>
      <c r="R39" s="39" t="s">
        <v>8</v>
      </c>
      <c r="S39" s="18"/>
      <c r="T39" s="1"/>
      <c r="U39" s="1"/>
      <c r="V39" s="1">
        <v>93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91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135729</v>
      </c>
      <c r="C40" s="19" t="s">
        <v>95</v>
      </c>
      <c r="D40" s="18"/>
      <c r="E40" s="28">
        <f>IF((COUNTA(T40:AC40)&gt;0),(ROUND((AVERAGE(T40:AC40)),0)),"")</f>
        <v>91</v>
      </c>
      <c r="F40" s="28" t="str">
        <f t="shared" si="0"/>
        <v>A</v>
      </c>
      <c r="G40" s="28">
        <f>IF((COUNTA(T40:AD40)&gt;0),(ROUND((AVERAGE(T40:AD40)),0)),"")</f>
        <v>91</v>
      </c>
      <c r="H40" s="28" t="str">
        <f t="shared" si="1"/>
        <v>A</v>
      </c>
      <c r="I40" s="36">
        <v>1</v>
      </c>
      <c r="J40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40" s="28">
        <f t="shared" si="3"/>
        <v>90.5</v>
      </c>
      <c r="L40" s="28" t="str">
        <f t="shared" si="4"/>
        <v>A</v>
      </c>
      <c r="M40" s="28">
        <f t="shared" si="5"/>
        <v>90.5</v>
      </c>
      <c r="N40" s="28" t="str">
        <f t="shared" si="6"/>
        <v>A</v>
      </c>
      <c r="O40" s="36">
        <v>1</v>
      </c>
      <c r="P40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40" s="39"/>
      <c r="R40" s="39" t="s">
        <v>8</v>
      </c>
      <c r="S40" s="18"/>
      <c r="T40" s="1"/>
      <c r="U40" s="1"/>
      <c r="V40" s="1">
        <v>88</v>
      </c>
      <c r="W40" s="1">
        <v>94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92</v>
      </c>
      <c r="AI40" s="1">
        <v>89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135745</v>
      </c>
      <c r="C41" s="19" t="s">
        <v>96</v>
      </c>
      <c r="D41" s="18"/>
      <c r="E41" s="28">
        <f>IF((COUNTA(T41:AC41)&gt;0),(ROUND((AVERAGE(T41:AC41)),0)),"")</f>
        <v>90</v>
      </c>
      <c r="F41" s="28" t="str">
        <f t="shared" si="0"/>
        <v>A</v>
      </c>
      <c r="G41" s="28">
        <f>IF((COUNTA(T41:AD41)&gt;0),(ROUND((AVERAGE(T41:AD41)),0)),"")</f>
        <v>90</v>
      </c>
      <c r="H41" s="28" t="str">
        <f t="shared" si="1"/>
        <v>A</v>
      </c>
      <c r="I41" s="36">
        <v>1</v>
      </c>
      <c r="J41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41" s="28">
        <f t="shared" si="3"/>
        <v>92</v>
      </c>
      <c r="L41" s="28" t="str">
        <f t="shared" si="4"/>
        <v>A</v>
      </c>
      <c r="M41" s="28">
        <f t="shared" si="5"/>
        <v>92</v>
      </c>
      <c r="N41" s="28" t="str">
        <f t="shared" si="6"/>
        <v>A</v>
      </c>
      <c r="O41" s="36">
        <v>1</v>
      </c>
      <c r="P41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41" s="39"/>
      <c r="R41" s="39" t="s">
        <v>8</v>
      </c>
      <c r="S41" s="18"/>
      <c r="T41" s="1"/>
      <c r="U41" s="1"/>
      <c r="V41" s="1">
        <v>90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92</v>
      </c>
      <c r="AI41" s="1">
        <v>92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135761</v>
      </c>
      <c r="C42" s="19" t="s">
        <v>97</v>
      </c>
      <c r="D42" s="18"/>
      <c r="E42" s="28">
        <f>IF((COUNTA(T42:AC42)&gt;0),(ROUND((AVERAGE(T42:AC42)),0)),"")</f>
        <v>87</v>
      </c>
      <c r="F42" s="28" t="str">
        <f t="shared" si="0"/>
        <v>A</v>
      </c>
      <c r="G42" s="28">
        <f>IF((COUNTA(T42:AD42)&gt;0),(ROUND((AVERAGE(T42:AD42)),0)),"")</f>
        <v>87</v>
      </c>
      <c r="H42" s="28" t="str">
        <f t="shared" si="1"/>
        <v>A</v>
      </c>
      <c r="I42" s="36">
        <v>1</v>
      </c>
      <c r="J42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42" s="28">
        <f t="shared" si="3"/>
        <v>91.5</v>
      </c>
      <c r="L42" s="28" t="str">
        <f t="shared" si="4"/>
        <v>A</v>
      </c>
      <c r="M42" s="28">
        <f t="shared" si="5"/>
        <v>91.5</v>
      </c>
      <c r="N42" s="28" t="str">
        <f t="shared" si="6"/>
        <v>A</v>
      </c>
      <c r="O42" s="36">
        <v>1</v>
      </c>
      <c r="P42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42" s="39"/>
      <c r="R42" s="39" t="s">
        <v>8</v>
      </c>
      <c r="S42" s="18"/>
      <c r="T42" s="1"/>
      <c r="U42" s="1"/>
      <c r="V42" s="1">
        <v>88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93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135777</v>
      </c>
      <c r="C43" s="19" t="s">
        <v>98</v>
      </c>
      <c r="D43" s="18"/>
      <c r="E43" s="28">
        <f>IF((COUNTA(T43:AC43)&gt;0),(ROUND((AVERAGE(T43:AC43)),0)),"")</f>
        <v>88</v>
      </c>
      <c r="F43" s="28" t="str">
        <f t="shared" si="0"/>
        <v>A</v>
      </c>
      <c r="G43" s="28">
        <f>IF((COUNTA(T43:AD43)&gt;0),(ROUND((AVERAGE(T43:AD43)),0)),"")</f>
        <v>88</v>
      </c>
      <c r="H43" s="28" t="str">
        <f t="shared" si="1"/>
        <v>A</v>
      </c>
      <c r="I43" s="36">
        <v>1</v>
      </c>
      <c r="J43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43" s="28">
        <f t="shared" si="3"/>
        <v>91.5</v>
      </c>
      <c r="L43" s="28" t="str">
        <f t="shared" si="4"/>
        <v>A</v>
      </c>
      <c r="M43" s="28">
        <f t="shared" si="5"/>
        <v>91.5</v>
      </c>
      <c r="N43" s="28" t="str">
        <f t="shared" si="6"/>
        <v>A</v>
      </c>
      <c r="O43" s="36">
        <v>1</v>
      </c>
      <c r="P43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43" s="39"/>
      <c r="R43" s="39" t="s">
        <v>8</v>
      </c>
      <c r="S43" s="18"/>
      <c r="T43" s="1"/>
      <c r="U43" s="1"/>
      <c r="V43" s="1">
        <v>92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91</v>
      </c>
      <c r="AI43" s="1">
        <v>92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135793</v>
      </c>
      <c r="C44" s="19" t="s">
        <v>99</v>
      </c>
      <c r="D44" s="18"/>
      <c r="E44" s="28">
        <f>IF((COUNTA(T44:AC44)&gt;0),(ROUND((AVERAGE(T44:AC44)),0)),"")</f>
        <v>91</v>
      </c>
      <c r="F44" s="28" t="str">
        <f t="shared" si="0"/>
        <v>A</v>
      </c>
      <c r="G44" s="28">
        <f>IF((COUNTA(T44:AD44)&gt;0),(ROUND((AVERAGE(T44:AD44)),0)),"")</f>
        <v>91</v>
      </c>
      <c r="H44" s="28" t="str">
        <f t="shared" si="1"/>
        <v>A</v>
      </c>
      <c r="I44" s="36">
        <v>1</v>
      </c>
      <c r="J44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44" s="28">
        <f t="shared" si="3"/>
        <v>85</v>
      </c>
      <c r="L44" s="28" t="str">
        <f t="shared" si="4"/>
        <v>A</v>
      </c>
      <c r="M44" s="28">
        <f t="shared" si="5"/>
        <v>85</v>
      </c>
      <c r="N44" s="28" t="str">
        <f t="shared" si="6"/>
        <v>A</v>
      </c>
      <c r="O44" s="36">
        <v>2</v>
      </c>
      <c r="P44" s="28" t="str">
        <f t="shared" si="7"/>
        <v>Memiliki ketrampilan dalam pengelolaan citra pengindraan jauh geografis serta memiliki kemampuan dalam membuat makalah terkait negara maju dan berkembang dengan peta, tabel, grafik atau diagram</v>
      </c>
      <c r="Q44" s="39"/>
      <c r="R44" s="39" t="s">
        <v>8</v>
      </c>
      <c r="S44" s="18"/>
      <c r="T44" s="1"/>
      <c r="U44" s="1"/>
      <c r="V44" s="1">
        <v>93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88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135809</v>
      </c>
      <c r="C45" s="19" t="s">
        <v>100</v>
      </c>
      <c r="D45" s="18"/>
      <c r="E45" s="28">
        <f>IF((COUNTA(T45:AC45)&gt;0),(ROUND((AVERAGE(T45:AC45)),0)),"")</f>
        <v>91</v>
      </c>
      <c r="F45" s="28" t="str">
        <f t="shared" si="0"/>
        <v>A</v>
      </c>
      <c r="G45" s="28">
        <f>IF((COUNTA(T45:AD45)&gt;0),(ROUND((AVERAGE(T45:AD45)),0)),"")</f>
        <v>91</v>
      </c>
      <c r="H45" s="28" t="str">
        <f t="shared" si="1"/>
        <v>A</v>
      </c>
      <c r="I45" s="36">
        <v>1</v>
      </c>
      <c r="J45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45" s="28">
        <f t="shared" si="3"/>
        <v>89.5</v>
      </c>
      <c r="L45" s="28" t="str">
        <f t="shared" si="4"/>
        <v>A</v>
      </c>
      <c r="M45" s="28">
        <f t="shared" si="5"/>
        <v>89.5</v>
      </c>
      <c r="N45" s="28" t="str">
        <f t="shared" si="6"/>
        <v>A</v>
      </c>
      <c r="O45" s="36">
        <v>1</v>
      </c>
      <c r="P45" s="28" t="str">
        <f t="shared" si="7"/>
        <v>Memiliki ketrampilan dalam pengelolaan citra pengindraan jauh dan sistem informasi geografis serta memiliki kemampuan dalam membuat makalah terkait negara maju dan berkembang dengan peta, tabel, grafik atau diagram</v>
      </c>
      <c r="Q45" s="39"/>
      <c r="R45" s="39" t="s">
        <v>8</v>
      </c>
      <c r="S45" s="18"/>
      <c r="T45" s="1"/>
      <c r="U45" s="1"/>
      <c r="V45" s="1">
        <v>93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89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135825</v>
      </c>
      <c r="C46" s="19" t="s">
        <v>101</v>
      </c>
      <c r="D46" s="18"/>
      <c r="E46" s="28">
        <f>IF((COUNTA(T46:AC46)&gt;0),(ROUND((AVERAGE(T46:AC46)),0)),"")</f>
        <v>89</v>
      </c>
      <c r="F46" s="28" t="str">
        <f t="shared" si="0"/>
        <v>A</v>
      </c>
      <c r="G46" s="28">
        <f>IF((COUNTA(T46:AD46)&gt;0),(ROUND((AVERAGE(T46:AD46)),0)),"")</f>
        <v>89</v>
      </c>
      <c r="H46" s="28" t="str">
        <f t="shared" si="1"/>
        <v>A</v>
      </c>
      <c r="I46" s="36">
        <v>1</v>
      </c>
      <c r="J46" s="28" t="str">
        <f t="shared" si="2"/>
        <v>Memiliki kemampuan dalam menganalisis jaringan transportasi, tata guna lahan dengan peta, pengindraan jauh dan SIG dalam pengembangan wilayah serta memiliki kemampuan dalam menganalisis negara maju dan berkembang dalam pasar bebas</v>
      </c>
      <c r="K46" s="28">
        <f t="shared" si="3"/>
        <v>82.5</v>
      </c>
      <c r="L46" s="28" t="str">
        <f t="shared" si="4"/>
        <v>B</v>
      </c>
      <c r="M46" s="28">
        <f t="shared" si="5"/>
        <v>82.5</v>
      </c>
      <c r="N46" s="28" t="str">
        <f t="shared" si="6"/>
        <v>B</v>
      </c>
      <c r="O46" s="36">
        <v>2</v>
      </c>
      <c r="P46" s="28" t="str">
        <f t="shared" si="7"/>
        <v>Memiliki ketrampilan dalam pengelolaan citra pengindraan jauh geografis serta memiliki kemampuan dalam membuat makalah terkait negara maju dan berkembang dengan peta, tabel, grafik atau diagram</v>
      </c>
      <c r="Q46" s="39"/>
      <c r="R46" s="39" t="s">
        <v>8</v>
      </c>
      <c r="S46" s="18"/>
      <c r="T46" s="1"/>
      <c r="U46" s="1"/>
      <c r="V46" s="1">
        <v>90</v>
      </c>
      <c r="W46" s="1">
        <v>87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ref="E47:E50" si="8">IF((COUNTA(T47:AC47)&gt;0),(ROUND((AVERAGE(T47:AC47)),0)),"")</f>
        <v/>
      </c>
      <c r="F47" s="28" t="str">
        <f t="shared" si="0"/>
        <v/>
      </c>
      <c r="G47" s="28" t="str">
        <f t="shared" ref="G47:G50" si="9">IF((COUNTA(T47:AD47)&gt;0),(ROUND((AVERAGE(T47:AD47)),0)),"")</f>
        <v/>
      </c>
      <c r="H47" s="28" t="str">
        <f t="shared" si="1"/>
        <v/>
      </c>
      <c r="I47" s="36"/>
      <c r="J47" s="28" t="str">
        <f t="shared" si="2"/>
        <v/>
      </c>
      <c r="K47" s="28" t="str">
        <f t="shared" si="3"/>
        <v/>
      </c>
      <c r="L47" s="28" t="str">
        <f t="shared" si="4"/>
        <v/>
      </c>
      <c r="M47" s="28" t="str">
        <f t="shared" si="5"/>
        <v/>
      </c>
      <c r="N47" s="28" t="str">
        <f t="shared" si="6"/>
        <v/>
      </c>
      <c r="O47" s="36"/>
      <c r="P47" s="28" t="str">
        <f t="shared" si="7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8"/>
        <v/>
      </c>
      <c r="F48" s="28" t="str">
        <f t="shared" si="0"/>
        <v/>
      </c>
      <c r="G48" s="28" t="str">
        <f t="shared" si="9"/>
        <v/>
      </c>
      <c r="H48" s="28" t="str">
        <f t="shared" si="1"/>
        <v/>
      </c>
      <c r="I48" s="36"/>
      <c r="J48" s="28" t="str">
        <f t="shared" si="2"/>
        <v/>
      </c>
      <c r="K48" s="28" t="str">
        <f t="shared" si="3"/>
        <v/>
      </c>
      <c r="L48" s="28" t="str">
        <f t="shared" si="4"/>
        <v/>
      </c>
      <c r="M48" s="28" t="str">
        <f t="shared" si="5"/>
        <v/>
      </c>
      <c r="N48" s="28" t="str">
        <f t="shared" si="6"/>
        <v/>
      </c>
      <c r="O48" s="36"/>
      <c r="P48" s="28" t="str">
        <f t="shared" si="7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8"/>
        <v/>
      </c>
      <c r="F49" s="28" t="str">
        <f t="shared" si="0"/>
        <v/>
      </c>
      <c r="G49" s="28" t="str">
        <f t="shared" si="9"/>
        <v/>
      </c>
      <c r="H49" s="28" t="str">
        <f t="shared" si="1"/>
        <v/>
      </c>
      <c r="I49" s="36"/>
      <c r="J49" s="28" t="str">
        <f t="shared" si="2"/>
        <v/>
      </c>
      <c r="K49" s="28" t="str">
        <f t="shared" si="3"/>
        <v/>
      </c>
      <c r="L49" s="28" t="str">
        <f t="shared" si="4"/>
        <v/>
      </c>
      <c r="M49" s="28" t="str">
        <f t="shared" si="5"/>
        <v/>
      </c>
      <c r="N49" s="28" t="str">
        <f t="shared" si="6"/>
        <v/>
      </c>
      <c r="O49" s="36"/>
      <c r="P49" s="28" t="str">
        <f t="shared" si="7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8"/>
        <v/>
      </c>
      <c r="F50" s="28" t="str">
        <f t="shared" si="0"/>
        <v/>
      </c>
      <c r="G50" s="28" t="str">
        <f t="shared" si="9"/>
        <v/>
      </c>
      <c r="H50" s="28" t="str">
        <f t="shared" si="1"/>
        <v/>
      </c>
      <c r="I50" s="36"/>
      <c r="J50" s="28" t="str">
        <f t="shared" si="2"/>
        <v/>
      </c>
      <c r="K50" s="28" t="str">
        <f t="shared" si="3"/>
        <v/>
      </c>
      <c r="L50" s="28" t="str">
        <f t="shared" si="4"/>
        <v/>
      </c>
      <c r="M50" s="28" t="str">
        <f t="shared" si="5"/>
        <v/>
      </c>
      <c r="N50" s="28" t="str">
        <f t="shared" si="6"/>
        <v/>
      </c>
      <c r="O50" s="36"/>
      <c r="P50" s="28" t="str">
        <f t="shared" si="7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N37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8.42578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135857</v>
      </c>
      <c r="C11" s="19" t="s">
        <v>116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jaringan transportasi, tata guna lahan dengan peta, pengindraan jauh dan SIG dalam pengembangan wilayah serta memiliki kemampuan dalam menganalisis negara maju dan berkembang dalam pasar bebas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pengelolaan citra pengindraan jauh dan sistem informasi geografis serta memiliki kemampuan dalam membuat makalah terkait negara maju dan berkembang dengan peta, tabel, grafik atau diagram</v>
      </c>
      <c r="Q11" s="39"/>
      <c r="R11" s="39" t="s">
        <v>8</v>
      </c>
      <c r="S11" s="18"/>
      <c r="T11" s="1"/>
      <c r="U11" s="1"/>
      <c r="V11" s="1">
        <v>88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94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135873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2</v>
      </c>
      <c r="P12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12" s="39"/>
      <c r="R12" s="39" t="s">
        <v>8</v>
      </c>
      <c r="S12" s="18"/>
      <c r="T12" s="1"/>
      <c r="U12" s="1"/>
      <c r="V12" s="1">
        <v>87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85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135889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3" s="28">
        <f t="shared" si="5"/>
        <v>91.5</v>
      </c>
      <c r="L13" s="28" t="str">
        <f t="shared" si="6"/>
        <v>A</v>
      </c>
      <c r="M13" s="28">
        <f t="shared" si="7"/>
        <v>91.5</v>
      </c>
      <c r="N13" s="28" t="str">
        <f t="shared" si="8"/>
        <v>A</v>
      </c>
      <c r="O13" s="36">
        <v>1</v>
      </c>
      <c r="P1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3" s="39"/>
      <c r="R13" s="39" t="s">
        <v>8</v>
      </c>
      <c r="S13" s="18"/>
      <c r="T13" s="1"/>
      <c r="U13" s="1"/>
      <c r="V13" s="1">
        <v>89</v>
      </c>
      <c r="W13" s="1">
        <v>91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94</v>
      </c>
      <c r="AI13" s="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58701</v>
      </c>
      <c r="FK13" s="77">
        <v>58711</v>
      </c>
    </row>
    <row r="14" spans="1:167" x14ac:dyDescent="0.25">
      <c r="A14" s="19">
        <v>4</v>
      </c>
      <c r="B14" s="19">
        <v>135905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4" s="39"/>
      <c r="R14" s="39" t="s">
        <v>8</v>
      </c>
      <c r="S14" s="18"/>
      <c r="T14" s="1"/>
      <c r="U14" s="1"/>
      <c r="V14" s="1">
        <v>86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89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135921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5" s="39"/>
      <c r="R15" s="39" t="s">
        <v>8</v>
      </c>
      <c r="S15" s="18"/>
      <c r="T15" s="1"/>
      <c r="U15" s="1"/>
      <c r="V15" s="1">
        <v>88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58702</v>
      </c>
      <c r="FK15" s="77">
        <v>58712</v>
      </c>
    </row>
    <row r="16" spans="1:167" x14ac:dyDescent="0.25">
      <c r="A16" s="19">
        <v>6</v>
      </c>
      <c r="B16" s="19">
        <v>135937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6" s="39"/>
      <c r="R16" s="39" t="s">
        <v>8</v>
      </c>
      <c r="S16" s="18"/>
      <c r="T16" s="1"/>
      <c r="U16" s="1"/>
      <c r="V16" s="1">
        <v>87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87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135953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7" s="39"/>
      <c r="R17" s="39" t="s">
        <v>8</v>
      </c>
      <c r="S17" s="18"/>
      <c r="T17" s="1"/>
      <c r="U17" s="1"/>
      <c r="V17" s="1">
        <v>80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87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7">
        <v>58703</v>
      </c>
      <c r="FK17" s="77">
        <v>58713</v>
      </c>
    </row>
    <row r="18" spans="1:167" x14ac:dyDescent="0.25">
      <c r="A18" s="19">
        <v>8</v>
      </c>
      <c r="B18" s="19">
        <v>135969</v>
      </c>
      <c r="C18" s="19" t="s">
        <v>123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8" s="28">
        <f t="shared" si="5"/>
        <v>95</v>
      </c>
      <c r="L18" s="28" t="str">
        <f t="shared" si="6"/>
        <v>A</v>
      </c>
      <c r="M18" s="28">
        <f t="shared" si="7"/>
        <v>95</v>
      </c>
      <c r="N18" s="28" t="str">
        <f t="shared" si="8"/>
        <v>A</v>
      </c>
      <c r="O18" s="36">
        <v>1</v>
      </c>
      <c r="P1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8" s="39"/>
      <c r="R18" s="39" t="s">
        <v>8</v>
      </c>
      <c r="S18" s="18"/>
      <c r="T18" s="1"/>
      <c r="U18" s="1"/>
      <c r="V18" s="1">
        <v>95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95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135985</v>
      </c>
      <c r="C19" s="19" t="s">
        <v>124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9" s="39"/>
      <c r="R19" s="39" t="s">
        <v>8</v>
      </c>
      <c r="S19" s="18"/>
      <c r="T19" s="1"/>
      <c r="U19" s="1"/>
      <c r="V19" s="1">
        <v>88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95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58704</v>
      </c>
      <c r="FK19" s="77">
        <v>58714</v>
      </c>
    </row>
    <row r="20" spans="1:167" x14ac:dyDescent="0.25">
      <c r="A20" s="19">
        <v>10</v>
      </c>
      <c r="B20" s="19">
        <v>136001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0" s="39"/>
      <c r="R20" s="39" t="s">
        <v>8</v>
      </c>
      <c r="S20" s="18"/>
      <c r="T20" s="1"/>
      <c r="U20" s="1"/>
      <c r="V20" s="1">
        <v>90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94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136017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1" s="39"/>
      <c r="R21" s="39" t="s">
        <v>8</v>
      </c>
      <c r="S21" s="18"/>
      <c r="T21" s="1"/>
      <c r="U21" s="1"/>
      <c r="V21" s="1">
        <v>82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92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58705</v>
      </c>
      <c r="FK21" s="77">
        <v>58715</v>
      </c>
    </row>
    <row r="22" spans="1:167" x14ac:dyDescent="0.25">
      <c r="A22" s="19">
        <v>12</v>
      </c>
      <c r="B22" s="19">
        <v>136033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2</v>
      </c>
      <c r="P22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22" s="39"/>
      <c r="R22" s="39" t="s">
        <v>8</v>
      </c>
      <c r="S22" s="18"/>
      <c r="T22" s="1"/>
      <c r="U22" s="1"/>
      <c r="V22" s="1">
        <v>88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83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136049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3" s="39"/>
      <c r="R23" s="39" t="s">
        <v>8</v>
      </c>
      <c r="S23" s="18"/>
      <c r="T23" s="1"/>
      <c r="U23" s="1"/>
      <c r="V23" s="1">
        <v>90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95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58706</v>
      </c>
      <c r="FK23" s="77">
        <v>58716</v>
      </c>
    </row>
    <row r="24" spans="1:167" x14ac:dyDescent="0.25">
      <c r="A24" s="19">
        <v>14</v>
      </c>
      <c r="B24" s="19">
        <v>136065</v>
      </c>
      <c r="C24" s="19" t="s">
        <v>129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1</v>
      </c>
      <c r="J2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4" s="39"/>
      <c r="R24" s="39" t="s">
        <v>8</v>
      </c>
      <c r="S24" s="18"/>
      <c r="T24" s="1"/>
      <c r="U24" s="1"/>
      <c r="V24" s="1">
        <v>94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94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136081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5" s="39"/>
      <c r="R25" s="39" t="s">
        <v>8</v>
      </c>
      <c r="S25" s="18"/>
      <c r="T25" s="1"/>
      <c r="U25" s="1"/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91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58707</v>
      </c>
      <c r="FK25" s="77">
        <v>58717</v>
      </c>
    </row>
    <row r="26" spans="1:167" x14ac:dyDescent="0.25">
      <c r="A26" s="19">
        <v>16</v>
      </c>
      <c r="B26" s="19">
        <v>136097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1</v>
      </c>
      <c r="P2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6" s="39"/>
      <c r="R26" s="39" t="s">
        <v>8</v>
      </c>
      <c r="S26" s="18"/>
      <c r="T26" s="1"/>
      <c r="U26" s="1"/>
      <c r="V26" s="1">
        <v>89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93</v>
      </c>
      <c r="AI26" s="1">
        <v>93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136113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7" s="39"/>
      <c r="R27" s="39" t="s">
        <v>8</v>
      </c>
      <c r="S27" s="18"/>
      <c r="T27" s="1"/>
      <c r="U27" s="1"/>
      <c r="V27" s="1">
        <v>87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91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58708</v>
      </c>
      <c r="FK27" s="77">
        <v>58718</v>
      </c>
    </row>
    <row r="28" spans="1:167" x14ac:dyDescent="0.25">
      <c r="A28" s="19">
        <v>18</v>
      </c>
      <c r="B28" s="19">
        <v>136129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8" s="39"/>
      <c r="R28" s="39" t="s">
        <v>8</v>
      </c>
      <c r="S28" s="18"/>
      <c r="T28" s="1"/>
      <c r="U28" s="1"/>
      <c r="V28" s="1">
        <v>85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90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136145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9" s="28">
        <f t="shared" si="5"/>
        <v>91.5</v>
      </c>
      <c r="L29" s="28" t="str">
        <f t="shared" si="6"/>
        <v>A</v>
      </c>
      <c r="M29" s="28">
        <f t="shared" si="7"/>
        <v>91.5</v>
      </c>
      <c r="N29" s="28" t="str">
        <f t="shared" si="8"/>
        <v>A</v>
      </c>
      <c r="O29" s="36">
        <v>1</v>
      </c>
      <c r="P2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9" s="39"/>
      <c r="R29" s="39" t="s">
        <v>8</v>
      </c>
      <c r="S29" s="18"/>
      <c r="T29" s="1"/>
      <c r="U29" s="1"/>
      <c r="V29" s="1">
        <v>86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95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58709</v>
      </c>
      <c r="FK29" s="77">
        <v>58719</v>
      </c>
    </row>
    <row r="30" spans="1:167" x14ac:dyDescent="0.25">
      <c r="A30" s="19">
        <v>20</v>
      </c>
      <c r="B30" s="19">
        <v>136161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1</v>
      </c>
      <c r="P3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0" s="39"/>
      <c r="R30" s="39" t="s">
        <v>8</v>
      </c>
      <c r="S30" s="18"/>
      <c r="T30" s="1"/>
      <c r="U30" s="1"/>
      <c r="V30" s="1">
        <v>88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93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136177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1" s="39"/>
      <c r="R31" s="39" t="s">
        <v>8</v>
      </c>
      <c r="S31" s="18"/>
      <c r="T31" s="1"/>
      <c r="U31" s="1"/>
      <c r="V31" s="1">
        <v>82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87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58710</v>
      </c>
      <c r="FK31" s="77">
        <v>58720</v>
      </c>
    </row>
    <row r="32" spans="1:167" x14ac:dyDescent="0.25">
      <c r="A32" s="19">
        <v>22</v>
      </c>
      <c r="B32" s="19">
        <v>136193</v>
      </c>
      <c r="C32" s="19" t="s">
        <v>137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2" s="28">
        <f t="shared" si="5"/>
        <v>94.5</v>
      </c>
      <c r="L32" s="28" t="str">
        <f t="shared" si="6"/>
        <v>A</v>
      </c>
      <c r="M32" s="28">
        <f t="shared" si="7"/>
        <v>94.5</v>
      </c>
      <c r="N32" s="28" t="str">
        <f t="shared" si="8"/>
        <v>A</v>
      </c>
      <c r="O32" s="36">
        <v>1</v>
      </c>
      <c r="P3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2" s="39"/>
      <c r="R32" s="39" t="s">
        <v>8</v>
      </c>
      <c r="S32" s="18"/>
      <c r="T32" s="1"/>
      <c r="U32" s="1"/>
      <c r="V32" s="1">
        <v>93</v>
      </c>
      <c r="W32" s="1">
        <v>94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94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136209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3" s="39"/>
      <c r="R33" s="39" t="s">
        <v>8</v>
      </c>
      <c r="S33" s="18"/>
      <c r="T33" s="1"/>
      <c r="U33" s="1"/>
      <c r="V33" s="1">
        <v>82</v>
      </c>
      <c r="W33" s="1">
        <v>80.67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86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136225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4" s="39"/>
      <c r="R34" s="39" t="s">
        <v>8</v>
      </c>
      <c r="S34" s="18"/>
      <c r="T34" s="1"/>
      <c r="U34" s="1"/>
      <c r="V34" s="1">
        <v>86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136241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5" s="28">
        <f t="shared" si="5"/>
        <v>89.5</v>
      </c>
      <c r="L35" s="28" t="str">
        <f t="shared" si="6"/>
        <v>A</v>
      </c>
      <c r="M35" s="28">
        <f t="shared" si="7"/>
        <v>89.5</v>
      </c>
      <c r="N35" s="28" t="str">
        <f t="shared" si="8"/>
        <v>A</v>
      </c>
      <c r="O35" s="36">
        <v>1</v>
      </c>
      <c r="P3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5" s="39"/>
      <c r="R35" s="39" t="s">
        <v>8</v>
      </c>
      <c r="S35" s="18"/>
      <c r="T35" s="1"/>
      <c r="U35" s="1"/>
      <c r="V35" s="1">
        <v>87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95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136257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6" s="39"/>
      <c r="R36" s="39" t="s">
        <v>8</v>
      </c>
      <c r="S36" s="18"/>
      <c r="T36" s="1"/>
      <c r="U36" s="1"/>
      <c r="V36" s="1">
        <v>84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87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136417</v>
      </c>
      <c r="C37" s="19" t="s">
        <v>142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37" s="28">
        <f t="shared" si="5"/>
        <v>91.5</v>
      </c>
      <c r="L37" s="28" t="str">
        <f t="shared" si="6"/>
        <v>A</v>
      </c>
      <c r="M37" s="28">
        <f t="shared" si="7"/>
        <v>91.5</v>
      </c>
      <c r="N37" s="28" t="str">
        <f t="shared" si="8"/>
        <v>A</v>
      </c>
      <c r="O37" s="36">
        <v>1</v>
      </c>
      <c r="P3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7" s="39"/>
      <c r="R37" s="39" t="s">
        <v>8</v>
      </c>
      <c r="S37" s="18"/>
      <c r="T37" s="1"/>
      <c r="U37" s="1"/>
      <c r="V37" s="1">
        <v>85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95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136273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8" s="28">
        <f t="shared" si="5"/>
        <v>89.5</v>
      </c>
      <c r="L38" s="28" t="str">
        <f t="shared" si="6"/>
        <v>A</v>
      </c>
      <c r="M38" s="28">
        <f t="shared" si="7"/>
        <v>89.5</v>
      </c>
      <c r="N38" s="28" t="str">
        <f t="shared" si="8"/>
        <v>A</v>
      </c>
      <c r="O38" s="36">
        <v>1</v>
      </c>
      <c r="P3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8" s="39"/>
      <c r="R38" s="39" t="s">
        <v>8</v>
      </c>
      <c r="S38" s="18"/>
      <c r="T38" s="1"/>
      <c r="U38" s="1"/>
      <c r="V38" s="1">
        <v>86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95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136289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9" s="39"/>
      <c r="R39" s="39" t="s">
        <v>8</v>
      </c>
      <c r="S39" s="18"/>
      <c r="T39" s="1"/>
      <c r="U39" s="1"/>
      <c r="V39" s="1">
        <v>86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87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136305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0" s="39"/>
      <c r="R40" s="39" t="s">
        <v>8</v>
      </c>
      <c r="S40" s="18"/>
      <c r="T40" s="1"/>
      <c r="U40" s="1"/>
      <c r="V40" s="1">
        <v>85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89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136321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1" s="39"/>
      <c r="R41" s="39" t="s">
        <v>8</v>
      </c>
      <c r="S41" s="18"/>
      <c r="T41" s="1"/>
      <c r="U41" s="1"/>
      <c r="V41" s="1">
        <v>82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88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136353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2" s="39"/>
      <c r="R42" s="39" t="s">
        <v>8</v>
      </c>
      <c r="S42" s="18"/>
      <c r="T42" s="1"/>
      <c r="U42" s="1"/>
      <c r="V42" s="1">
        <v>86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94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136337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3" s="39"/>
      <c r="R43" s="39" t="s">
        <v>8</v>
      </c>
      <c r="S43" s="18"/>
      <c r="T43" s="1"/>
      <c r="U43" s="1"/>
      <c r="V43" s="1">
        <v>80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94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136369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4" s="28">
        <f t="shared" si="5"/>
        <v>89.5</v>
      </c>
      <c r="L44" s="28" t="str">
        <f t="shared" si="6"/>
        <v>A</v>
      </c>
      <c r="M44" s="28">
        <f t="shared" si="7"/>
        <v>89.5</v>
      </c>
      <c r="N44" s="28" t="str">
        <f t="shared" si="8"/>
        <v>A</v>
      </c>
      <c r="O44" s="36">
        <v>1</v>
      </c>
      <c r="P4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4" s="39"/>
      <c r="R44" s="39" t="s">
        <v>8</v>
      </c>
      <c r="S44" s="18"/>
      <c r="T44" s="1"/>
      <c r="U44" s="1"/>
      <c r="V44" s="1">
        <v>85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95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136385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1</v>
      </c>
      <c r="P4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5" s="39"/>
      <c r="R45" s="39" t="s">
        <v>8</v>
      </c>
      <c r="S45" s="18"/>
      <c r="T45" s="1"/>
      <c r="U45" s="1"/>
      <c r="V45" s="1">
        <v>86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91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136401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6" s="39"/>
      <c r="R46" s="39" t="s">
        <v>8</v>
      </c>
      <c r="S46" s="18"/>
      <c r="T46" s="1"/>
      <c r="U46" s="1"/>
      <c r="V46" s="1">
        <v>91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95</v>
      </c>
      <c r="AI46" s="1">
        <v>87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9" sqref="I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8.42578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136433</v>
      </c>
      <c r="C11" s="19" t="s">
        <v>153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jaringan transportasi, tata guna lahan dengan peta, pengindraan jauh dan SIG dalam pengembangan wilayah serta memiliki kemampuan dalam menganalisis negara maju dan berkembang dalam pasar bebas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pengelolaan citra pengindraan jauh dan sistem informasi geografis serta memiliki kemampuan dalam membuat makalah terkait negara maju dan berkembang dengan peta, tabel, grafik atau diagram</v>
      </c>
      <c r="Q11" s="39"/>
      <c r="R11" s="39" t="s">
        <v>8</v>
      </c>
      <c r="S11" s="18"/>
      <c r="T11" s="1"/>
      <c r="U11" s="1"/>
      <c r="V11" s="1">
        <v>82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94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136929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12" s="39"/>
      <c r="R12" s="39" t="s">
        <v>8</v>
      </c>
      <c r="S12" s="18"/>
      <c r="T12" s="1"/>
      <c r="U12" s="1"/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136449</v>
      </c>
      <c r="C13" s="19" t="s">
        <v>155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3" s="39"/>
      <c r="R13" s="39" t="s">
        <v>8</v>
      </c>
      <c r="S13" s="18"/>
      <c r="T13" s="1"/>
      <c r="U13" s="1"/>
      <c r="V13" s="1">
        <v>87</v>
      </c>
      <c r="W13" s="1">
        <v>89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91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58721</v>
      </c>
      <c r="FK13" s="77">
        <v>58731</v>
      </c>
    </row>
    <row r="14" spans="1:167" x14ac:dyDescent="0.25">
      <c r="A14" s="19">
        <v>4</v>
      </c>
      <c r="B14" s="19">
        <v>136465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1</v>
      </c>
      <c r="P1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4" s="39"/>
      <c r="R14" s="39" t="s">
        <v>8</v>
      </c>
      <c r="S14" s="18"/>
      <c r="T14" s="1"/>
      <c r="U14" s="1"/>
      <c r="V14" s="1">
        <v>88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94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136481</v>
      </c>
      <c r="C15" s="19" t="s">
        <v>157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5" s="28">
        <f t="shared" si="5"/>
        <v>80.5</v>
      </c>
      <c r="L15" s="28" t="str">
        <f t="shared" si="6"/>
        <v>B</v>
      </c>
      <c r="M15" s="28">
        <f t="shared" si="7"/>
        <v>80.5</v>
      </c>
      <c r="N15" s="28" t="str">
        <f t="shared" si="8"/>
        <v>B</v>
      </c>
      <c r="O15" s="36">
        <v>2</v>
      </c>
      <c r="P15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15" s="39"/>
      <c r="R15" s="39" t="s">
        <v>8</v>
      </c>
      <c r="S15" s="18"/>
      <c r="T15" s="1"/>
      <c r="U15" s="1"/>
      <c r="V15" s="1">
        <v>87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80</v>
      </c>
      <c r="AI15" s="1">
        <v>81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58722</v>
      </c>
      <c r="FK15" s="77">
        <v>58732</v>
      </c>
    </row>
    <row r="16" spans="1:167" x14ac:dyDescent="0.25">
      <c r="A16" s="19">
        <v>6</v>
      </c>
      <c r="B16" s="19">
        <v>136497</v>
      </c>
      <c r="C16" s="19" t="s">
        <v>158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6" s="39"/>
      <c r="R16" s="39" t="s">
        <v>8</v>
      </c>
      <c r="S16" s="18"/>
      <c r="T16" s="1"/>
      <c r="U16" s="1"/>
      <c r="V16" s="1">
        <v>90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94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136513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7" s="39"/>
      <c r="R17" s="39" t="s">
        <v>8</v>
      </c>
      <c r="S17" s="18"/>
      <c r="T17" s="1"/>
      <c r="U17" s="1"/>
      <c r="V17" s="1">
        <v>87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92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7">
        <v>58723</v>
      </c>
      <c r="FK17" s="77">
        <v>58733</v>
      </c>
    </row>
    <row r="18" spans="1:167" x14ac:dyDescent="0.25">
      <c r="A18" s="19">
        <v>8</v>
      </c>
      <c r="B18" s="19">
        <v>136529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8" s="39"/>
      <c r="R18" s="39" t="s">
        <v>8</v>
      </c>
      <c r="S18" s="18"/>
      <c r="T18" s="1"/>
      <c r="U18" s="1"/>
      <c r="V18" s="1">
        <v>87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94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136545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19" s="39"/>
      <c r="R19" s="39" t="s">
        <v>8</v>
      </c>
      <c r="S19" s="18"/>
      <c r="T19" s="1"/>
      <c r="U19" s="1"/>
      <c r="V19" s="1">
        <v>89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96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58724</v>
      </c>
      <c r="FK19" s="77">
        <v>58734</v>
      </c>
    </row>
    <row r="20" spans="1:167" x14ac:dyDescent="0.25">
      <c r="A20" s="19">
        <v>10</v>
      </c>
      <c r="B20" s="19">
        <v>136561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0" s="39"/>
      <c r="R20" s="39" t="s">
        <v>8</v>
      </c>
      <c r="S20" s="18"/>
      <c r="T20" s="1"/>
      <c r="U20" s="1"/>
      <c r="V20" s="1">
        <v>86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90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136577</v>
      </c>
      <c r="C21" s="19" t="s">
        <v>163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1" s="39"/>
      <c r="R21" s="39" t="s">
        <v>8</v>
      </c>
      <c r="S21" s="18"/>
      <c r="T21" s="1"/>
      <c r="U21" s="1"/>
      <c r="V21" s="1">
        <v>90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58725</v>
      </c>
      <c r="FK21" s="77">
        <v>58735</v>
      </c>
    </row>
    <row r="22" spans="1:167" x14ac:dyDescent="0.25">
      <c r="A22" s="19">
        <v>12</v>
      </c>
      <c r="B22" s="19">
        <v>136593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2" s="39"/>
      <c r="R22" s="39" t="s">
        <v>8</v>
      </c>
      <c r="S22" s="18"/>
      <c r="T22" s="1"/>
      <c r="U22" s="1"/>
      <c r="V22" s="1">
        <v>90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92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136609</v>
      </c>
      <c r="C23" s="19" t="s">
        <v>165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3" s="39"/>
      <c r="R23" s="39" t="s">
        <v>8</v>
      </c>
      <c r="S23" s="18"/>
      <c r="T23" s="1"/>
      <c r="U23" s="1"/>
      <c r="V23" s="1">
        <v>90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93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58726</v>
      </c>
      <c r="FK23" s="77">
        <v>58736</v>
      </c>
    </row>
    <row r="24" spans="1:167" x14ac:dyDescent="0.25">
      <c r="A24" s="19">
        <v>14</v>
      </c>
      <c r="B24" s="19">
        <v>136625</v>
      </c>
      <c r="C24" s="19" t="s">
        <v>166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4" s="39"/>
      <c r="R24" s="39" t="s">
        <v>8</v>
      </c>
      <c r="S24" s="18"/>
      <c r="T24" s="1"/>
      <c r="U24" s="1"/>
      <c r="V24" s="1">
        <v>87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94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136641</v>
      </c>
      <c r="C25" s="19" t="s">
        <v>167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5" s="28">
        <f t="shared" si="5"/>
        <v>94</v>
      </c>
      <c r="L25" s="28" t="str">
        <f t="shared" si="6"/>
        <v>A</v>
      </c>
      <c r="M25" s="28">
        <f t="shared" si="7"/>
        <v>94</v>
      </c>
      <c r="N25" s="28" t="str">
        <f t="shared" si="8"/>
        <v>A</v>
      </c>
      <c r="O25" s="36">
        <v>1</v>
      </c>
      <c r="P2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5" s="39"/>
      <c r="R25" s="39" t="s">
        <v>8</v>
      </c>
      <c r="S25" s="18"/>
      <c r="T25" s="1"/>
      <c r="U25" s="1"/>
      <c r="V25" s="1">
        <v>94</v>
      </c>
      <c r="W25" s="1">
        <v>94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95</v>
      </c>
      <c r="AI25" s="1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58727</v>
      </c>
      <c r="FK25" s="77">
        <v>58737</v>
      </c>
    </row>
    <row r="26" spans="1:167" x14ac:dyDescent="0.25">
      <c r="A26" s="19">
        <v>16</v>
      </c>
      <c r="B26" s="19">
        <v>136657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6" s="39"/>
      <c r="R26" s="39" t="s">
        <v>8</v>
      </c>
      <c r="S26" s="18"/>
      <c r="T26" s="1"/>
      <c r="U26" s="1"/>
      <c r="V26" s="1">
        <v>83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93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136673</v>
      </c>
      <c r="C27" s="19" t="s">
        <v>169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7" s="39"/>
      <c r="R27" s="39" t="s">
        <v>8</v>
      </c>
      <c r="S27" s="18"/>
      <c r="T27" s="1"/>
      <c r="U27" s="1"/>
      <c r="V27" s="1">
        <v>87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92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58728</v>
      </c>
      <c r="FK27" s="77">
        <v>58738</v>
      </c>
    </row>
    <row r="28" spans="1:167" x14ac:dyDescent="0.25">
      <c r="A28" s="19">
        <v>18</v>
      </c>
      <c r="B28" s="19">
        <v>136689</v>
      </c>
      <c r="C28" s="19" t="s">
        <v>170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28" s="39"/>
      <c r="R28" s="39" t="s">
        <v>8</v>
      </c>
      <c r="S28" s="18"/>
      <c r="T28" s="1"/>
      <c r="U28" s="1"/>
      <c r="V28" s="1">
        <v>89</v>
      </c>
      <c r="W28" s="1">
        <v>91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94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136705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29" s="39"/>
      <c r="R29" s="39" t="s">
        <v>8</v>
      </c>
      <c r="S29" s="18"/>
      <c r="T29" s="1"/>
      <c r="U29" s="1"/>
      <c r="V29" s="1">
        <v>88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88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58729</v>
      </c>
      <c r="FK29" s="77">
        <v>58739</v>
      </c>
    </row>
    <row r="30" spans="1:167" x14ac:dyDescent="0.25">
      <c r="A30" s="19">
        <v>20</v>
      </c>
      <c r="B30" s="19">
        <v>136721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2</v>
      </c>
      <c r="P30" s="28" t="str">
        <f t="shared" si="9"/>
        <v>Memiliki ketrampilan dalam pengelolaan citra pengindraan jauh geografis serta memiliki kemampuan dalam membuat makalah terkait negara maju dan berkembang dengan peta, tabel, grafik atau diagram</v>
      </c>
      <c r="Q30" s="39"/>
      <c r="R30" s="39" t="s">
        <v>8</v>
      </c>
      <c r="S30" s="18"/>
      <c r="T30" s="1"/>
      <c r="U30" s="1"/>
      <c r="V30" s="1">
        <v>86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90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136737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1" s="39"/>
      <c r="R31" s="39" t="s">
        <v>8</v>
      </c>
      <c r="S31" s="18"/>
      <c r="T31" s="1"/>
      <c r="U31" s="1"/>
      <c r="V31" s="1">
        <v>87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92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58730</v>
      </c>
      <c r="FK31" s="77">
        <v>58740</v>
      </c>
    </row>
    <row r="32" spans="1:167" x14ac:dyDescent="0.25">
      <c r="A32" s="19">
        <v>22</v>
      </c>
      <c r="B32" s="19">
        <v>136945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2" s="39"/>
      <c r="R32" s="39" t="s">
        <v>8</v>
      </c>
      <c r="S32" s="18"/>
      <c r="T32" s="1"/>
      <c r="U32" s="1"/>
      <c r="V32" s="1">
        <v>85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92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136753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jaringan transportasi, tata guna lahan dengan peta dan pengindraan jauh serta memiliki kemampuan dalam menganalisis negara maju dan berkembang dalam pasar bebas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3" s="39"/>
      <c r="R33" s="39" t="s">
        <v>8</v>
      </c>
      <c r="S33" s="18"/>
      <c r="T33" s="1"/>
      <c r="U33" s="1"/>
      <c r="V33" s="1">
        <v>85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87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136769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4" s="39"/>
      <c r="R34" s="39" t="s">
        <v>8</v>
      </c>
      <c r="S34" s="18"/>
      <c r="T34" s="1"/>
      <c r="U34" s="1"/>
      <c r="V34" s="1">
        <v>90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90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136785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5" s="28">
        <f t="shared" si="5"/>
        <v>91.5</v>
      </c>
      <c r="L35" s="28" t="str">
        <f t="shared" si="6"/>
        <v>A</v>
      </c>
      <c r="M35" s="28">
        <f t="shared" si="7"/>
        <v>91.5</v>
      </c>
      <c r="N35" s="28" t="str">
        <f t="shared" si="8"/>
        <v>A</v>
      </c>
      <c r="O35" s="36">
        <v>1</v>
      </c>
      <c r="P35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5" s="39"/>
      <c r="R35" s="39" t="s">
        <v>8</v>
      </c>
      <c r="S35" s="18"/>
      <c r="T35" s="1"/>
      <c r="U35" s="1"/>
      <c r="V35" s="1">
        <v>88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93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136801</v>
      </c>
      <c r="C36" s="19" t="s">
        <v>178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6" s="28">
        <f t="shared" si="5"/>
        <v>89.5</v>
      </c>
      <c r="L36" s="28" t="str">
        <f t="shared" si="6"/>
        <v>A</v>
      </c>
      <c r="M36" s="28">
        <f t="shared" si="7"/>
        <v>89.5</v>
      </c>
      <c r="N36" s="28" t="str">
        <f t="shared" si="8"/>
        <v>A</v>
      </c>
      <c r="O36" s="36">
        <v>1</v>
      </c>
      <c r="P36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6" s="39"/>
      <c r="R36" s="39" t="s">
        <v>8</v>
      </c>
      <c r="S36" s="18"/>
      <c r="T36" s="1"/>
      <c r="U36" s="1"/>
      <c r="V36" s="1">
        <v>91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92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136817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7" s="39"/>
      <c r="R37" s="39" t="s">
        <v>8</v>
      </c>
      <c r="S37" s="18"/>
      <c r="T37" s="1"/>
      <c r="U37" s="1"/>
      <c r="V37" s="1">
        <v>91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92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136833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8" s="39"/>
      <c r="R38" s="39" t="s">
        <v>8</v>
      </c>
      <c r="S38" s="18"/>
      <c r="T38" s="1"/>
      <c r="U38" s="1"/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93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136849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39" s="39"/>
      <c r="R39" s="39" t="s">
        <v>8</v>
      </c>
      <c r="S39" s="18"/>
      <c r="T39" s="1"/>
      <c r="U39" s="1"/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93</v>
      </c>
      <c r="AI39" s="1">
        <v>92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136865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>
        <v>1</v>
      </c>
      <c r="P40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0" s="39"/>
      <c r="R40" s="39" t="s">
        <v>8</v>
      </c>
      <c r="S40" s="18"/>
      <c r="T40" s="1"/>
      <c r="U40" s="1"/>
      <c r="V40" s="1">
        <v>86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86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136881</v>
      </c>
      <c r="C41" s="19" t="s">
        <v>183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1" s="39"/>
      <c r="R41" s="39" t="s">
        <v>8</v>
      </c>
      <c r="S41" s="18"/>
      <c r="T41" s="1"/>
      <c r="U41" s="1"/>
      <c r="V41" s="1">
        <v>91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136897</v>
      </c>
      <c r="C42" s="19" t="s">
        <v>184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2" s="28">
        <f t="shared" si="5"/>
        <v>91.5</v>
      </c>
      <c r="L42" s="28" t="str">
        <f t="shared" si="6"/>
        <v>A</v>
      </c>
      <c r="M42" s="28">
        <f t="shared" si="7"/>
        <v>91.5</v>
      </c>
      <c r="N42" s="28" t="str">
        <f t="shared" si="8"/>
        <v>A</v>
      </c>
      <c r="O42" s="36">
        <v>1</v>
      </c>
      <c r="P42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2" s="39"/>
      <c r="R42" s="39" t="s">
        <v>8</v>
      </c>
      <c r="S42" s="18"/>
      <c r="T42" s="1"/>
      <c r="U42" s="1"/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93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136913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jaringan transportasi, tata guna lahan dengan peta, pengindraan jauh dan SIG dalam pengembangan wilayah serta memiliki kemampuan dalam menganalisis negara maju dan berkembang dalam pasar bebas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1</v>
      </c>
      <c r="P43" s="28" t="str">
        <f t="shared" si="9"/>
        <v>Memiliki ketrampilan dalam pengelolaan citra pengindraan jauh dan sistem informasi geografis serta memiliki kemampuan dalam membuat makalah terkait negara maju dan berkembang dengan peta, tabel, grafik atau diagram</v>
      </c>
      <c r="Q43" s="39"/>
      <c r="R43" s="39" t="s">
        <v>8</v>
      </c>
      <c r="S43" s="18"/>
      <c r="T43" s="1"/>
      <c r="U43" s="1"/>
      <c r="V43" s="1">
        <v>86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89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87.787878787878782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AIM</cp:lastModifiedBy>
  <dcterms:created xsi:type="dcterms:W3CDTF">2015-09-01T09:01:01Z</dcterms:created>
  <dcterms:modified xsi:type="dcterms:W3CDTF">2020-04-11T03:03:35Z</dcterms:modified>
  <cp:category/>
</cp:coreProperties>
</file>