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codeName="ThisWorkbook"/>
  <mc:AlternateContent xmlns:mc="http://schemas.openxmlformats.org/markup-compatibility/2006">
    <mc:Choice Requires="x15">
      <x15ac:absPath xmlns:x15ac="http://schemas.microsoft.com/office/spreadsheetml/2010/11/ac" url="/Users/macbook/Desktop/"/>
    </mc:Choice>
  </mc:AlternateContent>
  <bookViews>
    <workbookView xWindow="240" yWindow="460" windowWidth="25360" windowHeight="14900" activeTab="2"/>
  </bookViews>
  <sheets>
    <sheet name="XII-MIPA 5" sheetId="1" r:id="rId1"/>
    <sheet name="XII-MIPA 6" sheetId="2" r:id="rId2"/>
    <sheet name="XII-MIPA 7"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55" i="3" l="1"/>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K54" i="3"/>
  <c r="K53" i="3"/>
  <c r="K52" i="3"/>
  <c r="P50" i="3"/>
  <c r="M50" i="3"/>
  <c r="N50" i="3"/>
  <c r="K50" i="3"/>
  <c r="L50" i="3"/>
  <c r="J50" i="3"/>
  <c r="H50" i="3"/>
  <c r="E50" i="3"/>
  <c r="F50" i="3"/>
  <c r="P49" i="3"/>
  <c r="M49" i="3"/>
  <c r="N49" i="3"/>
  <c r="K49" i="3"/>
  <c r="L49" i="3"/>
  <c r="J49" i="3"/>
  <c r="H49" i="3"/>
  <c r="E49" i="3"/>
  <c r="F49" i="3"/>
  <c r="P48" i="3"/>
  <c r="M48" i="3"/>
  <c r="N48" i="3"/>
  <c r="K48" i="3"/>
  <c r="L48" i="3"/>
  <c r="J48" i="3"/>
  <c r="H48" i="3"/>
  <c r="E48" i="3"/>
  <c r="F48" i="3"/>
  <c r="P47" i="3"/>
  <c r="M47" i="3"/>
  <c r="N47" i="3"/>
  <c r="K47" i="3"/>
  <c r="L47" i="3"/>
  <c r="J47" i="3"/>
  <c r="H47" i="3"/>
  <c r="E47" i="3"/>
  <c r="F47" i="3"/>
  <c r="P46" i="3"/>
  <c r="M46" i="3"/>
  <c r="N46" i="3"/>
  <c r="K46" i="3"/>
  <c r="L46" i="3"/>
  <c r="J46" i="3"/>
  <c r="H46" i="3"/>
  <c r="E46" i="3"/>
  <c r="F46" i="3"/>
  <c r="P45" i="3"/>
  <c r="M45" i="3"/>
  <c r="N45" i="3"/>
  <c r="K45" i="3"/>
  <c r="L45" i="3"/>
  <c r="J45" i="3"/>
  <c r="H45" i="3"/>
  <c r="E45" i="3"/>
  <c r="F45" i="3"/>
  <c r="P44" i="3"/>
  <c r="M44" i="3"/>
  <c r="N44" i="3"/>
  <c r="K44" i="3"/>
  <c r="L44" i="3"/>
  <c r="J44" i="3"/>
  <c r="H44" i="3"/>
  <c r="E44" i="3"/>
  <c r="F44" i="3"/>
  <c r="P43" i="3"/>
  <c r="M43" i="3"/>
  <c r="N43" i="3"/>
  <c r="K43" i="3"/>
  <c r="L43" i="3"/>
  <c r="J43" i="3"/>
  <c r="H43" i="3"/>
  <c r="E43" i="3"/>
  <c r="F43" i="3"/>
  <c r="P42" i="3"/>
  <c r="M42" i="3"/>
  <c r="N42" i="3"/>
  <c r="K42" i="3"/>
  <c r="L42" i="3"/>
  <c r="J42" i="3"/>
  <c r="H42" i="3"/>
  <c r="E42" i="3"/>
  <c r="F42" i="3"/>
  <c r="P41" i="3"/>
  <c r="M41" i="3"/>
  <c r="N41" i="3"/>
  <c r="K41" i="3"/>
  <c r="L41" i="3"/>
  <c r="J41" i="3"/>
  <c r="H41" i="3"/>
  <c r="E41" i="3"/>
  <c r="F41" i="3"/>
  <c r="P40" i="3"/>
  <c r="M40" i="3"/>
  <c r="N40" i="3"/>
  <c r="K40" i="3"/>
  <c r="L40" i="3"/>
  <c r="J40" i="3"/>
  <c r="H40" i="3"/>
  <c r="E40" i="3"/>
  <c r="F40" i="3"/>
  <c r="P39" i="3"/>
  <c r="M39" i="3"/>
  <c r="N39" i="3"/>
  <c r="K39" i="3"/>
  <c r="L39" i="3"/>
  <c r="J39" i="3"/>
  <c r="H39" i="3"/>
  <c r="E39" i="3"/>
  <c r="F39" i="3"/>
  <c r="P38" i="3"/>
  <c r="M38" i="3"/>
  <c r="N38" i="3"/>
  <c r="K38" i="3"/>
  <c r="L38" i="3"/>
  <c r="J38" i="3"/>
  <c r="H38" i="3"/>
  <c r="E38" i="3"/>
  <c r="F38" i="3"/>
  <c r="P37" i="3"/>
  <c r="M37" i="3"/>
  <c r="N37" i="3"/>
  <c r="K37" i="3"/>
  <c r="L37" i="3"/>
  <c r="J37" i="3"/>
  <c r="H37" i="3"/>
  <c r="E37" i="3"/>
  <c r="F37" i="3"/>
  <c r="P36" i="3"/>
  <c r="M36" i="3"/>
  <c r="N36" i="3"/>
  <c r="K36" i="3"/>
  <c r="L36" i="3"/>
  <c r="J36" i="3"/>
  <c r="H36" i="3"/>
  <c r="E36" i="3"/>
  <c r="F36" i="3"/>
  <c r="P35" i="3"/>
  <c r="M35" i="3"/>
  <c r="N35" i="3"/>
  <c r="K35" i="3"/>
  <c r="L35" i="3"/>
  <c r="J35" i="3"/>
  <c r="H35" i="3"/>
  <c r="E35" i="3"/>
  <c r="F35" i="3"/>
  <c r="P34" i="3"/>
  <c r="M34" i="3"/>
  <c r="N34" i="3"/>
  <c r="K34" i="3"/>
  <c r="L34" i="3"/>
  <c r="J34" i="3"/>
  <c r="H34" i="3"/>
  <c r="E34" i="3"/>
  <c r="F34" i="3"/>
  <c r="P33" i="3"/>
  <c r="M33" i="3"/>
  <c r="N33" i="3"/>
  <c r="K33" i="3"/>
  <c r="L33" i="3"/>
  <c r="J33" i="3"/>
  <c r="H33" i="3"/>
  <c r="E33" i="3"/>
  <c r="F33" i="3"/>
  <c r="P32" i="3"/>
  <c r="M32" i="3"/>
  <c r="N32" i="3"/>
  <c r="K32" i="3"/>
  <c r="L32" i="3"/>
  <c r="J32" i="3"/>
  <c r="H32" i="3"/>
  <c r="E32" i="3"/>
  <c r="F32" i="3"/>
  <c r="P31" i="3"/>
  <c r="M31" i="3"/>
  <c r="N31" i="3"/>
  <c r="K31" i="3"/>
  <c r="L31" i="3"/>
  <c r="J31" i="3"/>
  <c r="H31" i="3"/>
  <c r="E31" i="3"/>
  <c r="F31" i="3"/>
  <c r="P30" i="3"/>
  <c r="M30" i="3"/>
  <c r="N30" i="3"/>
  <c r="K30" i="3"/>
  <c r="L30" i="3"/>
  <c r="J30" i="3"/>
  <c r="H30" i="3"/>
  <c r="E30" i="3"/>
  <c r="F30" i="3"/>
  <c r="P29" i="3"/>
  <c r="M29" i="3"/>
  <c r="N29" i="3"/>
  <c r="K29" i="3"/>
  <c r="L29" i="3"/>
  <c r="J29" i="3"/>
  <c r="H29" i="3"/>
  <c r="E29" i="3"/>
  <c r="F29" i="3"/>
  <c r="P28" i="3"/>
  <c r="M28" i="3"/>
  <c r="N28" i="3"/>
  <c r="K28" i="3"/>
  <c r="L28" i="3"/>
  <c r="J28" i="3"/>
  <c r="H28" i="3"/>
  <c r="E28" i="3"/>
  <c r="F28" i="3"/>
  <c r="P27" i="3"/>
  <c r="M27" i="3"/>
  <c r="N27" i="3"/>
  <c r="K27" i="3"/>
  <c r="L27" i="3"/>
  <c r="J27" i="3"/>
  <c r="H27" i="3"/>
  <c r="E27" i="3"/>
  <c r="F27" i="3"/>
  <c r="P26" i="3"/>
  <c r="M26" i="3"/>
  <c r="N26" i="3"/>
  <c r="K26" i="3"/>
  <c r="L26" i="3"/>
  <c r="J26" i="3"/>
  <c r="H26" i="3"/>
  <c r="E26" i="3"/>
  <c r="F26" i="3"/>
  <c r="P25" i="3"/>
  <c r="M25" i="3"/>
  <c r="N25" i="3"/>
  <c r="K25" i="3"/>
  <c r="L25" i="3"/>
  <c r="J25" i="3"/>
  <c r="H25" i="3"/>
  <c r="E25" i="3"/>
  <c r="F25" i="3"/>
  <c r="P24" i="3"/>
  <c r="M24" i="3"/>
  <c r="N24" i="3"/>
  <c r="K24" i="3"/>
  <c r="L24" i="3"/>
  <c r="J24" i="3"/>
  <c r="H24" i="3"/>
  <c r="E24" i="3"/>
  <c r="F24" i="3"/>
  <c r="P23" i="3"/>
  <c r="M23" i="3"/>
  <c r="N23" i="3"/>
  <c r="K23" i="3"/>
  <c r="L23" i="3"/>
  <c r="J23" i="3"/>
  <c r="H23" i="3"/>
  <c r="E23" i="3"/>
  <c r="F23" i="3"/>
  <c r="P22" i="3"/>
  <c r="M22" i="3"/>
  <c r="N22" i="3"/>
  <c r="K22" i="3"/>
  <c r="L22" i="3"/>
  <c r="J22" i="3"/>
  <c r="H22" i="3"/>
  <c r="E22" i="3"/>
  <c r="F22" i="3"/>
  <c r="P21" i="3"/>
  <c r="M21" i="3"/>
  <c r="N21" i="3"/>
  <c r="K21" i="3"/>
  <c r="L21" i="3"/>
  <c r="J21" i="3"/>
  <c r="H21" i="3"/>
  <c r="E21" i="3"/>
  <c r="F21" i="3"/>
  <c r="P20" i="3"/>
  <c r="M20" i="3"/>
  <c r="N20" i="3"/>
  <c r="K20" i="3"/>
  <c r="L20" i="3"/>
  <c r="J20" i="3"/>
  <c r="H20" i="3"/>
  <c r="E20" i="3"/>
  <c r="F20" i="3"/>
  <c r="P19" i="3"/>
  <c r="M19" i="3"/>
  <c r="N19" i="3"/>
  <c r="K19" i="3"/>
  <c r="L19" i="3"/>
  <c r="J19" i="3"/>
  <c r="H19" i="3"/>
  <c r="E19" i="3"/>
  <c r="F19" i="3"/>
  <c r="P18" i="3"/>
  <c r="M18" i="3"/>
  <c r="N18" i="3"/>
  <c r="K18" i="3"/>
  <c r="L18" i="3"/>
  <c r="J18" i="3"/>
  <c r="H18" i="3"/>
  <c r="E18" i="3"/>
  <c r="F18" i="3"/>
  <c r="P17" i="3"/>
  <c r="M17" i="3"/>
  <c r="N17" i="3"/>
  <c r="K17" i="3"/>
  <c r="L17" i="3"/>
  <c r="J17" i="3"/>
  <c r="H17" i="3"/>
  <c r="E17" i="3"/>
  <c r="F17" i="3"/>
  <c r="P16" i="3"/>
  <c r="M16" i="3"/>
  <c r="N16" i="3"/>
  <c r="K16" i="3"/>
  <c r="L16" i="3"/>
  <c r="J16" i="3"/>
  <c r="H16" i="3"/>
  <c r="E16" i="3"/>
  <c r="F16" i="3"/>
  <c r="P15" i="3"/>
  <c r="M15" i="3"/>
  <c r="N15" i="3"/>
  <c r="K15" i="3"/>
  <c r="L15" i="3"/>
  <c r="J15" i="3"/>
  <c r="H15" i="3"/>
  <c r="E15" i="3"/>
  <c r="F15" i="3"/>
  <c r="P14" i="3"/>
  <c r="M14" i="3"/>
  <c r="N14" i="3"/>
  <c r="K14" i="3"/>
  <c r="L14" i="3"/>
  <c r="J14" i="3"/>
  <c r="H14" i="3"/>
  <c r="E14" i="3"/>
  <c r="F14" i="3"/>
  <c r="P13" i="3"/>
  <c r="M13" i="3"/>
  <c r="N13" i="3"/>
  <c r="K13" i="3"/>
  <c r="L13" i="3"/>
  <c r="J13" i="3"/>
  <c r="H13" i="3"/>
  <c r="E13" i="3"/>
  <c r="F13" i="3"/>
  <c r="P12" i="3"/>
  <c r="M12" i="3"/>
  <c r="N12" i="3"/>
  <c r="K12" i="3"/>
  <c r="L12" i="3"/>
  <c r="J12" i="3"/>
  <c r="H12" i="3"/>
  <c r="E12" i="3"/>
  <c r="F12" i="3"/>
  <c r="P11" i="3"/>
  <c r="M11" i="3"/>
  <c r="N11" i="3"/>
  <c r="K11" i="3"/>
  <c r="L11" i="3"/>
  <c r="J11" i="3"/>
  <c r="H11" i="3"/>
  <c r="E11" i="3"/>
  <c r="F11" i="3"/>
  <c r="K55"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K54" i="2"/>
  <c r="K53" i="2"/>
  <c r="K52" i="2"/>
  <c r="P50" i="2"/>
  <c r="M50" i="2"/>
  <c r="N50" i="2"/>
  <c r="K50" i="2"/>
  <c r="L50" i="2"/>
  <c r="J50" i="2"/>
  <c r="H50" i="2"/>
  <c r="E50" i="2"/>
  <c r="F50" i="2"/>
  <c r="P49" i="2"/>
  <c r="M49" i="2"/>
  <c r="N49" i="2"/>
  <c r="K49" i="2"/>
  <c r="L49" i="2"/>
  <c r="J49" i="2"/>
  <c r="H49" i="2"/>
  <c r="E49" i="2"/>
  <c r="F49" i="2"/>
  <c r="P48" i="2"/>
  <c r="M48" i="2"/>
  <c r="N48" i="2"/>
  <c r="K48" i="2"/>
  <c r="L48" i="2"/>
  <c r="J48" i="2"/>
  <c r="H48" i="2"/>
  <c r="E48" i="2"/>
  <c r="F48" i="2"/>
  <c r="P47" i="2"/>
  <c r="M47" i="2"/>
  <c r="N47" i="2"/>
  <c r="K47" i="2"/>
  <c r="L47" i="2"/>
  <c r="J47" i="2"/>
  <c r="H47" i="2"/>
  <c r="E47" i="2"/>
  <c r="F47" i="2"/>
  <c r="P46" i="2"/>
  <c r="M46" i="2"/>
  <c r="N46" i="2"/>
  <c r="K46" i="2"/>
  <c r="L46" i="2"/>
  <c r="J46" i="2"/>
  <c r="H46" i="2"/>
  <c r="E46" i="2"/>
  <c r="F46" i="2"/>
  <c r="P45" i="2"/>
  <c r="M45" i="2"/>
  <c r="N45" i="2"/>
  <c r="K45" i="2"/>
  <c r="L45" i="2"/>
  <c r="J45" i="2"/>
  <c r="H45" i="2"/>
  <c r="E45" i="2"/>
  <c r="F45" i="2"/>
  <c r="P44" i="2"/>
  <c r="M44" i="2"/>
  <c r="N44" i="2"/>
  <c r="K44" i="2"/>
  <c r="L44" i="2"/>
  <c r="J44" i="2"/>
  <c r="H44" i="2"/>
  <c r="E44" i="2"/>
  <c r="F44" i="2"/>
  <c r="P43" i="2"/>
  <c r="M43" i="2"/>
  <c r="N43" i="2"/>
  <c r="K43" i="2"/>
  <c r="L43" i="2"/>
  <c r="J43" i="2"/>
  <c r="H43" i="2"/>
  <c r="E43" i="2"/>
  <c r="F43" i="2"/>
  <c r="P42" i="2"/>
  <c r="M42" i="2"/>
  <c r="N42" i="2"/>
  <c r="K42" i="2"/>
  <c r="L42" i="2"/>
  <c r="J42" i="2"/>
  <c r="H42" i="2"/>
  <c r="E42" i="2"/>
  <c r="F42" i="2"/>
  <c r="P41" i="2"/>
  <c r="M41" i="2"/>
  <c r="N41" i="2"/>
  <c r="K41" i="2"/>
  <c r="L41" i="2"/>
  <c r="J41" i="2"/>
  <c r="H41" i="2"/>
  <c r="E41" i="2"/>
  <c r="F41" i="2"/>
  <c r="P40" i="2"/>
  <c r="M40" i="2"/>
  <c r="N40" i="2"/>
  <c r="K40" i="2"/>
  <c r="L40" i="2"/>
  <c r="J40" i="2"/>
  <c r="H40" i="2"/>
  <c r="E40" i="2"/>
  <c r="F40" i="2"/>
  <c r="P39" i="2"/>
  <c r="M39" i="2"/>
  <c r="N39" i="2"/>
  <c r="K39" i="2"/>
  <c r="L39" i="2"/>
  <c r="J39" i="2"/>
  <c r="H39" i="2"/>
  <c r="E39" i="2"/>
  <c r="F39" i="2"/>
  <c r="P38" i="2"/>
  <c r="M38" i="2"/>
  <c r="N38" i="2"/>
  <c r="K38" i="2"/>
  <c r="L38" i="2"/>
  <c r="J38" i="2"/>
  <c r="H38" i="2"/>
  <c r="E38" i="2"/>
  <c r="F38" i="2"/>
  <c r="P37" i="2"/>
  <c r="M37" i="2"/>
  <c r="N37" i="2"/>
  <c r="K37" i="2"/>
  <c r="L37" i="2"/>
  <c r="J37" i="2"/>
  <c r="H37" i="2"/>
  <c r="E37" i="2"/>
  <c r="F37" i="2"/>
  <c r="P36" i="2"/>
  <c r="M36" i="2"/>
  <c r="N36" i="2"/>
  <c r="K36" i="2"/>
  <c r="L36" i="2"/>
  <c r="J36" i="2"/>
  <c r="H36" i="2"/>
  <c r="E36" i="2"/>
  <c r="F36" i="2"/>
  <c r="P35" i="2"/>
  <c r="M35" i="2"/>
  <c r="N35" i="2"/>
  <c r="K35" i="2"/>
  <c r="L35" i="2"/>
  <c r="J35" i="2"/>
  <c r="H35" i="2"/>
  <c r="E35" i="2"/>
  <c r="F35" i="2"/>
  <c r="P34" i="2"/>
  <c r="M34" i="2"/>
  <c r="N34" i="2"/>
  <c r="K34" i="2"/>
  <c r="L34" i="2"/>
  <c r="J34" i="2"/>
  <c r="H34" i="2"/>
  <c r="E34" i="2"/>
  <c r="F34" i="2"/>
  <c r="P33" i="2"/>
  <c r="M33" i="2"/>
  <c r="N33" i="2"/>
  <c r="K33" i="2"/>
  <c r="L33" i="2"/>
  <c r="J33" i="2"/>
  <c r="H33" i="2"/>
  <c r="E33" i="2"/>
  <c r="F33" i="2"/>
  <c r="P32" i="2"/>
  <c r="M32" i="2"/>
  <c r="N32" i="2"/>
  <c r="K32" i="2"/>
  <c r="L32" i="2"/>
  <c r="J32" i="2"/>
  <c r="H32" i="2"/>
  <c r="E32" i="2"/>
  <c r="F32" i="2"/>
  <c r="P31" i="2"/>
  <c r="M31" i="2"/>
  <c r="N31" i="2"/>
  <c r="K31" i="2"/>
  <c r="L31" i="2"/>
  <c r="J31" i="2"/>
  <c r="H31" i="2"/>
  <c r="E31" i="2"/>
  <c r="F31" i="2"/>
  <c r="P30" i="2"/>
  <c r="M30" i="2"/>
  <c r="N30" i="2"/>
  <c r="K30" i="2"/>
  <c r="L30" i="2"/>
  <c r="J30" i="2"/>
  <c r="H30" i="2"/>
  <c r="E30" i="2"/>
  <c r="F30" i="2"/>
  <c r="P29" i="2"/>
  <c r="M29" i="2"/>
  <c r="N29" i="2"/>
  <c r="K29" i="2"/>
  <c r="L29" i="2"/>
  <c r="J29" i="2"/>
  <c r="H29" i="2"/>
  <c r="E29" i="2"/>
  <c r="F29" i="2"/>
  <c r="P28" i="2"/>
  <c r="M28" i="2"/>
  <c r="N28" i="2"/>
  <c r="K28" i="2"/>
  <c r="L28" i="2"/>
  <c r="J28" i="2"/>
  <c r="H28" i="2"/>
  <c r="E28" i="2"/>
  <c r="F28" i="2"/>
  <c r="P27" i="2"/>
  <c r="M27" i="2"/>
  <c r="N27" i="2"/>
  <c r="K27" i="2"/>
  <c r="L27" i="2"/>
  <c r="J27" i="2"/>
  <c r="H27" i="2"/>
  <c r="E27" i="2"/>
  <c r="F27" i="2"/>
  <c r="P26" i="2"/>
  <c r="M26" i="2"/>
  <c r="N26" i="2"/>
  <c r="K26" i="2"/>
  <c r="L26" i="2"/>
  <c r="J26" i="2"/>
  <c r="H26" i="2"/>
  <c r="E26" i="2"/>
  <c r="F26" i="2"/>
  <c r="P25" i="2"/>
  <c r="M25" i="2"/>
  <c r="N25" i="2"/>
  <c r="K25" i="2"/>
  <c r="L25" i="2"/>
  <c r="J25" i="2"/>
  <c r="H25" i="2"/>
  <c r="E25" i="2"/>
  <c r="F25" i="2"/>
  <c r="P24" i="2"/>
  <c r="M24" i="2"/>
  <c r="N24" i="2"/>
  <c r="K24" i="2"/>
  <c r="L24" i="2"/>
  <c r="J24" i="2"/>
  <c r="H24" i="2"/>
  <c r="E24" i="2"/>
  <c r="F24" i="2"/>
  <c r="P23" i="2"/>
  <c r="M23" i="2"/>
  <c r="N23" i="2"/>
  <c r="K23" i="2"/>
  <c r="L23" i="2"/>
  <c r="J23" i="2"/>
  <c r="H23" i="2"/>
  <c r="E23" i="2"/>
  <c r="F23" i="2"/>
  <c r="P22" i="2"/>
  <c r="M22" i="2"/>
  <c r="N22" i="2"/>
  <c r="K22" i="2"/>
  <c r="L22" i="2"/>
  <c r="J22" i="2"/>
  <c r="H22" i="2"/>
  <c r="E22" i="2"/>
  <c r="F22" i="2"/>
  <c r="P21" i="2"/>
  <c r="M21" i="2"/>
  <c r="N21" i="2"/>
  <c r="K21" i="2"/>
  <c r="L21" i="2"/>
  <c r="J21" i="2"/>
  <c r="H21" i="2"/>
  <c r="E21" i="2"/>
  <c r="F21" i="2"/>
  <c r="P20" i="2"/>
  <c r="M20" i="2"/>
  <c r="N20" i="2"/>
  <c r="K20" i="2"/>
  <c r="L20" i="2"/>
  <c r="J20" i="2"/>
  <c r="H20" i="2"/>
  <c r="E20" i="2"/>
  <c r="F20" i="2"/>
  <c r="P19" i="2"/>
  <c r="M19" i="2"/>
  <c r="N19" i="2"/>
  <c r="K19" i="2"/>
  <c r="L19" i="2"/>
  <c r="J19" i="2"/>
  <c r="H19" i="2"/>
  <c r="E19" i="2"/>
  <c r="F19" i="2"/>
  <c r="P18" i="2"/>
  <c r="M18" i="2"/>
  <c r="N18" i="2"/>
  <c r="K18" i="2"/>
  <c r="L18" i="2"/>
  <c r="J18" i="2"/>
  <c r="H18" i="2"/>
  <c r="E18" i="2"/>
  <c r="F18" i="2"/>
  <c r="P17" i="2"/>
  <c r="M17" i="2"/>
  <c r="N17" i="2"/>
  <c r="K17" i="2"/>
  <c r="L17" i="2"/>
  <c r="J17" i="2"/>
  <c r="H17" i="2"/>
  <c r="E17" i="2"/>
  <c r="F17" i="2"/>
  <c r="P16" i="2"/>
  <c r="M16" i="2"/>
  <c r="N16" i="2"/>
  <c r="K16" i="2"/>
  <c r="L16" i="2"/>
  <c r="J16" i="2"/>
  <c r="H16" i="2"/>
  <c r="E16" i="2"/>
  <c r="F16" i="2"/>
  <c r="P15" i="2"/>
  <c r="M15" i="2"/>
  <c r="N15" i="2"/>
  <c r="K15" i="2"/>
  <c r="L15" i="2"/>
  <c r="J15" i="2"/>
  <c r="H15" i="2"/>
  <c r="E15" i="2"/>
  <c r="F15" i="2"/>
  <c r="P14" i="2"/>
  <c r="M14" i="2"/>
  <c r="N14" i="2"/>
  <c r="K14" i="2"/>
  <c r="L14" i="2"/>
  <c r="J14" i="2"/>
  <c r="H14" i="2"/>
  <c r="E14" i="2"/>
  <c r="F14" i="2"/>
  <c r="P13" i="2"/>
  <c r="M13" i="2"/>
  <c r="N13" i="2"/>
  <c r="K13" i="2"/>
  <c r="L13" i="2"/>
  <c r="J13" i="2"/>
  <c r="H13" i="2"/>
  <c r="E13" i="2"/>
  <c r="F13" i="2"/>
  <c r="P12" i="2"/>
  <c r="M12" i="2"/>
  <c r="N12" i="2"/>
  <c r="K12" i="2"/>
  <c r="L12" i="2"/>
  <c r="J12" i="2"/>
  <c r="H12" i="2"/>
  <c r="E12" i="2"/>
  <c r="F12" i="2"/>
  <c r="P11" i="2"/>
  <c r="M11" i="2"/>
  <c r="N11" i="2"/>
  <c r="K11" i="2"/>
  <c r="L11" i="2"/>
  <c r="J11" i="2"/>
  <c r="H11" i="2"/>
  <c r="E11" i="2"/>
  <c r="F11" i="2"/>
  <c r="K55"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K54" i="1"/>
  <c r="K53" i="1"/>
  <c r="K52" i="1"/>
  <c r="P50" i="1"/>
  <c r="M50" i="1"/>
  <c r="N50" i="1"/>
  <c r="K50" i="1"/>
  <c r="L50" i="1"/>
  <c r="J50" i="1"/>
  <c r="H50" i="1"/>
  <c r="E50" i="1"/>
  <c r="F50" i="1"/>
  <c r="P49" i="1"/>
  <c r="M49" i="1"/>
  <c r="N49" i="1"/>
  <c r="K49" i="1"/>
  <c r="L49" i="1"/>
  <c r="J49" i="1"/>
  <c r="H49" i="1"/>
  <c r="E49" i="1"/>
  <c r="F49" i="1"/>
  <c r="P48" i="1"/>
  <c r="M48" i="1"/>
  <c r="N48" i="1"/>
  <c r="K48" i="1"/>
  <c r="L48" i="1"/>
  <c r="J48" i="1"/>
  <c r="H48" i="1"/>
  <c r="E48" i="1"/>
  <c r="F48" i="1"/>
  <c r="P47" i="1"/>
  <c r="M47" i="1"/>
  <c r="N47" i="1"/>
  <c r="K47" i="1"/>
  <c r="L47" i="1"/>
  <c r="J47" i="1"/>
  <c r="H47" i="1"/>
  <c r="E47" i="1"/>
  <c r="F47" i="1"/>
  <c r="P46" i="1"/>
  <c r="M46" i="1"/>
  <c r="N46" i="1"/>
  <c r="K46" i="1"/>
  <c r="L46" i="1"/>
  <c r="J46" i="1"/>
  <c r="H46" i="1"/>
  <c r="E46" i="1"/>
  <c r="F46" i="1"/>
  <c r="P45" i="1"/>
  <c r="M45" i="1"/>
  <c r="N45" i="1"/>
  <c r="K45" i="1"/>
  <c r="L45" i="1"/>
  <c r="J45" i="1"/>
  <c r="H45" i="1"/>
  <c r="E45" i="1"/>
  <c r="F45" i="1"/>
  <c r="P44" i="1"/>
  <c r="M44" i="1"/>
  <c r="N44" i="1"/>
  <c r="K44" i="1"/>
  <c r="L44" i="1"/>
  <c r="J44" i="1"/>
  <c r="H44" i="1"/>
  <c r="E44" i="1"/>
  <c r="F44" i="1"/>
  <c r="P43" i="1"/>
  <c r="M43" i="1"/>
  <c r="N43" i="1"/>
  <c r="K43" i="1"/>
  <c r="L43" i="1"/>
  <c r="J43" i="1"/>
  <c r="H43" i="1"/>
  <c r="E43" i="1"/>
  <c r="F43" i="1"/>
  <c r="P42" i="1"/>
  <c r="M42" i="1"/>
  <c r="N42" i="1"/>
  <c r="K42" i="1"/>
  <c r="L42" i="1"/>
  <c r="J42" i="1"/>
  <c r="H42" i="1"/>
  <c r="E42" i="1"/>
  <c r="F42" i="1"/>
  <c r="P41" i="1"/>
  <c r="M41" i="1"/>
  <c r="N41" i="1"/>
  <c r="K41" i="1"/>
  <c r="L41" i="1"/>
  <c r="J41" i="1"/>
  <c r="H41" i="1"/>
  <c r="E41" i="1"/>
  <c r="F41" i="1"/>
  <c r="P40" i="1"/>
  <c r="M40" i="1"/>
  <c r="N40" i="1"/>
  <c r="K40" i="1"/>
  <c r="L40" i="1"/>
  <c r="J40" i="1"/>
  <c r="H40" i="1"/>
  <c r="E40" i="1"/>
  <c r="F40" i="1"/>
  <c r="P39" i="1"/>
  <c r="M39" i="1"/>
  <c r="N39" i="1"/>
  <c r="K39" i="1"/>
  <c r="L39" i="1"/>
  <c r="J39" i="1"/>
  <c r="H39" i="1"/>
  <c r="E39" i="1"/>
  <c r="F39" i="1"/>
  <c r="P38" i="1"/>
  <c r="M38" i="1"/>
  <c r="N38" i="1"/>
  <c r="K38" i="1"/>
  <c r="L38" i="1"/>
  <c r="J38" i="1"/>
  <c r="H38" i="1"/>
  <c r="E38" i="1"/>
  <c r="F38" i="1"/>
  <c r="P37" i="1"/>
  <c r="M37" i="1"/>
  <c r="N37" i="1"/>
  <c r="K37" i="1"/>
  <c r="L37" i="1"/>
  <c r="J37" i="1"/>
  <c r="H37" i="1"/>
  <c r="E37" i="1"/>
  <c r="F37" i="1"/>
  <c r="P36" i="1"/>
  <c r="M36" i="1"/>
  <c r="N36" i="1"/>
  <c r="K36" i="1"/>
  <c r="L36" i="1"/>
  <c r="J36" i="1"/>
  <c r="H36" i="1"/>
  <c r="E36" i="1"/>
  <c r="F36" i="1"/>
  <c r="P35" i="1"/>
  <c r="M35" i="1"/>
  <c r="N35" i="1"/>
  <c r="K35" i="1"/>
  <c r="L35" i="1"/>
  <c r="J35" i="1"/>
  <c r="H35" i="1"/>
  <c r="E35" i="1"/>
  <c r="F35" i="1"/>
  <c r="P34" i="1"/>
  <c r="M34" i="1"/>
  <c r="N34" i="1"/>
  <c r="K34" i="1"/>
  <c r="L34" i="1"/>
  <c r="J34" i="1"/>
  <c r="H34" i="1"/>
  <c r="E34" i="1"/>
  <c r="F34" i="1"/>
  <c r="P33" i="1"/>
  <c r="M33" i="1"/>
  <c r="N33" i="1"/>
  <c r="K33" i="1"/>
  <c r="L33" i="1"/>
  <c r="J33" i="1"/>
  <c r="H33" i="1"/>
  <c r="E33" i="1"/>
  <c r="F33" i="1"/>
  <c r="P32" i="1"/>
  <c r="M32" i="1"/>
  <c r="N32" i="1"/>
  <c r="K32" i="1"/>
  <c r="L32" i="1"/>
  <c r="J32" i="1"/>
  <c r="H32" i="1"/>
  <c r="E32" i="1"/>
  <c r="F32" i="1"/>
  <c r="P31" i="1"/>
  <c r="M31" i="1"/>
  <c r="N31" i="1"/>
  <c r="K31" i="1"/>
  <c r="L31" i="1"/>
  <c r="J31" i="1"/>
  <c r="H31" i="1"/>
  <c r="E31" i="1"/>
  <c r="F31" i="1"/>
  <c r="P30" i="1"/>
  <c r="M30" i="1"/>
  <c r="N30" i="1"/>
  <c r="K30" i="1"/>
  <c r="L30" i="1"/>
  <c r="J30" i="1"/>
  <c r="H30" i="1"/>
  <c r="E30" i="1"/>
  <c r="F30" i="1"/>
  <c r="P29" i="1"/>
  <c r="M29" i="1"/>
  <c r="N29" i="1"/>
  <c r="K29" i="1"/>
  <c r="L29" i="1"/>
  <c r="J29" i="1"/>
  <c r="H29" i="1"/>
  <c r="E29" i="1"/>
  <c r="F29" i="1"/>
  <c r="P28" i="1"/>
  <c r="M28" i="1"/>
  <c r="N28" i="1"/>
  <c r="K28" i="1"/>
  <c r="L28" i="1"/>
  <c r="J28" i="1"/>
  <c r="H28" i="1"/>
  <c r="E28" i="1"/>
  <c r="F28" i="1"/>
  <c r="P27" i="1"/>
  <c r="M27" i="1"/>
  <c r="N27" i="1"/>
  <c r="K27" i="1"/>
  <c r="L27" i="1"/>
  <c r="J27" i="1"/>
  <c r="H27" i="1"/>
  <c r="E27" i="1"/>
  <c r="F27" i="1"/>
  <c r="P26" i="1"/>
  <c r="M26" i="1"/>
  <c r="N26" i="1"/>
  <c r="K26" i="1"/>
  <c r="L26" i="1"/>
  <c r="J26" i="1"/>
  <c r="H26" i="1"/>
  <c r="E26" i="1"/>
  <c r="F26" i="1"/>
  <c r="P25" i="1"/>
  <c r="M25" i="1"/>
  <c r="N25" i="1"/>
  <c r="K25" i="1"/>
  <c r="L25" i="1"/>
  <c r="J25" i="1"/>
  <c r="H25" i="1"/>
  <c r="E25" i="1"/>
  <c r="F25" i="1"/>
  <c r="P24" i="1"/>
  <c r="M24" i="1"/>
  <c r="N24" i="1"/>
  <c r="K24" i="1"/>
  <c r="L24" i="1"/>
  <c r="J24" i="1"/>
  <c r="H24" i="1"/>
  <c r="E24" i="1"/>
  <c r="F24" i="1"/>
  <c r="P23" i="1"/>
  <c r="M23" i="1"/>
  <c r="N23" i="1"/>
  <c r="K23" i="1"/>
  <c r="L23" i="1"/>
  <c r="J23" i="1"/>
  <c r="H23" i="1"/>
  <c r="E23" i="1"/>
  <c r="F23" i="1"/>
  <c r="P22" i="1"/>
  <c r="M22" i="1"/>
  <c r="N22" i="1"/>
  <c r="K22" i="1"/>
  <c r="L22" i="1"/>
  <c r="J22" i="1"/>
  <c r="H22" i="1"/>
  <c r="E22" i="1"/>
  <c r="F22" i="1"/>
  <c r="P21" i="1"/>
  <c r="M21" i="1"/>
  <c r="N21" i="1"/>
  <c r="K21" i="1"/>
  <c r="L21" i="1"/>
  <c r="J21" i="1"/>
  <c r="H21" i="1"/>
  <c r="E21" i="1"/>
  <c r="F21" i="1"/>
  <c r="P20" i="1"/>
  <c r="M20" i="1"/>
  <c r="N20" i="1"/>
  <c r="K20" i="1"/>
  <c r="L20" i="1"/>
  <c r="J20" i="1"/>
  <c r="H20" i="1"/>
  <c r="E20" i="1"/>
  <c r="F20" i="1"/>
  <c r="P19" i="1"/>
  <c r="M19" i="1"/>
  <c r="N19" i="1"/>
  <c r="K19" i="1"/>
  <c r="L19" i="1"/>
  <c r="J19" i="1"/>
  <c r="H19" i="1"/>
  <c r="E19" i="1"/>
  <c r="F19" i="1"/>
  <c r="P18" i="1"/>
  <c r="M18" i="1"/>
  <c r="N18" i="1"/>
  <c r="K18" i="1"/>
  <c r="L18" i="1"/>
  <c r="J18" i="1"/>
  <c r="H18" i="1"/>
  <c r="E18" i="1"/>
  <c r="F18" i="1"/>
  <c r="P17" i="1"/>
  <c r="M17" i="1"/>
  <c r="N17" i="1"/>
  <c r="K17" i="1"/>
  <c r="L17" i="1"/>
  <c r="J17" i="1"/>
  <c r="H17" i="1"/>
  <c r="E17" i="1"/>
  <c r="F17" i="1"/>
  <c r="P16" i="1"/>
  <c r="M16" i="1"/>
  <c r="N16" i="1"/>
  <c r="K16" i="1"/>
  <c r="L16" i="1"/>
  <c r="J16" i="1"/>
  <c r="H16" i="1"/>
  <c r="E16" i="1"/>
  <c r="F16" i="1"/>
  <c r="P15" i="1"/>
  <c r="M15" i="1"/>
  <c r="N15" i="1"/>
  <c r="K15" i="1"/>
  <c r="L15" i="1"/>
  <c r="J15" i="1"/>
  <c r="H15" i="1"/>
  <c r="E15" i="1"/>
  <c r="F15" i="1"/>
  <c r="P14" i="1"/>
  <c r="M14" i="1"/>
  <c r="N14" i="1"/>
  <c r="K14" i="1"/>
  <c r="L14" i="1"/>
  <c r="J14" i="1"/>
  <c r="H14" i="1"/>
  <c r="E14" i="1"/>
  <c r="F14" i="1"/>
  <c r="P13" i="1"/>
  <c r="M13" i="1"/>
  <c r="N13" i="1"/>
  <c r="K13" i="1"/>
  <c r="L13" i="1"/>
  <c r="J13" i="1"/>
  <c r="H13" i="1"/>
  <c r="E13" i="1"/>
  <c r="F13" i="1"/>
  <c r="P12" i="1"/>
  <c r="M12" i="1"/>
  <c r="N12" i="1"/>
  <c r="K12" i="1"/>
  <c r="L12" i="1"/>
  <c r="J12" i="1"/>
  <c r="H12" i="1"/>
  <c r="E12" i="1"/>
  <c r="F12" i="1"/>
  <c r="P11" i="1"/>
  <c r="M11" i="1"/>
  <c r="N11" i="1"/>
  <c r="K11" i="1"/>
  <c r="L11" i="1"/>
  <c r="J11" i="1"/>
  <c r="H11" i="1"/>
  <c r="E11" i="1"/>
  <c r="F11" i="1"/>
</calcChain>
</file>

<file path=xl/sharedStrings.xml><?xml version="1.0" encoding="utf-8"?>
<sst xmlns="http://schemas.openxmlformats.org/spreadsheetml/2006/main" count="639" uniqueCount="187">
  <si>
    <t>DAFTAR NILAI SISWA SMAN 9 SEMARANG SEMESTER GENAP TAHUN PELAJARAN 2019/2020</t>
  </si>
  <si>
    <t>Guru :</t>
  </si>
  <si>
    <t>Ganang Iqbal Riska S.Pd.,Gr.</t>
  </si>
  <si>
    <t>Kelas XII-MIPA 5</t>
  </si>
  <si>
    <t>Mapel :</t>
  </si>
  <si>
    <t>Matematika [ Kelompok A (Wajib) ]</t>
  </si>
  <si>
    <t>didownload 12/03/2020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</si>
  <si>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</si>
  <si>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</si>
  <si>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</si>
  <si>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</si>
  <si>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</si>
  <si>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</si>
  <si>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</si>
  <si>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</si>
  <si>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</si>
  <si>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</si>
  <si>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</si>
  <si>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</si>
  <si>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</si>
  <si>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</si>
  <si>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</si>
  <si>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</si>
  <si>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</si>
  <si>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</si>
  <si>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</si>
  <si>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</si>
  <si>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</si>
  <si>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</si>
  <si>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</si>
  <si>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</si>
  <si>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</si>
  <si>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</si>
  <si>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</si>
  <si>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</si>
  <si>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</si>
  <si>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</si>
  <si>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</si>
  <si>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</si>
  <si>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</si>
  <si>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</si>
  <si>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</si>
  <si>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</si>
  <si>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</si>
  <si>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</si>
  <si>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</si>
  <si>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</si>
  <si>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</si>
  <si>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</si>
  <si>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</si>
  <si>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</si>
  <si>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</si>
  <si>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</si>
  <si>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</si>
  <si>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</si>
  <si>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AGNES KRISTINA WIDYAWATI</t>
  </si>
  <si>
    <t>Predikat &amp; Deskripsi Pengetahuan</t>
  </si>
  <si>
    <t>ACUAN MENGISI DESKRIPSI</t>
  </si>
  <si>
    <t>ANDIEN ANGGITA AULIYA</t>
  </si>
  <si>
    <t>Minimal</t>
  </si>
  <si>
    <t>Maximal</t>
  </si>
  <si>
    <t>Predikat</t>
  </si>
  <si>
    <t xml:space="preserve">KODE </t>
  </si>
  <si>
    <t>PENGETAHUAN (SILAHKAN DI GANTI)</t>
  </si>
  <si>
    <t>KETRERAMPILAN (SILAHKAN DI GANTI)</t>
  </si>
  <si>
    <t>ID TEORI</t>
  </si>
  <si>
    <t>ID PRAKTEK</t>
  </si>
  <si>
    <t>ANGELINA SITA ANINDYA</t>
  </si>
  <si>
    <t>ARYADEWA NUGRAHADINUSRA PRAYOGA</t>
  </si>
  <si>
    <t>AULIYA SHINTA CAESARIYA</t>
  </si>
  <si>
    <t>AZIZ ASSALAMA ALKHOIR</t>
  </si>
  <si>
    <t>BALQIST ASYAWA ANDRA PUTRI</t>
  </si>
  <si>
    <t>BERNADETTA OLIVIA PRIWANDITA</t>
  </si>
  <si>
    <t>CELSA ALFREZA SENA</t>
  </si>
  <si>
    <t>DAFFA FENDERINA PRASATTI</t>
  </si>
  <si>
    <t>DAVID HARYANTO WIBOWO</t>
  </si>
  <si>
    <t>DIVANI SALMA NINGRUM</t>
  </si>
  <si>
    <t>EDNA AYU FAHIRA DASMAN</t>
  </si>
  <si>
    <t>FADHILLA SETIANINGRUM</t>
  </si>
  <si>
    <t>F.X. HERRY CHRISTYANTO</t>
  </si>
  <si>
    <t>Predikat &amp; Deskripsi Keterampilan</t>
  </si>
  <si>
    <t>GARINDA KUSUMA PUTRI</t>
  </si>
  <si>
    <t>HANIFAH MEITA PUTRI</t>
  </si>
  <si>
    <t>IRENE ARDELIA CANDRA</t>
  </si>
  <si>
    <t>KHASANDRA NUR PRISTIWANING RAHAYU</t>
  </si>
  <si>
    <t>LAILA HILDA INTANIA RAMADHANTI</t>
  </si>
  <si>
    <t>MARIA ANGELLA PUTRI RAHMAYANTI</t>
  </si>
  <si>
    <t>MARIA ROSARY MAYARANTI PUTRI</t>
  </si>
  <si>
    <t>MOHAMAD HAFID BAGAS SAPUTRA</t>
  </si>
  <si>
    <t>NICHOLAUS CHRISNANTA</t>
  </si>
  <si>
    <t>RICKO CHANDRA SAPUTRA</t>
  </si>
  <si>
    <t>RIDHO PAMUNGKAS</t>
  </si>
  <si>
    <t>RIZAL SEPTIARTA NUGRAHA</t>
  </si>
  <si>
    <t>SALMA AZZAHRA</t>
  </si>
  <si>
    <t>SEKAR RENGGANIS</t>
  </si>
  <si>
    <t>STEFANUS SATRIO NOVIANTO WICAKSONO</t>
  </si>
  <si>
    <t>STEPHANUS AGUNG ISDIYANTA</t>
  </si>
  <si>
    <t>SYAHDA VANIA</t>
  </si>
  <si>
    <t>TAUFIK JUANANTA PUTRA</t>
  </si>
  <si>
    <t>VALENTINA PRADESTYANA DEBY</t>
  </si>
  <si>
    <t>WAHYU FITRI ADI</t>
  </si>
  <si>
    <t>YUDHIS AJI BRATA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</si>
  <si>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</si>
  <si>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</si>
  <si>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</si>
  <si>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</si>
  <si>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</si>
  <si>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</si>
  <si>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</si>
  <si>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</si>
  <si>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</si>
  <si>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</si>
  <si>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</si>
  <si>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</si>
  <si>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090009</t>
  </si>
  <si>
    <t>Kelas XII-MIPA 6</t>
  </si>
  <si>
    <t>AFNAN MUHAMMAD DZUHRI</t>
  </si>
  <si>
    <t>ANANGGADIPA ANDARU ADI</t>
  </si>
  <si>
    <t>ARDHIANSYAH WIRA YUDHA</t>
  </si>
  <si>
    <t>ARDIO RAHARDIAN PUTRA GANY</t>
  </si>
  <si>
    <t>BUNGA ALAMMANDA SYAH</t>
  </si>
  <si>
    <t>DANANG SYAHDIFA RAMADHANA</t>
  </si>
  <si>
    <t>DEVI PUJI SEPTIYANI</t>
  </si>
  <si>
    <t>DEWI FEBRIANTI</t>
  </si>
  <si>
    <t>DIAH AYU DWI NURAVITRI</t>
  </si>
  <si>
    <t>EKA FEBRIANTI CAHYANING PURNOMO</t>
  </si>
  <si>
    <t>FARAH HASNA KHOLIS</t>
  </si>
  <si>
    <t>FIRA NURHALIZA</t>
  </si>
  <si>
    <t>FITRI INDAH PRASTITI</t>
  </si>
  <si>
    <t>INDRIANA RAHMA NIDYA</t>
  </si>
  <si>
    <t>LUWIS ANA AGAVE</t>
  </si>
  <si>
    <t>MAXBILDA YUDAR SYAFA``AT</t>
  </si>
  <si>
    <t>MELLYANA PUTRI AYU WANDARI</t>
  </si>
  <si>
    <t>MUHAMMAD LOVENA TESA</t>
  </si>
  <si>
    <t>MUHAMMAD WAHYU SEJATI</t>
  </si>
  <si>
    <t>NAUFAL TAUFIQI AKBAR</t>
  </si>
  <si>
    <t>NIKITA MUTHMAINNA HAPSARI</t>
  </si>
  <si>
    <t>NOFIYANTI REZKY UTAMI</t>
  </si>
  <si>
    <t>NOVIA CICIE PRATIWI</t>
  </si>
  <si>
    <t>OKTARIANA NIKEN ANGGRAINI</t>
  </si>
  <si>
    <t>RAMADHAN AL HUSEIN</t>
  </si>
  <si>
    <t>REGITA NUANSA HERLIN</t>
  </si>
  <si>
    <t>REIHAN DAMAR GALIH</t>
  </si>
  <si>
    <t>SEKAR ARUM ARTANTI</t>
  </si>
  <si>
    <t>SHIZUO ALEXANDER DOMINICO</t>
  </si>
  <si>
    <t>SURYA BAGUS BIMANTARA</t>
  </si>
  <si>
    <t>TEGAR RIYANTO</t>
  </si>
  <si>
    <t>ZAHRA MAHARANI WILUKINDRA</t>
  </si>
  <si>
    <t>Kelas XII-MIPA 7</t>
  </si>
  <si>
    <t>ALDINA BERLIANA PUTRI</t>
  </si>
  <si>
    <t>ANANDIKE CITA KUMALA</t>
  </si>
  <si>
    <t>ANNINDA PRADA NUR SYIFA</t>
  </si>
  <si>
    <t>ARIN ALYA SABRINA</t>
  </si>
  <si>
    <t>ARJUNA DESTIAPUTRA MUSYAFFA</t>
  </si>
  <si>
    <t>ARSHINTA WILDA AULIA</t>
  </si>
  <si>
    <t>AURELIA PRADHANA ISTIANA PUTRA</t>
  </si>
  <si>
    <t>BARUNA NURSATRIA JAYAMAHE</t>
  </si>
  <si>
    <t>BUTSAINAH NUR AJI ROSYIIDAH</t>
  </si>
  <si>
    <t>DAFFA RADHITYA PRATAMA WINA PUTRA</t>
  </si>
  <si>
    <t>DEANRAHMI FADHILLA HUSNA</t>
  </si>
  <si>
    <t>FARHAN TAQI ABDUSSALAM</t>
  </si>
  <si>
    <t>FIKRI MUHAMMAD HIKMATIAR</t>
  </si>
  <si>
    <t>HAFIDZ MUHAMMAD DZIDAN WALID</t>
  </si>
  <si>
    <t>KEVIN NEVARA FAHLEVY</t>
  </si>
  <si>
    <t>MARIA ANGELINA SILVIANI</t>
  </si>
  <si>
    <t>MAULIDA EVI LINDAWATI PUTRI</t>
  </si>
  <si>
    <t>MELINDA AELSA CARMELIYANA</t>
  </si>
  <si>
    <t>MISTAKHUL ISKAR</t>
  </si>
  <si>
    <t>MOHAMMAD REIHAN RAHMAN</t>
  </si>
  <si>
    <t>MUHAMMAD BANYU GUSTI NUGROHO</t>
  </si>
  <si>
    <t>NANDA HANI</t>
  </si>
  <si>
    <t>RINATHA ZIYAD AKMAL</t>
  </si>
  <si>
    <t>RIZKY FAJAR RAMADHAN</t>
  </si>
  <si>
    <t>SALSA ANGGITA MAYASARI</t>
  </si>
  <si>
    <t>SALSA NAILIL MUNA</t>
  </si>
  <si>
    <t>THALITA KARINA SYAHRANI</t>
  </si>
  <si>
    <t>ULUL RAHMAWATI</t>
  </si>
  <si>
    <t>VIONA ASTA DEWI</t>
  </si>
  <si>
    <t>VIRGINIA ARLYKA PUTRI</t>
  </si>
  <si>
    <t>VIVINDA TRI ERVIANA</t>
  </si>
  <si>
    <t>ZELA OLDINA PUTRI ARIANI</t>
  </si>
  <si>
    <t>Memiliki kemampuan menganalisis aturan pencacahan (aturan penjumlahan, aturan perkalian, permutasi, dan kombinasi) dan menentukan peluang kejadian majemuk, namun perlu peningkatan pada menentukan peluang kejadian bersyarat</t>
  </si>
  <si>
    <t>Sangat terampil menyelesaikan masalah aturan pencacahan (aturan penjumlahan, aturan perkalian, permutasi, dan kombinasi) dan menentukan peluang kejadian majemuk, namun perlu peningkatan pada menyelesaikan masalah peluang kejadian bersyarat</t>
  </si>
  <si>
    <t>Memiliki kemampuan menganalisis aturan pencacahan (aturan penjumlahan, aturan perkalian, permutasi, dan kombinasi) dan menentukan peluang kejadian majemuk, namun perlu peningkatan pada menentukan peluang kejadian saling bebas dan peluang kejadian bersyarat</t>
  </si>
  <si>
    <t>Sangat terampil menyelesaikan masalah aturan pencacahan (aturan penjumlahan, aturan perkalian, permutasi, dan kombinasi) dan menentukan peluang kejadian majemuk, namun perlu peningkatan pada menyelesaikan masalah peluang kejadian saling bebas dan peluang kejadian bersyarat</t>
  </si>
  <si>
    <t>Memiliki kemampuan menganalisis aturan pencacahan (aturan penjumlahan, aturan perkalian, permutasi, dan kombinasi), namun perlu peningkatan pada menentukan peluang kejadian majemuk (kejadian saling lepas, kejadian saling bebas, dan peluang kejadian bersyarat)</t>
  </si>
  <si>
    <t>Sangat terampil menyelesaikan masalah aturan pencacahan (aturan penjumlahan, aturan perkalian, permutasi, dan kombinasi), namun perlu peningkatan pada menentukan peluang kejadian majemuk (kejadian saling lepas, kejadian saling bebas, dan peluang kejadian bersyarat)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</si>
</sst>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11" activePane="bottomRight" state="frozen"/>
      <selection pane="topRight"/>
      <selection pane="bottomLeft"/>
      <selection pane="bottomRight" activeCell="S17" sqref="S17"/>
    </sheetView>
  </sheetViews>
  <sheetFormatPr baseColWidth="10" defaultColWidth="8.83203125" defaultRowHeight="15" x14ac:dyDescent="0.2"/>
  <cols>
    <col min="1" max="1" width="6.5" customWidth="1"/>
    <col min="2" max="2" width="9.1640625" hidden="1" customWidth="1"/>
    <col min="3" max="3" width="37.33203125" customWidth="1"/>
    <col min="4" max="4" width="5.83203125" customWidth="1"/>
    <col min="5" max="8" width="7.6640625" customWidth="1"/>
    <col min="9" max="9" width="11.6640625" customWidth="1"/>
    <col min="10" max="10" width="20.6640625" customWidth="1"/>
    <col min="11" max="14" width="7.6640625" customWidth="1"/>
    <col min="15" max="15" width="11.6640625" customWidth="1"/>
    <col min="16" max="16" width="20.6640625" customWidth="1"/>
    <col min="17" max="18" width="7.6640625" customWidth="1"/>
    <col min="20" max="29" width="7.1640625" customWidth="1"/>
    <col min="30" max="30" width="7.1640625" hidden="1" customWidth="1"/>
    <col min="31" max="31" width="7.1640625" customWidth="1"/>
    <col min="32" max="40" width="8.6640625" customWidth="1"/>
    <col min="41" max="42" width="7.1640625" customWidth="1"/>
    <col min="43" max="52" width="7.1640625" hidden="1" customWidth="1"/>
    <col min="53" max="53" width="0" hidden="1" customWidth="1"/>
    <col min="54" max="157" width="9.1640625" hidden="1" customWidth="1"/>
    <col min="158" max="158" width="6.1640625" hidden="1" customWidth="1"/>
    <col min="159" max="161" width="12.6640625" customWidth="1"/>
    <col min="162" max="162" width="5.83203125" customWidth="1"/>
    <col min="163" max="163" width="6.83203125" customWidth="1"/>
    <col min="164" max="165" width="40.6640625" customWidth="1"/>
    <col min="166" max="166" width="10.6640625" hidden="1" customWidth="1"/>
    <col min="167" max="167" width="11.5" hidden="1" customWidth="1"/>
  </cols>
  <sheetData>
    <row r="1" spans="1:167" ht="18.75" customHeight="1" x14ac:dyDescent="0.2">
      <c r="A1" s="15">
        <v>1253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
      <c r="A3" s="16" t="s">
        <v>4</v>
      </c>
      <c r="B3" s="22">
        <v>1253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 customHeight="1" x14ac:dyDescent="0.2">
      <c r="A7" s="18"/>
      <c r="B7" s="23">
        <v>274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 customHeight="1" x14ac:dyDescent="0.2">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 customHeight="1" x14ac:dyDescent="0.2">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8" customHeight="1" x14ac:dyDescent="0.2">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
      <c r="A11" s="19">
        <v>1</v>
      </c>
      <c r="B11" s="19">
        <v>133714</v>
      </c>
      <c r="C11" s="19" t="s">
        <v>55</v>
      </c>
      <c r="D11" s="18"/>
      <c r="E11" s="28">
        <f t="shared" ref="E11:E50" si="0">IF((COUNTA(T11:AC11)&gt;0),(ROUND((AVERAGE(T11:AC11)),0)),"")</f>
        <v>88</v>
      </c>
      <c r="F11" s="28" t="str">
        <f>IF(AND(ISNUMBER(E11),E11&gt;=1),IF(E11&lt;=$FD$13,$FE$13,IF(E11&lt;=$FD$14,$FE$14,IF(E11&lt;=$FD$15,$FE$15,IF(E11&lt;=$FD$16,$FE$16,)))), "")</f>
        <v>A</v>
      </c>
      <c r="G11" s="28">
        <f t="shared" ref="G11:G50" si="1">IF((COUNTA(T11:AD11)&gt;0),(ROUND((AVERAGE(T11:AD11)),0)),"")</f>
        <v>88</v>
      </c>
      <c r="H11" s="28" t="str">
        <f>IF(AND(ISNUMBER(G11),G11&gt;=1),IF(G11&lt;=$FD$13,$FE$13,IF(G11&lt;=$FD$14,$FE$14,IF(G11&lt;=$FD$15,$FE$15,IF(G11&lt;=$FD$16,$FE$16,)))), "")</f>
        <v>A</v>
      </c>
      <c r="I11" s="36">
        <v>1</v>
      </c>
      <c r="J11" s="28" t="str">
        <f>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bersyarat</v>
      </c>
      <c r="K11" s="28">
        <f t="shared" ref="K11:K50" si="2">IF((COUNTA(AF11:AO11)&gt;0),AVERAGE(AF11:AO11),"")</f>
        <v>86.122699386503058</v>
      </c>
      <c r="L11" s="28" t="str">
        <f>IF(AND(ISNUMBER(K11),K11&gt;=1), IF(K11&lt;=$FD$27,$FE$27,IF(K11&lt;=$FD$28,$FE$28,IF(K11&lt;=$FD$29,$FE$29,IF(K11&lt;=$FD$30,$FE$30,)))), "")</f>
        <v>A</v>
      </c>
      <c r="M11" s="28">
        <f t="shared" ref="M11:M50" si="3">IF((COUNTA(AF11:AO11)&gt;0),AVERAGE(AF11:AO11),"")</f>
        <v>86.122699386503058</v>
      </c>
      <c r="N11" s="28" t="str">
        <f t="shared" ref="N11:N50" si="4">IF(AND(ISNUMBER(M11),M11&gt;=1), IF(M11&lt;=$FD$27,$FE$27,IF(M11&lt;=$FD$28,$FE$28,IF(M11&lt;=$FD$29,$FE$29,IF(M11&lt;=$FD$30,$FE$30,)))), "")</f>
        <v>A</v>
      </c>
      <c r="O11" s="36">
        <v>1</v>
      </c>
      <c r="P11" s="28" t="str">
        <f t="shared" ref="P11:P50" si="5">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bersyarat</v>
      </c>
      <c r="Q11" s="39" t="s">
        <v>8</v>
      </c>
      <c r="R11" s="39" t="s">
        <v>8</v>
      </c>
      <c r="S11" s="18"/>
      <c r="T11" s="1"/>
      <c r="U11" s="1"/>
      <c r="V11" s="1">
        <v>85.421686746987945</v>
      </c>
      <c r="W11" s="1">
        <v>90</v>
      </c>
      <c r="X11" s="1"/>
      <c r="Y11" s="1"/>
      <c r="Z11" s="1"/>
      <c r="AA11" s="1"/>
      <c r="AB11" s="1"/>
      <c r="AC11" s="1"/>
      <c r="AD11" s="1"/>
      <c r="AE11" s="18"/>
      <c r="AF11" s="1"/>
      <c r="AG11" s="1"/>
      <c r="AH11" s="1">
        <v>84.24539877300613</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
      <c r="A12" s="19">
        <v>2</v>
      </c>
      <c r="B12" s="19">
        <v>133730</v>
      </c>
      <c r="C12" s="19" t="s">
        <v>58</v>
      </c>
      <c r="D12" s="18"/>
      <c r="E12" s="28">
        <f t="shared" si="0"/>
        <v>91</v>
      </c>
      <c r="F12" s="28" t="str">
        <f>IF(AND(ISNUMBER(E12),E12&gt;=1),IF(E12&lt;=$FD$13,$FE$13,IF(E12&lt;=$FD$14,$FE$14,IF(E12&lt;=$FD$15,$FE$15,IF(E12&lt;=$FD$16,$FE$16,)))), "")</f>
        <v>A</v>
      </c>
      <c r="G12" s="28">
        <f t="shared" si="1"/>
        <v>91</v>
      </c>
      <c r="H12" s="28" t="str">
        <f>IF(AND(ISNUMBER(G12),G12&gt;=1),IF(G12&lt;=$FD$13,$FE$13,IF(G12&lt;=$FD$14,$FE$14,IF(G12&lt;=$FD$15,$FE$15,IF(G12&lt;=$FD$16,$FE$16,)))), "")</f>
        <v>A</v>
      </c>
      <c r="I12" s="36">
        <v>1</v>
      </c>
      <c r="J12" s="28" t="str">
        <f>IF(I12=$FG$13,$FH$13,IF(I12=$FG$15,$FH$15,IF(I12=$FG$17,$FH$17,IF(I12=$FG$19,$FH$19,IF(I12=$FG$21,$FH$21,IF(I12=$FG$23,$FH$23,IF(I12=$FG$25,$FH$25,IF(I12=$FG$27,$FH$27,IF(I12=$FG$29,$FH$29,IF(I12=$FG$31,$FH$31,""))))))))))</f>
        <v>Memiliki kemampuan menganalisis aturan pencacahan (aturan penjumlahan, aturan perkalian, permutasi, dan kombinasi) dan menentukan peluang kejadian majemuk, namun perlu peningkatan pada menentukan peluang kejadian bersyarat</v>
      </c>
      <c r="K12" s="28">
        <f t="shared" si="2"/>
        <v>89.803680981595093</v>
      </c>
      <c r="L12" s="28" t="str">
        <f>IF(AND(ISNUMBER(K12),K12&gt;=1), IF(K12&lt;=$FD$27,$FE$27,IF(K12&lt;=$FD$28,$FE$28,IF(K12&lt;=$FD$29,$FE$29,IF(K12&lt;=$FD$30,$FE$30,)))), "")</f>
        <v>A</v>
      </c>
      <c r="M12" s="28">
        <f t="shared" si="3"/>
        <v>89.803680981595093</v>
      </c>
      <c r="N12" s="28" t="str">
        <f t="shared" si="4"/>
        <v>A</v>
      </c>
      <c r="O12" s="36">
        <v>1</v>
      </c>
      <c r="P12" s="28" t="str">
        <f t="shared" si="5"/>
        <v>Sangat terampil menyelesaikan masalah aturan pencacahan (aturan penjumlahan, aturan perkalian, permutasi, dan kombinasi) dan menentukan peluang kejadian majemuk, namun perlu peningkatan pada menyelesaikan masalah peluang kejadian bersyarat</v>
      </c>
      <c r="Q12" s="39" t="s">
        <v>8</v>
      </c>
      <c r="R12" s="39" t="s">
        <v>8</v>
      </c>
      <c r="S12" s="18"/>
      <c r="T12" s="1"/>
      <c r="U12" s="1"/>
      <c r="V12" s="1">
        <v>92.048192771084331</v>
      </c>
      <c r="W12" s="1">
        <v>90</v>
      </c>
      <c r="X12" s="1"/>
      <c r="Y12" s="1"/>
      <c r="Z12" s="1"/>
      <c r="AA12" s="1"/>
      <c r="AB12" s="1"/>
      <c r="AC12" s="1"/>
      <c r="AD12" s="1"/>
      <c r="AE12" s="18"/>
      <c r="AF12" s="1"/>
      <c r="AG12" s="1"/>
      <c r="AH12" s="1">
        <v>91.607361963190186</v>
      </c>
      <c r="AI12" s="1">
        <v>88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
      <c r="A13" s="19">
        <v>3</v>
      </c>
      <c r="B13" s="19">
        <v>133746</v>
      </c>
      <c r="C13" s="19" t="s">
        <v>67</v>
      </c>
      <c r="D13" s="18"/>
      <c r="E13" s="28">
        <f t="shared" si="0"/>
        <v>85</v>
      </c>
      <c r="F13" s="28" t="str">
        <f>IF(AND(ISNUMBER(E13),E13&gt;=1),IF(E13&lt;=$FD$13,$FE$13,IF(E13&lt;=$FD$14,$FE$14,IF(E13&lt;=$FD$15,$FE$15,IF(E13&lt;=$FD$16,$FE$16,)))), "")</f>
        <v>A</v>
      </c>
      <c r="G13" s="28">
        <f t="shared" si="1"/>
        <v>85</v>
      </c>
      <c r="H13" s="28" t="str">
        <f>IF(AND(ISNUMBER(G13),G13&gt;=1),IF(G13&lt;=$FD$13,$FE$13,IF(G13&lt;=$FD$14,$FE$14,IF(G13&lt;=$FD$15,$FE$15,IF(G13&lt;=$FD$16,$FE$16,)))), "")</f>
        <v>A</v>
      </c>
      <c r="I13" s="36">
        <v>2</v>
      </c>
      <c r="J13" s="28" t="str">
        <f>IF(I13=$FG$13,$FH$13,IF(I13=$FG$15,$FH$15,IF(I13=$FG$17,$FH$17,IF(I13=$FG$19,$FH$19,IF(I13=$FG$21,$FH$21,IF(I13=$FG$23,$FH$23,IF(I13=$FG$25,$FH$25,IF(I13=$FG$27,$FH$27,IF(I13=$FG$29,$FH$29,IF(I13=$FG$31,$FH$31,""))))))))))</f>
        <v>Memiliki kemampuan menganalisis aturan pencacahan (aturan penjumlahan, aturan perkalian, permutasi, dan kombinasi) dan menentukan peluang kejadian majemuk, namun perlu peningkatan pada menentukan peluang kejadian saling bebas dan peluang kejadian bersyarat</v>
      </c>
      <c r="K13" s="28">
        <f t="shared" si="2"/>
        <v>82.766871165644176</v>
      </c>
      <c r="L13" s="28" t="str">
        <f>IF(AND(ISNUMBER(K13),K13&gt;=1), IF(K13&lt;=$FD$27,$FE$27,IF(K13&lt;=$FD$28,$FE$28,IF(K13&lt;=$FD$29,$FE$29,IF(K13&lt;=$FD$30,$FE$30,)))), "")</f>
        <v>B</v>
      </c>
      <c r="M13" s="28">
        <f t="shared" si="3"/>
        <v>82.766871165644176</v>
      </c>
      <c r="N13" s="28" t="str">
        <f t="shared" si="4"/>
        <v>B</v>
      </c>
      <c r="O13" s="36">
        <v>2</v>
      </c>
      <c r="P13"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13" s="39" t="s">
        <v>8</v>
      </c>
      <c r="R13" s="39" t="s">
        <v>8</v>
      </c>
      <c r="S13" s="18"/>
      <c r="T13" s="1"/>
      <c r="U13" s="1"/>
      <c r="V13" s="1">
        <v>81.180722891566262</v>
      </c>
      <c r="W13" s="1">
        <v>88</v>
      </c>
      <c r="X13" s="1"/>
      <c r="Y13" s="1"/>
      <c r="Z13" s="1"/>
      <c r="AA13" s="1"/>
      <c r="AB13" s="1"/>
      <c r="AC13" s="1"/>
      <c r="AD13" s="1"/>
      <c r="AE13" s="18"/>
      <c r="AF13" s="1"/>
      <c r="AG13" s="1"/>
      <c r="AH13" s="1">
        <v>79.533742331288337</v>
      </c>
      <c r="AI13" s="1">
        <v>86</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181</v>
      </c>
      <c r="FI13" s="43" t="s">
        <v>182</v>
      </c>
      <c r="FJ13" s="41">
        <v>59441</v>
      </c>
      <c r="FK13" s="41">
        <v>59451</v>
      </c>
    </row>
    <row r="14" spans="1:167" x14ac:dyDescent="0.2">
      <c r="A14" s="19">
        <v>4</v>
      </c>
      <c r="B14" s="19">
        <v>133762</v>
      </c>
      <c r="C14" s="19" t="s">
        <v>68</v>
      </c>
      <c r="D14" s="18"/>
      <c r="E14" s="28">
        <f t="shared" si="0"/>
        <v>88</v>
      </c>
      <c r="F14" s="28" t="str">
        <f>IF(AND(ISNUMBER(E14),E14&gt;=1),IF(E14&lt;=$FD$13,$FE$13,IF(E14&lt;=$FD$14,$FE$14,IF(E14&lt;=$FD$15,$FE$15,IF(E14&lt;=$FD$16,$FE$16,)))), "")</f>
        <v>A</v>
      </c>
      <c r="G14" s="28">
        <f t="shared" si="1"/>
        <v>88</v>
      </c>
      <c r="H14" s="28" t="str">
        <f>IF(AND(ISNUMBER(G14),G14&gt;=1),IF(G14&lt;=$FD$13,$FE$13,IF(G14&lt;=$FD$14,$FE$14,IF(G14&lt;=$FD$15,$FE$15,IF(G14&lt;=$FD$16,$FE$16,)))), "")</f>
        <v>A</v>
      </c>
      <c r="I14" s="36">
        <v>1</v>
      </c>
      <c r="J14" s="28" t="str">
        <f>IF(I14=$FG$13,$FH$13,IF(I14=$FG$15,$FH$15,IF(I14=$FG$17,$FH$17,IF(I14=$FG$19,$FH$19,IF(I14=$FG$21,$FH$21,IF(I14=$FG$23,$FH$23,IF(I14=$FG$25,$FH$25,IF(I14=$FG$27,$FH$27,IF(I14=$FG$29,$FH$29,IF(I14=$FG$31,$FH$31,""))))))))))</f>
        <v>Memiliki kemampuan menganalisis aturan pencacahan (aturan penjumlahan, aturan perkalian, permutasi, dan kombinasi) dan menentukan peluang kejadian majemuk, namun perlu peningkatan pada menentukan peluang kejadian bersyarat</v>
      </c>
      <c r="K14" s="28">
        <f t="shared" si="2"/>
        <v>86.092024539877301</v>
      </c>
      <c r="L14" s="28" t="str">
        <f>IF(AND(ISNUMBER(K14),K14&gt;=1), IF(K14&lt;=$FD$27,$FE$27,IF(K14&lt;=$FD$28,$FE$28,IF(K14&lt;=$FD$29,$FE$29,IF(K14&lt;=$FD$30,$FE$30,)))), "")</f>
        <v>A</v>
      </c>
      <c r="M14" s="28">
        <f t="shared" si="3"/>
        <v>86.092024539877301</v>
      </c>
      <c r="N14" s="28" t="str">
        <f t="shared" si="4"/>
        <v>A</v>
      </c>
      <c r="O14" s="36">
        <v>1</v>
      </c>
      <c r="P14" s="28" t="str">
        <f t="shared" si="5"/>
        <v>Sangat terampil menyelesaikan masalah aturan pencacahan (aturan penjumlahan, aturan perkalian, permutasi, dan kombinasi) dan menentukan peluang kejadian majemuk, namun perlu peningkatan pada menyelesaikan masalah peluang kejadian bersyarat</v>
      </c>
      <c r="Q14" s="39" t="s">
        <v>8</v>
      </c>
      <c r="R14" s="39" t="s">
        <v>8</v>
      </c>
      <c r="S14" s="18"/>
      <c r="T14" s="1"/>
      <c r="U14" s="1"/>
      <c r="V14" s="1">
        <v>83.566265060240966</v>
      </c>
      <c r="W14" s="1">
        <v>92</v>
      </c>
      <c r="X14" s="1"/>
      <c r="Y14" s="1"/>
      <c r="Z14" s="1"/>
      <c r="AA14" s="1"/>
      <c r="AB14" s="1"/>
      <c r="AC14" s="1"/>
      <c r="AD14" s="1"/>
      <c r="AE14" s="18"/>
      <c r="AF14" s="1"/>
      <c r="AG14" s="1"/>
      <c r="AH14" s="1">
        <v>82.184049079754601</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
      <c r="A15" s="19">
        <v>5</v>
      </c>
      <c r="B15" s="19">
        <v>133778</v>
      </c>
      <c r="C15" s="19" t="s">
        <v>69</v>
      </c>
      <c r="D15" s="18"/>
      <c r="E15" s="28">
        <f t="shared" si="0"/>
        <v>89</v>
      </c>
      <c r="F15" s="28" t="str">
        <f>IF(AND(ISNUMBER(E15),E15&gt;=1),IF(E15&lt;=$FD$13,$FE$13,IF(E15&lt;=$FD$14,$FE$14,IF(E15&lt;=$FD$15,$FE$15,IF(E15&lt;=$FD$16,$FE$16,)))), "")</f>
        <v>A</v>
      </c>
      <c r="G15" s="28">
        <f t="shared" si="1"/>
        <v>89</v>
      </c>
      <c r="H15" s="28" t="str">
        <f>IF(AND(ISNUMBER(G15),G15&gt;=1),IF(G15&lt;=$FD$13,$FE$13,IF(G15&lt;=$FD$14,$FE$14,IF(G15&lt;=$FD$15,$FE$15,IF(G15&lt;=$FD$16,$FE$16,)))), "")</f>
        <v>A</v>
      </c>
      <c r="I15" s="36">
        <v>1</v>
      </c>
      <c r="J15" s="28" t="str">
        <f>IF(I15=$FG$13,$FH$13,IF(I15=$FG$15,$FH$15,IF(I15=$FG$17,$FH$17,IF(I15=$FG$19,$FH$19,IF(I15=$FG$21,$FH$21,IF(I15=$FG$23,$FH$23,IF(I15=$FG$25,$FH$25,IF(I15=$FG$27,$FH$27,IF(I15=$FG$29,$FH$29,IF(I15=$FG$31,$FH$31,""))))))))))</f>
        <v>Memiliki kemampuan menganalisis aturan pencacahan (aturan penjumlahan, aturan perkalian, permutasi, dan kombinasi) dan menentukan peluang kejadian majemuk, namun perlu peningkatan pada menentukan peluang kejadian bersyarat</v>
      </c>
      <c r="K15" s="28">
        <f t="shared" si="2"/>
        <v>87.417177914110425</v>
      </c>
      <c r="L15" s="28" t="str">
        <f>IF(AND(ISNUMBER(K15),K15&gt;=1), IF(K15&lt;=$FD$27,$FE$27,IF(K15&lt;=$FD$28,$FE$28,IF(K15&lt;=$FD$29,$FE$29,IF(K15&lt;=$FD$30,$FE$30,)))), "")</f>
        <v>A</v>
      </c>
      <c r="M15" s="28">
        <f t="shared" si="3"/>
        <v>87.417177914110425</v>
      </c>
      <c r="N15" s="28" t="str">
        <f t="shared" si="4"/>
        <v>A</v>
      </c>
      <c r="O15" s="36">
        <v>1</v>
      </c>
      <c r="P15" s="28" t="str">
        <f t="shared" si="5"/>
        <v>Sangat terampil menyelesaikan masalah aturan pencacahan (aturan penjumlahan, aturan perkalian, permutasi, dan kombinasi) dan menentukan peluang kejadian majemuk, namun perlu peningkatan pada menyelesaikan masalah peluang kejadian bersyarat</v>
      </c>
      <c r="Q15" s="39" t="s">
        <v>8</v>
      </c>
      <c r="R15" s="39" t="s">
        <v>8</v>
      </c>
      <c r="S15" s="18"/>
      <c r="T15" s="1"/>
      <c r="U15" s="1"/>
      <c r="V15" s="1">
        <v>85.951807228915669</v>
      </c>
      <c r="W15" s="1">
        <v>92</v>
      </c>
      <c r="X15" s="1"/>
      <c r="Y15" s="1"/>
      <c r="Z15" s="1"/>
      <c r="AA15" s="1"/>
      <c r="AB15" s="1"/>
      <c r="AC15" s="1"/>
      <c r="AD15" s="1"/>
      <c r="AE15" s="18"/>
      <c r="AF15" s="1"/>
      <c r="AG15" s="1"/>
      <c r="AH15" s="1">
        <v>84.834355828220851</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183</v>
      </c>
      <c r="FI15" s="43" t="s">
        <v>184</v>
      </c>
      <c r="FJ15" s="41">
        <v>59442</v>
      </c>
      <c r="FK15" s="41">
        <v>59452</v>
      </c>
    </row>
    <row r="16" spans="1:167" x14ac:dyDescent="0.2">
      <c r="A16" s="19">
        <v>6</v>
      </c>
      <c r="B16" s="19">
        <v>133794</v>
      </c>
      <c r="C16" s="19" t="s">
        <v>70</v>
      </c>
      <c r="D16" s="18"/>
      <c r="E16" s="28">
        <f t="shared" si="0"/>
        <v>85</v>
      </c>
      <c r="F16" s="28" t="str">
        <f>IF(AND(ISNUMBER(E16),E16&gt;=1),IF(E16&lt;=$FD$13,$FE$13,IF(E16&lt;=$FD$14,$FE$14,IF(E16&lt;=$FD$15,$FE$15,IF(E16&lt;=$FD$16,$FE$16,)))), "")</f>
        <v>A</v>
      </c>
      <c r="G16" s="28">
        <f t="shared" si="1"/>
        <v>85</v>
      </c>
      <c r="H16" s="28" t="str">
        <f>IF(AND(ISNUMBER(G16),G16&gt;=1),IF(G16&lt;=$FD$13,$FE$13,IF(G16&lt;=$FD$14,$FE$14,IF(G16&lt;=$FD$15,$FE$15,IF(G16&lt;=$FD$16,$FE$16,)))), "")</f>
        <v>A</v>
      </c>
      <c r="I16" s="36">
        <v>2</v>
      </c>
      <c r="J16" s="28" t="str">
        <f>IF(I16=$FG$13,$FH$13,IF(I16=$FG$15,$FH$15,IF(I16=$FG$17,$FH$17,IF(I16=$FG$19,$FH$19,IF(I16=$FG$21,$FH$21,IF(I16=$FG$23,$FH$23,IF(I16=$FG$25,$FH$25,IF(I16=$FG$27,$FH$27,IF(I16=$FG$29,$FH$29,IF(I16=$FG$31,$FH$31,""))))))))))</f>
        <v>Memiliki kemampuan menganalisis aturan pencacahan (aturan penjumlahan, aturan perkalian, permutasi, dan kombinasi) dan menentukan peluang kejadian majemuk, namun perlu peningkatan pada menentukan peluang kejadian saling bebas dan peluang kejadian bersyarat</v>
      </c>
      <c r="K16" s="28">
        <f t="shared" si="2"/>
        <v>83.472392638036808</v>
      </c>
      <c r="L16" s="28" t="str">
        <f>IF(AND(ISNUMBER(K16),K16&gt;=1), IF(K16&lt;=$FD$27,$FE$27,IF(K16&lt;=$FD$28,$FE$28,IF(K16&lt;=$FD$29,$FE$29,IF(K16&lt;=$FD$30,$FE$30,)))), "")</f>
        <v>B</v>
      </c>
      <c r="M16" s="28">
        <f t="shared" si="3"/>
        <v>83.472392638036808</v>
      </c>
      <c r="N16" s="28" t="str">
        <f t="shared" si="4"/>
        <v>B</v>
      </c>
      <c r="O16" s="36">
        <v>2</v>
      </c>
      <c r="P16"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16" s="39" t="s">
        <v>8</v>
      </c>
      <c r="R16" s="39" t="s">
        <v>8</v>
      </c>
      <c r="S16" s="18"/>
      <c r="T16" s="1"/>
      <c r="U16" s="1"/>
      <c r="V16" s="1">
        <v>80.650602409638552</v>
      </c>
      <c r="W16" s="1">
        <v>90</v>
      </c>
      <c r="X16" s="1"/>
      <c r="Y16" s="1"/>
      <c r="Z16" s="1"/>
      <c r="AA16" s="1"/>
      <c r="AB16" s="1"/>
      <c r="AC16" s="1"/>
      <c r="AD16" s="1"/>
      <c r="AE16" s="18"/>
      <c r="AF16" s="1"/>
      <c r="AG16" s="1"/>
      <c r="AH16" s="1">
        <v>78.944785276073617</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
      <c r="A17" s="19">
        <v>7</v>
      </c>
      <c r="B17" s="19">
        <v>133810</v>
      </c>
      <c r="C17" s="19" t="s">
        <v>71</v>
      </c>
      <c r="D17" s="18"/>
      <c r="E17" s="28">
        <f t="shared" si="0"/>
        <v>84</v>
      </c>
      <c r="F17" s="28" t="str">
        <f>IF(AND(ISNUMBER(E17),E17&gt;=1),IF(E17&lt;=$FD$13,$FE$13,IF(E17&lt;=$FD$14,$FE$14,IF(E17&lt;=$FD$15,$FE$15,IF(E17&lt;=$FD$16,$FE$16,)))), "")</f>
        <v>B</v>
      </c>
      <c r="G17" s="28">
        <f t="shared" si="1"/>
        <v>84</v>
      </c>
      <c r="H17" s="28" t="str">
        <f>IF(AND(ISNUMBER(G17),G17&gt;=1),IF(G17&lt;=$FD$13,$FE$13,IF(G17&lt;=$FD$14,$FE$14,IF(G17&lt;=$FD$15,$FE$15,IF(G17&lt;=$FD$16,$FE$16,)))), "")</f>
        <v>B</v>
      </c>
      <c r="I17" s="36">
        <v>2</v>
      </c>
      <c r="J17" s="28" t="str">
        <f>IF(I17=$FG$13,$FH$13,IF(I17=$FG$15,$FH$15,IF(I17=$FG$17,$FH$17,IF(I17=$FG$19,$FH$19,IF(I17=$FG$21,$FH$21,IF(I17=$FG$23,$FH$23,IF(I17=$FG$25,$FH$25,IF(I17=$FG$27,$FH$27,IF(I17=$FG$29,$FH$29,IF(I17=$FG$31,$FH$31,""))))))))))</f>
        <v>Memiliki kemampuan menganalisis aturan pencacahan (aturan penjumlahan, aturan perkalian, permutasi, dan kombinasi) dan menentukan peluang kejadian majemuk, namun perlu peningkatan pada menentukan peluang kejadian saling bebas dan peluang kejadian bersyarat</v>
      </c>
      <c r="K17" s="28">
        <f t="shared" si="2"/>
        <v>82.708588957055213</v>
      </c>
      <c r="L17" s="28" t="str">
        <f>IF(AND(ISNUMBER(K17),K17&gt;=1), IF(K17&lt;=$FD$27,$FE$27,IF(K17&lt;=$FD$28,$FE$28,IF(K17&lt;=$FD$29,$FE$29,IF(K17&lt;=$FD$30,$FE$30,)))), "")</f>
        <v>B</v>
      </c>
      <c r="M17" s="28">
        <f t="shared" si="3"/>
        <v>82.708588957055213</v>
      </c>
      <c r="N17" s="28" t="str">
        <f t="shared" si="4"/>
        <v>B</v>
      </c>
      <c r="O17" s="36">
        <v>2</v>
      </c>
      <c r="P17"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17" s="39" t="s">
        <v>8</v>
      </c>
      <c r="R17" s="39" t="s">
        <v>8</v>
      </c>
      <c r="S17" s="18"/>
      <c r="T17" s="1"/>
      <c r="U17" s="1"/>
      <c r="V17" s="1">
        <v>81.975903614457835</v>
      </c>
      <c r="W17" s="1">
        <v>87</v>
      </c>
      <c r="X17" s="1"/>
      <c r="Y17" s="1"/>
      <c r="Z17" s="1"/>
      <c r="AA17" s="1"/>
      <c r="AB17" s="1"/>
      <c r="AC17" s="1"/>
      <c r="AD17" s="1"/>
      <c r="AE17" s="18"/>
      <c r="AF17" s="1"/>
      <c r="AG17" s="1"/>
      <c r="AH17" s="1">
        <v>80.417177914110425</v>
      </c>
      <c r="AI17" s="1">
        <v>85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185</v>
      </c>
      <c r="FI17" s="43" t="s">
        <v>186</v>
      </c>
      <c r="FJ17" s="41">
        <v>59443</v>
      </c>
      <c r="FK17" s="41">
        <v>59453</v>
      </c>
    </row>
    <row r="18" spans="1:167" x14ac:dyDescent="0.2">
      <c r="A18" s="19">
        <v>8</v>
      </c>
      <c r="B18" s="19">
        <v>133826</v>
      </c>
      <c r="C18" s="19" t="s">
        <v>72</v>
      </c>
      <c r="D18" s="18"/>
      <c r="E18" s="28">
        <f t="shared" si="0"/>
        <v>88</v>
      </c>
      <c r="F18" s="28" t="str">
        <f>IF(AND(ISNUMBER(E18),E18&gt;=1),IF(E18&lt;=$FD$13,$FE$13,IF(E18&lt;=$FD$14,$FE$14,IF(E18&lt;=$FD$15,$FE$15,IF(E18&lt;=$FD$16,$FE$16,)))), "")</f>
        <v>A</v>
      </c>
      <c r="G18" s="28">
        <f t="shared" si="1"/>
        <v>88</v>
      </c>
      <c r="H18" s="28" t="str">
        <f>IF(AND(ISNUMBER(G18),G18&gt;=1),IF(G18&lt;=$FD$13,$FE$13,IF(G18&lt;=$FD$14,$FE$14,IF(G18&lt;=$FD$15,$FE$15,IF(G18&lt;=$FD$16,$FE$16,)))), "")</f>
        <v>A</v>
      </c>
      <c r="I18" s="36">
        <v>1</v>
      </c>
      <c r="J18" s="28" t="str">
        <f>IF(I18=$FG$13,$FH$13,IF(I18=$FG$15,$FH$15,IF(I18=$FG$17,$FH$17,IF(I18=$FG$19,$FH$19,IF(I18=$FG$21,$FH$21,IF(I18=$FG$23,$FH$23,IF(I18=$FG$25,$FH$25,IF(I18=$FG$27,$FH$27,IF(I18=$FG$29,$FH$29,IF(I18=$FG$31,$FH$31,""))))))))))</f>
        <v>Memiliki kemampuan menganalisis aturan pencacahan (aturan penjumlahan, aturan perkalian, permutasi, dan kombinasi) dan menentukan peluang kejadian majemuk, namun perlu peningkatan pada menentukan peluang kejadian bersyarat</v>
      </c>
      <c r="K18" s="28">
        <f t="shared" si="2"/>
        <v>86.50613496932516</v>
      </c>
      <c r="L18" s="28" t="str">
        <f>IF(AND(ISNUMBER(K18),K18&gt;=1), IF(K18&lt;=$FD$27,$FE$27,IF(K18&lt;=$FD$28,$FE$28,IF(K18&lt;=$FD$29,$FE$29,IF(K18&lt;=$FD$30,$FE$30,)))), "")</f>
        <v>A</v>
      </c>
      <c r="M18" s="28">
        <f t="shared" si="3"/>
        <v>86.50613496932516</v>
      </c>
      <c r="N18" s="28" t="str">
        <f t="shared" si="4"/>
        <v>A</v>
      </c>
      <c r="O18" s="36">
        <v>1</v>
      </c>
      <c r="P18" s="28" t="str">
        <f t="shared" si="5"/>
        <v>Sangat terampil menyelesaikan masalah aturan pencacahan (aturan penjumlahan, aturan perkalian, permutasi, dan kombinasi) dan menentukan peluang kejadian majemuk, namun perlu peningkatan pada menyelesaikan masalah peluang kejadian bersyarat</v>
      </c>
      <c r="Q18" s="39" t="s">
        <v>8</v>
      </c>
      <c r="R18" s="39" t="s">
        <v>8</v>
      </c>
      <c r="S18" s="18"/>
      <c r="T18" s="1"/>
      <c r="U18" s="1"/>
      <c r="V18" s="1">
        <v>87.01204819277109</v>
      </c>
      <c r="W18" s="1">
        <v>89</v>
      </c>
      <c r="X18" s="1"/>
      <c r="Y18" s="1"/>
      <c r="Z18" s="1"/>
      <c r="AA18" s="1"/>
      <c r="AB18" s="1"/>
      <c r="AC18" s="1"/>
      <c r="AD18" s="1"/>
      <c r="AE18" s="18"/>
      <c r="AF18" s="1"/>
      <c r="AG18" s="1"/>
      <c r="AH18" s="1">
        <v>86.012269938650306</v>
      </c>
      <c r="AI18" s="1">
        <v>87</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
      <c r="A19" s="19">
        <v>9</v>
      </c>
      <c r="B19" s="19">
        <v>133842</v>
      </c>
      <c r="C19" s="19" t="s">
        <v>73</v>
      </c>
      <c r="D19" s="18"/>
      <c r="E19" s="28">
        <f t="shared" si="0"/>
        <v>87</v>
      </c>
      <c r="F19" s="28" t="str">
        <f>IF(AND(ISNUMBER(E19),E19&gt;=1),IF(E19&lt;=$FD$13,$FE$13,IF(E19&lt;=$FD$14,$FE$14,IF(E19&lt;=$FD$15,$FE$15,IF(E19&lt;=$FD$16,$FE$16,)))), "")</f>
        <v>A</v>
      </c>
      <c r="G19" s="28">
        <f t="shared" si="1"/>
        <v>87</v>
      </c>
      <c r="H19" s="28" t="str">
        <f>IF(AND(ISNUMBER(G19),G19&gt;=1),IF(G19&lt;=$FD$13,$FE$13,IF(G19&lt;=$FD$14,$FE$14,IF(G19&lt;=$FD$15,$FE$15,IF(G19&lt;=$FD$16,$FE$16,)))), "")</f>
        <v>A</v>
      </c>
      <c r="I19" s="36">
        <v>1</v>
      </c>
      <c r="J19" s="28" t="str">
        <f>IF(I19=$FG$13,$FH$13,IF(I19=$FG$15,$FH$15,IF(I19=$FG$17,$FH$17,IF(I19=$FG$19,$FH$19,IF(I19=$FG$21,$FH$21,IF(I19=$FG$23,$FH$23,IF(I19=$FG$25,$FH$25,IF(I19=$FG$27,$FH$27,IF(I19=$FG$29,$FH$29,IF(I19=$FG$31,$FH$31,""))))))))))</f>
        <v>Memiliki kemampuan menganalisis aturan pencacahan (aturan penjumlahan, aturan perkalian, permutasi, dan kombinasi) dan menentukan peluang kejadian majemuk, namun perlu peningkatan pada menentukan peluang kejadian bersyarat</v>
      </c>
      <c r="K19" s="28">
        <f t="shared" si="2"/>
        <v>84.886503067484654</v>
      </c>
      <c r="L19" s="28" t="str">
        <f>IF(AND(ISNUMBER(K19),K19&gt;=1), IF(K19&lt;=$FD$27,$FE$27,IF(K19&lt;=$FD$28,$FE$28,IF(K19&lt;=$FD$29,$FE$29,IF(K19&lt;=$FD$30,$FE$30,)))), "")</f>
        <v>A</v>
      </c>
      <c r="M19" s="28">
        <f t="shared" si="3"/>
        <v>84.886503067484654</v>
      </c>
      <c r="N19" s="28" t="str">
        <f t="shared" si="4"/>
        <v>A</v>
      </c>
      <c r="O19" s="36">
        <v>1</v>
      </c>
      <c r="P19" s="28" t="str">
        <f t="shared" si="5"/>
        <v>Sangat terampil menyelesaikan masalah aturan pencacahan (aturan penjumlahan, aturan perkalian, permutasi, dan kombinasi) dan menentukan peluang kejadian majemuk, namun perlu peningkatan pada menyelesaikan masalah peluang kejadian bersyarat</v>
      </c>
      <c r="Q19" s="39" t="s">
        <v>8</v>
      </c>
      <c r="R19" s="39" t="s">
        <v>8</v>
      </c>
      <c r="S19" s="18"/>
      <c r="T19" s="1"/>
      <c r="U19" s="1"/>
      <c r="V19" s="1">
        <v>84.096385542168676</v>
      </c>
      <c r="W19" s="1">
        <v>89</v>
      </c>
      <c r="X19" s="1"/>
      <c r="Y19" s="1"/>
      <c r="Z19" s="1"/>
      <c r="AA19" s="1"/>
      <c r="AB19" s="1"/>
      <c r="AC19" s="1"/>
      <c r="AD19" s="1"/>
      <c r="AE19" s="18"/>
      <c r="AF19" s="1"/>
      <c r="AG19" s="1"/>
      <c r="AH19" s="1">
        <v>82.773006134969322</v>
      </c>
      <c r="AI19" s="1">
        <v>87</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59444</v>
      </c>
      <c r="FK19" s="41">
        <v>59454</v>
      </c>
    </row>
    <row r="20" spans="1:167" x14ac:dyDescent="0.2">
      <c r="A20" s="19">
        <v>10</v>
      </c>
      <c r="B20" s="19">
        <v>133858</v>
      </c>
      <c r="C20" s="19" t="s">
        <v>74</v>
      </c>
      <c r="D20" s="18"/>
      <c r="E20" s="28">
        <f t="shared" si="0"/>
        <v>88</v>
      </c>
      <c r="F20" s="28" t="str">
        <f>IF(AND(ISNUMBER(E20),E20&gt;=1),IF(E20&lt;=$FD$13,$FE$13,IF(E20&lt;=$FD$14,$FE$14,IF(E20&lt;=$FD$15,$FE$15,IF(E20&lt;=$FD$16,$FE$16,)))), "")</f>
        <v>A</v>
      </c>
      <c r="G20" s="28">
        <f t="shared" si="1"/>
        <v>88</v>
      </c>
      <c r="H20" s="28" t="str">
        <f>IF(AND(ISNUMBER(G20),G20&gt;=1),IF(G20&lt;=$FD$13,$FE$13,IF(G20&lt;=$FD$14,$FE$14,IF(G20&lt;=$FD$15,$FE$15,IF(G20&lt;=$FD$16,$FE$16,)))), "")</f>
        <v>A</v>
      </c>
      <c r="I20" s="36">
        <v>1</v>
      </c>
      <c r="J20" s="28" t="str">
        <f>IF(I20=$FG$13,$FH$13,IF(I20=$FG$15,$FH$15,IF(I20=$FG$17,$FH$17,IF(I20=$FG$19,$FH$19,IF(I20=$FG$21,$FH$21,IF(I20=$FG$23,$FH$23,IF(I20=$FG$25,$FH$25,IF(I20=$FG$27,$FH$27,IF(I20=$FG$29,$FH$29,IF(I20=$FG$31,$FH$31,""))))))))))</f>
        <v>Memiliki kemampuan menganalisis aturan pencacahan (aturan penjumlahan, aturan perkalian, permutasi, dan kombinasi) dan menentukan peluang kejadian majemuk, namun perlu peningkatan pada menentukan peluang kejadian bersyarat</v>
      </c>
      <c r="K20" s="28">
        <f t="shared" si="2"/>
        <v>86.122699386503058</v>
      </c>
      <c r="L20" s="28" t="str">
        <f>IF(AND(ISNUMBER(K20),K20&gt;=1), IF(K20&lt;=$FD$27,$FE$27,IF(K20&lt;=$FD$28,$FE$28,IF(K20&lt;=$FD$29,$FE$29,IF(K20&lt;=$FD$30,$FE$30,)))), "")</f>
        <v>A</v>
      </c>
      <c r="M20" s="28">
        <f t="shared" si="3"/>
        <v>86.122699386503058</v>
      </c>
      <c r="N20" s="28" t="str">
        <f t="shared" si="4"/>
        <v>A</v>
      </c>
      <c r="O20" s="36">
        <v>1</v>
      </c>
      <c r="P20" s="28" t="str">
        <f t="shared" si="5"/>
        <v>Sangat terampil menyelesaikan masalah aturan pencacahan (aturan penjumlahan, aturan perkalian, permutasi, dan kombinasi) dan menentukan peluang kejadian majemuk, namun perlu peningkatan pada menyelesaikan masalah peluang kejadian bersyarat</v>
      </c>
      <c r="Q20" s="39" t="s">
        <v>8</v>
      </c>
      <c r="R20" s="39" t="s">
        <v>8</v>
      </c>
      <c r="S20" s="18"/>
      <c r="T20" s="1"/>
      <c r="U20" s="1"/>
      <c r="V20" s="1">
        <v>85.421686746987945</v>
      </c>
      <c r="W20" s="1">
        <v>90</v>
      </c>
      <c r="X20" s="1"/>
      <c r="Y20" s="1"/>
      <c r="Z20" s="1"/>
      <c r="AA20" s="1"/>
      <c r="AB20" s="1"/>
      <c r="AC20" s="1"/>
      <c r="AD20" s="1"/>
      <c r="AE20" s="18"/>
      <c r="AF20" s="1"/>
      <c r="AG20" s="1"/>
      <c r="AH20" s="1">
        <v>84.24539877300613</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
      <c r="A21" s="19">
        <v>11</v>
      </c>
      <c r="B21" s="19">
        <v>133874</v>
      </c>
      <c r="C21" s="19" t="s">
        <v>75</v>
      </c>
      <c r="D21" s="18"/>
      <c r="E21" s="28">
        <f t="shared" si="0"/>
        <v>85</v>
      </c>
      <c r="F21" s="28" t="str">
        <f>IF(AND(ISNUMBER(E21),E21&gt;=1),IF(E21&lt;=$FD$13,$FE$13,IF(E21&lt;=$FD$14,$FE$14,IF(E21&lt;=$FD$15,$FE$15,IF(E21&lt;=$FD$16,$FE$16,)))), "")</f>
        <v>A</v>
      </c>
      <c r="G21" s="28">
        <f t="shared" si="1"/>
        <v>85</v>
      </c>
      <c r="H21" s="28" t="str">
        <f>IF(AND(ISNUMBER(G21),G21&gt;=1),IF(G21&lt;=$FD$13,$FE$13,IF(G21&lt;=$FD$14,$FE$14,IF(G21&lt;=$FD$15,$FE$15,IF(G21&lt;=$FD$16,$FE$16,)))), "")</f>
        <v>A</v>
      </c>
      <c r="I21" s="36">
        <v>2</v>
      </c>
      <c r="J21" s="28" t="str">
        <f>IF(I21=$FG$13,$FH$13,IF(I21=$FG$15,$FH$15,IF(I21=$FG$17,$FH$17,IF(I21=$FG$19,$FH$19,IF(I21=$FG$21,$FH$21,IF(I21=$FG$23,$FH$23,IF(I21=$FG$25,$FH$25,IF(I21=$FG$27,$FH$27,IF(I21=$FG$29,$FH$29,IF(I21=$FG$31,$FH$31,""))))))))))</f>
        <v>Memiliki kemampuan menganalisis aturan pencacahan (aturan penjumlahan, aturan perkalian, permutasi, dan kombinasi) dan menentukan peluang kejadian majemuk, namun perlu peningkatan pada menentukan peluang kejadian saling bebas dan peluang kejadian bersyarat</v>
      </c>
      <c r="K21" s="28">
        <f t="shared" si="2"/>
        <v>83.917177914110425</v>
      </c>
      <c r="L21" s="28" t="str">
        <f>IF(AND(ISNUMBER(K21),K21&gt;=1), IF(K21&lt;=$FD$27,$FE$27,IF(K21&lt;=$FD$28,$FE$28,IF(K21&lt;=$FD$29,$FE$29,IF(K21&lt;=$FD$30,$FE$30,)))), "")</f>
        <v>B</v>
      </c>
      <c r="M21" s="28">
        <f t="shared" si="3"/>
        <v>83.917177914110425</v>
      </c>
      <c r="N21" s="28" t="str">
        <f t="shared" si="4"/>
        <v>B</v>
      </c>
      <c r="O21" s="36">
        <v>2</v>
      </c>
      <c r="P21"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21" s="39" t="s">
        <v>8</v>
      </c>
      <c r="R21" s="39" t="s">
        <v>8</v>
      </c>
      <c r="S21" s="18"/>
      <c r="T21" s="1"/>
      <c r="U21" s="1"/>
      <c r="V21" s="1">
        <v>85.951807228915669</v>
      </c>
      <c r="W21" s="1">
        <v>85</v>
      </c>
      <c r="X21" s="1"/>
      <c r="Y21" s="1"/>
      <c r="Z21" s="1"/>
      <c r="AA21" s="1"/>
      <c r="AB21" s="1"/>
      <c r="AC21" s="1"/>
      <c r="AD21" s="1"/>
      <c r="AE21" s="18"/>
      <c r="AF21" s="1"/>
      <c r="AG21" s="1"/>
      <c r="AH21" s="1">
        <v>84.834355828220851</v>
      </c>
      <c r="AI21" s="1">
        <v>83</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59445</v>
      </c>
      <c r="FK21" s="41">
        <v>59455</v>
      </c>
    </row>
    <row r="22" spans="1:167" x14ac:dyDescent="0.2">
      <c r="A22" s="19">
        <v>12</v>
      </c>
      <c r="B22" s="19">
        <v>133890</v>
      </c>
      <c r="C22" s="19" t="s">
        <v>76</v>
      </c>
      <c r="D22" s="18"/>
      <c r="E22" s="28">
        <f t="shared" si="0"/>
        <v>87</v>
      </c>
      <c r="F22" s="28" t="str">
        <f>IF(AND(ISNUMBER(E22),E22&gt;=1),IF(E22&lt;=$FD$13,$FE$13,IF(E22&lt;=$FD$14,$FE$14,IF(E22&lt;=$FD$15,$FE$15,IF(E22&lt;=$FD$16,$FE$16,)))), "")</f>
        <v>A</v>
      </c>
      <c r="G22" s="28">
        <f t="shared" si="1"/>
        <v>87</v>
      </c>
      <c r="H22" s="28" t="str">
        <f>IF(AND(ISNUMBER(G22),G22&gt;=1),IF(G22&lt;=$FD$13,$FE$13,IF(G22&lt;=$FD$14,$FE$14,IF(G22&lt;=$FD$15,$FE$15,IF(G22&lt;=$FD$16,$FE$16,)))), "")</f>
        <v>A</v>
      </c>
      <c r="I22" s="36">
        <v>1</v>
      </c>
      <c r="J22" s="28" t="str">
        <f>IF(I22=$FG$13,$FH$13,IF(I22=$FG$15,$FH$15,IF(I22=$FG$17,$FH$17,IF(I22=$FG$19,$FH$19,IF(I22=$FG$21,$FH$21,IF(I22=$FG$23,$FH$23,IF(I22=$FG$25,$FH$25,IF(I22=$FG$27,$FH$27,IF(I22=$FG$29,$FH$29,IF(I22=$FG$31,$FH$31,""))))))))))</f>
        <v>Memiliki kemampuan menganalisis aturan pencacahan (aturan penjumlahan, aturan perkalian, permutasi, dan kombinasi) dan menentukan peluang kejadian majemuk, namun perlu peningkatan pada menentukan peluang kejadian bersyarat</v>
      </c>
      <c r="K22" s="28">
        <f t="shared" si="2"/>
        <v>85.242331288343564</v>
      </c>
      <c r="L22" s="28" t="str">
        <f>IF(AND(ISNUMBER(K22),K22&gt;=1), IF(K22&lt;=$FD$27,$FE$27,IF(K22&lt;=$FD$28,$FE$28,IF(K22&lt;=$FD$29,$FE$29,IF(K22&lt;=$FD$30,$FE$30,)))), "")</f>
        <v>A</v>
      </c>
      <c r="M22" s="28">
        <f t="shared" si="3"/>
        <v>85.242331288343564</v>
      </c>
      <c r="N22" s="28" t="str">
        <f t="shared" si="4"/>
        <v>A</v>
      </c>
      <c r="O22" s="36">
        <v>1</v>
      </c>
      <c r="P22" s="28" t="str">
        <f t="shared" si="5"/>
        <v>Sangat terampil menyelesaikan masalah aturan pencacahan (aturan penjumlahan, aturan perkalian, permutasi, dan kombinasi) dan menentukan peluang kejadian majemuk, namun perlu peningkatan pada menyelesaikan masalah peluang kejadian bersyarat</v>
      </c>
      <c r="Q22" s="39" t="s">
        <v>8</v>
      </c>
      <c r="R22" s="39" t="s">
        <v>8</v>
      </c>
      <c r="S22" s="18"/>
      <c r="T22" s="1"/>
      <c r="U22" s="1"/>
      <c r="V22" s="1">
        <v>88.337349397590373</v>
      </c>
      <c r="W22" s="1">
        <v>85</v>
      </c>
      <c r="X22" s="1"/>
      <c r="Y22" s="1"/>
      <c r="Z22" s="1"/>
      <c r="AA22" s="1"/>
      <c r="AB22" s="1"/>
      <c r="AC22" s="1"/>
      <c r="AD22" s="1"/>
      <c r="AE22" s="18"/>
      <c r="AF22" s="1"/>
      <c r="AG22" s="1"/>
      <c r="AH22" s="1">
        <v>87.484662576687114</v>
      </c>
      <c r="AI22" s="1">
        <v>83</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
      <c r="A23" s="19">
        <v>13</v>
      </c>
      <c r="B23" s="19">
        <v>133906</v>
      </c>
      <c r="C23" s="19" t="s">
        <v>77</v>
      </c>
      <c r="D23" s="18"/>
      <c r="E23" s="28">
        <f t="shared" si="0"/>
        <v>90</v>
      </c>
      <c r="F23" s="28" t="str">
        <f>IF(AND(ISNUMBER(E23),E23&gt;=1),IF(E23&lt;=$FD$13,$FE$13,IF(E23&lt;=$FD$14,$FE$14,IF(E23&lt;=$FD$15,$FE$15,IF(E23&lt;=$FD$16,$FE$16,)))), "")</f>
        <v>A</v>
      </c>
      <c r="G23" s="28">
        <f t="shared" si="1"/>
        <v>90</v>
      </c>
      <c r="H23" s="28" t="str">
        <f>IF(AND(ISNUMBER(G23),G23&gt;=1),IF(G23&lt;=$FD$13,$FE$13,IF(G23&lt;=$FD$14,$FE$14,IF(G23&lt;=$FD$15,$FE$15,IF(G23&lt;=$FD$16,$FE$16,)))), "")</f>
        <v>A</v>
      </c>
      <c r="I23" s="36">
        <v>1</v>
      </c>
      <c r="J23" s="28" t="str">
        <f>IF(I23=$FG$13,$FH$13,IF(I23=$FG$15,$FH$15,IF(I23=$FG$17,$FH$17,IF(I23=$FG$19,$FH$19,IF(I23=$FG$21,$FH$21,IF(I23=$FG$23,$FH$23,IF(I23=$FG$25,$FH$25,IF(I23=$FG$27,$FH$27,IF(I23=$FG$29,$FH$29,IF(I23=$FG$31,$FH$31,""))))))))))</f>
        <v>Memiliki kemampuan menganalisis aturan pencacahan (aturan penjumlahan, aturan perkalian, permutasi, dan kombinasi) dan menentukan peluang kejadian majemuk, namun perlu peningkatan pada menentukan peluang kejadian bersyarat</v>
      </c>
      <c r="K23" s="28">
        <f t="shared" si="2"/>
        <v>88.447852760736197</v>
      </c>
      <c r="L23" s="28" t="str">
        <f>IF(AND(ISNUMBER(K23),K23&gt;=1), IF(K23&lt;=$FD$27,$FE$27,IF(K23&lt;=$FD$28,$FE$28,IF(K23&lt;=$FD$29,$FE$29,IF(K23&lt;=$FD$30,$FE$30,)))), "")</f>
        <v>A</v>
      </c>
      <c r="M23" s="28">
        <f t="shared" si="3"/>
        <v>88.447852760736197</v>
      </c>
      <c r="N23" s="28" t="str">
        <f t="shared" si="4"/>
        <v>A</v>
      </c>
      <c r="O23" s="36">
        <v>1</v>
      </c>
      <c r="P23" s="28" t="str">
        <f t="shared" si="5"/>
        <v>Sangat terampil menyelesaikan masalah aturan pencacahan (aturan penjumlahan, aturan perkalian, permutasi, dan kombinasi) dan menentukan peluang kejadian majemuk, namun perlu peningkatan pada menyelesaikan masalah peluang kejadian bersyarat</v>
      </c>
      <c r="Q23" s="39" t="s">
        <v>8</v>
      </c>
      <c r="R23" s="39" t="s">
        <v>8</v>
      </c>
      <c r="S23" s="18"/>
      <c r="T23" s="1"/>
      <c r="U23" s="1"/>
      <c r="V23" s="1">
        <v>87.807228915662648</v>
      </c>
      <c r="W23" s="1">
        <v>92</v>
      </c>
      <c r="X23" s="1"/>
      <c r="Y23" s="1"/>
      <c r="Z23" s="1"/>
      <c r="AA23" s="1"/>
      <c r="AB23" s="1"/>
      <c r="AC23" s="1"/>
      <c r="AD23" s="1"/>
      <c r="AE23" s="18"/>
      <c r="AF23" s="1"/>
      <c r="AG23" s="1"/>
      <c r="AH23" s="1">
        <v>86.895705521472394</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59446</v>
      </c>
      <c r="FK23" s="41">
        <v>59456</v>
      </c>
    </row>
    <row r="24" spans="1:167" x14ac:dyDescent="0.2">
      <c r="A24" s="19">
        <v>14</v>
      </c>
      <c r="B24" s="19">
        <v>133922</v>
      </c>
      <c r="C24" s="19" t="s">
        <v>78</v>
      </c>
      <c r="D24" s="18"/>
      <c r="E24" s="28">
        <f t="shared" si="0"/>
        <v>90</v>
      </c>
      <c r="F24" s="28" t="str">
        <f>IF(AND(ISNUMBER(E24),E24&gt;=1),IF(E24&lt;=$FD$13,$FE$13,IF(E24&lt;=$FD$14,$FE$14,IF(E24&lt;=$FD$15,$FE$15,IF(E24&lt;=$FD$16,$FE$16,)))), "")</f>
        <v>A</v>
      </c>
      <c r="G24" s="28">
        <f t="shared" si="1"/>
        <v>90</v>
      </c>
      <c r="H24" s="28" t="str">
        <f>IF(AND(ISNUMBER(G24),G24&gt;=1),IF(G24&lt;=$FD$13,$FE$13,IF(G24&lt;=$FD$14,$FE$14,IF(G24&lt;=$FD$15,$FE$15,IF(G24&lt;=$FD$16,$FE$16,)))), "")</f>
        <v>A</v>
      </c>
      <c r="I24" s="36">
        <v>1</v>
      </c>
      <c r="J24" s="28" t="str">
        <f>IF(I24=$FG$13,$FH$13,IF(I24=$FG$15,$FH$15,IF(I24=$FG$17,$FH$17,IF(I24=$FG$19,$FH$19,IF(I24=$FG$21,$FH$21,IF(I24=$FG$23,$FH$23,IF(I24=$FG$25,$FH$25,IF(I24=$FG$27,$FH$27,IF(I24=$FG$29,$FH$29,IF(I24=$FG$31,$FH$31,""))))))))))</f>
        <v>Memiliki kemampuan menganalisis aturan pencacahan (aturan penjumlahan, aturan perkalian, permutasi, dan kombinasi) dan menentukan peluang kejadian majemuk, namun perlu peningkatan pada menentukan peluang kejadian bersyarat</v>
      </c>
      <c r="K24" s="28">
        <f t="shared" si="2"/>
        <v>88.447852760736197</v>
      </c>
      <c r="L24" s="28" t="str">
        <f>IF(AND(ISNUMBER(K24),K24&gt;=1), IF(K24&lt;=$FD$27,$FE$27,IF(K24&lt;=$FD$28,$FE$28,IF(K24&lt;=$FD$29,$FE$29,IF(K24&lt;=$FD$30,$FE$30,)))), "")</f>
        <v>A</v>
      </c>
      <c r="M24" s="28">
        <f t="shared" si="3"/>
        <v>88.447852760736197</v>
      </c>
      <c r="N24" s="28" t="str">
        <f t="shared" si="4"/>
        <v>A</v>
      </c>
      <c r="O24" s="36">
        <v>1</v>
      </c>
      <c r="P24" s="28" t="str">
        <f t="shared" si="5"/>
        <v>Sangat terampil menyelesaikan masalah aturan pencacahan (aturan penjumlahan, aturan perkalian, permutasi, dan kombinasi) dan menentukan peluang kejadian majemuk, namun perlu peningkatan pada menyelesaikan masalah peluang kejadian bersyarat</v>
      </c>
      <c r="Q24" s="39" t="s">
        <v>8</v>
      </c>
      <c r="R24" s="39" t="s">
        <v>8</v>
      </c>
      <c r="S24" s="18"/>
      <c r="T24" s="1"/>
      <c r="U24" s="1"/>
      <c r="V24" s="1">
        <v>87.807228915662648</v>
      </c>
      <c r="W24" s="1">
        <v>92</v>
      </c>
      <c r="X24" s="1"/>
      <c r="Y24" s="1"/>
      <c r="Z24" s="1"/>
      <c r="AA24" s="1"/>
      <c r="AB24" s="1"/>
      <c r="AC24" s="1"/>
      <c r="AD24" s="1"/>
      <c r="AE24" s="18"/>
      <c r="AF24" s="1"/>
      <c r="AG24" s="1"/>
      <c r="AH24" s="1">
        <v>86.895705521472394</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
      <c r="A25" s="19">
        <v>15</v>
      </c>
      <c r="B25" s="19">
        <v>133938</v>
      </c>
      <c r="C25" s="19" t="s">
        <v>79</v>
      </c>
      <c r="D25" s="18"/>
      <c r="E25" s="28">
        <f t="shared" si="0"/>
        <v>91</v>
      </c>
      <c r="F25" s="28" t="str">
        <f>IF(AND(ISNUMBER(E25),E25&gt;=1),IF(E25&lt;=$FD$13,$FE$13,IF(E25&lt;=$FD$14,$FE$14,IF(E25&lt;=$FD$15,$FE$15,IF(E25&lt;=$FD$16,$FE$16,)))), "")</f>
        <v>A</v>
      </c>
      <c r="G25" s="28">
        <f t="shared" si="1"/>
        <v>91</v>
      </c>
      <c r="H25" s="28" t="str">
        <f>IF(AND(ISNUMBER(G25),G25&gt;=1),IF(G25&lt;=$FD$13,$FE$13,IF(G25&lt;=$FD$14,$FE$14,IF(G25&lt;=$FD$15,$FE$15,IF(G25&lt;=$FD$16,$FE$16,)))), "")</f>
        <v>A</v>
      </c>
      <c r="I25" s="36">
        <v>1</v>
      </c>
      <c r="J25" s="28" t="str">
        <f>IF(I25=$FG$13,$FH$13,IF(I25=$FG$15,$FH$15,IF(I25=$FG$17,$FH$17,IF(I25=$FG$19,$FH$19,IF(I25=$FG$21,$FH$21,IF(I25=$FG$23,$FH$23,IF(I25=$FG$25,$FH$25,IF(I25=$FG$27,$FH$27,IF(I25=$FG$29,$FH$29,IF(I25=$FG$31,$FH$31,""))))))))))</f>
        <v>Memiliki kemampuan menganalisis aturan pencacahan (aturan penjumlahan, aturan perkalian, permutasi, dan kombinasi) dan menentukan peluang kejadian majemuk, namun perlu peningkatan pada menentukan peluang kejadian bersyarat</v>
      </c>
      <c r="K25" s="28">
        <f t="shared" si="2"/>
        <v>89.920245398773005</v>
      </c>
      <c r="L25" s="28" t="str">
        <f>IF(AND(ISNUMBER(K25),K25&gt;=1), IF(K25&lt;=$FD$27,$FE$27,IF(K25&lt;=$FD$28,$FE$28,IF(K25&lt;=$FD$29,$FE$29,IF(K25&lt;=$FD$30,$FE$30,)))), "")</f>
        <v>A</v>
      </c>
      <c r="M25" s="28">
        <f t="shared" si="3"/>
        <v>89.920245398773005</v>
      </c>
      <c r="N25" s="28" t="str">
        <f t="shared" si="4"/>
        <v>A</v>
      </c>
      <c r="O25" s="36">
        <v>1</v>
      </c>
      <c r="P25" s="28" t="str">
        <f t="shared" si="5"/>
        <v>Sangat terampil menyelesaikan masalah aturan pencacahan (aturan penjumlahan, aturan perkalian, permutasi, dan kombinasi) dan menentukan peluang kejadian majemuk, namun perlu peningkatan pada menyelesaikan masalah peluang kejadian bersyarat</v>
      </c>
      <c r="Q25" s="39" t="s">
        <v>8</v>
      </c>
      <c r="R25" s="39" t="s">
        <v>8</v>
      </c>
      <c r="S25" s="18"/>
      <c r="T25" s="1"/>
      <c r="U25" s="1"/>
      <c r="V25" s="1">
        <v>90.457831325301214</v>
      </c>
      <c r="W25" s="1">
        <v>92</v>
      </c>
      <c r="X25" s="1"/>
      <c r="Y25" s="1"/>
      <c r="Z25" s="1"/>
      <c r="AA25" s="1"/>
      <c r="AB25" s="1"/>
      <c r="AC25" s="1"/>
      <c r="AD25" s="1"/>
      <c r="AE25" s="18"/>
      <c r="AF25" s="1"/>
      <c r="AG25" s="1"/>
      <c r="AH25" s="1">
        <v>89.840490797546011</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59447</v>
      </c>
      <c r="FK25" s="41">
        <v>59457</v>
      </c>
    </row>
    <row r="26" spans="1:167" x14ac:dyDescent="0.2">
      <c r="A26" s="19">
        <v>16</v>
      </c>
      <c r="B26" s="19">
        <v>133986</v>
      </c>
      <c r="C26" s="19" t="s">
        <v>81</v>
      </c>
      <c r="D26" s="18"/>
      <c r="E26" s="28">
        <f t="shared" si="0"/>
        <v>85</v>
      </c>
      <c r="F26" s="28" t="str">
        <f>IF(AND(ISNUMBER(E26),E26&gt;=1),IF(E26&lt;=$FD$13,$FE$13,IF(E26&lt;=$FD$14,$FE$14,IF(E26&lt;=$FD$15,$FE$15,IF(E26&lt;=$FD$16,$FE$16,)))), "")</f>
        <v>A</v>
      </c>
      <c r="G26" s="28">
        <f t="shared" si="1"/>
        <v>85</v>
      </c>
      <c r="H26" s="28" t="str">
        <f>IF(AND(ISNUMBER(G26),G26&gt;=1),IF(G26&lt;=$FD$13,$FE$13,IF(G26&lt;=$FD$14,$FE$14,IF(G26&lt;=$FD$15,$FE$15,IF(G26&lt;=$FD$16,$FE$16,)))), "")</f>
        <v>A</v>
      </c>
      <c r="I26" s="36">
        <v>2</v>
      </c>
      <c r="J26" s="28" t="str">
        <f>IF(I26=$FG$13,$FH$13,IF(I26=$FG$15,$FH$15,IF(I26=$FG$17,$FH$17,IF(I26=$FG$19,$FH$19,IF(I26=$FG$21,$FH$21,IF(I26=$FG$23,$FH$23,IF(I26=$FG$25,$FH$25,IF(I26=$FG$27,$FH$27,IF(I26=$FG$29,$FH$29,IF(I26=$FG$31,$FH$31,""))))))))))</f>
        <v>Memiliki kemampuan menganalisis aturan pencacahan (aturan penjumlahan, aturan perkalian, permutasi, dan kombinasi) dan menentukan peluang kejadian majemuk, namun perlu peningkatan pada menentukan peluang kejadian saling bebas dan peluang kejadian bersyarat</v>
      </c>
      <c r="K26" s="28">
        <f t="shared" si="2"/>
        <v>83.092024539877301</v>
      </c>
      <c r="L26" s="28" t="str">
        <f>IF(AND(ISNUMBER(K26),K26&gt;=1), IF(K26&lt;=$FD$27,$FE$27,IF(K26&lt;=$FD$28,$FE$28,IF(K26&lt;=$FD$29,$FE$29,IF(K26&lt;=$FD$30,$FE$30,)))), "")</f>
        <v>B</v>
      </c>
      <c r="M26" s="28">
        <f t="shared" si="3"/>
        <v>83.092024539877301</v>
      </c>
      <c r="N26" s="28" t="str">
        <f t="shared" si="4"/>
        <v>B</v>
      </c>
      <c r="O26" s="36">
        <v>2</v>
      </c>
      <c r="P26"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26" s="39" t="s">
        <v>8</v>
      </c>
      <c r="R26" s="39" t="s">
        <v>8</v>
      </c>
      <c r="S26" s="18"/>
      <c r="T26" s="1"/>
      <c r="U26" s="1"/>
      <c r="V26" s="1">
        <v>83.566265060240966</v>
      </c>
      <c r="W26" s="1">
        <v>86</v>
      </c>
      <c r="X26" s="1"/>
      <c r="Y26" s="1"/>
      <c r="Z26" s="1"/>
      <c r="AA26" s="1"/>
      <c r="AB26" s="1"/>
      <c r="AC26" s="1"/>
      <c r="AD26" s="1"/>
      <c r="AE26" s="18"/>
      <c r="AF26" s="1"/>
      <c r="AG26" s="1"/>
      <c r="AH26" s="1">
        <v>82.184049079754601</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
      <c r="A27" s="19">
        <v>17</v>
      </c>
      <c r="B27" s="19">
        <v>133954</v>
      </c>
      <c r="C27" s="19" t="s">
        <v>82</v>
      </c>
      <c r="D27" s="18"/>
      <c r="E27" s="28">
        <f t="shared" si="0"/>
        <v>83</v>
      </c>
      <c r="F27" s="28" t="str">
        <f>IF(AND(ISNUMBER(E27),E27&gt;=1),IF(E27&lt;=$FD$13,$FE$13,IF(E27&lt;=$FD$14,$FE$14,IF(E27&lt;=$FD$15,$FE$15,IF(E27&lt;=$FD$16,$FE$16,)))), "")</f>
        <v>B</v>
      </c>
      <c r="G27" s="28">
        <f t="shared" si="1"/>
        <v>83</v>
      </c>
      <c r="H27" s="28" t="str">
        <f>IF(AND(ISNUMBER(G27),G27&gt;=1),IF(G27&lt;=$FD$13,$FE$13,IF(G27&lt;=$FD$14,$FE$14,IF(G27&lt;=$FD$15,$FE$15,IF(G27&lt;=$FD$16,$FE$16,)))), "")</f>
        <v>B</v>
      </c>
      <c r="I27" s="36">
        <v>2</v>
      </c>
      <c r="J27" s="28" t="str">
        <f>IF(I27=$FG$13,$FH$13,IF(I27=$FG$15,$FH$15,IF(I27=$FG$17,$FH$17,IF(I27=$FG$19,$FH$19,IF(I27=$FG$21,$FH$21,IF(I27=$FG$23,$FH$23,IF(I27=$FG$25,$FH$25,IF(I27=$FG$27,$FH$27,IF(I27=$FG$29,$FH$29,IF(I27=$FG$31,$FH$31,""))))))))))</f>
        <v>Memiliki kemampuan menganalisis aturan pencacahan (aturan penjumlahan, aturan perkalian, permutasi, dan kombinasi) dan menentukan peluang kejadian majemuk, namun perlu peningkatan pada menentukan peluang kejadian saling bebas dan peluang kejadian bersyarat</v>
      </c>
      <c r="K27" s="28">
        <f t="shared" si="2"/>
        <v>81.800613496932513</v>
      </c>
      <c r="L27" s="28" t="str">
        <f>IF(AND(ISNUMBER(K27),K27&gt;=1), IF(K27&lt;=$FD$27,$FE$27,IF(K27&lt;=$FD$28,$FE$28,IF(K27&lt;=$FD$29,$FE$29,IF(K27&lt;=$FD$30,$FE$30,)))), "")</f>
        <v>B</v>
      </c>
      <c r="M27" s="28">
        <f t="shared" si="3"/>
        <v>81.800613496932513</v>
      </c>
      <c r="N27" s="28" t="str">
        <f t="shared" si="4"/>
        <v>B</v>
      </c>
      <c r="O27" s="36">
        <v>2</v>
      </c>
      <c r="P27"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27" s="39" t="s">
        <v>8</v>
      </c>
      <c r="R27" s="39" t="s">
        <v>8</v>
      </c>
      <c r="S27" s="18"/>
      <c r="T27" s="1"/>
      <c r="U27" s="1"/>
      <c r="V27" s="1">
        <v>87.5421686746988</v>
      </c>
      <c r="W27" s="1">
        <v>79</v>
      </c>
      <c r="X27" s="1"/>
      <c r="Y27" s="1"/>
      <c r="Z27" s="1"/>
      <c r="AA27" s="1"/>
      <c r="AB27" s="1"/>
      <c r="AC27" s="1"/>
      <c r="AD27" s="1"/>
      <c r="AE27" s="18"/>
      <c r="AF27" s="1"/>
      <c r="AG27" s="1"/>
      <c r="AH27" s="1">
        <v>86.601226993865026</v>
      </c>
      <c r="AI27" s="1">
        <v>77</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59448</v>
      </c>
      <c r="FK27" s="41">
        <v>59458</v>
      </c>
    </row>
    <row r="28" spans="1:167" x14ac:dyDescent="0.2">
      <c r="A28" s="19">
        <v>18</v>
      </c>
      <c r="B28" s="19">
        <v>133970</v>
      </c>
      <c r="C28" s="19" t="s">
        <v>83</v>
      </c>
      <c r="D28" s="18"/>
      <c r="E28" s="28">
        <f t="shared" si="0"/>
        <v>82</v>
      </c>
      <c r="F28" s="28" t="str">
        <f>IF(AND(ISNUMBER(E28),E28&gt;=1),IF(E28&lt;=$FD$13,$FE$13,IF(E28&lt;=$FD$14,$FE$14,IF(E28&lt;=$FD$15,$FE$15,IF(E28&lt;=$FD$16,$FE$16,)))), "")</f>
        <v>B</v>
      </c>
      <c r="G28" s="28">
        <f t="shared" si="1"/>
        <v>82</v>
      </c>
      <c r="H28" s="28" t="str">
        <f>IF(AND(ISNUMBER(G28),G28&gt;=1),IF(G28&lt;=$FD$13,$FE$13,IF(G28&lt;=$FD$14,$FE$14,IF(G28&lt;=$FD$15,$FE$15,IF(G28&lt;=$FD$16,$FE$16,)))), "")</f>
        <v>B</v>
      </c>
      <c r="I28" s="36">
        <v>2</v>
      </c>
      <c r="J28" s="28" t="str">
        <f>IF(I28=$FG$13,$FH$13,IF(I28=$FG$15,$FH$15,IF(I28=$FG$17,$FH$17,IF(I28=$FG$19,$FH$19,IF(I28=$FG$21,$FH$21,IF(I28=$FG$23,$FH$23,IF(I28=$FG$25,$FH$25,IF(I28=$FG$27,$FH$27,IF(I28=$FG$29,$FH$29,IF(I28=$FG$31,$FH$31,""))))))))))</f>
        <v>Memiliki kemampuan menganalisis aturan pencacahan (aturan penjumlahan, aturan perkalian, permutasi, dan kombinasi) dan menentukan peluang kejadian majemuk, namun perlu peningkatan pada menentukan peluang kejadian saling bebas dan peluang kejadian bersyarat</v>
      </c>
      <c r="K28" s="28">
        <f t="shared" si="2"/>
        <v>80.266871165644176</v>
      </c>
      <c r="L28" s="28" t="str">
        <f>IF(AND(ISNUMBER(K28),K28&gt;=1), IF(K28&lt;=$FD$27,$FE$27,IF(K28&lt;=$FD$28,$FE$28,IF(K28&lt;=$FD$29,$FE$29,IF(K28&lt;=$FD$30,$FE$30,)))), "")</f>
        <v>B</v>
      </c>
      <c r="M28" s="28">
        <f t="shared" si="3"/>
        <v>80.266871165644176</v>
      </c>
      <c r="N28" s="28" t="str">
        <f t="shared" si="4"/>
        <v>B</v>
      </c>
      <c r="O28" s="36">
        <v>2</v>
      </c>
      <c r="P28"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28" s="39" t="s">
        <v>8</v>
      </c>
      <c r="R28" s="39" t="s">
        <v>8</v>
      </c>
      <c r="S28" s="18"/>
      <c r="T28" s="1"/>
      <c r="U28" s="1"/>
      <c r="V28" s="1">
        <v>81.180722891566262</v>
      </c>
      <c r="W28" s="1">
        <v>83</v>
      </c>
      <c r="X28" s="1"/>
      <c r="Y28" s="1"/>
      <c r="Z28" s="1"/>
      <c r="AA28" s="1"/>
      <c r="AB28" s="1"/>
      <c r="AC28" s="1"/>
      <c r="AD28" s="1"/>
      <c r="AE28" s="18"/>
      <c r="AF28" s="1"/>
      <c r="AG28" s="1"/>
      <c r="AH28" s="1">
        <v>79.533742331288337</v>
      </c>
      <c r="AI28" s="1">
        <v>81</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
      <c r="A29" s="19">
        <v>19</v>
      </c>
      <c r="B29" s="19">
        <v>134002</v>
      </c>
      <c r="C29" s="19" t="s">
        <v>84</v>
      </c>
      <c r="D29" s="18"/>
      <c r="E29" s="28">
        <f t="shared" si="0"/>
        <v>86</v>
      </c>
      <c r="F29" s="28" t="str">
        <f>IF(AND(ISNUMBER(E29),E29&gt;=1),IF(E29&lt;=$FD$13,$FE$13,IF(E29&lt;=$FD$14,$FE$14,IF(E29&lt;=$FD$15,$FE$15,IF(E29&lt;=$FD$16,$FE$16,)))), "")</f>
        <v>A</v>
      </c>
      <c r="G29" s="28">
        <f t="shared" si="1"/>
        <v>86</v>
      </c>
      <c r="H29" s="28" t="str">
        <f>IF(AND(ISNUMBER(G29),G29&gt;=1),IF(G29&lt;=$FD$13,$FE$13,IF(G29&lt;=$FD$14,$FE$14,IF(G29&lt;=$FD$15,$FE$15,IF(G29&lt;=$FD$16,$FE$16,)))), "")</f>
        <v>A</v>
      </c>
      <c r="I29" s="36">
        <v>1</v>
      </c>
      <c r="J29" s="28" t="str">
        <f>IF(I29=$FG$13,$FH$13,IF(I29=$FG$15,$FH$15,IF(I29=$FG$17,$FH$17,IF(I29=$FG$19,$FH$19,IF(I29=$FG$21,$FH$21,IF(I29=$FG$23,$FH$23,IF(I29=$FG$25,$FH$25,IF(I29=$FG$27,$FH$27,IF(I29=$FG$29,$FH$29,IF(I29=$FG$31,$FH$31,""))))))))))</f>
        <v>Memiliki kemampuan menganalisis aturan pencacahan (aturan penjumlahan, aturan perkalian, permutasi, dan kombinasi) dan menentukan peluang kejadian majemuk, namun perlu peningkatan pada menentukan peluang kejadian bersyarat</v>
      </c>
      <c r="K29" s="28">
        <f t="shared" si="2"/>
        <v>84.739263803680984</v>
      </c>
      <c r="L29" s="28" t="str">
        <f>IF(AND(ISNUMBER(K29),K29&gt;=1), IF(K29&lt;=$FD$27,$FE$27,IF(K29&lt;=$FD$28,$FE$28,IF(K29&lt;=$FD$29,$FE$29,IF(K29&lt;=$FD$30,$FE$30,)))), "")</f>
        <v>A</v>
      </c>
      <c r="M29" s="28">
        <f t="shared" si="3"/>
        <v>84.739263803680984</v>
      </c>
      <c r="N29" s="28" t="str">
        <f t="shared" si="4"/>
        <v>A</v>
      </c>
      <c r="O29" s="36">
        <v>1</v>
      </c>
      <c r="P29" s="28" t="str">
        <f t="shared" si="5"/>
        <v>Sangat terampil menyelesaikan masalah aturan pencacahan (aturan penjumlahan, aturan perkalian, permutasi, dan kombinasi) dan menentukan peluang kejadian majemuk, namun perlu peningkatan pada menyelesaikan masalah peluang kejadian bersyarat</v>
      </c>
      <c r="Q29" s="39" t="s">
        <v>8</v>
      </c>
      <c r="R29" s="39" t="s">
        <v>8</v>
      </c>
      <c r="S29" s="18"/>
      <c r="T29" s="1"/>
      <c r="U29" s="1"/>
      <c r="V29" s="1">
        <v>83.831325301204828</v>
      </c>
      <c r="W29" s="1">
        <v>89</v>
      </c>
      <c r="X29" s="1"/>
      <c r="Y29" s="1"/>
      <c r="Z29" s="1"/>
      <c r="AA29" s="1"/>
      <c r="AB29" s="1"/>
      <c r="AC29" s="1"/>
      <c r="AD29" s="1"/>
      <c r="AE29" s="18"/>
      <c r="AF29" s="1"/>
      <c r="AG29" s="1"/>
      <c r="AH29" s="1">
        <v>82.478527607361968</v>
      </c>
      <c r="AI29" s="1">
        <v>87</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59449</v>
      </c>
      <c r="FK29" s="41">
        <v>59459</v>
      </c>
    </row>
    <row r="30" spans="1:167" x14ac:dyDescent="0.2">
      <c r="A30" s="19">
        <v>20</v>
      </c>
      <c r="B30" s="19">
        <v>134018</v>
      </c>
      <c r="C30" s="19" t="s">
        <v>85</v>
      </c>
      <c r="D30" s="18"/>
      <c r="E30" s="28">
        <f t="shared" si="0"/>
        <v>84</v>
      </c>
      <c r="F30" s="28" t="str">
        <f>IF(AND(ISNUMBER(E30),E30&gt;=1),IF(E30&lt;=$FD$13,$FE$13,IF(E30&lt;=$FD$14,$FE$14,IF(E30&lt;=$FD$15,$FE$15,IF(E30&lt;=$FD$16,$FE$16,)))), "")</f>
        <v>B</v>
      </c>
      <c r="G30" s="28">
        <f t="shared" si="1"/>
        <v>84</v>
      </c>
      <c r="H30" s="28" t="str">
        <f>IF(AND(ISNUMBER(G30),G30&gt;=1),IF(G30&lt;=$FD$13,$FE$13,IF(G30&lt;=$FD$14,$FE$14,IF(G30&lt;=$FD$15,$FE$15,IF(G30&lt;=$FD$16,$FE$16,)))), "")</f>
        <v>B</v>
      </c>
      <c r="I30" s="36">
        <v>2</v>
      </c>
      <c r="J30" s="28" t="str">
        <f>IF(I30=$FG$13,$FH$13,IF(I30=$FG$15,$FH$15,IF(I30=$FG$17,$FH$17,IF(I30=$FG$19,$FH$19,IF(I30=$FG$21,$FH$21,IF(I30=$FG$23,$FH$23,IF(I30=$FG$25,$FH$25,IF(I30=$FG$27,$FH$27,IF(I30=$FG$29,$FH$29,IF(I30=$FG$31,$FH$31,""))))))))))</f>
        <v>Memiliki kemampuan menganalisis aturan pencacahan (aturan penjumlahan, aturan perkalian, permutasi, dan kombinasi) dan menentukan peluang kejadian majemuk, namun perlu peningkatan pada menentukan peluang kejadian saling bebas dan peluang kejadian bersyarat</v>
      </c>
      <c r="K30" s="28">
        <f t="shared" si="2"/>
        <v>82.061349693251543</v>
      </c>
      <c r="L30" s="28" t="str">
        <f>IF(AND(ISNUMBER(K30),K30&gt;=1), IF(K30&lt;=$FD$27,$FE$27,IF(K30&lt;=$FD$28,$FE$28,IF(K30&lt;=$FD$29,$FE$29,IF(K30&lt;=$FD$30,$FE$30,)))), "")</f>
        <v>B</v>
      </c>
      <c r="M30" s="28">
        <f t="shared" si="3"/>
        <v>82.061349693251543</v>
      </c>
      <c r="N30" s="28" t="str">
        <f t="shared" si="4"/>
        <v>B</v>
      </c>
      <c r="O30" s="36">
        <v>2</v>
      </c>
      <c r="P30"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30" s="39" t="s">
        <v>8</v>
      </c>
      <c r="R30" s="39" t="s">
        <v>8</v>
      </c>
      <c r="S30" s="18"/>
      <c r="T30" s="1"/>
      <c r="U30" s="1"/>
      <c r="V30" s="1">
        <v>81.710843373493987</v>
      </c>
      <c r="W30" s="1">
        <v>86</v>
      </c>
      <c r="X30" s="1"/>
      <c r="Y30" s="1"/>
      <c r="Z30" s="1"/>
      <c r="AA30" s="1"/>
      <c r="AB30" s="1"/>
      <c r="AC30" s="1"/>
      <c r="AD30" s="1"/>
      <c r="AE30" s="18"/>
      <c r="AF30" s="1"/>
      <c r="AG30" s="1"/>
      <c r="AH30" s="1">
        <v>80.122699386503072</v>
      </c>
      <c r="AI30" s="1">
        <v>84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
      <c r="A31" s="19">
        <v>21</v>
      </c>
      <c r="B31" s="19">
        <v>134034</v>
      </c>
      <c r="C31" s="19" t="s">
        <v>86</v>
      </c>
      <c r="D31" s="18"/>
      <c r="E31" s="28">
        <f t="shared" si="0"/>
        <v>89</v>
      </c>
      <c r="F31" s="28" t="str">
        <f>IF(AND(ISNUMBER(E31),E31&gt;=1),IF(E31&lt;=$FD$13,$FE$13,IF(E31&lt;=$FD$14,$FE$14,IF(E31&lt;=$FD$15,$FE$15,IF(E31&lt;=$FD$16,$FE$16,)))), "")</f>
        <v>A</v>
      </c>
      <c r="G31" s="28">
        <f t="shared" si="1"/>
        <v>89</v>
      </c>
      <c r="H31" s="28" t="str">
        <f>IF(AND(ISNUMBER(G31),G31&gt;=1),IF(G31&lt;=$FD$13,$FE$13,IF(G31&lt;=$FD$14,$FE$14,IF(G31&lt;=$FD$15,$FE$15,IF(G31&lt;=$FD$16,$FE$16,)))), "")</f>
        <v>A</v>
      </c>
      <c r="I31" s="36">
        <v>1</v>
      </c>
      <c r="J31" s="28" t="str">
        <f>IF(I31=$FG$13,$FH$13,IF(I31=$FG$15,$FH$15,IF(I31=$FG$17,$FH$17,IF(I31=$FG$19,$FH$19,IF(I31=$FG$21,$FH$21,IF(I31=$FG$23,$FH$23,IF(I31=$FG$25,$FH$25,IF(I31=$FG$27,$FH$27,IF(I31=$FG$29,$FH$29,IF(I31=$FG$31,$FH$31,""))))))))))</f>
        <v>Memiliki kemampuan menganalisis aturan pencacahan (aturan penjumlahan, aturan perkalian, permutasi, dan kombinasi) dan menentukan peluang kejadian majemuk, namun perlu peningkatan pada menentukan peluang kejadian bersyarat</v>
      </c>
      <c r="K31" s="28">
        <f t="shared" si="2"/>
        <v>87.00613496932516</v>
      </c>
      <c r="L31" s="28" t="str">
        <f>IF(AND(ISNUMBER(K31),K31&gt;=1), IF(K31&lt;=$FD$27,$FE$27,IF(K31&lt;=$FD$28,$FE$28,IF(K31&lt;=$FD$29,$FE$29,IF(K31&lt;=$FD$30,$FE$30,)))), "")</f>
        <v>A</v>
      </c>
      <c r="M31" s="28">
        <f t="shared" si="3"/>
        <v>87.00613496932516</v>
      </c>
      <c r="N31" s="28" t="str">
        <f t="shared" si="4"/>
        <v>A</v>
      </c>
      <c r="O31" s="36">
        <v>1</v>
      </c>
      <c r="P31" s="28" t="str">
        <f t="shared" si="5"/>
        <v>Sangat terampil menyelesaikan masalah aturan pencacahan (aturan penjumlahan, aturan perkalian, permutasi, dan kombinasi) dan menentukan peluang kejadian majemuk, namun perlu peningkatan pada menyelesaikan masalah peluang kejadian bersyarat</v>
      </c>
      <c r="Q31" s="39" t="s">
        <v>8</v>
      </c>
      <c r="R31" s="39" t="s">
        <v>8</v>
      </c>
      <c r="S31" s="18"/>
      <c r="T31" s="1"/>
      <c r="U31" s="1"/>
      <c r="V31" s="1">
        <v>87.01204819277109</v>
      </c>
      <c r="W31" s="1">
        <v>90</v>
      </c>
      <c r="X31" s="1"/>
      <c r="Y31" s="1"/>
      <c r="Z31" s="1"/>
      <c r="AA31" s="1"/>
      <c r="AB31" s="1"/>
      <c r="AC31" s="1"/>
      <c r="AD31" s="1"/>
      <c r="AE31" s="18"/>
      <c r="AF31" s="1"/>
      <c r="AG31" s="1"/>
      <c r="AH31" s="1">
        <v>86.012269938650306</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59450</v>
      </c>
      <c r="FK31" s="41">
        <v>59460</v>
      </c>
    </row>
    <row r="32" spans="1:167" x14ac:dyDescent="0.2">
      <c r="A32" s="19">
        <v>22</v>
      </c>
      <c r="B32" s="19">
        <v>134050</v>
      </c>
      <c r="C32" s="19" t="s">
        <v>87</v>
      </c>
      <c r="D32" s="18"/>
      <c r="E32" s="28">
        <f t="shared" si="0"/>
        <v>90</v>
      </c>
      <c r="F32" s="28" t="str">
        <f>IF(AND(ISNUMBER(E32),E32&gt;=1),IF(E32&lt;=$FD$13,$FE$13,IF(E32&lt;=$FD$14,$FE$14,IF(E32&lt;=$FD$15,$FE$15,IF(E32&lt;=$FD$16,$FE$16,)))), "")</f>
        <v>A</v>
      </c>
      <c r="G32" s="28">
        <f t="shared" si="1"/>
        <v>90</v>
      </c>
      <c r="H32" s="28" t="str">
        <f>IF(AND(ISNUMBER(G32),G32&gt;=1),IF(G32&lt;=$FD$13,$FE$13,IF(G32&lt;=$FD$14,$FE$14,IF(G32&lt;=$FD$15,$FE$15,IF(G32&lt;=$FD$16,$FE$16,)))), "")</f>
        <v>A</v>
      </c>
      <c r="I32" s="36">
        <v>1</v>
      </c>
      <c r="J32" s="28" t="str">
        <f>IF(I32=$FG$13,$FH$13,IF(I32=$FG$15,$FH$15,IF(I32=$FG$17,$FH$17,IF(I32=$FG$19,$FH$19,IF(I32=$FG$21,$FH$21,IF(I32=$FG$23,$FH$23,IF(I32=$FG$25,$FH$25,IF(I32=$FG$27,$FH$27,IF(I32=$FG$29,$FH$29,IF(I32=$FG$31,$FH$31,""))))))))))</f>
        <v>Memiliki kemampuan menganalisis aturan pencacahan (aturan penjumlahan, aturan perkalian, permutasi, dan kombinasi) dan menentukan peluang kejadian majemuk, namun perlu peningkatan pada menentukan peluang kejadian bersyarat</v>
      </c>
      <c r="K32" s="28">
        <f t="shared" si="2"/>
        <v>88.153374233128829</v>
      </c>
      <c r="L32" s="28" t="str">
        <f>IF(AND(ISNUMBER(K32),K32&gt;=1), IF(K32&lt;=$FD$27,$FE$27,IF(K32&lt;=$FD$28,$FE$28,IF(K32&lt;=$FD$29,$FE$29,IF(K32&lt;=$FD$30,$FE$30,)))), "")</f>
        <v>A</v>
      </c>
      <c r="M32" s="28">
        <f t="shared" si="3"/>
        <v>88.153374233128829</v>
      </c>
      <c r="N32" s="28" t="str">
        <f t="shared" si="4"/>
        <v>A</v>
      </c>
      <c r="O32" s="36">
        <v>1</v>
      </c>
      <c r="P32" s="28" t="str">
        <f t="shared" si="5"/>
        <v>Sangat terampil menyelesaikan masalah aturan pencacahan (aturan penjumlahan, aturan perkalian, permutasi, dan kombinasi) dan menentukan peluang kejadian majemuk, namun perlu peningkatan pada menyelesaikan masalah peluang kejadian bersyarat</v>
      </c>
      <c r="Q32" s="39" t="s">
        <v>8</v>
      </c>
      <c r="R32" s="39" t="s">
        <v>8</v>
      </c>
      <c r="S32" s="18"/>
      <c r="T32" s="1"/>
      <c r="U32" s="1"/>
      <c r="V32" s="1">
        <v>87.277108433734938</v>
      </c>
      <c r="W32" s="1">
        <v>92</v>
      </c>
      <c r="X32" s="1"/>
      <c r="Y32" s="1"/>
      <c r="Z32" s="1"/>
      <c r="AA32" s="1"/>
      <c r="AB32" s="1"/>
      <c r="AC32" s="1"/>
      <c r="AD32" s="1"/>
      <c r="AE32" s="18"/>
      <c r="AF32" s="1"/>
      <c r="AG32" s="1"/>
      <c r="AH32" s="1">
        <v>86.306748466257659</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
      <c r="A33" s="19">
        <v>23</v>
      </c>
      <c r="B33" s="19">
        <v>134066</v>
      </c>
      <c r="C33" s="19" t="s">
        <v>88</v>
      </c>
      <c r="D33" s="18"/>
      <c r="E33" s="28">
        <f t="shared" si="0"/>
        <v>90</v>
      </c>
      <c r="F33" s="28" t="str">
        <f>IF(AND(ISNUMBER(E33),E33&gt;=1),IF(E33&lt;=$FD$13,$FE$13,IF(E33&lt;=$FD$14,$FE$14,IF(E33&lt;=$FD$15,$FE$15,IF(E33&lt;=$FD$16,$FE$16,)))), "")</f>
        <v>A</v>
      </c>
      <c r="G33" s="28">
        <f t="shared" si="1"/>
        <v>90</v>
      </c>
      <c r="H33" s="28" t="str">
        <f>IF(AND(ISNUMBER(G33),G33&gt;=1),IF(G33&lt;=$FD$13,$FE$13,IF(G33&lt;=$FD$14,$FE$14,IF(G33&lt;=$FD$15,$FE$15,IF(G33&lt;=$FD$16,$FE$16,)))), "")</f>
        <v>A</v>
      </c>
      <c r="I33" s="36">
        <v>1</v>
      </c>
      <c r="J33" s="28" t="str">
        <f>IF(I33=$FG$13,$FH$13,IF(I33=$FG$15,$FH$15,IF(I33=$FG$17,$FH$17,IF(I33=$FG$19,$FH$19,IF(I33=$FG$21,$FH$21,IF(I33=$FG$23,$FH$23,IF(I33=$FG$25,$FH$25,IF(I33=$FG$27,$FH$27,IF(I33=$FG$29,$FH$29,IF(I33=$FG$31,$FH$31,""))))))))))</f>
        <v>Memiliki kemampuan menganalisis aturan pencacahan (aturan penjumlahan, aturan perkalian, permutasi, dan kombinasi) dan menentukan peluang kejadian majemuk, namun perlu peningkatan pada menentukan peluang kejadian bersyarat</v>
      </c>
      <c r="K33" s="28">
        <f t="shared" si="2"/>
        <v>88.358895705521462</v>
      </c>
      <c r="L33" s="28" t="str">
        <f>IF(AND(ISNUMBER(K33),K33&gt;=1), IF(K33&lt;=$FD$27,$FE$27,IF(K33&lt;=$FD$28,$FE$28,IF(K33&lt;=$FD$29,$FE$29,IF(K33&lt;=$FD$30,$FE$30,)))), "")</f>
        <v>A</v>
      </c>
      <c r="M33" s="28">
        <f t="shared" si="3"/>
        <v>88.358895705521462</v>
      </c>
      <c r="N33" s="28" t="str">
        <f t="shared" si="4"/>
        <v>A</v>
      </c>
      <c r="O33" s="36">
        <v>1</v>
      </c>
      <c r="P33" s="28" t="str">
        <f t="shared" si="5"/>
        <v>Sangat terampil menyelesaikan masalah aturan pencacahan (aturan penjumlahan, aturan perkalian, permutasi, dan kombinasi) dan menentukan peluang kejadian majemuk, namun perlu peningkatan pada menyelesaikan masalah peluang kejadian bersyarat</v>
      </c>
      <c r="Q33" s="39" t="s">
        <v>8</v>
      </c>
      <c r="R33" s="39" t="s">
        <v>8</v>
      </c>
      <c r="S33" s="18"/>
      <c r="T33" s="1"/>
      <c r="U33" s="1"/>
      <c r="V33" s="1">
        <v>86.746987951807228</v>
      </c>
      <c r="W33" s="1">
        <v>93</v>
      </c>
      <c r="X33" s="1"/>
      <c r="Y33" s="1"/>
      <c r="Z33" s="1"/>
      <c r="AA33" s="1"/>
      <c r="AB33" s="1"/>
      <c r="AC33" s="1"/>
      <c r="AD33" s="1"/>
      <c r="AE33" s="18"/>
      <c r="AF33" s="1"/>
      <c r="AG33" s="1"/>
      <c r="AH33" s="1">
        <v>85.717791411042938</v>
      </c>
      <c r="AI33" s="1">
        <v>91</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
      <c r="A34" s="19">
        <v>24</v>
      </c>
      <c r="B34" s="19">
        <v>134082</v>
      </c>
      <c r="C34" s="19" t="s">
        <v>89</v>
      </c>
      <c r="D34" s="18"/>
      <c r="E34" s="28">
        <f t="shared" si="0"/>
        <v>91</v>
      </c>
      <c r="F34" s="28" t="str">
        <f>IF(AND(ISNUMBER(E34),E34&gt;=1),IF(E34&lt;=$FD$13,$FE$13,IF(E34&lt;=$FD$14,$FE$14,IF(E34&lt;=$FD$15,$FE$15,IF(E34&lt;=$FD$16,$FE$16,)))), "")</f>
        <v>A</v>
      </c>
      <c r="G34" s="28">
        <f t="shared" si="1"/>
        <v>91</v>
      </c>
      <c r="H34" s="28" t="str">
        <f>IF(AND(ISNUMBER(G34),G34&gt;=1),IF(G34&lt;=$FD$13,$FE$13,IF(G34&lt;=$FD$14,$FE$14,IF(G34&lt;=$FD$15,$FE$15,IF(G34&lt;=$FD$16,$FE$16,)))), "")</f>
        <v>A</v>
      </c>
      <c r="I34" s="36">
        <v>1</v>
      </c>
      <c r="J34" s="28" t="str">
        <f>IF(I34=$FG$13,$FH$13,IF(I34=$FG$15,$FH$15,IF(I34=$FG$17,$FH$17,IF(I34=$FG$19,$FH$19,IF(I34=$FG$21,$FH$21,IF(I34=$FG$23,$FH$23,IF(I34=$FG$25,$FH$25,IF(I34=$FG$27,$FH$27,IF(I34=$FG$29,$FH$29,IF(I34=$FG$31,$FH$31,""))))))))))</f>
        <v>Memiliki kemampuan menganalisis aturan pencacahan (aturan penjumlahan, aturan perkalian, permutasi, dan kombinasi) dan menentukan peluang kejadian majemuk, namun perlu peningkatan pada menentukan peluang kejadian bersyarat</v>
      </c>
      <c r="K34" s="28">
        <f t="shared" si="2"/>
        <v>89.536809815950917</v>
      </c>
      <c r="L34" s="28" t="str">
        <f>IF(AND(ISNUMBER(K34),K34&gt;=1), IF(K34&lt;=$FD$27,$FE$27,IF(K34&lt;=$FD$28,$FE$28,IF(K34&lt;=$FD$29,$FE$29,IF(K34&lt;=$FD$30,$FE$30,)))), "")</f>
        <v>A</v>
      </c>
      <c r="M34" s="28">
        <f t="shared" si="3"/>
        <v>89.536809815950917</v>
      </c>
      <c r="N34" s="28" t="str">
        <f t="shared" si="4"/>
        <v>A</v>
      </c>
      <c r="O34" s="36">
        <v>1</v>
      </c>
      <c r="P34" s="28" t="str">
        <f t="shared" si="5"/>
        <v>Sangat terampil menyelesaikan masalah aturan pencacahan (aturan penjumlahan, aturan perkalian, permutasi, dan kombinasi) dan menentukan peluang kejadian majemuk, namun perlu peningkatan pada menyelesaikan masalah peluang kejadian bersyarat</v>
      </c>
      <c r="Q34" s="39" t="s">
        <v>8</v>
      </c>
      <c r="R34" s="39" t="s">
        <v>8</v>
      </c>
      <c r="S34" s="18"/>
      <c r="T34" s="1"/>
      <c r="U34" s="1"/>
      <c r="V34" s="1">
        <v>88.867469879518069</v>
      </c>
      <c r="W34" s="1">
        <v>93</v>
      </c>
      <c r="X34" s="1"/>
      <c r="Y34" s="1"/>
      <c r="Z34" s="1"/>
      <c r="AA34" s="1"/>
      <c r="AB34" s="1"/>
      <c r="AC34" s="1"/>
      <c r="AD34" s="1"/>
      <c r="AE34" s="18"/>
      <c r="AF34" s="1"/>
      <c r="AG34" s="1"/>
      <c r="AH34" s="1">
        <v>88.073619631901835</v>
      </c>
      <c r="AI34" s="1">
        <v>91</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
      <c r="A35" s="19">
        <v>25</v>
      </c>
      <c r="B35" s="19">
        <v>134098</v>
      </c>
      <c r="C35" s="19" t="s">
        <v>90</v>
      </c>
      <c r="D35" s="18"/>
      <c r="E35" s="28">
        <f t="shared" si="0"/>
        <v>88</v>
      </c>
      <c r="F35" s="28" t="str">
        <f>IF(AND(ISNUMBER(E35),E35&gt;=1),IF(E35&lt;=$FD$13,$FE$13,IF(E35&lt;=$FD$14,$FE$14,IF(E35&lt;=$FD$15,$FE$15,IF(E35&lt;=$FD$16,$FE$16,)))), "")</f>
        <v>A</v>
      </c>
      <c r="G35" s="28">
        <f t="shared" si="1"/>
        <v>88</v>
      </c>
      <c r="H35" s="28" t="str">
        <f>IF(AND(ISNUMBER(G35),G35&gt;=1),IF(G35&lt;=$FD$13,$FE$13,IF(G35&lt;=$FD$14,$FE$14,IF(G35&lt;=$FD$15,$FE$15,IF(G35&lt;=$FD$16,$FE$16,)))), "")</f>
        <v>A</v>
      </c>
      <c r="I35" s="36">
        <v>1</v>
      </c>
      <c r="J35" s="28" t="str">
        <f>IF(I35=$FG$13,$FH$13,IF(I35=$FG$15,$FH$15,IF(I35=$FG$17,$FH$17,IF(I35=$FG$19,$FH$19,IF(I35=$FG$21,$FH$21,IF(I35=$FG$23,$FH$23,IF(I35=$FG$25,$FH$25,IF(I35=$FG$27,$FH$27,IF(I35=$FG$29,$FH$29,IF(I35=$FG$31,$FH$31,""))))))))))</f>
        <v>Memiliki kemampuan menganalisis aturan pencacahan (aturan penjumlahan, aturan perkalian, permutasi, dan kombinasi) dan menentukan peluang kejadian majemuk, namun perlu peningkatan pada menentukan peluang kejadian bersyarat</v>
      </c>
      <c r="K35" s="28">
        <f t="shared" si="2"/>
        <v>86.650306748466249</v>
      </c>
      <c r="L35" s="28" t="str">
        <f>IF(AND(ISNUMBER(K35),K35&gt;=1), IF(K35&lt;=$FD$27,$FE$27,IF(K35&lt;=$FD$28,$FE$28,IF(K35&lt;=$FD$29,$FE$29,IF(K35&lt;=$FD$30,$FE$30,)))), "")</f>
        <v>A</v>
      </c>
      <c r="M35" s="28">
        <f t="shared" si="3"/>
        <v>86.650306748466249</v>
      </c>
      <c r="N35" s="28" t="str">
        <f t="shared" si="4"/>
        <v>A</v>
      </c>
      <c r="O35" s="36">
        <v>1</v>
      </c>
      <c r="P35" s="28" t="str">
        <f t="shared" si="5"/>
        <v>Sangat terampil menyelesaikan masalah aturan pencacahan (aturan penjumlahan, aturan perkalian, permutasi, dan kombinasi) dan menentukan peluang kejadian majemuk, namun perlu peningkatan pada menyelesaikan masalah peluang kejadian bersyarat</v>
      </c>
      <c r="Q35" s="39" t="s">
        <v>8</v>
      </c>
      <c r="R35" s="39" t="s">
        <v>8</v>
      </c>
      <c r="S35" s="18"/>
      <c r="T35" s="1"/>
      <c r="U35" s="1"/>
      <c r="V35" s="1">
        <v>82.771084337349393</v>
      </c>
      <c r="W35" s="1">
        <v>94</v>
      </c>
      <c r="X35" s="1"/>
      <c r="Y35" s="1"/>
      <c r="Z35" s="1"/>
      <c r="AA35" s="1"/>
      <c r="AB35" s="1"/>
      <c r="AC35" s="1"/>
      <c r="AD35" s="1"/>
      <c r="AE35" s="18"/>
      <c r="AF35" s="1"/>
      <c r="AG35" s="1"/>
      <c r="AH35" s="1">
        <v>81.300613496932513</v>
      </c>
      <c r="AI35" s="1">
        <v>92</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
      <c r="A36" s="19">
        <v>26</v>
      </c>
      <c r="B36" s="19">
        <v>134114</v>
      </c>
      <c r="C36" s="19" t="s">
        <v>91</v>
      </c>
      <c r="D36" s="18"/>
      <c r="E36" s="28">
        <f t="shared" si="0"/>
        <v>90</v>
      </c>
      <c r="F36" s="28" t="str">
        <f>IF(AND(ISNUMBER(E36),E36&gt;=1),IF(E36&lt;=$FD$13,$FE$13,IF(E36&lt;=$FD$14,$FE$14,IF(E36&lt;=$FD$15,$FE$15,IF(E36&lt;=$FD$16,$FE$16,)))), "")</f>
        <v>A</v>
      </c>
      <c r="G36" s="28">
        <f t="shared" si="1"/>
        <v>90</v>
      </c>
      <c r="H36" s="28" t="str">
        <f>IF(AND(ISNUMBER(G36),G36&gt;=1),IF(G36&lt;=$FD$13,$FE$13,IF(G36&lt;=$FD$14,$FE$14,IF(G36&lt;=$FD$15,$FE$15,IF(G36&lt;=$FD$16,$FE$16,)))), "")</f>
        <v>A</v>
      </c>
      <c r="I36" s="36">
        <v>1</v>
      </c>
      <c r="J36" s="28" t="str">
        <f>IF(I36=$FG$13,$FH$13,IF(I36=$FG$15,$FH$15,IF(I36=$FG$17,$FH$17,IF(I36=$FG$19,$FH$19,IF(I36=$FG$21,$FH$21,IF(I36=$FG$23,$FH$23,IF(I36=$FG$25,$FH$25,IF(I36=$FG$27,$FH$27,IF(I36=$FG$29,$FH$29,IF(I36=$FG$31,$FH$31,""))))))))))</f>
        <v>Memiliki kemampuan menganalisis aturan pencacahan (aturan penjumlahan, aturan perkalian, permutasi, dan kombinasi) dan menentukan peluang kejadian majemuk, namun perlu peningkatan pada menentukan peluang kejadian bersyarat</v>
      </c>
      <c r="K36" s="28">
        <f t="shared" si="2"/>
        <v>88.742331288343564</v>
      </c>
      <c r="L36" s="28" t="str">
        <f>IF(AND(ISNUMBER(K36),K36&gt;=1), IF(K36&lt;=$FD$27,$FE$27,IF(K36&lt;=$FD$28,$FE$28,IF(K36&lt;=$FD$29,$FE$29,IF(K36&lt;=$FD$30,$FE$30,)))), "")</f>
        <v>A</v>
      </c>
      <c r="M36" s="28">
        <f t="shared" si="3"/>
        <v>88.742331288343564</v>
      </c>
      <c r="N36" s="28" t="str">
        <f t="shared" si="4"/>
        <v>A</v>
      </c>
      <c r="O36" s="36">
        <v>1</v>
      </c>
      <c r="P36" s="28" t="str">
        <f t="shared" si="5"/>
        <v>Sangat terampil menyelesaikan masalah aturan pencacahan (aturan penjumlahan, aturan perkalian, permutasi, dan kombinasi) dan menentukan peluang kejadian majemuk, namun perlu peningkatan pada menyelesaikan masalah peluang kejadian bersyarat</v>
      </c>
      <c r="Q36" s="39" t="s">
        <v>8</v>
      </c>
      <c r="R36" s="39" t="s">
        <v>8</v>
      </c>
      <c r="S36" s="18"/>
      <c r="T36" s="1"/>
      <c r="U36" s="1"/>
      <c r="V36" s="1">
        <v>88.337349397590373</v>
      </c>
      <c r="W36" s="1">
        <v>92</v>
      </c>
      <c r="X36" s="1"/>
      <c r="Y36" s="1"/>
      <c r="Z36" s="1"/>
      <c r="AA36" s="1"/>
      <c r="AB36" s="1"/>
      <c r="AC36" s="1"/>
      <c r="AD36" s="1"/>
      <c r="AE36" s="18"/>
      <c r="AF36" s="1"/>
      <c r="AG36" s="1"/>
      <c r="AH36" s="1">
        <v>87.484662576687114</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
      <c r="A37" s="19">
        <v>27</v>
      </c>
      <c r="B37" s="19">
        <v>134130</v>
      </c>
      <c r="C37" s="19" t="s">
        <v>92</v>
      </c>
      <c r="D37" s="18"/>
      <c r="E37" s="28">
        <f t="shared" si="0"/>
        <v>88</v>
      </c>
      <c r="F37" s="28" t="str">
        <f>IF(AND(ISNUMBER(E37),E37&gt;=1),IF(E37&lt;=$FD$13,$FE$13,IF(E37&lt;=$FD$14,$FE$14,IF(E37&lt;=$FD$15,$FE$15,IF(E37&lt;=$FD$16,$FE$16,)))), "")</f>
        <v>A</v>
      </c>
      <c r="G37" s="28">
        <f t="shared" si="1"/>
        <v>88</v>
      </c>
      <c r="H37" s="28" t="str">
        <f>IF(AND(ISNUMBER(G37),G37&gt;=1),IF(G37&lt;=$FD$13,$FE$13,IF(G37&lt;=$FD$14,$FE$14,IF(G37&lt;=$FD$15,$FE$15,IF(G37&lt;=$FD$16,$FE$16,)))), "")</f>
        <v>A</v>
      </c>
      <c r="I37" s="36">
        <v>1</v>
      </c>
      <c r="J37" s="28" t="str">
        <f>IF(I37=$FG$13,$FH$13,IF(I37=$FG$15,$FH$15,IF(I37=$FG$17,$FH$17,IF(I37=$FG$19,$FH$19,IF(I37=$FG$21,$FH$21,IF(I37=$FG$23,$FH$23,IF(I37=$FG$25,$FH$25,IF(I37=$FG$27,$FH$27,IF(I37=$FG$29,$FH$29,IF(I37=$FG$31,$FH$31,""))))))))))</f>
        <v>Memiliki kemampuan menganalisis aturan pencacahan (aturan penjumlahan, aturan perkalian, permutasi, dan kombinasi) dan menentukan peluang kejadian majemuk, namun perlu peningkatan pada menentukan peluang kejadian bersyarat</v>
      </c>
      <c r="K37" s="28">
        <f t="shared" si="2"/>
        <v>86.033742331288352</v>
      </c>
      <c r="L37" s="28" t="str">
        <f>IF(AND(ISNUMBER(K37),K37&gt;=1), IF(K37&lt;=$FD$27,$FE$27,IF(K37&lt;=$FD$28,$FE$28,IF(K37&lt;=$FD$29,$FE$29,IF(K37&lt;=$FD$30,$FE$30,)))), "")</f>
        <v>A</v>
      </c>
      <c r="M37" s="28">
        <f t="shared" si="3"/>
        <v>86.033742331288352</v>
      </c>
      <c r="N37" s="28" t="str">
        <f t="shared" si="4"/>
        <v>A</v>
      </c>
      <c r="O37" s="36">
        <v>1</v>
      </c>
      <c r="P37" s="28" t="str">
        <f t="shared" si="5"/>
        <v>Sangat terampil menyelesaikan masalah aturan pencacahan (aturan penjumlahan, aturan perkalian, permutasi, dan kombinasi) dan menentukan peluang kejadian majemuk, namun perlu peningkatan pada menyelesaikan masalah peluang kejadian bersyarat</v>
      </c>
      <c r="Q37" s="39" t="s">
        <v>8</v>
      </c>
      <c r="R37" s="39" t="s">
        <v>8</v>
      </c>
      <c r="S37" s="18"/>
      <c r="T37" s="1"/>
      <c r="U37" s="1"/>
      <c r="V37" s="1">
        <v>84.361445783132524</v>
      </c>
      <c r="W37" s="1">
        <v>91</v>
      </c>
      <c r="X37" s="1"/>
      <c r="Y37" s="1"/>
      <c r="Z37" s="1"/>
      <c r="AA37" s="1"/>
      <c r="AB37" s="1"/>
      <c r="AC37" s="1"/>
      <c r="AD37" s="1"/>
      <c r="AE37" s="18"/>
      <c r="AF37" s="1"/>
      <c r="AG37" s="1"/>
      <c r="AH37" s="1">
        <v>83.067484662576689</v>
      </c>
      <c r="AI37" s="1">
        <v>89</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
      <c r="A38" s="19">
        <v>28</v>
      </c>
      <c r="B38" s="19">
        <v>134146</v>
      </c>
      <c r="C38" s="19" t="s">
        <v>93</v>
      </c>
      <c r="D38" s="18"/>
      <c r="E38" s="28">
        <f t="shared" si="0"/>
        <v>87</v>
      </c>
      <c r="F38" s="28" t="str">
        <f>IF(AND(ISNUMBER(E38),E38&gt;=1),IF(E38&lt;=$FD$13,$FE$13,IF(E38&lt;=$FD$14,$FE$14,IF(E38&lt;=$FD$15,$FE$15,IF(E38&lt;=$FD$16,$FE$16,)))), "")</f>
        <v>A</v>
      </c>
      <c r="G38" s="28">
        <f t="shared" si="1"/>
        <v>87</v>
      </c>
      <c r="H38" s="28" t="str">
        <f>IF(AND(ISNUMBER(G38),G38&gt;=1),IF(G38&lt;=$FD$13,$FE$13,IF(G38&lt;=$FD$14,$FE$14,IF(G38&lt;=$FD$15,$FE$15,IF(G38&lt;=$FD$16,$FE$16,)))), "")</f>
        <v>A</v>
      </c>
      <c r="I38" s="36">
        <v>1</v>
      </c>
      <c r="J38" s="28" t="str">
        <f>IF(I38=$FG$13,$FH$13,IF(I38=$FG$15,$FH$15,IF(I38=$FG$17,$FH$17,IF(I38=$FG$19,$FH$19,IF(I38=$FG$21,$FH$21,IF(I38=$FG$23,$FH$23,IF(I38=$FG$25,$FH$25,IF(I38=$FG$27,$FH$27,IF(I38=$FG$29,$FH$29,IF(I38=$FG$31,$FH$31,""))))))))))</f>
        <v>Memiliki kemampuan menganalisis aturan pencacahan (aturan penjumlahan, aturan perkalian, permutasi, dan kombinasi) dan menentukan peluang kejadian majemuk, namun perlu peningkatan pada menentukan peluang kejadian bersyarat</v>
      </c>
      <c r="K38" s="28">
        <f t="shared" si="2"/>
        <v>85.622699386503058</v>
      </c>
      <c r="L38" s="28" t="str">
        <f>IF(AND(ISNUMBER(K38),K38&gt;=1), IF(K38&lt;=$FD$27,$FE$27,IF(K38&lt;=$FD$28,$FE$28,IF(K38&lt;=$FD$29,$FE$29,IF(K38&lt;=$FD$30,$FE$30,)))), "")</f>
        <v>A</v>
      </c>
      <c r="M38" s="28">
        <f t="shared" si="3"/>
        <v>85.622699386503058</v>
      </c>
      <c r="N38" s="28" t="str">
        <f t="shared" si="4"/>
        <v>A</v>
      </c>
      <c r="O38" s="36">
        <v>1</v>
      </c>
      <c r="P38" s="28" t="str">
        <f t="shared" si="5"/>
        <v>Sangat terampil menyelesaikan masalah aturan pencacahan (aturan penjumlahan, aturan perkalian, permutasi, dan kombinasi) dan menentukan peluang kejadian majemuk, namun perlu peningkatan pada menyelesaikan masalah peluang kejadian bersyarat</v>
      </c>
      <c r="Q38" s="39" t="s">
        <v>8</v>
      </c>
      <c r="R38" s="39" t="s">
        <v>8</v>
      </c>
      <c r="S38" s="18"/>
      <c r="T38" s="1"/>
      <c r="U38" s="1"/>
      <c r="V38" s="1">
        <v>85.421686746987945</v>
      </c>
      <c r="W38" s="1">
        <v>89</v>
      </c>
      <c r="X38" s="1"/>
      <c r="Y38" s="1"/>
      <c r="Z38" s="1"/>
      <c r="AA38" s="1"/>
      <c r="AB38" s="1"/>
      <c r="AC38" s="1"/>
      <c r="AD38" s="1"/>
      <c r="AE38" s="18"/>
      <c r="AF38" s="1"/>
      <c r="AG38" s="1"/>
      <c r="AH38" s="1">
        <v>84.24539877300613</v>
      </c>
      <c r="AI38" s="1">
        <v>87</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
      <c r="A39" s="19">
        <v>29</v>
      </c>
      <c r="B39" s="19">
        <v>134162</v>
      </c>
      <c r="C39" s="19" t="s">
        <v>94</v>
      </c>
      <c r="D39" s="18"/>
      <c r="E39" s="28">
        <f t="shared" si="0"/>
        <v>85</v>
      </c>
      <c r="F39" s="28" t="str">
        <f>IF(AND(ISNUMBER(E39),E39&gt;=1),IF(E39&lt;=$FD$13,$FE$13,IF(E39&lt;=$FD$14,$FE$14,IF(E39&lt;=$FD$15,$FE$15,IF(E39&lt;=$FD$16,$FE$16,)))), "")</f>
        <v>A</v>
      </c>
      <c r="G39" s="28">
        <f t="shared" si="1"/>
        <v>85</v>
      </c>
      <c r="H39" s="28" t="str">
        <f>IF(AND(ISNUMBER(G39),G39&gt;=1),IF(G39&lt;=$FD$13,$FE$13,IF(G39&lt;=$FD$14,$FE$14,IF(G39&lt;=$FD$15,$FE$15,IF(G39&lt;=$FD$16,$FE$16,)))), "")</f>
        <v>A</v>
      </c>
      <c r="I39" s="36">
        <v>2</v>
      </c>
      <c r="J39" s="28" t="str">
        <f>IF(I39=$FG$13,$FH$13,IF(I39=$FG$15,$FH$15,IF(I39=$FG$17,$FH$17,IF(I39=$FG$19,$FH$19,IF(I39=$FG$21,$FH$21,IF(I39=$FG$23,$FH$23,IF(I39=$FG$25,$FH$25,IF(I39=$FG$27,$FH$27,IF(I39=$FG$29,$FH$29,IF(I39=$FG$31,$FH$31,""))))))))))</f>
        <v>Memiliki kemampuan menganalisis aturan pencacahan (aturan penjumlahan, aturan perkalian, permutasi, dan kombinasi) dan menentukan peluang kejadian majemuk, namun perlu peningkatan pada menentukan peluang kejadian saling bebas dan peluang kejadian bersyarat</v>
      </c>
      <c r="K39" s="28">
        <f t="shared" si="2"/>
        <v>83.266871165644176</v>
      </c>
      <c r="L39" s="28" t="str">
        <f>IF(AND(ISNUMBER(K39),K39&gt;=1), IF(K39&lt;=$FD$27,$FE$27,IF(K39&lt;=$FD$28,$FE$28,IF(K39&lt;=$FD$29,$FE$29,IF(K39&lt;=$FD$30,$FE$30,)))), "")</f>
        <v>B</v>
      </c>
      <c r="M39" s="28">
        <f t="shared" si="3"/>
        <v>83.266871165644176</v>
      </c>
      <c r="N39" s="28" t="str">
        <f t="shared" si="4"/>
        <v>B</v>
      </c>
      <c r="O39" s="36">
        <v>2</v>
      </c>
      <c r="P39"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39" s="39" t="s">
        <v>8</v>
      </c>
      <c r="R39" s="39" t="s">
        <v>8</v>
      </c>
      <c r="S39" s="18"/>
      <c r="T39" s="1"/>
      <c r="U39" s="1"/>
      <c r="V39" s="1">
        <v>81.180722891566262</v>
      </c>
      <c r="W39" s="1">
        <v>89</v>
      </c>
      <c r="X39" s="1"/>
      <c r="Y39" s="1"/>
      <c r="Z39" s="1"/>
      <c r="AA39" s="1"/>
      <c r="AB39" s="1"/>
      <c r="AC39" s="1"/>
      <c r="AD39" s="1"/>
      <c r="AE39" s="18"/>
      <c r="AF39" s="1"/>
      <c r="AG39" s="1"/>
      <c r="AH39" s="1">
        <v>79.533742331288337</v>
      </c>
      <c r="AI39" s="1">
        <v>87</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
      <c r="A40" s="19">
        <v>30</v>
      </c>
      <c r="B40" s="19">
        <v>134178</v>
      </c>
      <c r="C40" s="19" t="s">
        <v>95</v>
      </c>
      <c r="D40" s="18"/>
      <c r="E40" s="28">
        <f t="shared" si="0"/>
        <v>82</v>
      </c>
      <c r="F40" s="28" t="str">
        <f>IF(AND(ISNUMBER(E40),E40&gt;=1),IF(E40&lt;=$FD$13,$FE$13,IF(E40&lt;=$FD$14,$FE$14,IF(E40&lt;=$FD$15,$FE$15,IF(E40&lt;=$FD$16,$FE$16,)))), "")</f>
        <v>B</v>
      </c>
      <c r="G40" s="28">
        <f t="shared" si="1"/>
        <v>82</v>
      </c>
      <c r="H40" s="28" t="str">
        <f>IF(AND(ISNUMBER(G40),G40&gt;=1),IF(G40&lt;=$FD$13,$FE$13,IF(G40&lt;=$FD$14,$FE$14,IF(G40&lt;=$FD$15,$FE$15,IF(G40&lt;=$FD$16,$FE$16,)))), "")</f>
        <v>B</v>
      </c>
      <c r="I40" s="36">
        <v>2</v>
      </c>
      <c r="J40" s="28" t="str">
        <f>IF(I40=$FG$13,$FH$13,IF(I40=$FG$15,$FH$15,IF(I40=$FG$17,$FH$17,IF(I40=$FG$19,$FH$19,IF(I40=$FG$21,$FH$21,IF(I40=$FG$23,$FH$23,IF(I40=$FG$25,$FH$25,IF(I40=$FG$27,$FH$27,IF(I40=$FG$29,$FH$29,IF(I40=$FG$31,$FH$31,""))))))))))</f>
        <v>Memiliki kemampuan menganalisis aturan pencacahan (aturan penjumlahan, aturan perkalian, permutasi, dan kombinasi) dan menentukan peluang kejadian majemuk, namun perlu peningkatan pada menentukan peluang kejadian saling bebas dan peluang kejadian bersyarat</v>
      </c>
      <c r="K40" s="28">
        <f t="shared" si="2"/>
        <v>80</v>
      </c>
      <c r="L40" s="28" t="str">
        <f>IF(AND(ISNUMBER(K40),K40&gt;=1), IF(K40&lt;=$FD$27,$FE$27,IF(K40&lt;=$FD$28,$FE$28,IF(K40&lt;=$FD$29,$FE$29,IF(K40&lt;=$FD$30,$FE$30,)))), "")</f>
        <v>B</v>
      </c>
      <c r="M40" s="28">
        <f t="shared" si="3"/>
        <v>80</v>
      </c>
      <c r="N40" s="28" t="str">
        <f t="shared" si="4"/>
        <v>B</v>
      </c>
      <c r="O40" s="36">
        <v>2</v>
      </c>
      <c r="P40"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40" s="39" t="s">
        <v>8</v>
      </c>
      <c r="R40" s="39" t="s">
        <v>8</v>
      </c>
      <c r="S40" s="18"/>
      <c r="T40" s="1"/>
      <c r="U40" s="1"/>
      <c r="V40" s="1">
        <v>78</v>
      </c>
      <c r="W40" s="1">
        <v>86</v>
      </c>
      <c r="X40" s="1"/>
      <c r="Y40" s="1"/>
      <c r="Z40" s="1"/>
      <c r="AA40" s="1"/>
      <c r="AB40" s="1"/>
      <c r="AC40" s="1"/>
      <c r="AD40" s="1"/>
      <c r="AE40" s="18"/>
      <c r="AF40" s="1"/>
      <c r="AG40" s="1"/>
      <c r="AH40" s="1">
        <v>76</v>
      </c>
      <c r="AI40" s="1">
        <v>84</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
      <c r="A41" s="19">
        <v>31</v>
      </c>
      <c r="B41" s="19">
        <v>134194</v>
      </c>
      <c r="C41" s="19" t="s">
        <v>96</v>
      </c>
      <c r="D41" s="18"/>
      <c r="E41" s="28">
        <f t="shared" si="0"/>
        <v>90</v>
      </c>
      <c r="F41" s="28" t="str">
        <f>IF(AND(ISNUMBER(E41),E41&gt;=1),IF(E41&lt;=$FD$13,$FE$13,IF(E41&lt;=$FD$14,$FE$14,IF(E41&lt;=$FD$15,$FE$15,IF(E41&lt;=$FD$16,$FE$16,)))), "")</f>
        <v>A</v>
      </c>
      <c r="G41" s="28">
        <f t="shared" si="1"/>
        <v>90</v>
      </c>
      <c r="H41" s="28" t="str">
        <f>IF(AND(ISNUMBER(G41),G41&gt;=1),IF(G41&lt;=$FD$13,$FE$13,IF(G41&lt;=$FD$14,$FE$14,IF(G41&lt;=$FD$15,$FE$15,IF(G41&lt;=$FD$16,$FE$16,)))), "")</f>
        <v>A</v>
      </c>
      <c r="I41" s="36">
        <v>1</v>
      </c>
      <c r="J41" s="28" t="str">
        <f>IF(I41=$FG$13,$FH$13,IF(I41=$FG$15,$FH$15,IF(I41=$FG$17,$FH$17,IF(I41=$FG$19,$FH$19,IF(I41=$FG$21,$FH$21,IF(I41=$FG$23,$FH$23,IF(I41=$FG$25,$FH$25,IF(I41=$FG$27,$FH$27,IF(I41=$FG$29,$FH$29,IF(I41=$FG$31,$FH$31,""))))))))))</f>
        <v>Memiliki kemampuan menganalisis aturan pencacahan (aturan penjumlahan, aturan perkalian, permutasi, dan kombinasi) dan menentukan peluang kejadian majemuk, namun perlu peningkatan pada menentukan peluang kejadian bersyarat</v>
      </c>
      <c r="K41" s="28">
        <f t="shared" si="2"/>
        <v>88.389570552147234</v>
      </c>
      <c r="L41" s="28" t="str">
        <f>IF(AND(ISNUMBER(K41),K41&gt;=1), IF(K41&lt;=$FD$27,$FE$27,IF(K41&lt;=$FD$28,$FE$28,IF(K41&lt;=$FD$29,$FE$29,IF(K41&lt;=$FD$30,$FE$30,)))), "")</f>
        <v>A</v>
      </c>
      <c r="M41" s="28">
        <f t="shared" si="3"/>
        <v>88.389570552147234</v>
      </c>
      <c r="N41" s="28" t="str">
        <f t="shared" si="4"/>
        <v>A</v>
      </c>
      <c r="O41" s="36">
        <v>1</v>
      </c>
      <c r="P41" s="28" t="str">
        <f t="shared" si="5"/>
        <v>Sangat terampil menyelesaikan masalah aturan pencacahan (aturan penjumlahan, aturan perkalian, permutasi, dan kombinasi) dan menentukan peluang kejadian majemuk, namun perlu peningkatan pada menyelesaikan masalah peluang kejadian bersyarat</v>
      </c>
      <c r="Q41" s="39" t="s">
        <v>8</v>
      </c>
      <c r="R41" s="39" t="s">
        <v>8</v>
      </c>
      <c r="S41" s="18"/>
      <c r="T41" s="1"/>
      <c r="U41" s="1"/>
      <c r="V41" s="1">
        <v>88.602409638554221</v>
      </c>
      <c r="W41" s="1">
        <v>91</v>
      </c>
      <c r="X41" s="1"/>
      <c r="Y41" s="1"/>
      <c r="Z41" s="1"/>
      <c r="AA41" s="1"/>
      <c r="AB41" s="1"/>
      <c r="AC41" s="1"/>
      <c r="AD41" s="1"/>
      <c r="AE41" s="18"/>
      <c r="AF41" s="1"/>
      <c r="AG41" s="1"/>
      <c r="AH41" s="1">
        <v>87.779141104294482</v>
      </c>
      <c r="AI41" s="1">
        <v>89</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
      <c r="A42" s="19">
        <v>32</v>
      </c>
      <c r="B42" s="19">
        <v>134210</v>
      </c>
      <c r="C42" s="19" t="s">
        <v>97</v>
      </c>
      <c r="D42" s="18"/>
      <c r="E42" s="28">
        <f t="shared" si="0"/>
        <v>87</v>
      </c>
      <c r="F42" s="28" t="str">
        <f>IF(AND(ISNUMBER(E42),E42&gt;=1),IF(E42&lt;=$FD$13,$FE$13,IF(E42&lt;=$FD$14,$FE$14,IF(E42&lt;=$FD$15,$FE$15,IF(E42&lt;=$FD$16,$FE$16,)))), "")</f>
        <v>A</v>
      </c>
      <c r="G42" s="28">
        <f t="shared" si="1"/>
        <v>87</v>
      </c>
      <c r="H42" s="28" t="str">
        <f>IF(AND(ISNUMBER(G42),G42&gt;=1),IF(G42&lt;=$FD$13,$FE$13,IF(G42&lt;=$FD$14,$FE$14,IF(G42&lt;=$FD$15,$FE$15,IF(G42&lt;=$FD$16,$FE$16,)))), "")</f>
        <v>A</v>
      </c>
      <c r="I42" s="36">
        <v>1</v>
      </c>
      <c r="J42" s="28" t="str">
        <f>IF(I42=$FG$13,$FH$13,IF(I42=$FG$15,$FH$15,IF(I42=$FG$17,$FH$17,IF(I42=$FG$19,$FH$19,IF(I42=$FG$21,$FH$21,IF(I42=$FG$23,$FH$23,IF(I42=$FG$25,$FH$25,IF(I42=$FG$27,$FH$27,IF(I42=$FG$29,$FH$29,IF(I42=$FG$31,$FH$31,""))))))))))</f>
        <v>Memiliki kemampuan menganalisis aturan pencacahan (aturan penjumlahan, aturan perkalian, permutasi, dan kombinasi) dan menentukan peluang kejadian majemuk, namun perlu peningkatan pada menentukan peluang kejadian bersyarat</v>
      </c>
      <c r="K42" s="28">
        <f t="shared" si="2"/>
        <v>85.50306748466258</v>
      </c>
      <c r="L42" s="28" t="str">
        <f>IF(AND(ISNUMBER(K42),K42&gt;=1), IF(K42&lt;=$FD$27,$FE$27,IF(K42&lt;=$FD$28,$FE$28,IF(K42&lt;=$FD$29,$FE$29,IF(K42&lt;=$FD$30,$FE$30,)))), "")</f>
        <v>A</v>
      </c>
      <c r="M42" s="28">
        <f t="shared" si="3"/>
        <v>85.50306748466258</v>
      </c>
      <c r="N42" s="28" t="str">
        <f t="shared" si="4"/>
        <v>A</v>
      </c>
      <c r="O42" s="36">
        <v>1</v>
      </c>
      <c r="P42" s="28" t="str">
        <f t="shared" si="5"/>
        <v>Sangat terampil menyelesaikan masalah aturan pencacahan (aturan penjumlahan, aturan perkalian, permutasi, dan kombinasi) dan menentukan peluang kejadian majemuk, namun perlu peningkatan pada menyelesaikan masalah peluang kejadian bersyarat</v>
      </c>
      <c r="Q42" s="39" t="s">
        <v>8</v>
      </c>
      <c r="R42" s="39" t="s">
        <v>8</v>
      </c>
      <c r="S42" s="18"/>
      <c r="T42" s="1"/>
      <c r="U42" s="1"/>
      <c r="V42" s="1">
        <v>82.506024096385545</v>
      </c>
      <c r="W42" s="1">
        <v>92</v>
      </c>
      <c r="X42" s="1"/>
      <c r="Y42" s="1"/>
      <c r="Z42" s="1"/>
      <c r="AA42" s="1"/>
      <c r="AB42" s="1"/>
      <c r="AC42" s="1"/>
      <c r="AD42" s="1"/>
      <c r="AE42" s="18"/>
      <c r="AF42" s="1"/>
      <c r="AG42" s="1"/>
      <c r="AH42" s="1">
        <v>81.00613496932516</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
      <c r="A43" s="19">
        <v>33</v>
      </c>
      <c r="B43" s="19">
        <v>134226</v>
      </c>
      <c r="C43" s="19" t="s">
        <v>98</v>
      </c>
      <c r="D43" s="18"/>
      <c r="E43" s="28">
        <f t="shared" si="0"/>
        <v>88</v>
      </c>
      <c r="F43" s="28" t="str">
        <f>IF(AND(ISNUMBER(E43),E43&gt;=1),IF(E43&lt;=$FD$13,$FE$13,IF(E43&lt;=$FD$14,$FE$14,IF(E43&lt;=$FD$15,$FE$15,IF(E43&lt;=$FD$16,$FE$16,)))), "")</f>
        <v>A</v>
      </c>
      <c r="G43" s="28">
        <f t="shared" si="1"/>
        <v>88</v>
      </c>
      <c r="H43" s="28" t="str">
        <f>IF(AND(ISNUMBER(G43),G43&gt;=1),IF(G43&lt;=$FD$13,$FE$13,IF(G43&lt;=$FD$14,$FE$14,IF(G43&lt;=$FD$15,$FE$15,IF(G43&lt;=$FD$16,$FE$16,)))), "")</f>
        <v>A</v>
      </c>
      <c r="I43" s="36">
        <v>1</v>
      </c>
      <c r="J43" s="28" t="str">
        <f>IF(I43=$FG$13,$FH$13,IF(I43=$FG$15,$FH$15,IF(I43=$FG$17,$FH$17,IF(I43=$FG$19,$FH$19,IF(I43=$FG$21,$FH$21,IF(I43=$FG$23,$FH$23,IF(I43=$FG$25,$FH$25,IF(I43=$FG$27,$FH$27,IF(I43=$FG$29,$FH$29,IF(I43=$FG$31,$FH$31,""))))))))))</f>
        <v>Memiliki kemampuan menganalisis aturan pencacahan (aturan penjumlahan, aturan perkalian, permutasi, dan kombinasi) dan menentukan peluang kejadian majemuk, namun perlu peningkatan pada menentukan peluang kejadian bersyarat</v>
      </c>
      <c r="K43" s="28">
        <f t="shared" si="2"/>
        <v>86.831288343558285</v>
      </c>
      <c r="L43" s="28" t="str">
        <f>IF(AND(ISNUMBER(K43),K43&gt;=1), IF(K43&lt;=$FD$27,$FE$27,IF(K43&lt;=$FD$28,$FE$28,IF(K43&lt;=$FD$29,$FE$29,IF(K43&lt;=$FD$30,$FE$30,)))), "")</f>
        <v>A</v>
      </c>
      <c r="M43" s="28">
        <f t="shared" si="3"/>
        <v>86.831288343558285</v>
      </c>
      <c r="N43" s="28" t="str">
        <f t="shared" si="4"/>
        <v>A</v>
      </c>
      <c r="O43" s="36">
        <v>1</v>
      </c>
      <c r="P43" s="28" t="str">
        <f t="shared" si="5"/>
        <v>Sangat terampil menyelesaikan masalah aturan pencacahan (aturan penjumlahan, aturan perkalian, permutasi, dan kombinasi) dan menentukan peluang kejadian majemuk, namun perlu peningkatan pada menyelesaikan masalah peluang kejadian bersyarat</v>
      </c>
      <c r="Q43" s="39" t="s">
        <v>8</v>
      </c>
      <c r="R43" s="39" t="s">
        <v>8</v>
      </c>
      <c r="S43" s="18"/>
      <c r="T43" s="1"/>
      <c r="U43" s="1"/>
      <c r="V43" s="1">
        <v>89.397590361445779</v>
      </c>
      <c r="W43" s="1">
        <v>87</v>
      </c>
      <c r="X43" s="1"/>
      <c r="Y43" s="1"/>
      <c r="Z43" s="1"/>
      <c r="AA43" s="1"/>
      <c r="AB43" s="1"/>
      <c r="AC43" s="1"/>
      <c r="AD43" s="1"/>
      <c r="AE43" s="18"/>
      <c r="AF43" s="1"/>
      <c r="AG43" s="1"/>
      <c r="AH43" s="1">
        <v>88.662576687116569</v>
      </c>
      <c r="AI43" s="1">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
      <c r="A44" s="19">
        <v>34</v>
      </c>
      <c r="B44" s="19">
        <v>134242</v>
      </c>
      <c r="C44" s="19" t="s">
        <v>99</v>
      </c>
      <c r="D44" s="18"/>
      <c r="E44" s="28">
        <f t="shared" si="0"/>
        <v>87</v>
      </c>
      <c r="F44" s="28" t="str">
        <f>IF(AND(ISNUMBER(E44),E44&gt;=1),IF(E44&lt;=$FD$13,$FE$13,IF(E44&lt;=$FD$14,$FE$14,IF(E44&lt;=$FD$15,$FE$15,IF(E44&lt;=$FD$16,$FE$16,)))), "")</f>
        <v>A</v>
      </c>
      <c r="G44" s="28">
        <f t="shared" si="1"/>
        <v>87</v>
      </c>
      <c r="H44" s="28" t="str">
        <f>IF(AND(ISNUMBER(G44),G44&gt;=1),IF(G44&lt;=$FD$13,$FE$13,IF(G44&lt;=$FD$14,$FE$14,IF(G44&lt;=$FD$15,$FE$15,IF(G44&lt;=$FD$16,$FE$16,)))), "")</f>
        <v>A</v>
      </c>
      <c r="I44" s="36">
        <v>1</v>
      </c>
      <c r="J44" s="28" t="str">
        <f>IF(I44=$FG$13,$FH$13,IF(I44=$FG$15,$FH$15,IF(I44=$FG$17,$FH$17,IF(I44=$FG$19,$FH$19,IF(I44=$FG$21,$FH$21,IF(I44=$FG$23,$FH$23,IF(I44=$FG$25,$FH$25,IF(I44=$FG$27,$FH$27,IF(I44=$FG$29,$FH$29,IF(I44=$FG$31,$FH$31,""))))))))))</f>
        <v>Memiliki kemampuan menganalisis aturan pencacahan (aturan penjumlahan, aturan perkalian, permutasi, dan kombinasi) dan menentukan peluang kejadian majemuk, namun perlu peningkatan pada menentukan peluang kejadian bersyarat</v>
      </c>
      <c r="K44" s="28">
        <f t="shared" si="2"/>
        <v>85.269938650306756</v>
      </c>
      <c r="L44" s="28" t="str">
        <f>IF(AND(ISNUMBER(K44),K44&gt;=1), IF(K44&lt;=$FD$27,$FE$27,IF(K44&lt;=$FD$28,$FE$28,IF(K44&lt;=$FD$29,$FE$29,IF(K44&lt;=$FD$30,$FE$30,)))), "")</f>
        <v>A</v>
      </c>
      <c r="M44" s="28">
        <f t="shared" si="3"/>
        <v>85.269938650306756</v>
      </c>
      <c r="N44" s="28" t="str">
        <f t="shared" si="4"/>
        <v>A</v>
      </c>
      <c r="O44" s="36">
        <v>1</v>
      </c>
      <c r="P44" s="28" t="str">
        <f t="shared" si="5"/>
        <v>Sangat terampil menyelesaikan masalah aturan pencacahan (aturan penjumlahan, aturan perkalian, permutasi, dan kombinasi) dan menentukan peluang kejadian majemuk, namun perlu peningkatan pada menyelesaikan masalah peluang kejadian bersyarat</v>
      </c>
      <c r="Q44" s="39" t="s">
        <v>8</v>
      </c>
      <c r="R44" s="39" t="s">
        <v>8</v>
      </c>
      <c r="S44" s="18"/>
      <c r="T44" s="1"/>
      <c r="U44" s="1"/>
      <c r="V44" s="1">
        <v>85.686746987951807</v>
      </c>
      <c r="W44" s="1">
        <v>88</v>
      </c>
      <c r="X44" s="1"/>
      <c r="Y44" s="1"/>
      <c r="Z44" s="1"/>
      <c r="AA44" s="1"/>
      <c r="AB44" s="1"/>
      <c r="AC44" s="1"/>
      <c r="AD44" s="1"/>
      <c r="AE44" s="18"/>
      <c r="AF44" s="1"/>
      <c r="AG44" s="1"/>
      <c r="AH44" s="1">
        <v>84.539877300613497</v>
      </c>
      <c r="AI44" s="1">
        <v>86</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
      <c r="A45" s="19">
        <v>35</v>
      </c>
      <c r="B45" s="19">
        <v>134258</v>
      </c>
      <c r="C45" s="19" t="s">
        <v>100</v>
      </c>
      <c r="D45" s="18"/>
      <c r="E45" s="28">
        <f t="shared" si="0"/>
        <v>90</v>
      </c>
      <c r="F45" s="28" t="str">
        <f>IF(AND(ISNUMBER(E45),E45&gt;=1),IF(E45&lt;=$FD$13,$FE$13,IF(E45&lt;=$FD$14,$FE$14,IF(E45&lt;=$FD$15,$FE$15,IF(E45&lt;=$FD$16,$FE$16,)))), "")</f>
        <v>A</v>
      </c>
      <c r="G45" s="28">
        <f t="shared" si="1"/>
        <v>90</v>
      </c>
      <c r="H45" s="28" t="str">
        <f>IF(AND(ISNUMBER(G45),G45&gt;=1),IF(G45&lt;=$FD$13,$FE$13,IF(G45&lt;=$FD$14,$FE$14,IF(G45&lt;=$FD$15,$FE$15,IF(G45&lt;=$FD$16,$FE$16,)))), "")</f>
        <v>A</v>
      </c>
      <c r="I45" s="36">
        <v>1</v>
      </c>
      <c r="J45" s="28" t="str">
        <f>IF(I45=$FG$13,$FH$13,IF(I45=$FG$15,$FH$15,IF(I45=$FG$17,$FH$17,IF(I45=$FG$19,$FH$19,IF(I45=$FG$21,$FH$21,IF(I45=$FG$23,$FH$23,IF(I45=$FG$25,$FH$25,IF(I45=$FG$27,$FH$27,IF(I45=$FG$29,$FH$29,IF(I45=$FG$31,$FH$31,""))))))))))</f>
        <v>Memiliki kemampuan menganalisis aturan pencacahan (aturan penjumlahan, aturan perkalian, permutasi, dan kombinasi) dan menentukan peluang kejadian majemuk, namun perlu peningkatan pada menentukan peluang kejadian bersyarat</v>
      </c>
      <c r="K45" s="28">
        <f t="shared" si="2"/>
        <v>88.800613496932513</v>
      </c>
      <c r="L45" s="28" t="str">
        <f>IF(AND(ISNUMBER(K45),K45&gt;=1), IF(K45&lt;=$FD$27,$FE$27,IF(K45&lt;=$FD$28,$FE$28,IF(K45&lt;=$FD$29,$FE$29,IF(K45&lt;=$FD$30,$FE$30,)))), "")</f>
        <v>A</v>
      </c>
      <c r="M45" s="28">
        <f t="shared" si="3"/>
        <v>88.800613496932513</v>
      </c>
      <c r="N45" s="28" t="str">
        <f t="shared" si="4"/>
        <v>A</v>
      </c>
      <c r="O45" s="36">
        <v>1</v>
      </c>
      <c r="P45" s="28" t="str">
        <f t="shared" si="5"/>
        <v>Sangat terampil menyelesaikan masalah aturan pencacahan (aturan penjumlahan, aturan perkalian, permutasi, dan kombinasi) dan menentukan peluang kejadian majemuk, namun perlu peningkatan pada menyelesaikan masalah peluang kejadian bersyarat</v>
      </c>
      <c r="Q45" s="39" t="s">
        <v>8</v>
      </c>
      <c r="R45" s="39" t="s">
        <v>8</v>
      </c>
      <c r="S45" s="18"/>
      <c r="T45" s="1"/>
      <c r="U45" s="1"/>
      <c r="V45" s="1">
        <v>87.5421686746988</v>
      </c>
      <c r="W45" s="1">
        <v>93</v>
      </c>
      <c r="X45" s="1"/>
      <c r="Y45" s="1"/>
      <c r="Z45" s="1"/>
      <c r="AA45" s="1"/>
      <c r="AB45" s="1"/>
      <c r="AC45" s="1"/>
      <c r="AD45" s="1"/>
      <c r="AE45" s="18"/>
      <c r="AF45" s="1"/>
      <c r="AG45" s="1"/>
      <c r="AH45" s="1">
        <v>86.601226993865026</v>
      </c>
      <c r="AI45" s="1">
        <v>91</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
      <c r="A46" s="19">
        <v>36</v>
      </c>
      <c r="B46" s="19">
        <v>134274</v>
      </c>
      <c r="C46" s="19" t="s">
        <v>101</v>
      </c>
      <c r="D46" s="18"/>
      <c r="E46" s="28">
        <f t="shared" si="0"/>
        <v>90</v>
      </c>
      <c r="F46" s="28" t="str">
        <f>IF(AND(ISNUMBER(E46),E46&gt;=1),IF(E46&lt;=$FD$13,$FE$13,IF(E46&lt;=$FD$14,$FE$14,IF(E46&lt;=$FD$15,$FE$15,IF(E46&lt;=$FD$16,$FE$16,)))), "")</f>
        <v>A</v>
      </c>
      <c r="G46" s="28">
        <f t="shared" si="1"/>
        <v>90</v>
      </c>
      <c r="H46" s="28" t="str">
        <f>IF(AND(ISNUMBER(G46),G46&gt;=1),IF(G46&lt;=$FD$13,$FE$13,IF(G46&lt;=$FD$14,$FE$14,IF(G46&lt;=$FD$15,$FE$15,IF(G46&lt;=$FD$16,$FE$16,)))), "")</f>
        <v>A</v>
      </c>
      <c r="I46" s="36">
        <v>1</v>
      </c>
      <c r="J46" s="28" t="str">
        <f>IF(I46=$FG$13,$FH$13,IF(I46=$FG$15,$FH$15,IF(I46=$FG$17,$FH$17,IF(I46=$FG$19,$FH$19,IF(I46=$FG$21,$FH$21,IF(I46=$FG$23,$FH$23,IF(I46=$FG$25,$FH$25,IF(I46=$FG$27,$FH$27,IF(I46=$FG$29,$FH$29,IF(I46=$FG$31,$FH$31,""))))))))))</f>
        <v>Memiliki kemampuan menganalisis aturan pencacahan (aturan penjumlahan, aturan perkalian, permutasi, dan kombinasi) dan menentukan peluang kejadian majemuk, namun perlu peningkatan pada menentukan peluang kejadian bersyarat</v>
      </c>
      <c r="K46" s="28">
        <f t="shared" si="2"/>
        <v>88.595092024539881</v>
      </c>
      <c r="L46" s="28" t="str">
        <f>IF(AND(ISNUMBER(K46),K46&gt;=1), IF(K46&lt;=$FD$27,$FE$27,IF(K46&lt;=$FD$28,$FE$28,IF(K46&lt;=$FD$29,$FE$29,IF(K46&lt;=$FD$30,$FE$30,)))), "")</f>
        <v>A</v>
      </c>
      <c r="M46" s="28">
        <f t="shared" si="3"/>
        <v>88.595092024539881</v>
      </c>
      <c r="N46" s="28" t="str">
        <f t="shared" si="4"/>
        <v>A</v>
      </c>
      <c r="O46" s="36">
        <v>1</v>
      </c>
      <c r="P46" s="28" t="str">
        <f t="shared" si="5"/>
        <v>Sangat terampil menyelesaikan masalah aturan pencacahan (aturan penjumlahan, aturan perkalian, permutasi, dan kombinasi) dan menentukan peluang kejadian majemuk, namun perlu peningkatan pada menyelesaikan masalah peluang kejadian bersyarat</v>
      </c>
      <c r="Q46" s="39" t="s">
        <v>8</v>
      </c>
      <c r="R46" s="39" t="s">
        <v>8</v>
      </c>
      <c r="S46" s="18"/>
      <c r="T46" s="1"/>
      <c r="U46" s="1"/>
      <c r="V46" s="1">
        <v>88.07228915662651</v>
      </c>
      <c r="W46" s="1">
        <v>92</v>
      </c>
      <c r="X46" s="1"/>
      <c r="Y46" s="1"/>
      <c r="Z46" s="1"/>
      <c r="AA46" s="1"/>
      <c r="AB46" s="1"/>
      <c r="AC46" s="1"/>
      <c r="AD46" s="1"/>
      <c r="AE46" s="18"/>
      <c r="AF46" s="1"/>
      <c r="AG46" s="1"/>
      <c r="AH46" s="1">
        <v>87.190184049079761</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
      <c r="A47" s="19"/>
      <c r="B47" s="19"/>
      <c r="C47" s="19"/>
      <c r="D47" s="18"/>
      <c r="E47" s="28" t="str">
        <f t="shared" si="0"/>
        <v/>
      </c>
      <c r="F47" s="28" t="str">
        <f>IF(AND(ISNUMBER(E47),E47&gt;=1),IF(E47&lt;=$FD$13,$FE$13,IF(E47&lt;=$FD$14,$FE$14,IF(E47&lt;=$FD$15,$FE$15,IF(E47&lt;=$FD$16,$FE$16,)))), "")</f>
        <v/>
      </c>
      <c r="G47" s="28" t="str">
        <f t="shared" si="1"/>
        <v/>
      </c>
      <c r="H47" s="28" t="str">
        <f>IF(AND(ISNUMBER(G47),G47&gt;=1),IF(G47&lt;=$FD$13,$FE$13,IF(G47&lt;=$FD$14,$FE$14,IF(G47&lt;=$FD$15,$FE$15,IF(G47&lt;=$FD$16,$FE$16,)))), "")</f>
        <v/>
      </c>
      <c r="I47" s="36"/>
      <c r="J47" s="28" t="str">
        <f>IF(I47=$FG$13,$FH$13,IF(I47=$FG$15,$FH$15,IF(I47=$FG$17,$FH$17,IF(I47=$FG$19,$FH$19,IF(I47=$FG$21,$FH$21,IF(I47=$FG$23,$FH$23,IF(I47=$FG$25,$FH$25,IF(I47=$FG$27,$FH$27,IF(I47=$FG$29,$FH$29,IF(I47=$FG$31,$FH$31,""))))))))))</f>
        <v/>
      </c>
      <c r="K47" s="28" t="str">
        <f t="shared" si="2"/>
        <v/>
      </c>
      <c r="L47" s="28" t="str">
        <f>IF(AND(ISNUMBER(K47),K47&gt;=1), IF(K47&lt;=$FD$27,$FE$27,IF(K47&lt;=$FD$28,$FE$28,IF(K47&lt;=$FD$29,$FE$29,IF(K47&lt;=$FD$30,$FE$30,)))), "")</f>
        <v/>
      </c>
      <c r="M47" s="28" t="str">
        <f t="shared" si="3"/>
        <v/>
      </c>
      <c r="N47" s="28" t="str">
        <f t="shared" si="4"/>
        <v/>
      </c>
      <c r="O47" s="36"/>
      <c r="P47" s="28" t="str">
        <f t="shared" si="5"/>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
      <c r="A48" s="19"/>
      <c r="B48" s="19"/>
      <c r="C48" s="19"/>
      <c r="D48" s="18"/>
      <c r="E48" s="28" t="str">
        <f t="shared" si="0"/>
        <v/>
      </c>
      <c r="F48" s="28" t="str">
        <f>IF(AND(ISNUMBER(E48),E48&gt;=1),IF(E48&lt;=$FD$13,$FE$13,IF(E48&lt;=$FD$14,$FE$14,IF(E48&lt;=$FD$15,$FE$15,IF(E48&lt;=$FD$16,$FE$16,)))), "")</f>
        <v/>
      </c>
      <c r="G48" s="28" t="str">
        <f t="shared" si="1"/>
        <v/>
      </c>
      <c r="H48" s="28" t="str">
        <f>IF(AND(ISNUMBER(G48),G48&gt;=1),IF(G48&lt;=$FD$13,$FE$13,IF(G48&lt;=$FD$14,$FE$14,IF(G48&lt;=$FD$15,$FE$15,IF(G48&lt;=$FD$16,$FE$16,)))), "")</f>
        <v/>
      </c>
      <c r="I48" s="36"/>
      <c r="J48" s="28" t="str">
        <f>IF(I48=$FG$13,$FH$13,IF(I48=$FG$15,$FH$15,IF(I48=$FG$17,$FH$17,IF(I48=$FG$19,$FH$19,IF(I48=$FG$21,$FH$21,IF(I48=$FG$23,$FH$23,IF(I48=$FG$25,$FH$25,IF(I48=$FG$27,$FH$27,IF(I48=$FG$29,$FH$29,IF(I48=$FG$31,$FH$31,""))))))))))</f>
        <v/>
      </c>
      <c r="K48" s="28" t="str">
        <f t="shared" si="2"/>
        <v/>
      </c>
      <c r="L48" s="28" t="str">
        <f>IF(AND(ISNUMBER(K48),K48&gt;=1), IF(K48&lt;=$FD$27,$FE$27,IF(K48&lt;=$FD$28,$FE$28,IF(K48&lt;=$FD$29,$FE$29,IF(K48&lt;=$FD$30,$FE$30,)))), "")</f>
        <v/>
      </c>
      <c r="M48" s="28" t="str">
        <f t="shared" si="3"/>
        <v/>
      </c>
      <c r="N48" s="28" t="str">
        <f t="shared" si="4"/>
        <v/>
      </c>
      <c r="O48" s="36"/>
      <c r="P48" s="28" t="str">
        <f t="shared" si="5"/>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
      <c r="A49" s="19"/>
      <c r="B49" s="19"/>
      <c r="C49" s="19"/>
      <c r="D49" s="18"/>
      <c r="E49" s="28" t="str">
        <f t="shared" si="0"/>
        <v/>
      </c>
      <c r="F49" s="28" t="str">
        <f>IF(AND(ISNUMBER(E49),E49&gt;=1),IF(E49&lt;=$FD$13,$FE$13,IF(E49&lt;=$FD$14,$FE$14,IF(E49&lt;=$FD$15,$FE$15,IF(E49&lt;=$FD$16,$FE$16,)))), "")</f>
        <v/>
      </c>
      <c r="G49" s="28" t="str">
        <f t="shared" si="1"/>
        <v/>
      </c>
      <c r="H49" s="28" t="str">
        <f>IF(AND(ISNUMBER(G49),G49&gt;=1),IF(G49&lt;=$FD$13,$FE$13,IF(G49&lt;=$FD$14,$FE$14,IF(G49&lt;=$FD$15,$FE$15,IF(G49&lt;=$FD$16,$FE$16,)))), "")</f>
        <v/>
      </c>
      <c r="I49" s="36"/>
      <c r="J49" s="28" t="str">
        <f>IF(I49=$FG$13,$FH$13,IF(I49=$FG$15,$FH$15,IF(I49=$FG$17,$FH$17,IF(I49=$FG$19,$FH$19,IF(I49=$FG$21,$FH$21,IF(I49=$FG$23,$FH$23,IF(I49=$FG$25,$FH$25,IF(I49=$FG$27,$FH$27,IF(I49=$FG$29,$FH$29,IF(I49=$FG$31,$FH$31,""))))))))))</f>
        <v/>
      </c>
      <c r="K49" s="28" t="str">
        <f t="shared" si="2"/>
        <v/>
      </c>
      <c r="L49" s="28" t="str">
        <f>IF(AND(ISNUMBER(K49),K49&gt;=1), IF(K49&lt;=$FD$27,$FE$27,IF(K49&lt;=$FD$28,$FE$28,IF(K49&lt;=$FD$29,$FE$29,IF(K49&lt;=$FD$30,$FE$30,)))), "")</f>
        <v/>
      </c>
      <c r="M49" s="28" t="str">
        <f t="shared" si="3"/>
        <v/>
      </c>
      <c r="N49" s="28" t="str">
        <f t="shared" si="4"/>
        <v/>
      </c>
      <c r="O49" s="36"/>
      <c r="P49" s="28" t="str">
        <f t="shared" si="5"/>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
      <c r="A50" s="19"/>
      <c r="B50" s="19"/>
      <c r="C50" s="19"/>
      <c r="D50" s="18"/>
      <c r="E50" s="28" t="str">
        <f t="shared" si="0"/>
        <v/>
      </c>
      <c r="F50" s="28" t="str">
        <f>IF(AND(ISNUMBER(E50),E50&gt;=1),IF(E50&lt;=$FD$13,$FE$13,IF(E50&lt;=$FD$14,$FE$14,IF(E50&lt;=$FD$15,$FE$15,IF(E50&lt;=$FD$16,$FE$16,)))), "")</f>
        <v/>
      </c>
      <c r="G50" s="28" t="str">
        <f t="shared" si="1"/>
        <v/>
      </c>
      <c r="H50" s="28" t="str">
        <f>IF(AND(ISNUMBER(G50),G50&gt;=1),IF(G50&lt;=$FD$13,$FE$13,IF(G50&lt;=$FD$14,$FE$14,IF(G50&lt;=$FD$15,$FE$15,IF(G50&lt;=$FD$16,$FE$16,)))), "")</f>
        <v/>
      </c>
      <c r="I50" s="36"/>
      <c r="J50" s="28" t="str">
        <f>IF(I50=$FG$13,$FH$13,IF(I50=$FG$15,$FH$15,IF(I50=$FG$17,$FH$17,IF(I50=$FG$19,$FH$19,IF(I50=$FG$21,$FH$21,IF(I50=$FG$23,$FH$23,IF(I50=$FG$25,$FH$25,IF(I50=$FG$27,$FH$27,IF(I50=$FG$29,$FH$29,IF(I50=$FG$31,$FH$31,""))))))))))</f>
        <v/>
      </c>
      <c r="K50" s="28" t="str">
        <f t="shared" si="2"/>
        <v/>
      </c>
      <c r="L50" s="28" t="str">
        <f>IF(AND(ISNUMBER(K50),K50&gt;=1), IF(K50&lt;=$FD$27,$FE$27,IF(K50&lt;=$FD$28,$FE$28,IF(K50&lt;=$FD$29,$FE$29,IF(K50&lt;=$FD$30,$FE$30,)))), "")</f>
        <v/>
      </c>
      <c r="M50" s="28" t="str">
        <f t="shared" si="3"/>
        <v/>
      </c>
      <c r="N50" s="28" t="str">
        <f t="shared" si="4"/>
        <v/>
      </c>
      <c r="O50" s="36"/>
      <c r="P50" s="28" t="str">
        <f t="shared" si="5"/>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
      <c r="A54" s="18"/>
      <c r="B54" s="18"/>
      <c r="C54" s="18"/>
      <c r="D54" s="18"/>
      <c r="E54" s="18"/>
      <c r="F54" s="18" t="s">
        <v>108</v>
      </c>
      <c r="G54" s="18"/>
      <c r="H54" s="18"/>
      <c r="I54" s="38"/>
      <c r="J54" s="30"/>
      <c r="K54" s="18">
        <f>IF(COUNTBLANK($G$11:$G$50)=40,"",AVERAGE($G$11:$G$50))</f>
        <v>87.444444444444443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Q11" sqref="Q11:R42"/>
    </sheetView>
  </sheetViews>
  <sheetFormatPr baseColWidth="10" defaultColWidth="8.83203125" defaultRowHeight="15" x14ac:dyDescent="0.2"/>
  <cols>
    <col min="1" max="1" width="6.5" customWidth="1"/>
    <col min="2" max="2" width="9.1640625" hidden="1" customWidth="1"/>
    <col min="3" max="3" width="37.33203125" customWidth="1"/>
    <col min="4" max="4" width="5.83203125" customWidth="1"/>
    <col min="5" max="8" width="7.6640625" customWidth="1"/>
    <col min="9" max="9" width="11.6640625" customWidth="1"/>
    <col min="10" max="10" width="20.6640625" customWidth="1"/>
    <col min="11" max="14" width="7.6640625" customWidth="1"/>
    <col min="15" max="15" width="11.6640625" customWidth="1"/>
    <col min="16" max="16" width="20.6640625" customWidth="1"/>
    <col min="17" max="18" width="7.6640625" customWidth="1"/>
    <col min="20" max="29" width="7.1640625" customWidth="1"/>
    <col min="30" max="30" width="7.1640625" hidden="1" customWidth="1"/>
    <col min="31" max="31" width="7.1640625" customWidth="1"/>
    <col min="32" max="40" width="8.6640625" customWidth="1"/>
    <col min="41" max="42" width="7.1640625" customWidth="1"/>
    <col min="43" max="52" width="7.1640625" hidden="1" customWidth="1"/>
    <col min="53" max="53" width="0" hidden="1" customWidth="1"/>
    <col min="54" max="157" width="9.1640625" hidden="1" customWidth="1"/>
    <col min="158" max="158" width="6.1640625" hidden="1" customWidth="1"/>
    <col min="159" max="161" width="12.6640625" customWidth="1"/>
    <col min="162" max="162" width="5.83203125" customWidth="1"/>
    <col min="163" max="163" width="6.83203125" customWidth="1"/>
    <col min="164" max="165" width="40.6640625" customWidth="1"/>
    <col min="166" max="166" width="10.6640625" hidden="1" customWidth="1"/>
    <col min="167" max="167" width="11.5" hidden="1" customWidth="1"/>
  </cols>
  <sheetData>
    <row r="1" spans="1:167" ht="18.75" customHeight="1" x14ac:dyDescent="0.2">
      <c r="A1" s="15">
        <v>1253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
      <c r="A3" s="16" t="s">
        <v>4</v>
      </c>
      <c r="B3" s="22">
        <v>1253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 customHeight="1" x14ac:dyDescent="0.2">
      <c r="A7" s="18"/>
      <c r="B7" s="23">
        <v>270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 customHeight="1" x14ac:dyDescent="0.2">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 customHeight="1" x14ac:dyDescent="0.2">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8" customHeight="1" x14ac:dyDescent="0.2">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
      <c r="A11" s="19">
        <v>1</v>
      </c>
      <c r="B11" s="19">
        <v>134290</v>
      </c>
      <c r="C11" s="19" t="s">
        <v>116</v>
      </c>
      <c r="D11" s="18"/>
      <c r="E11" s="28">
        <f t="shared" ref="E11:E50" si="0">IF((COUNTA(T11:AC11)&gt;0),(ROUND((AVERAGE(T11:AC11)),0)),"")</f>
        <v>81</v>
      </c>
      <c r="F11" s="28" t="str">
        <f>IF(AND(ISNUMBER(E11),E11&gt;=1),IF(E11&lt;=$FD$13,$FE$13,IF(E11&lt;=$FD$14,$FE$14,IF(E11&lt;=$FD$15,$FE$15,IF(E11&lt;=$FD$16,$FE$16,)))), "")</f>
        <v>B</v>
      </c>
      <c r="G11" s="28">
        <f t="shared" ref="G11:G50" si="1">IF((COUNTA(T11:AD11)&gt;0),(ROUND((AVERAGE(T11:AD11)),0)),"")</f>
        <v>81</v>
      </c>
      <c r="H11" s="28" t="str">
        <f>IF(AND(ISNUMBER(G11),G11&gt;=1),IF(G11&lt;=$FD$13,$FE$13,IF(G11&lt;=$FD$14,$FE$14,IF(G11&lt;=$FD$15,$FE$15,IF(G11&lt;=$FD$16,$FE$16,)))), "")</f>
        <v>B</v>
      </c>
      <c r="I11" s="36">
        <v>2</v>
      </c>
      <c r="J11" s="28" t="str">
        <f>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saling bebas dan peluang kejadian bersyarat</v>
      </c>
      <c r="K11" s="28">
        <f t="shared" ref="K11:K50" si="2">IF((COUNTA(AF11:AO11)&gt;0),AVERAGE(AF11:AO11),"")</f>
        <v>80</v>
      </c>
      <c r="L11" s="28" t="str">
        <f>IF(AND(ISNUMBER(K11),K11&gt;=1), IF(K11&lt;=$FD$27,$FE$27,IF(K11&lt;=$FD$28,$FE$28,IF(K11&lt;=$FD$29,$FE$29,IF(K11&lt;=$FD$30,$FE$30,)))), "")</f>
        <v>B</v>
      </c>
      <c r="M11" s="28">
        <f t="shared" ref="M11:M50" si="3">IF((COUNTA(AF11:AO11)&gt;0),AVERAGE(AF11:AO11),"")</f>
        <v>80</v>
      </c>
      <c r="N11" s="28" t="str">
        <f t="shared" ref="N11:N50" si="4">IF(AND(ISNUMBER(M11),M11&gt;=1), IF(M11&lt;=$FD$27,$FE$27,IF(M11&lt;=$FD$28,$FE$28,IF(M11&lt;=$FD$29,$FE$29,IF(M11&lt;=$FD$30,$FE$30,)))), "")</f>
        <v>B</v>
      </c>
      <c r="O11" s="36">
        <v>2</v>
      </c>
      <c r="P11" s="28" t="str">
        <f t="shared" ref="P11:P50" si="5">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saling bebas dan peluang kejadian bersyarat</v>
      </c>
      <c r="Q11" s="39" t="s">
        <v>8</v>
      </c>
      <c r="R11" s="39" t="s">
        <v>8</v>
      </c>
      <c r="S11" s="18"/>
      <c r="T11" s="1"/>
      <c r="U11" s="1"/>
      <c r="V11" s="1">
        <v>76</v>
      </c>
      <c r="W11" s="1">
        <v>86</v>
      </c>
      <c r="X11" s="1"/>
      <c r="Y11" s="1"/>
      <c r="Z11" s="1"/>
      <c r="AA11" s="1"/>
      <c r="AB11" s="1"/>
      <c r="AC11" s="1"/>
      <c r="AD11" s="1"/>
      <c r="AE11" s="18"/>
      <c r="AF11" s="1"/>
      <c r="AG11" s="1"/>
      <c r="AH11" s="1">
        <v>76</v>
      </c>
      <c r="AI11" s="1">
        <v>84</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
      <c r="A12" s="19">
        <v>2</v>
      </c>
      <c r="B12" s="19">
        <v>134306</v>
      </c>
      <c r="C12" s="19" t="s">
        <v>117</v>
      </c>
      <c r="D12" s="18"/>
      <c r="E12" s="28">
        <f t="shared" si="0"/>
        <v>93</v>
      </c>
      <c r="F12" s="28" t="str">
        <f>IF(AND(ISNUMBER(E12),E12&gt;=1),IF(E12&lt;=$FD$13,$FE$13,IF(E12&lt;=$FD$14,$FE$14,IF(E12&lt;=$FD$15,$FE$15,IF(E12&lt;=$FD$16,$FE$16,)))), "")</f>
        <v>A</v>
      </c>
      <c r="G12" s="28">
        <f t="shared" si="1"/>
        <v>93</v>
      </c>
      <c r="H12" s="28" t="str">
        <f>IF(AND(ISNUMBER(G12),G12&gt;=1),IF(G12&lt;=$FD$13,$FE$13,IF(G12&lt;=$FD$14,$FE$14,IF(G12&lt;=$FD$15,$FE$15,IF(G12&lt;=$FD$16,$FE$16,)))), "")</f>
        <v>A</v>
      </c>
      <c r="I12" s="36">
        <v>1</v>
      </c>
      <c r="J12" s="28" t="str">
        <f>IF(I12=$FG$13,$FH$13,IF(I12=$FG$15,$FH$15,IF(I12=$FG$17,$FH$17,IF(I12=$FG$19,$FH$19,IF(I12=$FG$21,$FH$21,IF(I12=$FG$23,$FH$23,IF(I12=$FG$25,$FH$25,IF(I12=$FG$27,$FH$27,IF(I12=$FG$29,$FH$29,IF(I12=$FG$31,$FH$31,""))))))))))</f>
        <v>Memiliki kemampuan menganalisis aturan pencacahan (aturan penjumlahan, aturan perkalian, permutasi, dan kombinasi) dan menentukan peluang kejadian majemuk, namun perlu peningkatan pada menentukan peluang kejadian bersyarat</v>
      </c>
      <c r="K12" s="28">
        <f t="shared" si="2"/>
        <v>91.596774193548384</v>
      </c>
      <c r="L12" s="28" t="str">
        <f>IF(AND(ISNUMBER(K12),K12&gt;=1), IF(K12&lt;=$FD$27,$FE$27,IF(K12&lt;=$FD$28,$FE$28,IF(K12&lt;=$FD$29,$FE$29,IF(K12&lt;=$FD$30,$FE$30,)))), "")</f>
        <v>A</v>
      </c>
      <c r="M12" s="28">
        <f t="shared" si="3"/>
        <v>91.596774193548384</v>
      </c>
      <c r="N12" s="28" t="str">
        <f t="shared" si="4"/>
        <v>A</v>
      </c>
      <c r="O12" s="36">
        <v>1</v>
      </c>
      <c r="P12" s="28" t="str">
        <f t="shared" si="5"/>
        <v>Sangat terampil menyelesaikan masalah aturan pencacahan (aturan penjumlahan, aturan perkalian, permutasi, dan kombinasi) dan menentukan peluang kejadian majemuk, namun perlu peningkatan pada menyelesaikan masalah peluang kejadian bersyarat</v>
      </c>
      <c r="Q12" s="39" t="s">
        <v>8</v>
      </c>
      <c r="R12" s="39" t="s">
        <v>8</v>
      </c>
      <c r="S12" s="18"/>
      <c r="T12" s="1"/>
      <c r="U12" s="1"/>
      <c r="V12" s="1">
        <v>94</v>
      </c>
      <c r="W12" s="1">
        <v>91</v>
      </c>
      <c r="X12" s="1"/>
      <c r="Y12" s="1"/>
      <c r="Z12" s="1"/>
      <c r="AA12" s="1"/>
      <c r="AB12" s="1"/>
      <c r="AC12" s="1"/>
      <c r="AD12" s="1"/>
      <c r="AE12" s="18"/>
      <c r="AF12" s="1"/>
      <c r="AG12" s="1"/>
      <c r="AH12" s="1">
        <v>94.193548387096769</v>
      </c>
      <c r="AI12" s="1">
        <v>89</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
      <c r="A13" s="19">
        <v>3</v>
      </c>
      <c r="B13" s="19">
        <v>134322</v>
      </c>
      <c r="C13" s="19" t="s">
        <v>118</v>
      </c>
      <c r="D13" s="18"/>
      <c r="E13" s="28">
        <f t="shared" si="0"/>
        <v>93</v>
      </c>
      <c r="F13" s="28" t="str">
        <f>IF(AND(ISNUMBER(E13),E13&gt;=1),IF(E13&lt;=$FD$13,$FE$13,IF(E13&lt;=$FD$14,$FE$14,IF(E13&lt;=$FD$15,$FE$15,IF(E13&lt;=$FD$16,$FE$16,)))), "")</f>
        <v>A</v>
      </c>
      <c r="G13" s="28">
        <f t="shared" si="1"/>
        <v>93</v>
      </c>
      <c r="H13" s="28" t="str">
        <f>IF(AND(ISNUMBER(G13),G13&gt;=1),IF(G13&lt;=$FD$13,$FE$13,IF(G13&lt;=$FD$14,$FE$14,IF(G13&lt;=$FD$15,$FE$15,IF(G13&lt;=$FD$16,$FE$16,)))), "")</f>
        <v>A</v>
      </c>
      <c r="I13" s="36">
        <v>1</v>
      </c>
      <c r="J13" s="28" t="str">
        <f>IF(I13=$FG$13,$FH$13,IF(I13=$FG$15,$FH$15,IF(I13=$FG$17,$FH$17,IF(I13=$FG$19,$FH$19,IF(I13=$FG$21,$FH$21,IF(I13=$FG$23,$FH$23,IF(I13=$FG$25,$FH$25,IF(I13=$FG$27,$FH$27,IF(I13=$FG$29,$FH$29,IF(I13=$FG$31,$FH$31,""))))))))))</f>
        <v>Memiliki kemampuan menganalisis aturan pencacahan (aturan penjumlahan, aturan perkalian, permutasi, dan kombinasi) dan menentukan peluang kejadian majemuk, namun perlu peningkatan pada menentukan peluang kejadian bersyarat</v>
      </c>
      <c r="K13" s="28">
        <f t="shared" si="2"/>
        <v>92.274193548387103</v>
      </c>
      <c r="L13" s="28" t="str">
        <f>IF(AND(ISNUMBER(K13),K13&gt;=1), IF(K13&lt;=$FD$27,$FE$27,IF(K13&lt;=$FD$28,$FE$28,IF(K13&lt;=$FD$29,$FE$29,IF(K13&lt;=$FD$30,$FE$30,)))), "")</f>
        <v>A</v>
      </c>
      <c r="M13" s="28">
        <f t="shared" si="3"/>
        <v>92.274193548387103</v>
      </c>
      <c r="N13" s="28" t="str">
        <f t="shared" si="4"/>
        <v>A</v>
      </c>
      <c r="O13" s="36">
        <v>1</v>
      </c>
      <c r="P13" s="28" t="str">
        <f t="shared" si="5"/>
        <v>Sangat terampil menyelesaikan masalah aturan pencacahan (aturan penjumlahan, aturan perkalian, permutasi, dan kombinasi) dan menentukan peluang kejadian majemuk, namun perlu peningkatan pada menyelesaikan masalah peluang kejadian bersyarat</v>
      </c>
      <c r="Q13" s="39" t="s">
        <v>8</v>
      </c>
      <c r="R13" s="39" t="s">
        <v>8</v>
      </c>
      <c r="S13" s="18"/>
      <c r="T13" s="1"/>
      <c r="U13" s="1"/>
      <c r="V13" s="1">
        <v>93</v>
      </c>
      <c r="W13" s="1">
        <v>93</v>
      </c>
      <c r="X13" s="1"/>
      <c r="Y13" s="1"/>
      <c r="Z13" s="1"/>
      <c r="AA13" s="1"/>
      <c r="AB13" s="1"/>
      <c r="AC13" s="1"/>
      <c r="AD13" s="1"/>
      <c r="AE13" s="18"/>
      <c r="AF13" s="1"/>
      <c r="AG13" s="1"/>
      <c r="AH13" s="1">
        <v>93.548387096774192</v>
      </c>
      <c r="AI13" s="1">
        <v>91</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181</v>
      </c>
      <c r="FI13" s="43" t="s">
        <v>182</v>
      </c>
      <c r="FJ13" s="41">
        <v>59461</v>
      </c>
      <c r="FK13" s="41">
        <v>59471</v>
      </c>
    </row>
    <row r="14" spans="1:167" x14ac:dyDescent="0.2">
      <c r="A14" s="19">
        <v>4</v>
      </c>
      <c r="B14" s="19">
        <v>134338</v>
      </c>
      <c r="C14" s="19" t="s">
        <v>119</v>
      </c>
      <c r="D14" s="18"/>
      <c r="E14" s="28">
        <f t="shared" si="0"/>
        <v>84</v>
      </c>
      <c r="F14" s="28" t="str">
        <f>IF(AND(ISNUMBER(E14),E14&gt;=1),IF(E14&lt;=$FD$13,$FE$13,IF(E14&lt;=$FD$14,$FE$14,IF(E14&lt;=$FD$15,$FE$15,IF(E14&lt;=$FD$16,$FE$16,)))), "")</f>
        <v>B</v>
      </c>
      <c r="G14" s="28">
        <f t="shared" si="1"/>
        <v>84</v>
      </c>
      <c r="H14" s="28" t="str">
        <f>IF(AND(ISNUMBER(G14),G14&gt;=1),IF(G14&lt;=$FD$13,$FE$13,IF(G14&lt;=$FD$14,$FE$14,IF(G14&lt;=$FD$15,$FE$15,IF(G14&lt;=$FD$16,$FE$16,)))), "")</f>
        <v>B</v>
      </c>
      <c r="I14" s="36">
        <v>2</v>
      </c>
      <c r="J14" s="28" t="str">
        <f>IF(I14=$FG$13,$FH$13,IF(I14=$FG$15,$FH$15,IF(I14=$FG$17,$FH$17,IF(I14=$FG$19,$FH$19,IF(I14=$FG$21,$FH$21,IF(I14=$FG$23,$FH$23,IF(I14=$FG$25,$FH$25,IF(I14=$FG$27,$FH$27,IF(I14=$FG$29,$FH$29,IF(I14=$FG$31,$FH$31,""))))))))))</f>
        <v>Memiliki kemampuan menganalisis aturan pencacahan (aturan penjumlahan, aturan perkalian, permutasi, dan kombinasi) dan menentukan peluang kejadian majemuk, namun perlu peningkatan pada menentukan peluang kejadian saling bebas dan peluang kejadian bersyarat</v>
      </c>
      <c r="K14" s="28">
        <f t="shared" si="2"/>
        <v>82.709677419354847</v>
      </c>
      <c r="L14" s="28" t="str">
        <f>IF(AND(ISNUMBER(K14),K14&gt;=1), IF(K14&lt;=$FD$27,$FE$27,IF(K14&lt;=$FD$28,$FE$28,IF(K14&lt;=$FD$29,$FE$29,IF(K14&lt;=$FD$30,$FE$30,)))), "")</f>
        <v>B</v>
      </c>
      <c r="M14" s="28">
        <f t="shared" si="3"/>
        <v>82.709677419354847</v>
      </c>
      <c r="N14" s="28" t="str">
        <f t="shared" si="4"/>
        <v>B</v>
      </c>
      <c r="O14" s="36">
        <v>2</v>
      </c>
      <c r="P14"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14" s="39" t="s">
        <v>8</v>
      </c>
      <c r="R14" s="39" t="s">
        <v>8</v>
      </c>
      <c r="S14" s="18"/>
      <c r="T14" s="1"/>
      <c r="U14" s="1"/>
      <c r="V14" s="1">
        <v>77.75</v>
      </c>
      <c r="W14" s="1">
        <v>90</v>
      </c>
      <c r="X14" s="1"/>
      <c r="Y14" s="1"/>
      <c r="Z14" s="1"/>
      <c r="AA14" s="1"/>
      <c r="AB14" s="1"/>
      <c r="AC14" s="1"/>
      <c r="AD14" s="1"/>
      <c r="AE14" s="18"/>
      <c r="AF14" s="1"/>
      <c r="AG14" s="1"/>
      <c r="AH14" s="1">
        <v>77.41935483870968</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
      <c r="A15" s="19">
        <v>5</v>
      </c>
      <c r="B15" s="19">
        <v>134354</v>
      </c>
      <c r="C15" s="19" t="s">
        <v>120</v>
      </c>
      <c r="D15" s="18"/>
      <c r="E15" s="28">
        <f t="shared" si="0"/>
        <v>89</v>
      </c>
      <c r="F15" s="28" t="str">
        <f>IF(AND(ISNUMBER(E15),E15&gt;=1),IF(E15&lt;=$FD$13,$FE$13,IF(E15&lt;=$FD$14,$FE$14,IF(E15&lt;=$FD$15,$FE$15,IF(E15&lt;=$FD$16,$FE$16,)))), "")</f>
        <v>A</v>
      </c>
      <c r="G15" s="28">
        <f t="shared" si="1"/>
        <v>89</v>
      </c>
      <c r="H15" s="28" t="str">
        <f>IF(AND(ISNUMBER(G15),G15&gt;=1),IF(G15&lt;=$FD$13,$FE$13,IF(G15&lt;=$FD$14,$FE$14,IF(G15&lt;=$FD$15,$FE$15,IF(G15&lt;=$FD$16,$FE$16,)))), "")</f>
        <v>A</v>
      </c>
      <c r="I15" s="36">
        <v>1</v>
      </c>
      <c r="J15" s="28" t="str">
        <f>IF(I15=$FG$13,$FH$13,IF(I15=$FG$15,$FH$15,IF(I15=$FG$17,$FH$17,IF(I15=$FG$19,$FH$19,IF(I15=$FG$21,$FH$21,IF(I15=$FG$23,$FH$23,IF(I15=$FG$25,$FH$25,IF(I15=$FG$27,$FH$27,IF(I15=$FG$29,$FH$29,IF(I15=$FG$31,$FH$31,""))))))))))</f>
        <v>Memiliki kemampuan menganalisis aturan pencacahan (aturan penjumlahan, aturan perkalian, permutasi, dan kombinasi) dan menentukan peluang kejadian majemuk, namun perlu peningkatan pada menentukan peluang kejadian bersyarat</v>
      </c>
      <c r="K15" s="28">
        <f t="shared" si="2"/>
        <v>88.096774193548384</v>
      </c>
      <c r="L15" s="28" t="str">
        <f>IF(AND(ISNUMBER(K15),K15&gt;=1), IF(K15&lt;=$FD$27,$FE$27,IF(K15&lt;=$FD$28,$FE$28,IF(K15&lt;=$FD$29,$FE$29,IF(K15&lt;=$FD$30,$FE$30,)))), "")</f>
        <v>A</v>
      </c>
      <c r="M15" s="28">
        <f t="shared" si="3"/>
        <v>88.096774193548384</v>
      </c>
      <c r="N15" s="28" t="str">
        <f t="shared" si="4"/>
        <v>A</v>
      </c>
      <c r="O15" s="36">
        <v>1</v>
      </c>
      <c r="P15" s="28" t="str">
        <f t="shared" si="5"/>
        <v>Sangat terampil menyelesaikan masalah aturan pencacahan (aturan penjumlahan, aturan perkalian, permutasi, dan kombinasi) dan menentukan peluang kejadian majemuk, namun perlu peningkatan pada menyelesaikan masalah peluang kejadian bersyarat</v>
      </c>
      <c r="Q15" s="39" t="s">
        <v>8</v>
      </c>
      <c r="R15" s="39" t="s">
        <v>8</v>
      </c>
      <c r="S15" s="18"/>
      <c r="T15" s="1"/>
      <c r="U15" s="1"/>
      <c r="V15" s="1">
        <v>89.75</v>
      </c>
      <c r="W15" s="1">
        <v>88</v>
      </c>
      <c r="X15" s="1"/>
      <c r="Y15" s="1"/>
      <c r="Z15" s="1"/>
      <c r="AA15" s="1"/>
      <c r="AB15" s="1"/>
      <c r="AC15" s="1"/>
      <c r="AD15" s="1"/>
      <c r="AE15" s="18"/>
      <c r="AF15" s="1"/>
      <c r="AG15" s="1"/>
      <c r="AH15" s="1">
        <v>90.193548387096769</v>
      </c>
      <c r="AI15" s="1">
        <v>86</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183</v>
      </c>
      <c r="FI15" s="43" t="s">
        <v>184</v>
      </c>
      <c r="FJ15" s="41">
        <v>59462</v>
      </c>
      <c r="FK15" s="41">
        <v>59472</v>
      </c>
    </row>
    <row r="16" spans="1:167" x14ac:dyDescent="0.2">
      <c r="A16" s="19">
        <v>6</v>
      </c>
      <c r="B16" s="19">
        <v>136962</v>
      </c>
      <c r="C16" s="19" t="s">
        <v>121</v>
      </c>
      <c r="D16" s="18"/>
      <c r="E16" s="28">
        <f t="shared" si="0"/>
        <v>78</v>
      </c>
      <c r="F16" s="28" t="str">
        <f>IF(AND(ISNUMBER(E16),E16&gt;=1),IF(E16&lt;=$FD$13,$FE$13,IF(E16&lt;=$FD$14,$FE$14,IF(E16&lt;=$FD$15,$FE$15,IF(E16&lt;=$FD$16,$FE$16,)))), "")</f>
        <v>B</v>
      </c>
      <c r="G16" s="28">
        <f t="shared" si="1"/>
        <v>78</v>
      </c>
      <c r="H16" s="28" t="str">
        <f>IF(AND(ISNUMBER(G16),G16&gt;=1),IF(G16&lt;=$FD$13,$FE$13,IF(G16&lt;=$FD$14,$FE$14,IF(G16&lt;=$FD$15,$FE$15,IF(G16&lt;=$FD$16,$FE$16,)))), "")</f>
        <v>B</v>
      </c>
      <c r="I16" s="36">
        <v>2</v>
      </c>
      <c r="J16" s="28" t="str">
        <f>IF(I16=$FG$13,$FH$13,IF(I16=$FG$15,$FH$15,IF(I16=$FG$17,$FH$17,IF(I16=$FG$19,$FH$19,IF(I16=$FG$21,$FH$21,IF(I16=$FG$23,$FH$23,IF(I16=$FG$25,$FH$25,IF(I16=$FG$27,$FH$27,IF(I16=$FG$29,$FH$29,IF(I16=$FG$31,$FH$31,""))))))))))</f>
        <v>Memiliki kemampuan menganalisis aturan pencacahan (aturan penjumlahan, aturan perkalian, permutasi, dan kombinasi) dan menentukan peluang kejadian majemuk, namun perlu peningkatan pada menentukan peluang kejadian saling bebas dan peluang kejadian bersyarat</v>
      </c>
      <c r="K16" s="28">
        <f t="shared" si="2"/>
        <v>76.951612903225808</v>
      </c>
      <c r="L16" s="28" t="str">
        <f>IF(AND(ISNUMBER(K16),K16&gt;=1), IF(K16&lt;=$FD$27,$FE$27,IF(K16&lt;=$FD$28,$FE$28,IF(K16&lt;=$FD$29,$FE$29,IF(K16&lt;=$FD$30,$FE$30,)))), "")</f>
        <v>B</v>
      </c>
      <c r="M16" s="28">
        <f t="shared" si="3"/>
        <v>76.951612903225808</v>
      </c>
      <c r="N16" s="28" t="str">
        <f t="shared" si="4"/>
        <v>B</v>
      </c>
      <c r="O16" s="36">
        <v>2</v>
      </c>
      <c r="P16"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16" s="39" t="s">
        <v>8</v>
      </c>
      <c r="R16" s="39" t="s">
        <v>8</v>
      </c>
      <c r="S16" s="18"/>
      <c r="T16" s="1"/>
      <c r="U16" s="1"/>
      <c r="V16" s="1">
        <v>77.25</v>
      </c>
      <c r="W16" s="1">
        <v>79</v>
      </c>
      <c r="X16" s="1"/>
      <c r="Y16" s="1"/>
      <c r="Z16" s="1"/>
      <c r="AA16" s="1"/>
      <c r="AB16" s="1"/>
      <c r="AC16" s="1"/>
      <c r="AD16" s="1"/>
      <c r="AE16" s="18"/>
      <c r="AF16" s="1"/>
      <c r="AG16" s="1"/>
      <c r="AH16" s="1">
        <v>76.903225806451616</v>
      </c>
      <c r="AI16" s="1">
        <v>77</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
      <c r="A17" s="19">
        <v>7</v>
      </c>
      <c r="B17" s="19">
        <v>134370</v>
      </c>
      <c r="C17" s="19" t="s">
        <v>122</v>
      </c>
      <c r="D17" s="18"/>
      <c r="E17" s="28">
        <f t="shared" si="0"/>
        <v>92</v>
      </c>
      <c r="F17" s="28" t="str">
        <f>IF(AND(ISNUMBER(E17),E17&gt;=1),IF(E17&lt;=$FD$13,$FE$13,IF(E17&lt;=$FD$14,$FE$14,IF(E17&lt;=$FD$15,$FE$15,IF(E17&lt;=$FD$16,$FE$16,)))), "")</f>
        <v>A</v>
      </c>
      <c r="G17" s="28">
        <f t="shared" si="1"/>
        <v>92</v>
      </c>
      <c r="H17" s="28" t="str">
        <f>IF(AND(ISNUMBER(G17),G17&gt;=1),IF(G17&lt;=$FD$13,$FE$13,IF(G17&lt;=$FD$14,$FE$14,IF(G17&lt;=$FD$15,$FE$15,IF(G17&lt;=$FD$16,$FE$16,)))), "")</f>
        <v>A</v>
      </c>
      <c r="I17" s="36">
        <v>1</v>
      </c>
      <c r="J17" s="28" t="str">
        <f>IF(I17=$FG$13,$FH$13,IF(I17=$FG$15,$FH$15,IF(I17=$FG$17,$FH$17,IF(I17=$FG$19,$FH$19,IF(I17=$FG$21,$FH$21,IF(I17=$FG$23,$FH$23,IF(I17=$FG$25,$FH$25,IF(I17=$FG$27,$FH$27,IF(I17=$FG$29,$FH$29,IF(I17=$FG$31,$FH$31,""))))))))))</f>
        <v>Memiliki kemampuan menganalisis aturan pencacahan (aturan penjumlahan, aturan perkalian, permutasi, dan kombinasi) dan menentukan peluang kejadian majemuk, namun perlu peningkatan pada menentukan peluang kejadian bersyarat</v>
      </c>
      <c r="K17" s="28">
        <f t="shared" si="2"/>
        <v>91.241935483870975</v>
      </c>
      <c r="L17" s="28" t="str">
        <f>IF(AND(ISNUMBER(K17),K17&gt;=1), IF(K17&lt;=$FD$27,$FE$27,IF(K17&lt;=$FD$28,$FE$28,IF(K17&lt;=$FD$29,$FE$29,IF(K17&lt;=$FD$30,$FE$30,)))), "")</f>
        <v>A</v>
      </c>
      <c r="M17" s="28">
        <f t="shared" si="3"/>
        <v>91.241935483870975</v>
      </c>
      <c r="N17" s="28" t="str">
        <f t="shared" si="4"/>
        <v>A</v>
      </c>
      <c r="O17" s="36">
        <v>1</v>
      </c>
      <c r="P17" s="28" t="str">
        <f t="shared" si="5"/>
        <v>Sangat terampil menyelesaikan masalah aturan pencacahan (aturan penjumlahan, aturan perkalian, permutasi, dan kombinasi) dan menentukan peluang kejadian majemuk, namun perlu peningkatan pada menyelesaikan masalah peluang kejadian bersyarat</v>
      </c>
      <c r="Q17" s="39" t="s">
        <v>8</v>
      </c>
      <c r="R17" s="39" t="s">
        <v>8</v>
      </c>
      <c r="S17" s="18"/>
      <c r="T17" s="1"/>
      <c r="U17" s="1"/>
      <c r="V17" s="1">
        <v>91</v>
      </c>
      <c r="W17" s="1">
        <v>93</v>
      </c>
      <c r="X17" s="1"/>
      <c r="Y17" s="1"/>
      <c r="Z17" s="1"/>
      <c r="AA17" s="1"/>
      <c r="AB17" s="1"/>
      <c r="AC17" s="1"/>
      <c r="AD17" s="1"/>
      <c r="AE17" s="18"/>
      <c r="AF17" s="1"/>
      <c r="AG17" s="1"/>
      <c r="AH17" s="1">
        <v>91.483870967741936</v>
      </c>
      <c r="AI17" s="1">
        <v>91</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185</v>
      </c>
      <c r="FI17" s="43" t="s">
        <v>186</v>
      </c>
      <c r="FJ17" s="41">
        <v>59463</v>
      </c>
      <c r="FK17" s="41">
        <v>59473</v>
      </c>
    </row>
    <row r="18" spans="1:167" x14ac:dyDescent="0.2">
      <c r="A18" s="19">
        <v>8</v>
      </c>
      <c r="B18" s="19">
        <v>134386</v>
      </c>
      <c r="C18" s="19" t="s">
        <v>123</v>
      </c>
      <c r="D18" s="18"/>
      <c r="E18" s="28">
        <f t="shared" si="0"/>
        <v>94</v>
      </c>
      <c r="F18" s="28" t="str">
        <f>IF(AND(ISNUMBER(E18),E18&gt;=1),IF(E18&lt;=$FD$13,$FE$13,IF(E18&lt;=$FD$14,$FE$14,IF(E18&lt;=$FD$15,$FE$15,IF(E18&lt;=$FD$16,$FE$16,)))), "")</f>
        <v>A</v>
      </c>
      <c r="G18" s="28">
        <f t="shared" si="1"/>
        <v>94</v>
      </c>
      <c r="H18" s="28" t="str">
        <f>IF(AND(ISNUMBER(G18),G18&gt;=1),IF(G18&lt;=$FD$13,$FE$13,IF(G18&lt;=$FD$14,$FE$14,IF(G18&lt;=$FD$15,$FE$15,IF(G18&lt;=$FD$16,$FE$16,)))), "")</f>
        <v>A</v>
      </c>
      <c r="I18" s="36">
        <v>1</v>
      </c>
      <c r="J18" s="28" t="str">
        <f>IF(I18=$FG$13,$FH$13,IF(I18=$FG$15,$FH$15,IF(I18=$FG$17,$FH$17,IF(I18=$FG$19,$FH$19,IF(I18=$FG$21,$FH$21,IF(I18=$FG$23,$FH$23,IF(I18=$FG$25,$FH$25,IF(I18=$FG$27,$FH$27,IF(I18=$FG$29,$FH$29,IF(I18=$FG$31,$FH$31,""))))))))))</f>
        <v>Memiliki kemampuan menganalisis aturan pencacahan (aturan penjumlahan, aturan perkalian, permutasi, dan kombinasi) dan menentukan peluang kejadian majemuk, namun perlu peningkatan pada menentukan peluang kejadian bersyarat</v>
      </c>
      <c r="K18" s="28">
        <f t="shared" si="2"/>
        <v>92.91935483870968</v>
      </c>
      <c r="L18" s="28" t="str">
        <f>IF(AND(ISNUMBER(K18),K18&gt;=1), IF(K18&lt;=$FD$27,$FE$27,IF(K18&lt;=$FD$28,$FE$28,IF(K18&lt;=$FD$29,$FE$29,IF(K18&lt;=$FD$30,$FE$30,)))), "")</f>
        <v>A</v>
      </c>
      <c r="M18" s="28">
        <f t="shared" si="3"/>
        <v>92.91935483870968</v>
      </c>
      <c r="N18" s="28" t="str">
        <f t="shared" si="4"/>
        <v>A</v>
      </c>
      <c r="O18" s="36">
        <v>1</v>
      </c>
      <c r="P18" s="28" t="str">
        <f t="shared" si="5"/>
        <v>Sangat terampil menyelesaikan masalah aturan pencacahan (aturan penjumlahan, aturan perkalian, permutasi, dan kombinasi) dan menentukan peluang kejadian majemuk, namun perlu peningkatan pada menyelesaikan masalah peluang kejadian bersyarat</v>
      </c>
      <c r="Q18" s="39" t="s">
        <v>8</v>
      </c>
      <c r="R18" s="39" t="s">
        <v>8</v>
      </c>
      <c r="S18" s="18"/>
      <c r="T18" s="1"/>
      <c r="U18" s="1"/>
      <c r="V18" s="1">
        <v>94.25</v>
      </c>
      <c r="W18" s="1">
        <v>93</v>
      </c>
      <c r="X18" s="1"/>
      <c r="Y18" s="1"/>
      <c r="Z18" s="1"/>
      <c r="AA18" s="1"/>
      <c r="AB18" s="1"/>
      <c r="AC18" s="1"/>
      <c r="AD18" s="1"/>
      <c r="AE18" s="18"/>
      <c r="AF18" s="1"/>
      <c r="AG18" s="1"/>
      <c r="AH18" s="1">
        <v>94.838709677419359</v>
      </c>
      <c r="AI18" s="1">
        <v>91</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
      <c r="A19" s="19">
        <v>9</v>
      </c>
      <c r="B19" s="19">
        <v>134402</v>
      </c>
      <c r="C19" s="19" t="s">
        <v>124</v>
      </c>
      <c r="D19" s="18"/>
      <c r="E19" s="28">
        <f t="shared" si="0"/>
        <v>93</v>
      </c>
      <c r="F19" s="28" t="str">
        <f>IF(AND(ISNUMBER(E19),E19&gt;=1),IF(E19&lt;=$FD$13,$FE$13,IF(E19&lt;=$FD$14,$FE$14,IF(E19&lt;=$FD$15,$FE$15,IF(E19&lt;=$FD$16,$FE$16,)))), "")</f>
        <v>A</v>
      </c>
      <c r="G19" s="28">
        <f t="shared" si="1"/>
        <v>93</v>
      </c>
      <c r="H19" s="28" t="str">
        <f>IF(AND(ISNUMBER(G19),G19&gt;=1),IF(G19&lt;=$FD$13,$FE$13,IF(G19&lt;=$FD$14,$FE$14,IF(G19&lt;=$FD$15,$FE$15,IF(G19&lt;=$FD$16,$FE$16,)))), "")</f>
        <v>A</v>
      </c>
      <c r="I19" s="36">
        <v>1</v>
      </c>
      <c r="J19" s="28" t="str">
        <f>IF(I19=$FG$13,$FH$13,IF(I19=$FG$15,$FH$15,IF(I19=$FG$17,$FH$17,IF(I19=$FG$19,$FH$19,IF(I19=$FG$21,$FH$21,IF(I19=$FG$23,$FH$23,IF(I19=$FG$25,$FH$25,IF(I19=$FG$27,$FH$27,IF(I19=$FG$29,$FH$29,IF(I19=$FG$31,$FH$31,""))))))))))</f>
        <v>Memiliki kemampuan menganalisis aturan pencacahan (aturan penjumlahan, aturan perkalian, permutasi, dan kombinasi) dan menentukan peluang kejadian majemuk, namun perlu peningkatan pada menentukan peluang kejadian bersyarat</v>
      </c>
      <c r="K19" s="28">
        <f t="shared" si="2"/>
        <v>92.274193548387103</v>
      </c>
      <c r="L19" s="28" t="str">
        <f>IF(AND(ISNUMBER(K19),K19&gt;=1), IF(K19&lt;=$FD$27,$FE$27,IF(K19&lt;=$FD$28,$FE$28,IF(K19&lt;=$FD$29,$FE$29,IF(K19&lt;=$FD$30,$FE$30,)))), "")</f>
        <v>A</v>
      </c>
      <c r="M19" s="28">
        <f t="shared" si="3"/>
        <v>92.274193548387103</v>
      </c>
      <c r="N19" s="28" t="str">
        <f t="shared" si="4"/>
        <v>A</v>
      </c>
      <c r="O19" s="36">
        <v>1</v>
      </c>
      <c r="P19" s="28" t="str">
        <f t="shared" si="5"/>
        <v>Sangat terampil menyelesaikan masalah aturan pencacahan (aturan penjumlahan, aturan perkalian, permutasi, dan kombinasi) dan menentukan peluang kejadian majemuk, namun perlu peningkatan pada menyelesaikan masalah peluang kejadian bersyarat</v>
      </c>
      <c r="Q19" s="39" t="s">
        <v>8</v>
      </c>
      <c r="R19" s="39" t="s">
        <v>8</v>
      </c>
      <c r="S19" s="18"/>
      <c r="T19" s="1"/>
      <c r="U19" s="1"/>
      <c r="V19" s="1">
        <v>93</v>
      </c>
      <c r="W19" s="1">
        <v>93</v>
      </c>
      <c r="X19" s="1"/>
      <c r="Y19" s="1"/>
      <c r="Z19" s="1"/>
      <c r="AA19" s="1"/>
      <c r="AB19" s="1"/>
      <c r="AC19" s="1"/>
      <c r="AD19" s="1"/>
      <c r="AE19" s="18"/>
      <c r="AF19" s="1"/>
      <c r="AG19" s="1"/>
      <c r="AH19" s="1">
        <v>93.548387096774192</v>
      </c>
      <c r="AI19" s="1">
        <v>91</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59464</v>
      </c>
      <c r="FK19" s="41">
        <v>59474</v>
      </c>
    </row>
    <row r="20" spans="1:167" x14ac:dyDescent="0.2">
      <c r="A20" s="19">
        <v>10</v>
      </c>
      <c r="B20" s="19">
        <v>134418</v>
      </c>
      <c r="C20" s="19" t="s">
        <v>125</v>
      </c>
      <c r="D20" s="18"/>
      <c r="E20" s="28">
        <f t="shared" si="0"/>
        <v>93</v>
      </c>
      <c r="F20" s="28" t="str">
        <f>IF(AND(ISNUMBER(E20),E20&gt;=1),IF(E20&lt;=$FD$13,$FE$13,IF(E20&lt;=$FD$14,$FE$14,IF(E20&lt;=$FD$15,$FE$15,IF(E20&lt;=$FD$16,$FE$16,)))), "")</f>
        <v>A</v>
      </c>
      <c r="G20" s="28">
        <f t="shared" si="1"/>
        <v>93</v>
      </c>
      <c r="H20" s="28" t="str">
        <f>IF(AND(ISNUMBER(G20),G20&gt;=1),IF(G20&lt;=$FD$13,$FE$13,IF(G20&lt;=$FD$14,$FE$14,IF(G20&lt;=$FD$15,$FE$15,IF(G20&lt;=$FD$16,$FE$16,)))), "")</f>
        <v>A</v>
      </c>
      <c r="I20" s="36">
        <v>1</v>
      </c>
      <c r="J20" s="28" t="str">
        <f>IF(I20=$FG$13,$FH$13,IF(I20=$FG$15,$FH$15,IF(I20=$FG$17,$FH$17,IF(I20=$FG$19,$FH$19,IF(I20=$FG$21,$FH$21,IF(I20=$FG$23,$FH$23,IF(I20=$FG$25,$FH$25,IF(I20=$FG$27,$FH$27,IF(I20=$FG$29,$FH$29,IF(I20=$FG$31,$FH$31,""))))))))))</f>
        <v>Memiliki kemampuan menganalisis aturan pencacahan (aturan penjumlahan, aturan perkalian, permutasi, dan kombinasi) dan menentukan peluang kejadian majemuk, namun perlu peningkatan pada menentukan peluang kejadian bersyarat</v>
      </c>
      <c r="K20" s="28">
        <f t="shared" si="2"/>
        <v>92.274193548387103</v>
      </c>
      <c r="L20" s="28" t="str">
        <f>IF(AND(ISNUMBER(K20),K20&gt;=1), IF(K20&lt;=$FD$27,$FE$27,IF(K20&lt;=$FD$28,$FE$28,IF(K20&lt;=$FD$29,$FE$29,IF(K20&lt;=$FD$30,$FE$30,)))), "")</f>
        <v>A</v>
      </c>
      <c r="M20" s="28">
        <f t="shared" si="3"/>
        <v>92.274193548387103</v>
      </c>
      <c r="N20" s="28" t="str">
        <f t="shared" si="4"/>
        <v>A</v>
      </c>
      <c r="O20" s="36">
        <v>1</v>
      </c>
      <c r="P20" s="28" t="str">
        <f t="shared" si="5"/>
        <v>Sangat terampil menyelesaikan masalah aturan pencacahan (aturan penjumlahan, aturan perkalian, permutasi, dan kombinasi) dan menentukan peluang kejadian majemuk, namun perlu peningkatan pada menyelesaikan masalah peluang kejadian bersyarat</v>
      </c>
      <c r="Q20" s="39" t="s">
        <v>8</v>
      </c>
      <c r="R20" s="39" t="s">
        <v>8</v>
      </c>
      <c r="S20" s="18"/>
      <c r="T20" s="1"/>
      <c r="U20" s="1"/>
      <c r="V20" s="1">
        <v>93</v>
      </c>
      <c r="W20" s="1">
        <v>93</v>
      </c>
      <c r="X20" s="1"/>
      <c r="Y20" s="1"/>
      <c r="Z20" s="1"/>
      <c r="AA20" s="1"/>
      <c r="AB20" s="1"/>
      <c r="AC20" s="1"/>
      <c r="AD20" s="1"/>
      <c r="AE20" s="18"/>
      <c r="AF20" s="1"/>
      <c r="AG20" s="1"/>
      <c r="AH20" s="1">
        <v>93.548387096774192</v>
      </c>
      <c r="AI20" s="1">
        <v>91</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
      <c r="A21" s="19">
        <v>11</v>
      </c>
      <c r="B21" s="19">
        <v>134434</v>
      </c>
      <c r="C21" s="19" t="s">
        <v>126</v>
      </c>
      <c r="D21" s="18"/>
      <c r="E21" s="28">
        <f t="shared" si="0"/>
        <v>88</v>
      </c>
      <c r="F21" s="28" t="str">
        <f>IF(AND(ISNUMBER(E21),E21&gt;=1),IF(E21&lt;=$FD$13,$FE$13,IF(E21&lt;=$FD$14,$FE$14,IF(E21&lt;=$FD$15,$FE$15,IF(E21&lt;=$FD$16,$FE$16,)))), "")</f>
        <v>A</v>
      </c>
      <c r="G21" s="28">
        <f t="shared" si="1"/>
        <v>88</v>
      </c>
      <c r="H21" s="28" t="str">
        <f>IF(AND(ISNUMBER(G21),G21&gt;=1),IF(G21&lt;=$FD$13,$FE$13,IF(G21&lt;=$FD$14,$FE$14,IF(G21&lt;=$FD$15,$FE$15,IF(G21&lt;=$FD$16,$FE$16,)))), "")</f>
        <v>A</v>
      </c>
      <c r="I21" s="36">
        <v>1</v>
      </c>
      <c r="J21" s="28" t="str">
        <f>IF(I21=$FG$13,$FH$13,IF(I21=$FG$15,$FH$15,IF(I21=$FG$17,$FH$17,IF(I21=$FG$19,$FH$19,IF(I21=$FG$21,$FH$21,IF(I21=$FG$23,$FH$23,IF(I21=$FG$25,$FH$25,IF(I21=$FG$27,$FH$27,IF(I21=$FG$29,$FH$29,IF(I21=$FG$31,$FH$31,""))))))))))</f>
        <v>Memiliki kemampuan menganalisis aturan pencacahan (aturan penjumlahan, aturan perkalian, permutasi, dan kombinasi) dan menentukan peluang kejadian majemuk, namun perlu peningkatan pada menentukan peluang kejadian bersyarat</v>
      </c>
      <c r="K21" s="28">
        <f t="shared" si="2"/>
        <v>87.596774193548384</v>
      </c>
      <c r="L21" s="28" t="str">
        <f>IF(AND(ISNUMBER(K21),K21&gt;=1), IF(K21&lt;=$FD$27,$FE$27,IF(K21&lt;=$FD$28,$FE$28,IF(K21&lt;=$FD$29,$FE$29,IF(K21&lt;=$FD$30,$FE$30,)))), "")</f>
        <v>A</v>
      </c>
      <c r="M21" s="28">
        <f t="shared" si="3"/>
        <v>87.596774193548384</v>
      </c>
      <c r="N21" s="28" t="str">
        <f t="shared" si="4"/>
        <v>A</v>
      </c>
      <c r="O21" s="36">
        <v>1</v>
      </c>
      <c r="P21" s="28" t="str">
        <f t="shared" si="5"/>
        <v>Sangat terampil menyelesaikan masalah aturan pencacahan (aturan penjumlahan, aturan perkalian, permutasi, dan kombinasi) dan menentukan peluang kejadian majemuk, namun perlu peningkatan pada menyelesaikan masalah peluang kejadian bersyarat</v>
      </c>
      <c r="Q21" s="39" t="s">
        <v>8</v>
      </c>
      <c r="R21" s="39" t="s">
        <v>8</v>
      </c>
      <c r="S21" s="18"/>
      <c r="T21" s="1"/>
      <c r="U21" s="1"/>
      <c r="V21" s="1">
        <v>89.75</v>
      </c>
      <c r="W21" s="1">
        <v>87</v>
      </c>
      <c r="X21" s="1"/>
      <c r="Y21" s="1"/>
      <c r="Z21" s="1"/>
      <c r="AA21" s="1"/>
      <c r="AB21" s="1"/>
      <c r="AC21" s="1"/>
      <c r="AD21" s="1"/>
      <c r="AE21" s="18"/>
      <c r="AF21" s="1"/>
      <c r="AG21" s="1"/>
      <c r="AH21" s="1">
        <v>90.193548387096769</v>
      </c>
      <c r="AI21" s="1">
        <v>85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59465</v>
      </c>
      <c r="FK21" s="41">
        <v>59475</v>
      </c>
    </row>
    <row r="22" spans="1:167" x14ac:dyDescent="0.2">
      <c r="A22" s="19">
        <v>12</v>
      </c>
      <c r="B22" s="19">
        <v>134450</v>
      </c>
      <c r="C22" s="19" t="s">
        <v>127</v>
      </c>
      <c r="D22" s="18"/>
      <c r="E22" s="28">
        <f t="shared" si="0"/>
        <v>94</v>
      </c>
      <c r="F22" s="28" t="str">
        <f>IF(AND(ISNUMBER(E22),E22&gt;=1),IF(E22&lt;=$FD$13,$FE$13,IF(E22&lt;=$FD$14,$FE$14,IF(E22&lt;=$FD$15,$FE$15,IF(E22&lt;=$FD$16,$FE$16,)))), "")</f>
        <v>A</v>
      </c>
      <c r="G22" s="28">
        <f t="shared" si="1"/>
        <v>94</v>
      </c>
      <c r="H22" s="28" t="str">
        <f>IF(AND(ISNUMBER(G22),G22&gt;=1),IF(G22&lt;=$FD$13,$FE$13,IF(G22&lt;=$FD$14,$FE$14,IF(G22&lt;=$FD$15,$FE$15,IF(G22&lt;=$FD$16,$FE$16,)))), "")</f>
        <v>A</v>
      </c>
      <c r="I22" s="36">
        <v>1</v>
      </c>
      <c r="J22" s="28" t="str">
        <f>IF(I22=$FG$13,$FH$13,IF(I22=$FG$15,$FH$15,IF(I22=$FG$17,$FH$17,IF(I22=$FG$19,$FH$19,IF(I22=$FG$21,$FH$21,IF(I22=$FG$23,$FH$23,IF(I22=$FG$25,$FH$25,IF(I22=$FG$27,$FH$27,IF(I22=$FG$29,$FH$29,IF(I22=$FG$31,$FH$31,""))))))))))</f>
        <v>Memiliki kemampuan menganalisis aturan pencacahan (aturan penjumlahan, aturan perkalian, permutasi, dan kombinasi) dan menentukan peluang kejadian majemuk, namun perlu peningkatan pada menentukan peluang kejadian bersyarat</v>
      </c>
      <c r="K22" s="28">
        <f t="shared" si="2"/>
        <v>93.016129032258064</v>
      </c>
      <c r="L22" s="28" t="str">
        <f>IF(AND(ISNUMBER(K22),K22&gt;=1), IF(K22&lt;=$FD$27,$FE$27,IF(K22&lt;=$FD$28,$FE$28,IF(K22&lt;=$FD$29,$FE$29,IF(K22&lt;=$FD$30,$FE$30,)))), "")</f>
        <v>A</v>
      </c>
      <c r="M22" s="28">
        <f t="shared" si="3"/>
        <v>93.016129032258064</v>
      </c>
      <c r="N22" s="28" t="str">
        <f t="shared" si="4"/>
        <v>A</v>
      </c>
      <c r="O22" s="36">
        <v>1</v>
      </c>
      <c r="P22" s="28" t="str">
        <f t="shared" si="5"/>
        <v>Sangat terampil menyelesaikan masalah aturan pencacahan (aturan penjumlahan, aturan perkalian, permutasi, dan kombinasi) dan menentukan peluang kejadian majemuk, namun perlu peningkatan pada menyelesaikan masalah peluang kejadian bersyarat</v>
      </c>
      <c r="Q22" s="39" t="s">
        <v>8</v>
      </c>
      <c r="R22" s="39" t="s">
        <v>8</v>
      </c>
      <c r="S22" s="18"/>
      <c r="T22" s="1"/>
      <c r="U22" s="1"/>
      <c r="V22" s="1">
        <v>92.5</v>
      </c>
      <c r="W22" s="1">
        <v>95</v>
      </c>
      <c r="X22" s="1"/>
      <c r="Y22" s="1"/>
      <c r="Z22" s="1"/>
      <c r="AA22" s="1"/>
      <c r="AB22" s="1"/>
      <c r="AC22" s="1"/>
      <c r="AD22" s="1"/>
      <c r="AE22" s="18"/>
      <c r="AF22" s="1"/>
      <c r="AG22" s="1"/>
      <c r="AH22" s="1">
        <v>93.032258064516128</v>
      </c>
      <c r="AI22" s="1">
        <v>93</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
      <c r="A23" s="19">
        <v>13</v>
      </c>
      <c r="B23" s="19">
        <v>134466</v>
      </c>
      <c r="C23" s="19" t="s">
        <v>128</v>
      </c>
      <c r="D23" s="18"/>
      <c r="E23" s="28">
        <f t="shared" si="0"/>
        <v>94</v>
      </c>
      <c r="F23" s="28" t="str">
        <f>IF(AND(ISNUMBER(E23),E23&gt;=1),IF(E23&lt;=$FD$13,$FE$13,IF(E23&lt;=$FD$14,$FE$14,IF(E23&lt;=$FD$15,$FE$15,IF(E23&lt;=$FD$16,$FE$16,)))), "")</f>
        <v>A</v>
      </c>
      <c r="G23" s="28">
        <f t="shared" si="1"/>
        <v>94</v>
      </c>
      <c r="H23" s="28" t="str">
        <f>IF(AND(ISNUMBER(G23),G23&gt;=1),IF(G23&lt;=$FD$13,$FE$13,IF(G23&lt;=$FD$14,$FE$14,IF(G23&lt;=$FD$15,$FE$15,IF(G23&lt;=$FD$16,$FE$16,)))), "")</f>
        <v>A</v>
      </c>
      <c r="I23" s="36">
        <v>1</v>
      </c>
      <c r="J23" s="28" t="str">
        <f>IF(I23=$FG$13,$FH$13,IF(I23=$FG$15,$FH$15,IF(I23=$FG$17,$FH$17,IF(I23=$FG$19,$FH$19,IF(I23=$FG$21,$FH$21,IF(I23=$FG$23,$FH$23,IF(I23=$FG$25,$FH$25,IF(I23=$FG$27,$FH$27,IF(I23=$FG$29,$FH$29,IF(I23=$FG$31,$FH$31,""))))))))))</f>
        <v>Memiliki kemampuan menganalisis aturan pencacahan (aturan penjumlahan, aturan perkalian, permutasi, dan kombinasi) dan menentukan peluang kejadian majemuk, namun perlu peningkatan pada menentukan peluang kejadian bersyarat</v>
      </c>
      <c r="K23" s="28">
        <f t="shared" si="2"/>
        <v>93.403225806451616</v>
      </c>
      <c r="L23" s="28" t="str">
        <f>IF(AND(ISNUMBER(K23),K23&gt;=1), IF(K23&lt;=$FD$27,$FE$27,IF(K23&lt;=$FD$28,$FE$28,IF(K23&lt;=$FD$29,$FE$29,IF(K23&lt;=$FD$30,$FE$30,)))), "")</f>
        <v>A</v>
      </c>
      <c r="M23" s="28">
        <f t="shared" si="3"/>
        <v>93.403225806451616</v>
      </c>
      <c r="N23" s="28" t="str">
        <f t="shared" si="4"/>
        <v>A</v>
      </c>
      <c r="O23" s="36">
        <v>1</v>
      </c>
      <c r="P23" s="28" t="str">
        <f t="shared" si="5"/>
        <v>Sangat terampil menyelesaikan masalah aturan pencacahan (aturan penjumlahan, aturan perkalian, permutasi, dan kombinasi) dan menentukan peluang kejadian majemuk, namun perlu peningkatan pada menyelesaikan masalah peluang kejadian bersyarat</v>
      </c>
      <c r="Q23" s="39" t="s">
        <v>8</v>
      </c>
      <c r="R23" s="39" t="s">
        <v>8</v>
      </c>
      <c r="S23" s="18"/>
      <c r="T23" s="1"/>
      <c r="U23" s="1"/>
      <c r="V23" s="1">
        <v>93.25</v>
      </c>
      <c r="W23" s="1">
        <v>95</v>
      </c>
      <c r="X23" s="1"/>
      <c r="Y23" s="1"/>
      <c r="Z23" s="1"/>
      <c r="AA23" s="1"/>
      <c r="AB23" s="1"/>
      <c r="AC23" s="1"/>
      <c r="AD23" s="1"/>
      <c r="AE23" s="18"/>
      <c r="AF23" s="1"/>
      <c r="AG23" s="1"/>
      <c r="AH23" s="1">
        <v>93.806451612903231</v>
      </c>
      <c r="AI23" s="1">
        <v>93</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59466</v>
      </c>
      <c r="FK23" s="41">
        <v>59476</v>
      </c>
    </row>
    <row r="24" spans="1:167" x14ac:dyDescent="0.2">
      <c r="A24" s="19">
        <v>14</v>
      </c>
      <c r="B24" s="19">
        <v>134482</v>
      </c>
      <c r="C24" s="19" t="s">
        <v>129</v>
      </c>
      <c r="D24" s="18"/>
      <c r="E24" s="28">
        <f t="shared" si="0"/>
        <v>92</v>
      </c>
      <c r="F24" s="28" t="str">
        <f>IF(AND(ISNUMBER(E24),E24&gt;=1),IF(E24&lt;=$FD$13,$FE$13,IF(E24&lt;=$FD$14,$FE$14,IF(E24&lt;=$FD$15,$FE$15,IF(E24&lt;=$FD$16,$FE$16,)))), "")</f>
        <v>A</v>
      </c>
      <c r="G24" s="28">
        <f t="shared" si="1"/>
        <v>92</v>
      </c>
      <c r="H24" s="28" t="str">
        <f>IF(AND(ISNUMBER(G24),G24&gt;=1),IF(G24&lt;=$FD$13,$FE$13,IF(G24&lt;=$FD$14,$FE$14,IF(G24&lt;=$FD$15,$FE$15,IF(G24&lt;=$FD$16,$FE$16,)))), "")</f>
        <v>A</v>
      </c>
      <c r="I24" s="36">
        <v>1</v>
      </c>
      <c r="J24" s="28" t="str">
        <f>IF(I24=$FG$13,$FH$13,IF(I24=$FG$15,$FH$15,IF(I24=$FG$17,$FH$17,IF(I24=$FG$19,$FH$19,IF(I24=$FG$21,$FH$21,IF(I24=$FG$23,$FH$23,IF(I24=$FG$25,$FH$25,IF(I24=$FG$27,$FH$27,IF(I24=$FG$29,$FH$29,IF(I24=$FG$31,$FH$31,""))))))))))</f>
        <v>Memiliki kemampuan menganalisis aturan pencacahan (aturan penjumlahan, aturan perkalian, permutasi, dan kombinasi) dan menentukan peluang kejadian majemuk, namun perlu peningkatan pada menentukan peluang kejadian bersyarat</v>
      </c>
      <c r="K24" s="28">
        <f t="shared" si="2"/>
        <v>91.629032258064512</v>
      </c>
      <c r="L24" s="28" t="str">
        <f>IF(AND(ISNUMBER(K24),K24&gt;=1), IF(K24&lt;=$FD$27,$FE$27,IF(K24&lt;=$FD$28,$FE$28,IF(K24&lt;=$FD$29,$FE$29,IF(K24&lt;=$FD$30,$FE$30,)))), "")</f>
        <v>A</v>
      </c>
      <c r="M24" s="28">
        <f t="shared" si="3"/>
        <v>91.629032258064512</v>
      </c>
      <c r="N24" s="28" t="str">
        <f t="shared" si="4"/>
        <v>A</v>
      </c>
      <c r="O24" s="36">
        <v>1</v>
      </c>
      <c r="P24" s="28" t="str">
        <f t="shared" si="5"/>
        <v>Sangat terampil menyelesaikan masalah aturan pencacahan (aturan penjumlahan, aturan perkalian, permutasi, dan kombinasi) dan menentukan peluang kejadian majemuk, namun perlu peningkatan pada menyelesaikan masalah peluang kejadian bersyarat</v>
      </c>
      <c r="Q24" s="39" t="s">
        <v>8</v>
      </c>
      <c r="R24" s="39" t="s">
        <v>8</v>
      </c>
      <c r="S24" s="18"/>
      <c r="T24" s="1"/>
      <c r="U24" s="1"/>
      <c r="V24" s="1">
        <v>91.75</v>
      </c>
      <c r="W24" s="1">
        <v>93</v>
      </c>
      <c r="X24" s="1"/>
      <c r="Y24" s="1"/>
      <c r="Z24" s="1"/>
      <c r="AA24" s="1"/>
      <c r="AB24" s="1"/>
      <c r="AC24" s="1"/>
      <c r="AD24" s="1"/>
      <c r="AE24" s="18"/>
      <c r="AF24" s="1"/>
      <c r="AG24" s="1"/>
      <c r="AH24" s="1">
        <v>92.258064516129025</v>
      </c>
      <c r="AI24" s="1">
        <v>91</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
      <c r="A25" s="19">
        <v>15</v>
      </c>
      <c r="B25" s="19">
        <v>134498</v>
      </c>
      <c r="C25" s="19" t="s">
        <v>130</v>
      </c>
      <c r="D25" s="18"/>
      <c r="E25" s="28">
        <f t="shared" si="0"/>
        <v>93</v>
      </c>
      <c r="F25" s="28" t="str">
        <f>IF(AND(ISNUMBER(E25),E25&gt;=1),IF(E25&lt;=$FD$13,$FE$13,IF(E25&lt;=$FD$14,$FE$14,IF(E25&lt;=$FD$15,$FE$15,IF(E25&lt;=$FD$16,$FE$16,)))), "")</f>
        <v>A</v>
      </c>
      <c r="G25" s="28">
        <f t="shared" si="1"/>
        <v>93</v>
      </c>
      <c r="H25" s="28" t="str">
        <f>IF(AND(ISNUMBER(G25),G25&gt;=1),IF(G25&lt;=$FD$13,$FE$13,IF(G25&lt;=$FD$14,$FE$14,IF(G25&lt;=$FD$15,$FE$15,IF(G25&lt;=$FD$16,$FE$16,)))), "")</f>
        <v>A</v>
      </c>
      <c r="I25" s="36">
        <v>1</v>
      </c>
      <c r="J25" s="28" t="str">
        <f>IF(I25=$FG$13,$FH$13,IF(I25=$FG$15,$FH$15,IF(I25=$FG$17,$FH$17,IF(I25=$FG$19,$FH$19,IF(I25=$FG$21,$FH$21,IF(I25=$FG$23,$FH$23,IF(I25=$FG$25,$FH$25,IF(I25=$FG$27,$FH$27,IF(I25=$FG$29,$FH$29,IF(I25=$FG$31,$FH$31,""))))))))))</f>
        <v>Memiliki kemampuan menganalisis aturan pencacahan (aturan penjumlahan, aturan perkalian, permutasi, dan kombinasi) dan menentukan peluang kejadian majemuk, namun perlu peningkatan pada menentukan peluang kejadian bersyarat</v>
      </c>
      <c r="K25" s="28">
        <f t="shared" si="2"/>
        <v>92.516129032258064</v>
      </c>
      <c r="L25" s="28" t="str">
        <f>IF(AND(ISNUMBER(K25),K25&gt;=1), IF(K25&lt;=$FD$27,$FE$27,IF(K25&lt;=$FD$28,$FE$28,IF(K25&lt;=$FD$29,$FE$29,IF(K25&lt;=$FD$30,$FE$30,)))), "")</f>
        <v>A</v>
      </c>
      <c r="M25" s="28">
        <f t="shared" si="3"/>
        <v>92.516129032258064</v>
      </c>
      <c r="N25" s="28" t="str">
        <f t="shared" si="4"/>
        <v>A</v>
      </c>
      <c r="O25" s="36">
        <v>1</v>
      </c>
      <c r="P25" s="28" t="str">
        <f t="shared" si="5"/>
        <v>Sangat terampil menyelesaikan masalah aturan pencacahan (aturan penjumlahan, aturan perkalian, permutasi, dan kombinasi) dan menentukan peluang kejadian majemuk, namun perlu peningkatan pada menyelesaikan masalah peluang kejadian bersyarat</v>
      </c>
      <c r="Q25" s="39" t="s">
        <v>8</v>
      </c>
      <c r="R25" s="39" t="s">
        <v>8</v>
      </c>
      <c r="S25" s="18"/>
      <c r="T25" s="1"/>
      <c r="U25" s="1"/>
      <c r="V25" s="1">
        <v>92.5</v>
      </c>
      <c r="W25" s="1">
        <v>94</v>
      </c>
      <c r="X25" s="1"/>
      <c r="Y25" s="1"/>
      <c r="Z25" s="1"/>
      <c r="AA25" s="1"/>
      <c r="AB25" s="1"/>
      <c r="AC25" s="1"/>
      <c r="AD25" s="1"/>
      <c r="AE25" s="18"/>
      <c r="AF25" s="1"/>
      <c r="AG25" s="1"/>
      <c r="AH25" s="1">
        <v>93.032258064516128</v>
      </c>
      <c r="AI25" s="1">
        <v>92</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59467</v>
      </c>
      <c r="FK25" s="41">
        <v>59477</v>
      </c>
    </row>
    <row r="26" spans="1:167" x14ac:dyDescent="0.2">
      <c r="A26" s="19">
        <v>16</v>
      </c>
      <c r="B26" s="19">
        <v>134514</v>
      </c>
      <c r="C26" s="19" t="s">
        <v>131</v>
      </c>
      <c r="D26" s="18"/>
      <c r="E26" s="28">
        <f t="shared" si="0"/>
        <v>82</v>
      </c>
      <c r="F26" s="28" t="str">
        <f>IF(AND(ISNUMBER(E26),E26&gt;=1),IF(E26&lt;=$FD$13,$FE$13,IF(E26&lt;=$FD$14,$FE$14,IF(E26&lt;=$FD$15,$FE$15,IF(E26&lt;=$FD$16,$FE$16,)))), "")</f>
        <v>B</v>
      </c>
      <c r="G26" s="28">
        <f t="shared" si="1"/>
        <v>82</v>
      </c>
      <c r="H26" s="28" t="str">
        <f>IF(AND(ISNUMBER(G26),G26&gt;=1),IF(G26&lt;=$FD$13,$FE$13,IF(G26&lt;=$FD$14,$FE$14,IF(G26&lt;=$FD$15,$FE$15,IF(G26&lt;=$FD$16,$FE$16,)))), "")</f>
        <v>B</v>
      </c>
      <c r="I26" s="36">
        <v>2</v>
      </c>
      <c r="J26" s="28" t="str">
        <f>IF(I26=$FG$13,$FH$13,IF(I26=$FG$15,$FH$15,IF(I26=$FG$17,$FH$17,IF(I26=$FG$19,$FH$19,IF(I26=$FG$21,$FH$21,IF(I26=$FG$23,$FH$23,IF(I26=$FG$25,$FH$25,IF(I26=$FG$27,$FH$27,IF(I26=$FG$29,$FH$29,IF(I26=$FG$31,$FH$31,""))))))))))</f>
        <v>Memiliki kemampuan menganalisis aturan pencacahan (aturan penjumlahan, aturan perkalian, permutasi, dan kombinasi) dan menentukan peluang kejadian majemuk, namun perlu peningkatan pada menentukan peluang kejadian saling bebas dan peluang kejadian bersyarat</v>
      </c>
      <c r="K26" s="28">
        <f t="shared" si="2"/>
        <v>80.822580645161295</v>
      </c>
      <c r="L26" s="28" t="str">
        <f>IF(AND(ISNUMBER(K26),K26&gt;=1), IF(K26&lt;=$FD$27,$FE$27,IF(K26&lt;=$FD$28,$FE$28,IF(K26&lt;=$FD$29,$FE$29,IF(K26&lt;=$FD$30,$FE$30,)))), "")</f>
        <v>B</v>
      </c>
      <c r="M26" s="28">
        <f t="shared" si="3"/>
        <v>80.822580645161295</v>
      </c>
      <c r="N26" s="28" t="str">
        <f t="shared" si="4"/>
        <v>B</v>
      </c>
      <c r="O26" s="36">
        <v>2</v>
      </c>
      <c r="P26" s="28" t="str">
        <f t="shared" si="5"/>
        <v>Sangat terampil menyelesaikan masalah aturan pencacahan (aturan penjumlahan, aturan perkalian, permutasi, dan kombinasi) dan menentukan peluang kejadian majemuk, namun perlu peningkatan pada menyelesaikan masalah peluang kejadian saling bebas dan peluang kejadian bersyarat</v>
      </c>
      <c r="Q26" s="39" t="s">
        <v>8</v>
      </c>
      <c r="R26" s="39" t="s">
        <v>8</v>
      </c>
      <c r="S26" s="18"/>
      <c r="T26" s="1"/>
      <c r="U26" s="1"/>
      <c r="V26" s="1">
        <v>84.75</v>
      </c>
      <c r="W26" s="1">
        <v>79</v>
      </c>
      <c r="X26" s="1"/>
      <c r="Y26" s="1"/>
      <c r="Z26" s="1"/>
      <c r="AA26" s="1"/>
      <c r="AB26" s="1"/>
      <c r="AC26" s="1"/>
      <c r="AD26" s="1"/>
      <c r="AE26" s="18"/>
      <c r="AF26" s="1"/>
      <c r="AG26" s="1"/>
      <c r="AH26" s="1">
        <v>84.645161290322591</v>
      </c>
      <c r="AI26" s="1">
        <v>77</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
      <c r="A27" s="19">
        <v>17</v>
      </c>
      <c r="B27" s="19">
        <v>134530</v>
      </c>
      <c r="C27" s="19" t="s">
        <v>132</v>
      </c>
      <c r="D27" s="18"/>
      <c r="E27" s="28">
        <f t="shared" si="0"/>
        <v>93</v>
      </c>
      <c r="F27" s="28" t="str">
        <f>IF(AND(ISNUMBER(E27),E27&gt;=1),IF(E27&lt;=$FD$13,$FE$13,IF(E27&lt;=$FD$14,$FE$14,IF(E27&lt;=$FD$15,$FE$15,IF(E27&lt;=$FD$16,$FE$16,)))), "")</f>
        <v>A</v>
      </c>
      <c r="G27" s="28">
        <f t="shared" si="1"/>
        <v>93</v>
      </c>
      <c r="H27" s="28" t="str">
        <f>IF(AND(ISNUMBER(G27),G27&gt;=1),IF(G27&lt;=$FD$13,$FE$13,IF(G27&lt;=$FD$14,$FE$14,IF(G27&lt;=$FD$15,$FE$15,IF(G27&lt;=$FD$16,$FE$16,)))), "")</f>
        <v>A</v>
      </c>
      <c r="I27" s="36">
        <v>1</v>
      </c>
      <c r="J27" s="28" t="str">
        <f>IF(I27=$FG$13,$FH$13,IF(I27=$FG$15,$FH$15,IF(I27=$FG$17,$FH$17,IF(I27=$FG$19,$FH$19,IF(I27=$FG$21,$FH$21,IF(I27=$FG$23,$FH$23,IF(I27=$FG$25,$FH$25,IF(I27=$FG$27,$FH$27,IF(I27=$FG$29,$FH$29,IF(I27=$FG$31,$FH$31,""))))))))))</f>
        <v>Memiliki kemampuan menganalisis aturan pencacahan (aturan penjumlahan, aturan perkalian, permutasi, dan kombinasi) dan menentukan peluang kejadian majemuk, namun perlu peningkatan pada menentukan peluang kejadian bersyarat</v>
      </c>
      <c r="K27" s="28">
        <f t="shared" si="2"/>
        <v>92.41935483870968</v>
      </c>
      <c r="L27" s="28" t="str">
        <f>IF(AND(ISNUMBER(K27),K27&gt;=1), IF(K27&lt;=$FD$27,$FE$27,IF(K27&lt;=$FD$28,$FE$28,IF(K27&lt;=$FD$29,$FE$29,IF(K27&lt;=$FD$30,$FE$30,)))), "")</f>
        <v>A</v>
      </c>
      <c r="M27" s="28">
        <f t="shared" si="3"/>
        <v>92.41935483870968</v>
      </c>
      <c r="N27" s="28" t="str">
        <f t="shared" si="4"/>
        <v>A</v>
      </c>
      <c r="O27" s="36">
        <v>1</v>
      </c>
      <c r="P27" s="28" t="str">
        <f t="shared" si="5"/>
        <v>Sangat terampil menyelesaikan masalah aturan pencacahan (aturan penjumlahan, aturan perkalian, permutasi, dan kombinasi) dan menentukan peluang kejadian majemuk, namun perlu peningkatan pada menyelesaikan masalah peluang kejadian bersyarat</v>
      </c>
      <c r="Q27" s="39" t="s">
        <v>8</v>
      </c>
      <c r="R27" s="39" t="s">
        <v>8</v>
      </c>
      <c r="S27" s="18"/>
      <c r="T27" s="1"/>
      <c r="U27" s="1"/>
      <c r="V27" s="1">
        <v>94.25</v>
      </c>
      <c r="W27" s="1">
        <v>92</v>
      </c>
      <c r="X27" s="1"/>
      <c r="Y27" s="1"/>
      <c r="Z27" s="1"/>
      <c r="AA27" s="1"/>
      <c r="AB27" s="1"/>
      <c r="AC27" s="1"/>
      <c r="AD27" s="1"/>
      <c r="AE27" s="18"/>
      <c r="AF27" s="1"/>
      <c r="AG27" s="1"/>
      <c r="AH27" s="1">
        <v>94.838709677419359</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59468</v>
      </c>
      <c r="FK27" s="41">
        <v>59478</v>
      </c>
    </row>
    <row r="28" spans="1:167" x14ac:dyDescent="0.2">
      <c r="A28" s="19">
        <v>18</v>
      </c>
      <c r="B28" s="19">
        <v>134546</v>
      </c>
      <c r="C28" s="19" t="s">
        <v>133</v>
      </c>
      <c r="D28" s="18"/>
      <c r="E28" s="28">
        <f t="shared" si="0"/>
        <v>91</v>
      </c>
      <c r="F28" s="28" t="str">
        <f>IF(AND(ISNUMBER(E28),E28&gt;=1),IF(E28&lt;=$FD$13,$FE$13,IF(E28&lt;=$FD$14,$FE$14,IF(E28&lt;=$FD$15,$FE$15,IF(E28&lt;=$FD$16,$FE$16,)))), "")</f>
        <v>A</v>
      </c>
      <c r="G28" s="28">
        <f t="shared" si="1"/>
        <v>91</v>
      </c>
      <c r="H28" s="28" t="str">
        <f>IF(AND(ISNUMBER(G28),G28&gt;=1),IF(G28&lt;=$FD$13,$FE$13,IF(G28&lt;=$FD$14,$FE$14,IF(G28&lt;=$FD$15,$FE$15,IF(G28&lt;=$FD$16,$FE$16,)))), "")</f>
        <v>A</v>
      </c>
      <c r="I28" s="36">
        <v>1</v>
      </c>
      <c r="J28" s="28" t="str">
        <f>IF(I28=$FG$13,$FH$13,IF(I28=$FG$15,$FH$15,IF(I28=$FG$17,$FH$17,IF(I28=$FG$19,$FH$19,IF(I28=$FG$21,$FH$21,IF(I28=$FG$23,$FH$23,IF(I28=$FG$25,$FH$25,IF(I28=$FG$27,$FH$27,IF(I28=$FG$29,$FH$29,IF(I28=$FG$31,$FH$31,""))))))))))</f>
        <v>Memiliki kemampuan menganalisis aturan pencacahan (aturan penjumlahan, aturan perkalian, permutasi, dan kombinasi) dan menentukan peluang kejadian majemuk, namun perlu peningkatan pada menentukan peluang kejadian bersyarat</v>
      </c>
      <c r="K28" s="28">
        <f t="shared" si="2"/>
        <v>89.725806451612897</v>
      </c>
      <c r="L28" s="28" t="str">
        <f>IF(AND(ISNUMBER(K28),K28&gt;=1), IF(K28&lt;=$FD$27,$FE$27,IF(K28&lt;=$FD$28,$FE$28,IF(K28&lt;=$FD$29,$FE$29,IF(K28&lt;=$FD$30,$FE$30,)))), "")</f>
        <v>A</v>
      </c>
      <c r="M28" s="28">
        <f t="shared" si="3"/>
        <v>89.725806451612897</v>
      </c>
      <c r="N28" s="28" t="str">
        <f t="shared" si="4"/>
        <v>A</v>
      </c>
      <c r="O28" s="36">
        <v>1</v>
      </c>
      <c r="P28" s="28" t="str">
        <f t="shared" si="5"/>
        <v>Sangat terampil menyelesaikan masalah aturan pencacahan (aturan penjumlahan, aturan perkalian, permutasi, dan kombinasi) dan menentukan peluang kejadian majemuk, namun perlu peningkatan pada menyelesaikan masalah peluang kejadian bersyarat</v>
      </c>
      <c r="Q28" s="39" t="s">
        <v>8</v>
      </c>
      <c r="R28" s="39" t="s">
        <v>8</v>
      </c>
      <c r="S28" s="18"/>
      <c r="T28" s="1"/>
      <c r="U28" s="1"/>
      <c r="V28" s="1">
        <v>90</v>
      </c>
      <c r="W28" s="1">
        <v>91</v>
      </c>
      <c r="X28" s="1"/>
      <c r="Y28" s="1"/>
      <c r="Z28" s="1"/>
      <c r="AA28" s="1"/>
      <c r="AB28" s="1"/>
      <c r="AC28" s="1"/>
      <c r="AD28" s="1"/>
      <c r="AE28" s="18"/>
      <c r="AF28" s="1"/>
      <c r="AG28" s="1"/>
      <c r="AH28" s="1">
        <v>90.451612903225808</v>
      </c>
      <c r="AI28" s="1">
        <v>89</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
      <c r="A29" s="19">
        <v>19</v>
      </c>
      <c r="B29" s="19">
        <v>134562</v>
      </c>
      <c r="C29" s="19" t="s">
        <v>134</v>
      </c>
      <c r="D29" s="18"/>
      <c r="E29" s="28">
        <f t="shared" si="0"/>
        <v>91</v>
      </c>
      <c r="F29" s="28" t="str">
        <f>IF(AND(ISNUMBER(E29),E29&gt;=1),IF(E29&lt;=$FD$13,$FE$13,IF(E29&lt;=$FD$14,$FE$14,IF(E29&lt;=$FD$15,$FE$15,IF(E29&lt;=$FD$16,$FE$16,)))), "")</f>
        <v>A</v>
      </c>
      <c r="G29" s="28">
        <f t="shared" si="1"/>
        <v>91</v>
      </c>
      <c r="H29" s="28" t="str">
        <f>IF(AND(ISNUMBER(G29),G29&gt;=1),IF(G29&lt;=$FD$13,$FE$13,IF(G29&lt;=$FD$14,$FE$14,IF(G29&lt;=$FD$15,$FE$15,IF(G29&lt;=$FD$16,$FE$16,)))), "")</f>
        <v>A</v>
      </c>
      <c r="I29" s="36">
        <v>1</v>
      </c>
      <c r="J29" s="28" t="str">
        <f>IF(I29=$FG$13,$FH$13,IF(I29=$FG$15,$FH$15,IF(I29=$FG$17,$FH$17,IF(I29=$FG$19,$FH$19,IF(I29=$FG$21,$FH$21,IF(I29=$FG$23,$FH$23,IF(I29=$FG$25,$FH$25,IF(I29=$FG$27,$FH$27,IF(I29=$FG$29,$FH$29,IF(I29=$FG$31,$FH$31,""))))))))))</f>
        <v>Memiliki kemampuan menganalisis aturan pencacahan (aturan penjumlahan, aturan perkalian, permutasi, dan kombinasi) dan menentukan peluang kejadian majemuk, namun perlu peningkatan pada menentukan peluang kejadian bersyarat</v>
      </c>
      <c r="K29" s="28">
        <f t="shared" si="2"/>
        <v>89.838709677419359</v>
      </c>
      <c r="L29" s="28" t="str">
        <f>IF(AND(ISNUMBER(K29),K29&gt;=1), IF(K29&lt;=$FD$27,$FE$27,IF(K29&lt;=$FD$28,$FE$28,IF(K29&lt;=$FD$29,$FE$29,IF(K29&lt;=$FD$30,$FE$30,)))), "")</f>
        <v>A</v>
      </c>
      <c r="M29" s="28">
        <f t="shared" si="3"/>
        <v>89.838709677419359</v>
      </c>
      <c r="N29" s="28" t="str">
        <f t="shared" si="4"/>
        <v>A</v>
      </c>
      <c r="O29" s="36">
        <v>1</v>
      </c>
      <c r="P29" s="28" t="str">
        <f t="shared" si="5"/>
        <v>Sangat terampil menyelesaikan masalah aturan pencacahan (aturan penjumlahan, aturan perkalian, permutasi, dan kombinasi) dan menentukan peluang kejadian majemuk, namun perlu peningkatan pada menyelesaikan masalah peluang kejadian bersyarat</v>
      </c>
      <c r="Q29" s="39" t="s">
        <v>8</v>
      </c>
      <c r="R29" s="39" t="s">
        <v>8</v>
      </c>
      <c r="S29" s="18"/>
      <c r="T29" s="1"/>
      <c r="U29" s="1"/>
      <c r="V29" s="1">
        <v>89.25</v>
      </c>
      <c r="W29" s="1">
        <v>92</v>
      </c>
      <c r="X29" s="1"/>
      <c r="Y29" s="1"/>
      <c r="Z29" s="1"/>
      <c r="AA29" s="1"/>
      <c r="AB29" s="1"/>
      <c r="AC29" s="1"/>
      <c r="AD29" s="1"/>
      <c r="AE29" s="18"/>
      <c r="AF29" s="1"/>
      <c r="AG29" s="1"/>
      <c r="AH29" s="1">
        <v>89.677419354838719</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59469</v>
      </c>
      <c r="FK29" s="41">
        <v>59479</v>
      </c>
    </row>
    <row r="30" spans="1:167" x14ac:dyDescent="0.2">
      <c r="A30" s="19">
        <v>20</v>
      </c>
      <c r="B30" s="19">
        <v>134578</v>
      </c>
      <c r="C30" s="19" t="s">
        <v>135</v>
      </c>
      <c r="D30" s="18"/>
      <c r="E30" s="28">
        <f t="shared" si="0"/>
        <v>91</v>
      </c>
      <c r="F30" s="28" t="str">
        <f>IF(AND(ISNUMBER(E30),E30&gt;=1),IF(E30&lt;=$FD$13,$FE$13,IF(E30&lt;=$FD$14,$FE$14,IF(E30&lt;=$FD$15,$FE$15,IF(E30&lt;=$FD$16,$FE$16,)))), "")</f>
        <v>A</v>
      </c>
      <c r="G30" s="28">
        <f t="shared" si="1"/>
        <v>91</v>
      </c>
      <c r="H30" s="28" t="str">
        <f>IF(AND(ISNUMBER(G30),G30&gt;=1),IF(G30&lt;=$FD$13,$FE$13,IF(G30&lt;=$FD$14,$FE$14,IF(G30&lt;=$FD$15,$FE$15,IF(G30&lt;=$FD$16,$FE$16,)))), "")</f>
        <v>A</v>
      </c>
      <c r="I30" s="36">
        <v>1</v>
      </c>
      <c r="J30" s="28" t="str">
        <f>IF(I30=$FG$13,$FH$13,IF(I30=$FG$15,$FH$15,IF(I30=$FG$17,$FH$17,IF(I30=$FG$19,$FH$19,IF(I30=$FG$21,$FH$21,IF(I30=$FG$23,$FH$23,IF(I30=$FG$25,$FH$25,IF(I30=$FG$27,$FH$27,IF(I30=$FG$29,$FH$29,IF(I30=$FG$31,$FH$31,""))))))))))</f>
        <v>Memiliki kemampuan menganalisis aturan pencacahan (aturan penjumlahan, aturan perkalian, permutasi, dan kombinasi) dan menentukan peluang kejadian majemuk, namun perlu peningkatan pada menentukan peluang kejadian bersyarat</v>
      </c>
      <c r="K30" s="28">
        <f t="shared" si="2"/>
        <v>90.193548387096769</v>
      </c>
      <c r="L30" s="28" t="str">
        <f>IF(AND(ISNUMBER(K30),K30&gt;=1), IF(K30&lt;=$FD$27,$FE$27,IF(K30&lt;=$FD$28,$FE$28,IF(K30&lt;=$FD$29,$FE$29,IF(K30&lt;=$FD$30,$FE$30,)))), "")</f>
        <v>A</v>
      </c>
      <c r="M30" s="28">
        <f t="shared" si="3"/>
        <v>90.193548387096769</v>
      </c>
      <c r="N30" s="28" t="str">
        <f t="shared" si="4"/>
        <v>A</v>
      </c>
      <c r="O30" s="36">
        <v>1</v>
      </c>
      <c r="P30" s="28" t="str">
        <f t="shared" si="5"/>
        <v>Sangat terampil menyelesaikan masalah aturan pencacahan (aturan penjumlahan, aturan perkalian, permutasi, dan kombinasi) dan menentukan peluang kejadian majemuk, namun perlu peningkatan pada menyelesaikan masalah peluang kejadian bersyarat</v>
      </c>
      <c r="Q30" s="39" t="s">
        <v>8</v>
      </c>
      <c r="R30" s="39" t="s">
        <v>8</v>
      </c>
      <c r="S30" s="18"/>
      <c r="T30" s="1"/>
      <c r="U30" s="1"/>
      <c r="V30" s="1">
        <v>88</v>
      </c>
      <c r="W30" s="1">
        <v>94</v>
      </c>
      <c r="X30" s="1"/>
      <c r="Y30" s="1"/>
      <c r="Z30" s="1"/>
      <c r="AA30" s="1"/>
      <c r="AB30" s="1"/>
      <c r="AC30" s="1"/>
      <c r="AD30" s="1"/>
      <c r="AE30" s="18"/>
      <c r="AF30" s="1"/>
      <c r="AG30" s="1"/>
      <c r="AH30" s="1">
        <v>88.387096774193552</v>
      </c>
      <c r="AI30" s="1">
        <v>92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
      <c r="A31" s="19">
        <v>21</v>
      </c>
      <c r="B31" s="19">
        <v>134594</v>
      </c>
      <c r="C31" s="19" t="s">
        <v>136</v>
      </c>
      <c r="D31" s="18"/>
      <c r="E31" s="28">
        <f t="shared" si="0"/>
        <v>94</v>
      </c>
      <c r="F31" s="28" t="str">
        <f>IF(AND(ISNUMBER(E31),E31&gt;=1),IF(E31&lt;=$FD$13,$FE$13,IF(E31&lt;=$FD$14,$FE$14,IF(E31&lt;=$FD$15,$FE$15,IF(E31&lt;=$FD$16,$FE$16,)))), "")</f>
        <v>A</v>
      </c>
      <c r="G31" s="28">
        <f t="shared" si="1"/>
        <v>94</v>
      </c>
      <c r="H31" s="28" t="str">
        <f>IF(AND(ISNUMBER(G31),G31&gt;=1),IF(G31&lt;=$FD$13,$FE$13,IF(G31&lt;=$FD$14,$FE$14,IF(G31&lt;=$FD$15,$FE$15,IF(G31&lt;=$FD$16,$FE$16,)))), "")</f>
        <v>A</v>
      </c>
      <c r="I31" s="36">
        <v>1</v>
      </c>
      <c r="J31" s="28" t="str">
        <f>IF(I31=$FG$13,$FH$13,IF(I31=$FG$15,$FH$15,IF(I31=$FG$17,$FH$17,IF(I31=$FG$19,$FH$19,IF(I31=$FG$21,$FH$21,IF(I31=$FG$23,$FH$23,IF(I31=$FG$25,$FH$25,IF(I31=$FG$27,$FH$27,IF(I31=$FG$29,$FH$29,IF(I31=$FG$31,$FH$31,""))))))))))</f>
        <v>Memiliki kemampuan menganalisis aturan pencacahan (aturan penjumlahan, aturan perkalian, permutasi, dan kombinasi) dan menentukan peluang kejadian majemuk, namun perlu peningkatan pada menentukan peluang kejadian bersyarat</v>
      </c>
      <c r="K31" s="28">
        <f t="shared" si="2"/>
        <v>93.290322580645153</v>
      </c>
      <c r="L31" s="28" t="str">
        <f>IF(AND(ISNUMBER(K31),K31&gt;=1), IF(K31&lt;=$FD$27,$FE$27,IF(K31&lt;=$FD$28,$FE$28,IF(K31&lt;=$FD$29,$FE$29,IF(K31&lt;=$FD$30,$FE$30,)))), "")</f>
        <v>A</v>
      </c>
      <c r="M31" s="28">
        <f t="shared" si="3"/>
        <v>93.290322580645153</v>
      </c>
      <c r="N31" s="28" t="str">
        <f t="shared" si="4"/>
        <v>A</v>
      </c>
      <c r="O31" s="36">
        <v>1</v>
      </c>
      <c r="P31" s="28" t="str">
        <f t="shared" si="5"/>
        <v>Sangat terampil menyelesaikan masalah aturan pencacahan (aturan penjumlahan, aturan perkalian, permutasi, dan kombinasi) dan menentukan peluang kejadian majemuk, namun perlu peningkatan pada menyelesaikan masalah peluang kejadian bersyarat</v>
      </c>
      <c r="Q31" s="39" t="s">
        <v>8</v>
      </c>
      <c r="R31" s="39" t="s">
        <v>8</v>
      </c>
      <c r="S31" s="18"/>
      <c r="T31" s="1"/>
      <c r="U31" s="1"/>
      <c r="V31" s="1">
        <v>94</v>
      </c>
      <c r="W31" s="1">
        <v>94</v>
      </c>
      <c r="X31" s="1"/>
      <c r="Y31" s="1"/>
      <c r="Z31" s="1"/>
      <c r="AA31" s="1"/>
      <c r="AB31" s="1"/>
      <c r="AC31" s="1"/>
      <c r="AD31" s="1"/>
      <c r="AE31" s="18"/>
      <c r="AF31" s="1"/>
      <c r="AG31" s="1"/>
      <c r="AH31" s="1">
        <v>94.58064516129032</v>
      </c>
      <c r="AI31" s="1">
        <v>92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59470</v>
      </c>
      <c r="FK31" s="41">
        <v>59480</v>
      </c>
    </row>
    <row r="32" spans="1:167" x14ac:dyDescent="0.2">
      <c r="A32" s="19">
        <v>22</v>
      </c>
      <c r="B32" s="19">
        <v>134610</v>
      </c>
      <c r="C32" s="19" t="s">
        <v>137</v>
      </c>
      <c r="D32" s="18"/>
      <c r="E32" s="28">
        <f t="shared" si="0"/>
        <v>91</v>
      </c>
      <c r="F32" s="28" t="str">
        <f>IF(AND(ISNUMBER(E32),E32&gt;=1),IF(E32&lt;=$FD$13,$FE$13,IF(E32&lt;=$FD$14,$FE$14,IF(E32&lt;=$FD$15,$FE$15,IF(E32&lt;=$FD$16,$FE$16,)))), "")</f>
        <v>A</v>
      </c>
      <c r="G32" s="28">
        <f t="shared" si="1"/>
        <v>91</v>
      </c>
      <c r="H32" s="28" t="str">
        <f>IF(AND(ISNUMBER(G32),G32&gt;=1),IF(G32&lt;=$FD$13,$FE$13,IF(G32&lt;=$FD$14,$FE$14,IF(G32&lt;=$FD$15,$FE$15,IF(G32&lt;=$FD$16,$FE$16,)))), "")</f>
        <v>A</v>
      </c>
      <c r="I32" s="36">
        <v>1</v>
      </c>
      <c r="J32" s="28" t="str">
        <f>IF(I32=$FG$13,$FH$13,IF(I32=$FG$15,$FH$15,IF(I32=$FG$17,$FH$17,IF(I32=$FG$19,$FH$19,IF(I32=$FG$21,$FH$21,IF(I32=$FG$23,$FH$23,IF(I32=$FG$25,$FH$25,IF(I32=$FG$27,$FH$27,IF(I32=$FG$29,$FH$29,IF(I32=$FG$31,$FH$31,""))))))))))</f>
        <v>Memiliki kemampuan menganalisis aturan pencacahan (aturan penjumlahan, aturan perkalian, permutasi, dan kombinasi) dan menentukan peluang kejadian majemuk, namun perlu peningkatan pada menentukan peluang kejadian bersyarat</v>
      </c>
      <c r="K32" s="28">
        <f t="shared" si="2"/>
        <v>90.129032258064512</v>
      </c>
      <c r="L32" s="28" t="str">
        <f>IF(AND(ISNUMBER(K32),K32&gt;=1), IF(K32&lt;=$FD$27,$FE$27,IF(K32&lt;=$FD$28,$FE$28,IF(K32&lt;=$FD$29,$FE$29,IF(K32&lt;=$FD$30,$FE$30,)))), "")</f>
        <v>A</v>
      </c>
      <c r="M32" s="28">
        <f t="shared" si="3"/>
        <v>90.129032258064512</v>
      </c>
      <c r="N32" s="28" t="str">
        <f t="shared" si="4"/>
        <v>A</v>
      </c>
      <c r="O32" s="36">
        <v>1</v>
      </c>
      <c r="P32" s="28" t="str">
        <f t="shared" si="5"/>
        <v>Sangat terampil menyelesaikan masalah aturan pencacahan (aturan penjumlahan, aturan perkalian, permutasi, dan kombinasi) dan menentukan peluang kejadian majemuk, namun perlu peningkatan pada menyelesaikan masalah peluang kejadian bersyarat</v>
      </c>
      <c r="Q32" s="39" t="s">
        <v>8</v>
      </c>
      <c r="R32" s="39" t="s">
        <v>8</v>
      </c>
      <c r="S32" s="18"/>
      <c r="T32" s="1"/>
      <c r="U32" s="1"/>
      <c r="V32" s="1">
        <v>91.75</v>
      </c>
      <c r="W32" s="1">
        <v>90</v>
      </c>
      <c r="X32" s="1"/>
      <c r="Y32" s="1"/>
      <c r="Z32" s="1"/>
      <c r="AA32" s="1"/>
      <c r="AB32" s="1"/>
      <c r="AC32" s="1"/>
      <c r="AD32" s="1"/>
      <c r="AE32" s="18"/>
      <c r="AF32" s="1"/>
      <c r="AG32" s="1"/>
      <c r="AH32" s="1">
        <v>92.258064516129025</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
      <c r="A33" s="19">
        <v>23</v>
      </c>
      <c r="B33" s="19">
        <v>134626</v>
      </c>
      <c r="C33" s="19" t="s">
        <v>138</v>
      </c>
      <c r="D33" s="18"/>
      <c r="E33" s="28">
        <f t="shared" si="0"/>
        <v>91</v>
      </c>
      <c r="F33" s="28" t="str">
        <f>IF(AND(ISNUMBER(E33),E33&gt;=1),IF(E33&lt;=$FD$13,$FE$13,IF(E33&lt;=$FD$14,$FE$14,IF(E33&lt;=$FD$15,$FE$15,IF(E33&lt;=$FD$16,$FE$16,)))), "")</f>
        <v>A</v>
      </c>
      <c r="G33" s="28">
        <f t="shared" si="1"/>
        <v>91</v>
      </c>
      <c r="H33" s="28" t="str">
        <f>IF(AND(ISNUMBER(G33),G33&gt;=1),IF(G33&lt;=$FD$13,$FE$13,IF(G33&lt;=$FD$14,$FE$14,IF(G33&lt;=$FD$15,$FE$15,IF(G33&lt;=$FD$16,$FE$16,)))), "")</f>
        <v>A</v>
      </c>
      <c r="I33" s="36">
        <v>1</v>
      </c>
      <c r="J33" s="28" t="str">
        <f>IF(I33=$FG$13,$FH$13,IF(I33=$FG$15,$FH$15,IF(I33=$FG$17,$FH$17,IF(I33=$FG$19,$FH$19,IF(I33=$FG$21,$FH$21,IF(I33=$FG$23,$FH$23,IF(I33=$FG$25,$FH$25,IF(I33=$FG$27,$FH$27,IF(I33=$FG$29,$FH$29,IF(I33=$FG$31,$FH$31,""))))))))))</f>
        <v>Memiliki kemampuan menganalisis aturan pencacahan (aturan penjumlahan, aturan perkalian, permutasi, dan kombinasi) dan menentukan peluang kejadian majemuk, namun perlu peningkatan pada menentukan peluang kejadian bersyarat</v>
      </c>
      <c r="K33" s="28">
        <f t="shared" si="2"/>
        <v>90.612903225806448</v>
      </c>
      <c r="L33" s="28" t="str">
        <f>IF(AND(ISNUMBER(K33),K33&gt;=1), IF(K33&lt;=$FD$27,$FE$27,IF(K33&lt;=$FD$28,$FE$28,IF(K33&lt;=$FD$29,$FE$29,IF(K33&lt;=$FD$30,$FE$30,)))), "")</f>
        <v>A</v>
      </c>
      <c r="M33" s="28">
        <f t="shared" si="3"/>
        <v>90.612903225806448</v>
      </c>
      <c r="N33" s="28" t="str">
        <f t="shared" si="4"/>
        <v>A</v>
      </c>
      <c r="O33" s="36">
        <v>1</v>
      </c>
      <c r="P33" s="28" t="str">
        <f t="shared" si="5"/>
        <v>Sangat terampil menyelesaikan masalah aturan pencacahan (aturan penjumlahan, aturan perkalian, permutasi, dan kombinasi) dan menentukan peluang kejadian majemuk, namun perlu peningkatan pada menyelesaikan masalah peluang kejadian bersyarat</v>
      </c>
      <c r="Q33" s="39" t="s">
        <v>8</v>
      </c>
      <c r="R33" s="39" t="s">
        <v>8</v>
      </c>
      <c r="S33" s="18"/>
      <c r="T33" s="1"/>
      <c r="U33" s="1"/>
      <c r="V33" s="1">
        <v>90.75</v>
      </c>
      <c r="W33" s="1">
        <v>92</v>
      </c>
      <c r="X33" s="1"/>
      <c r="Y33" s="1"/>
      <c r="Z33" s="1"/>
      <c r="AA33" s="1"/>
      <c r="AB33" s="1"/>
      <c r="AC33" s="1"/>
      <c r="AD33" s="1"/>
      <c r="AE33" s="18"/>
      <c r="AF33" s="1"/>
      <c r="AG33" s="1"/>
      <c r="AH33" s="1">
        <v>91.225806451612897</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
      <c r="A34" s="19">
        <v>24</v>
      </c>
      <c r="B34" s="19">
        <v>134642</v>
      </c>
      <c r="C34" s="19" t="s">
        <v>139</v>
      </c>
      <c r="D34" s="18"/>
      <c r="E34" s="28">
        <f t="shared" si="0"/>
        <v>95</v>
      </c>
      <c r="F34" s="28" t="str">
        <f>IF(AND(ISNUMBER(E34),E34&gt;=1),IF(E34&lt;=$FD$13,$FE$13,IF(E34&lt;=$FD$14,$FE$14,IF(E34&lt;=$FD$15,$FE$15,IF(E34&lt;=$FD$16,$FE$16,)))), "")</f>
        <v>A</v>
      </c>
      <c r="G34" s="28">
        <f t="shared" si="1"/>
        <v>95</v>
      </c>
      <c r="H34" s="28" t="str">
        <f>IF(AND(ISNUMBER(G34),G34&gt;=1),IF(G34&lt;=$FD$13,$FE$13,IF(G34&lt;=$FD$14,$FE$14,IF(G34&lt;=$FD$15,$FE$15,IF(G34&lt;=$FD$16,$FE$16,)))), "")</f>
        <v>A</v>
      </c>
      <c r="I34" s="36">
        <v>1</v>
      </c>
      <c r="J34" s="28" t="str">
        <f>IF(I34=$FG$13,$FH$13,IF(I34=$FG$15,$FH$15,IF(I34=$FG$17,$FH$17,IF(I34=$FG$19,$FH$19,IF(I34=$FG$21,$FH$21,IF(I34=$FG$23,$FH$23,IF(I34=$FG$25,$FH$25,IF(I34=$FG$27,$FH$27,IF(I34=$FG$29,$FH$29,IF(I34=$FG$31,$FH$31,""))))))))))</f>
        <v>Memiliki kemampuan menganalisis aturan pencacahan (aturan penjumlahan, aturan perkalian, permutasi, dan kombinasi) dan menentukan peluang kejadian majemuk, namun perlu peningkatan pada menentukan peluang kejadian bersyarat</v>
      </c>
      <c r="K34" s="28">
        <f t="shared" si="2"/>
        <v>94.693548387096769</v>
      </c>
      <c r="L34" s="28" t="str">
        <f>IF(AND(ISNUMBER(K34),K34&gt;=1), IF(K34&lt;=$FD$27,$FE$27,IF(K34&lt;=$FD$28,$FE$28,IF(K34&lt;=$FD$29,$FE$29,IF(K34&lt;=$FD$30,$FE$30,)))), "")</f>
        <v>A</v>
      </c>
      <c r="M34" s="28">
        <f t="shared" si="3"/>
        <v>94.693548387096769</v>
      </c>
      <c r="N34" s="28" t="str">
        <f t="shared" si="4"/>
        <v>A</v>
      </c>
      <c r="O34" s="36">
        <v>1</v>
      </c>
      <c r="P34" s="28" t="str">
        <f t="shared" si="5"/>
        <v>Sangat terampil menyelesaikan masalah aturan pencacahan (aturan penjumlahan, aturan perkalian, permutasi, dan kombinasi) dan menentukan peluang kejadian majemuk, namun perlu peningkatan pada menyelesaikan masalah peluang kejadian bersyarat</v>
      </c>
      <c r="Q34" s="39" t="s">
        <v>8</v>
      </c>
      <c r="R34" s="39" t="s">
        <v>8</v>
      </c>
      <c r="S34" s="18"/>
      <c r="T34" s="1"/>
      <c r="U34" s="1"/>
      <c r="V34" s="1">
        <v>95.75</v>
      </c>
      <c r="W34" s="1">
        <v>95</v>
      </c>
      <c r="X34" s="1"/>
      <c r="Y34" s="1"/>
      <c r="Z34" s="1"/>
      <c r="AA34" s="1"/>
      <c r="AB34" s="1"/>
      <c r="AC34" s="1"/>
      <c r="AD34" s="1"/>
      <c r="AE34" s="18"/>
      <c r="AF34" s="1"/>
      <c r="AG34" s="1"/>
      <c r="AH34" s="1">
        <v>96.387096774193552</v>
      </c>
      <c r="AI34" s="1">
        <v>93</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
      <c r="A35" s="19">
        <v>25</v>
      </c>
      <c r="B35" s="19">
        <v>134658</v>
      </c>
      <c r="C35" s="19" t="s">
        <v>140</v>
      </c>
      <c r="D35" s="18"/>
      <c r="E35" s="28">
        <f t="shared" si="0"/>
        <v>85</v>
      </c>
      <c r="F35" s="28" t="str">
        <f>IF(AND(ISNUMBER(E35),E35&gt;=1),IF(E35&lt;=$FD$13,$FE$13,IF(E35&lt;=$FD$14,$FE$14,IF(E35&lt;=$FD$15,$FE$15,IF(E35&lt;=$FD$16,$FE$16,)))), "")</f>
        <v>A</v>
      </c>
      <c r="G35" s="28">
        <f t="shared" si="1"/>
        <v>85</v>
      </c>
      <c r="H35" s="28" t="str">
        <f>IF(AND(ISNUMBER(G35),G35&gt;=1),IF(G35&lt;=$FD$13,$FE$13,IF(G35&lt;=$FD$14,$FE$14,IF(G35&lt;=$FD$15,$FE$15,IF(G35&lt;=$FD$16,$FE$16,)))), "")</f>
        <v>A</v>
      </c>
      <c r="I35" s="36">
        <v>1</v>
      </c>
      <c r="J35" s="28" t="str">
        <f>IF(I35=$FG$13,$FH$13,IF(I35=$FG$15,$FH$15,IF(I35=$FG$17,$FH$17,IF(I35=$FG$19,$FH$19,IF(I35=$FG$21,$FH$21,IF(I35=$FG$23,$FH$23,IF(I35=$FG$25,$FH$25,IF(I35=$FG$27,$FH$27,IF(I35=$FG$29,$FH$29,IF(I35=$FG$31,$FH$31,""))))))))))</f>
        <v>Memiliki kemampuan menganalisis aturan pencacahan (aturan penjumlahan, aturan perkalian, permutasi, dan kombinasi) dan menentukan peluang kejadian majemuk, namun perlu peningkatan pada menentukan peluang kejadian bersyarat</v>
      </c>
      <c r="K35" s="28">
        <f t="shared" si="2"/>
        <v>84.016129032258064</v>
      </c>
      <c r="L35" s="28" t="str">
        <f>IF(AND(ISNUMBER(K35),K35&gt;=1), IF(K35&lt;=$FD$27,$FE$27,IF(K35&lt;=$FD$28,$FE$28,IF(K35&lt;=$FD$29,$FE$29,IF(K35&lt;=$FD$30,$FE$30,)))), "")</f>
        <v>A</v>
      </c>
      <c r="M35" s="28">
        <f t="shared" si="3"/>
        <v>84.016129032258064</v>
      </c>
      <c r="N35" s="28" t="str">
        <f t="shared" si="4"/>
        <v>A</v>
      </c>
      <c r="O35" s="36">
        <v>1</v>
      </c>
      <c r="P35" s="28" t="str">
        <f t="shared" si="5"/>
        <v>Sangat terampil menyelesaikan masalah aturan pencacahan (aturan penjumlahan, aturan perkalian, permutasi, dan kombinasi) dan menentukan peluang kejadian majemuk, namun perlu peningkatan pada menyelesaikan masalah peluang kejadian bersyarat</v>
      </c>
      <c r="Q35" s="39" t="s">
        <v>8</v>
      </c>
      <c r="R35" s="39" t="s">
        <v>8</v>
      </c>
      <c r="S35" s="18"/>
      <c r="T35" s="1"/>
      <c r="U35" s="1"/>
      <c r="V35" s="1">
        <v>84.75</v>
      </c>
      <c r="W35" s="1">
        <v>85</v>
      </c>
      <c r="X35" s="1"/>
      <c r="Y35" s="1"/>
      <c r="Z35" s="1"/>
      <c r="AA35" s="1"/>
      <c r="AB35" s="1"/>
      <c r="AC35" s="1"/>
      <c r="AD35" s="1"/>
      <c r="AE35" s="18"/>
      <c r="AF35" s="1"/>
      <c r="AG35" s="1"/>
      <c r="AH35" s="1">
        <v>85.032258064516128</v>
      </c>
      <c r="AI35" s="1">
        <v>83</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
      <c r="A36" s="19">
        <v>26</v>
      </c>
      <c r="B36" s="19">
        <v>134674</v>
      </c>
      <c r="C36" s="19" t="s">
        <v>141</v>
      </c>
      <c r="D36" s="18"/>
      <c r="E36" s="28">
        <f t="shared" si="0"/>
        <v>94</v>
      </c>
      <c r="F36" s="28" t="str">
        <f>IF(AND(ISNUMBER(E36),E36&gt;=1),IF(E36&lt;=$FD$13,$FE$13,IF(E36&lt;=$FD$14,$FE$14,IF(E36&lt;=$FD$15,$FE$15,IF(E36&lt;=$FD$16,$FE$16,)))), "")</f>
        <v>A</v>
      </c>
      <c r="G36" s="28">
        <f t="shared" si="1"/>
        <v>94</v>
      </c>
      <c r="H36" s="28" t="str">
        <f>IF(AND(ISNUMBER(G36),G36&gt;=1),IF(G36&lt;=$FD$13,$FE$13,IF(G36&lt;=$FD$14,$FE$14,IF(G36&lt;=$FD$15,$FE$15,IF(G36&lt;=$FD$16,$FE$16,)))), "")</f>
        <v>A</v>
      </c>
      <c r="I36" s="36">
        <v>1</v>
      </c>
      <c r="J36" s="28" t="str">
        <f>IF(I36=$FG$13,$FH$13,IF(I36=$FG$15,$FH$15,IF(I36=$FG$17,$FH$17,IF(I36=$FG$19,$FH$19,IF(I36=$FG$21,$FH$21,IF(I36=$FG$23,$FH$23,IF(I36=$FG$25,$FH$25,IF(I36=$FG$27,$FH$27,IF(I36=$FG$29,$FH$29,IF(I36=$FG$31,$FH$31,""))))))))))</f>
        <v>Memiliki kemampuan menganalisis aturan pencacahan (aturan penjumlahan, aturan perkalian, permutasi, dan kombinasi) dan menentukan peluang kejadian majemuk, namun perlu peningkatan pada menentukan peluang kejadian bersyarat</v>
      </c>
      <c r="K36" s="28">
        <f t="shared" si="2"/>
        <v>93.145161290322577</v>
      </c>
      <c r="L36" s="28" t="str">
        <f>IF(AND(ISNUMBER(K36),K36&gt;=1), IF(K36&lt;=$FD$27,$FE$27,IF(K36&lt;=$FD$28,$FE$28,IF(K36&lt;=$FD$29,$FE$29,IF(K36&lt;=$FD$30,$FE$30,)))), "")</f>
        <v>A</v>
      </c>
      <c r="M36" s="28">
        <f t="shared" si="3"/>
        <v>93.145161290322577</v>
      </c>
      <c r="N36" s="28" t="str">
        <f t="shared" si="4"/>
        <v>A</v>
      </c>
      <c r="O36" s="36">
        <v>1</v>
      </c>
      <c r="P36" s="28" t="str">
        <f t="shared" si="5"/>
        <v>Sangat terampil menyelesaikan masalah aturan pencacahan (aturan penjumlahan, aturan perkalian, permutasi, dan kombinasi) dan menentukan peluang kejadian majemuk, namun perlu peningkatan pada menyelesaikan masalah peluang kejadian bersyarat</v>
      </c>
      <c r="Q36" s="39" t="s">
        <v>8</v>
      </c>
      <c r="R36" s="39" t="s">
        <v>8</v>
      </c>
      <c r="S36" s="18"/>
      <c r="T36" s="1"/>
      <c r="U36" s="1"/>
      <c r="V36" s="1">
        <v>92.75</v>
      </c>
      <c r="W36" s="1">
        <v>95</v>
      </c>
      <c r="X36" s="1"/>
      <c r="Y36" s="1"/>
      <c r="Z36" s="1"/>
      <c r="AA36" s="1"/>
      <c r="AB36" s="1"/>
      <c r="AC36" s="1"/>
      <c r="AD36" s="1"/>
      <c r="AE36" s="18"/>
      <c r="AF36" s="1"/>
      <c r="AG36" s="1"/>
      <c r="AH36" s="1">
        <v>93.290322580645153</v>
      </c>
      <c r="AI36" s="1">
        <v>93</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
      <c r="A37" s="19">
        <v>27</v>
      </c>
      <c r="B37" s="19">
        <v>134690</v>
      </c>
      <c r="C37" s="19" t="s">
        <v>142</v>
      </c>
      <c r="D37" s="18"/>
      <c r="E37" s="28">
        <f t="shared" si="0"/>
        <v>94</v>
      </c>
      <c r="F37" s="28" t="str">
        <f>IF(AND(ISNUMBER(E37),E37&gt;=1),IF(E37&lt;=$FD$13,$FE$13,IF(E37&lt;=$FD$14,$FE$14,IF(E37&lt;=$FD$15,$FE$15,IF(E37&lt;=$FD$16,$FE$16,)))), "")</f>
        <v>A</v>
      </c>
      <c r="G37" s="28">
        <f t="shared" si="1"/>
        <v>94</v>
      </c>
      <c r="H37" s="28" t="str">
        <f>IF(AND(ISNUMBER(G37),G37&gt;=1),IF(G37&lt;=$FD$13,$FE$13,IF(G37&lt;=$FD$14,$FE$14,IF(G37&lt;=$FD$15,$FE$15,IF(G37&lt;=$FD$16,$FE$16,)))), "")</f>
        <v>A</v>
      </c>
      <c r="I37" s="36">
        <v>1</v>
      </c>
      <c r="J37" s="28" t="str">
        <f>IF(I37=$FG$13,$FH$13,IF(I37=$FG$15,$FH$15,IF(I37=$FG$17,$FH$17,IF(I37=$FG$19,$FH$19,IF(I37=$FG$21,$FH$21,IF(I37=$FG$23,$FH$23,IF(I37=$FG$25,$FH$25,IF(I37=$FG$27,$FH$27,IF(I37=$FG$29,$FH$29,IF(I37=$FG$31,$FH$31,""))))))))))</f>
        <v>Memiliki kemampuan menganalisis aturan pencacahan (aturan penjumlahan, aturan perkalian, permutasi, dan kombinasi) dan menentukan peluang kejadian majemuk, namun perlu peningkatan pada menentukan peluang kejadian bersyarat</v>
      </c>
      <c r="K37" s="28">
        <f t="shared" si="2"/>
        <v>93.403225806451616</v>
      </c>
      <c r="L37" s="28" t="str">
        <f>IF(AND(ISNUMBER(K37),K37&gt;=1), IF(K37&lt;=$FD$27,$FE$27,IF(K37&lt;=$FD$28,$FE$28,IF(K37&lt;=$FD$29,$FE$29,IF(K37&lt;=$FD$30,$FE$30,)))), "")</f>
        <v>A</v>
      </c>
      <c r="M37" s="28">
        <f t="shared" si="3"/>
        <v>93.403225806451616</v>
      </c>
      <c r="N37" s="28" t="str">
        <f t="shared" si="4"/>
        <v>A</v>
      </c>
      <c r="O37" s="36">
        <v>1</v>
      </c>
      <c r="P37" s="28" t="str">
        <f t="shared" si="5"/>
        <v>Sangat terampil menyelesaikan masalah aturan pencacahan (aturan penjumlahan, aturan perkalian, permutasi, dan kombinasi) dan menentukan peluang kejadian majemuk, namun perlu peningkatan pada menyelesaikan masalah peluang kejadian bersyarat</v>
      </c>
      <c r="Q37" s="39" t="s">
        <v>8</v>
      </c>
      <c r="R37" s="39" t="s">
        <v>8</v>
      </c>
      <c r="S37" s="18"/>
      <c r="T37" s="1"/>
      <c r="U37" s="1"/>
      <c r="V37" s="1">
        <v>93.25</v>
      </c>
      <c r="W37" s="1">
        <v>95</v>
      </c>
      <c r="X37" s="1"/>
      <c r="Y37" s="1"/>
      <c r="Z37" s="1"/>
      <c r="AA37" s="1"/>
      <c r="AB37" s="1"/>
      <c r="AC37" s="1"/>
      <c r="AD37" s="1"/>
      <c r="AE37" s="18"/>
      <c r="AF37" s="1"/>
      <c r="AG37" s="1"/>
      <c r="AH37" s="1">
        <v>93.806451612903231</v>
      </c>
      <c r="AI37" s="1">
        <v>93</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
      <c r="A38" s="19">
        <v>28</v>
      </c>
      <c r="B38" s="19">
        <v>134706</v>
      </c>
      <c r="C38" s="19" t="s">
        <v>143</v>
      </c>
      <c r="D38" s="18"/>
      <c r="E38" s="28">
        <f t="shared" si="0"/>
        <v>94</v>
      </c>
      <c r="F38" s="28" t="str">
        <f>IF(AND(ISNUMBER(E38),E38&gt;=1),IF(E38&lt;=$FD$13,$FE$13,IF(E38&lt;=$FD$14,$FE$14,IF(E38&lt;=$FD$15,$FE$15,IF(E38&lt;=$FD$16,$FE$16,)))), "")</f>
        <v>A</v>
      </c>
      <c r="G38" s="28">
        <f t="shared" si="1"/>
        <v>94</v>
      </c>
      <c r="H38" s="28" t="str">
        <f>IF(AND(ISNUMBER(G38),G38&gt;=1),IF(G38&lt;=$FD$13,$FE$13,IF(G38&lt;=$FD$14,$FE$14,IF(G38&lt;=$FD$15,$FE$15,IF(G38&lt;=$FD$16,$FE$16,)))), "")</f>
        <v>A</v>
      </c>
      <c r="I38" s="36">
        <v>1</v>
      </c>
      <c r="J38" s="28" t="str">
        <f>IF(I38=$FG$13,$FH$13,IF(I38=$FG$15,$FH$15,IF(I38=$FG$17,$FH$17,IF(I38=$FG$19,$FH$19,IF(I38=$FG$21,$FH$21,IF(I38=$FG$23,$FH$23,IF(I38=$FG$25,$FH$25,IF(I38=$FG$27,$FH$27,IF(I38=$FG$29,$FH$29,IF(I38=$FG$31,$FH$31,""))))))))))</f>
        <v>Memiliki kemampuan menganalisis aturan pencacahan (aturan penjumlahan, aturan perkalian, permutasi, dan kombinasi) dan menentukan peluang kejadian majemuk, namun perlu peningkatan pada menentukan peluang kejadian bersyarat</v>
      </c>
      <c r="K38" s="28">
        <f t="shared" si="2"/>
        <v>92.91935483870968</v>
      </c>
      <c r="L38" s="28" t="str">
        <f>IF(AND(ISNUMBER(K38),K38&gt;=1), IF(K38&lt;=$FD$27,$FE$27,IF(K38&lt;=$FD$28,$FE$28,IF(K38&lt;=$FD$29,$FE$29,IF(K38&lt;=$FD$30,$FE$30,)))), "")</f>
        <v>A</v>
      </c>
      <c r="M38" s="28">
        <f t="shared" si="3"/>
        <v>92.91935483870968</v>
      </c>
      <c r="N38" s="28" t="str">
        <f t="shared" si="4"/>
        <v>A</v>
      </c>
      <c r="O38" s="36">
        <v>1</v>
      </c>
      <c r="P38" s="28" t="str">
        <f t="shared" si="5"/>
        <v>Sangat terampil menyelesaikan masalah aturan pencacahan (aturan penjumlahan, aturan perkalian, permutasi, dan kombinasi) dan menentukan peluang kejadian majemuk, namun perlu peningkatan pada menyelesaikan masalah peluang kejadian bersyarat</v>
      </c>
      <c r="Q38" s="39" t="s">
        <v>8</v>
      </c>
      <c r="R38" s="39" t="s">
        <v>8</v>
      </c>
      <c r="S38" s="18"/>
      <c r="T38" s="1"/>
      <c r="U38" s="1"/>
      <c r="V38" s="1">
        <v>94.25</v>
      </c>
      <c r="W38" s="1">
        <v>93</v>
      </c>
      <c r="X38" s="1"/>
      <c r="Y38" s="1"/>
      <c r="Z38" s="1"/>
      <c r="AA38" s="1"/>
      <c r="AB38" s="1"/>
      <c r="AC38" s="1"/>
      <c r="AD38" s="1"/>
      <c r="AE38" s="18"/>
      <c r="AF38" s="1"/>
      <c r="AG38" s="1"/>
      <c r="AH38" s="1">
        <v>94.838709677419359</v>
      </c>
      <c r="AI38" s="1">
        <v>91</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
      <c r="A39" s="19">
        <v>29</v>
      </c>
      <c r="B39" s="19">
        <v>134722</v>
      </c>
      <c r="C39" s="19" t="s">
        <v>144</v>
      </c>
      <c r="D39" s="18"/>
      <c r="E39" s="28">
        <f t="shared" si="0"/>
        <v>87</v>
      </c>
      <c r="F39" s="28" t="str">
        <f>IF(AND(ISNUMBER(E39),E39&gt;=1),IF(E39&lt;=$FD$13,$FE$13,IF(E39&lt;=$FD$14,$FE$14,IF(E39&lt;=$FD$15,$FE$15,IF(E39&lt;=$FD$16,$FE$16,)))), "")</f>
        <v>A</v>
      </c>
      <c r="G39" s="28">
        <f t="shared" si="1"/>
        <v>87</v>
      </c>
      <c r="H39" s="28" t="str">
        <f>IF(AND(ISNUMBER(G39),G39&gt;=1),IF(G39&lt;=$FD$13,$FE$13,IF(G39&lt;=$FD$14,$FE$14,IF(G39&lt;=$FD$15,$FE$15,IF(G39&lt;=$FD$16,$FE$16,)))), "")</f>
        <v>A</v>
      </c>
      <c r="I39" s="36">
        <v>1</v>
      </c>
      <c r="J39" s="28" t="str">
        <f>IF(I39=$FG$13,$FH$13,IF(I39=$FG$15,$FH$15,IF(I39=$FG$17,$FH$17,IF(I39=$FG$19,$FH$19,IF(I39=$FG$21,$FH$21,IF(I39=$FG$23,$FH$23,IF(I39=$FG$25,$FH$25,IF(I39=$FG$27,$FH$27,IF(I39=$FG$29,$FH$29,IF(I39=$FG$31,$FH$31,""))))))))))</f>
        <v>Memiliki kemampuan menganalisis aturan pencacahan (aturan penjumlahan, aturan perkalian, permutasi, dan kombinasi) dan menentukan peluang kejadian majemuk, namun perlu peningkatan pada menentukan peluang kejadian bersyarat</v>
      </c>
      <c r="K39" s="28">
        <f t="shared" si="2"/>
        <v>85.532258064516128</v>
      </c>
      <c r="L39" s="28" t="str">
        <f>IF(AND(ISNUMBER(K39),K39&gt;=1), IF(K39&lt;=$FD$27,$FE$27,IF(K39&lt;=$FD$28,$FE$28,IF(K39&lt;=$FD$29,$FE$29,IF(K39&lt;=$FD$30,$FE$30,)))), "")</f>
        <v>A</v>
      </c>
      <c r="M39" s="28">
        <f t="shared" si="3"/>
        <v>85.532258064516128</v>
      </c>
      <c r="N39" s="28" t="str">
        <f t="shared" si="4"/>
        <v>A</v>
      </c>
      <c r="O39" s="36">
        <v>1</v>
      </c>
      <c r="P39" s="28" t="str">
        <f t="shared" si="5"/>
        <v>Sangat terampil menyelesaikan masalah aturan pencacahan (aturan penjumlahan, aturan perkalian, permutasi, dan kombinasi) dan menentukan peluang kejadian majemuk, namun perlu peningkatan pada menyelesaikan masalah peluang kejadian bersyarat</v>
      </c>
      <c r="Q39" s="39" t="s">
        <v>8</v>
      </c>
      <c r="R39" s="39" t="s">
        <v>8</v>
      </c>
      <c r="S39" s="18"/>
      <c r="T39" s="1"/>
      <c r="U39" s="1"/>
      <c r="V39" s="1">
        <v>82.25</v>
      </c>
      <c r="W39" s="1">
        <v>91</v>
      </c>
      <c r="X39" s="1"/>
      <c r="Y39" s="1"/>
      <c r="Z39" s="1"/>
      <c r="AA39" s="1"/>
      <c r="AB39" s="1"/>
      <c r="AC39" s="1"/>
      <c r="AD39" s="1"/>
      <c r="AE39" s="18"/>
      <c r="AF39" s="1"/>
      <c r="AG39" s="1"/>
      <c r="AH39" s="1">
        <v>82.064516129032256</v>
      </c>
      <c r="AI39" s="1">
        <v>89</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
      <c r="A40" s="19">
        <v>30</v>
      </c>
      <c r="B40" s="19">
        <v>134738</v>
      </c>
      <c r="C40" s="19" t="s">
        <v>145</v>
      </c>
      <c r="D40" s="18"/>
      <c r="E40" s="28">
        <f t="shared" si="0"/>
        <v>93</v>
      </c>
      <c r="F40" s="28" t="str">
        <f>IF(AND(ISNUMBER(E40),E40&gt;=1),IF(E40&lt;=$FD$13,$FE$13,IF(E40&lt;=$FD$14,$FE$14,IF(E40&lt;=$FD$15,$FE$15,IF(E40&lt;=$FD$16,$FE$16,)))), "")</f>
        <v>A</v>
      </c>
      <c r="G40" s="28">
        <f t="shared" si="1"/>
        <v>93</v>
      </c>
      <c r="H40" s="28" t="str">
        <f>IF(AND(ISNUMBER(G40),G40&gt;=1),IF(G40&lt;=$FD$13,$FE$13,IF(G40&lt;=$FD$14,$FE$14,IF(G40&lt;=$FD$15,$FE$15,IF(G40&lt;=$FD$16,$FE$16,)))), "")</f>
        <v>A</v>
      </c>
      <c r="I40" s="36">
        <v>1</v>
      </c>
      <c r="J40" s="28" t="str">
        <f>IF(I40=$FG$13,$FH$13,IF(I40=$FG$15,$FH$15,IF(I40=$FG$17,$FH$17,IF(I40=$FG$19,$FH$19,IF(I40=$FG$21,$FH$21,IF(I40=$FG$23,$FH$23,IF(I40=$FG$25,$FH$25,IF(I40=$FG$27,$FH$27,IF(I40=$FG$29,$FH$29,IF(I40=$FG$31,$FH$31,""))))))))))</f>
        <v>Memiliki kemampuan menganalisis aturan pencacahan (aturan penjumlahan, aturan perkalian, permutasi, dan kombinasi) dan menentukan peluang kejadian majemuk, namun perlu peningkatan pada menentukan peluang kejadian bersyarat</v>
      </c>
      <c r="K40" s="28">
        <f t="shared" si="2"/>
        <v>92.516129032258064</v>
      </c>
      <c r="L40" s="28" t="str">
        <f>IF(AND(ISNUMBER(K40),K40&gt;=1), IF(K40&lt;=$FD$27,$FE$27,IF(K40&lt;=$FD$28,$FE$28,IF(K40&lt;=$FD$29,$FE$29,IF(K40&lt;=$FD$30,$FE$30,)))), "")</f>
        <v>A</v>
      </c>
      <c r="M40" s="28">
        <f t="shared" si="3"/>
        <v>92.516129032258064</v>
      </c>
      <c r="N40" s="28" t="str">
        <f t="shared" si="4"/>
        <v>A</v>
      </c>
      <c r="O40" s="36">
        <v>1</v>
      </c>
      <c r="P40" s="28" t="str">
        <f t="shared" si="5"/>
        <v>Sangat terampil menyelesaikan masalah aturan pencacahan (aturan penjumlahan, aturan perkalian, permutasi, dan kombinasi) dan menentukan peluang kejadian majemuk, namun perlu peningkatan pada menyelesaikan masalah peluang kejadian bersyarat</v>
      </c>
      <c r="Q40" s="39" t="s">
        <v>8</v>
      </c>
      <c r="R40" s="39" t="s">
        <v>8</v>
      </c>
      <c r="S40" s="18"/>
      <c r="T40" s="1"/>
      <c r="U40" s="1"/>
      <c r="V40" s="1">
        <v>92.5</v>
      </c>
      <c r="W40" s="1">
        <v>94</v>
      </c>
      <c r="X40" s="1"/>
      <c r="Y40" s="1"/>
      <c r="Z40" s="1"/>
      <c r="AA40" s="1"/>
      <c r="AB40" s="1"/>
      <c r="AC40" s="1"/>
      <c r="AD40" s="1"/>
      <c r="AE40" s="18"/>
      <c r="AF40" s="1"/>
      <c r="AG40" s="1"/>
      <c r="AH40" s="1">
        <v>93.032258064516128</v>
      </c>
      <c r="AI40" s="1">
        <v>92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
      <c r="A41" s="19">
        <v>31</v>
      </c>
      <c r="B41" s="19">
        <v>134754</v>
      </c>
      <c r="C41" s="19" t="s">
        <v>146</v>
      </c>
      <c r="D41" s="18"/>
      <c r="E41" s="28">
        <f t="shared" si="0"/>
        <v>92</v>
      </c>
      <c r="F41" s="28" t="str">
        <f>IF(AND(ISNUMBER(E41),E41&gt;=1),IF(E41&lt;=$FD$13,$FE$13,IF(E41&lt;=$FD$14,$FE$14,IF(E41&lt;=$FD$15,$FE$15,IF(E41&lt;=$FD$16,$FE$16,)))), "")</f>
        <v>A</v>
      </c>
      <c r="G41" s="28">
        <f t="shared" si="1"/>
        <v>92</v>
      </c>
      <c r="H41" s="28" t="str">
        <f>IF(AND(ISNUMBER(G41),G41&gt;=1),IF(G41&lt;=$FD$13,$FE$13,IF(G41&lt;=$FD$14,$FE$14,IF(G41&lt;=$FD$15,$FE$15,IF(G41&lt;=$FD$16,$FE$16,)))), "")</f>
        <v>A</v>
      </c>
      <c r="I41" s="36">
        <v>1</v>
      </c>
      <c r="J41" s="28" t="str">
        <f>IF(I41=$FG$13,$FH$13,IF(I41=$FG$15,$FH$15,IF(I41=$FG$17,$FH$17,IF(I41=$FG$19,$FH$19,IF(I41=$FG$21,$FH$21,IF(I41=$FG$23,$FH$23,IF(I41=$FG$25,$FH$25,IF(I41=$FG$27,$FH$27,IF(I41=$FG$29,$FH$29,IF(I41=$FG$31,$FH$31,""))))))))))</f>
        <v>Memiliki kemampuan menganalisis aturan pencacahan (aturan penjumlahan, aturan perkalian, permutasi, dan kombinasi) dan menentukan peluang kejadian majemuk, namun perlu peningkatan pada menentukan peluang kejadian bersyarat</v>
      </c>
      <c r="K41" s="28">
        <f t="shared" si="2"/>
        <v>91.306451612903231</v>
      </c>
      <c r="L41" s="28" t="str">
        <f>IF(AND(ISNUMBER(K41),K41&gt;=1), IF(K41&lt;=$FD$27,$FE$27,IF(K41&lt;=$FD$28,$FE$28,IF(K41&lt;=$FD$29,$FE$29,IF(K41&lt;=$FD$30,$FE$30,)))), "")</f>
        <v>A</v>
      </c>
      <c r="M41" s="28">
        <f t="shared" si="3"/>
        <v>91.306451612903231</v>
      </c>
      <c r="N41" s="28" t="str">
        <f t="shared" si="4"/>
        <v>A</v>
      </c>
      <c r="O41" s="36">
        <v>1</v>
      </c>
      <c r="P41" s="28" t="str">
        <f t="shared" si="5"/>
        <v>Sangat terampil menyelesaikan masalah aturan pencacahan (aturan penjumlahan, aturan perkalian, permutasi, dan kombinasi) dan menentukan peluang kejadian majemuk, namun perlu peningkatan pada menyelesaikan masalah peluang kejadian bersyarat</v>
      </c>
      <c r="Q41" s="39" t="s">
        <v>8</v>
      </c>
      <c r="R41" s="39" t="s">
        <v>8</v>
      </c>
      <c r="S41" s="18"/>
      <c r="T41" s="1"/>
      <c r="U41" s="1"/>
      <c r="V41" s="1">
        <v>95</v>
      </c>
      <c r="W41" s="1">
        <v>89</v>
      </c>
      <c r="X41" s="1"/>
      <c r="Y41" s="1"/>
      <c r="Z41" s="1"/>
      <c r="AA41" s="1"/>
      <c r="AB41" s="1"/>
      <c r="AC41" s="1"/>
      <c r="AD41" s="1"/>
      <c r="AE41" s="18"/>
      <c r="AF41" s="1"/>
      <c r="AG41" s="1"/>
      <c r="AH41" s="1">
        <v>95.612903225806448</v>
      </c>
      <c r="AI41" s="1">
        <v>87</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
      <c r="A42" s="19">
        <v>32</v>
      </c>
      <c r="B42" s="19">
        <v>134770</v>
      </c>
      <c r="C42" s="19" t="s">
        <v>147</v>
      </c>
      <c r="D42" s="18"/>
      <c r="E42" s="28">
        <f t="shared" si="0"/>
        <v>94</v>
      </c>
      <c r="F42" s="28" t="str">
        <f>IF(AND(ISNUMBER(E42),E42&gt;=1),IF(E42&lt;=$FD$13,$FE$13,IF(E42&lt;=$FD$14,$FE$14,IF(E42&lt;=$FD$15,$FE$15,IF(E42&lt;=$FD$16,$FE$16,)))), "")</f>
        <v>A</v>
      </c>
      <c r="G42" s="28">
        <f t="shared" si="1"/>
        <v>94</v>
      </c>
      <c r="H42" s="28" t="str">
        <f>IF(AND(ISNUMBER(G42),G42&gt;=1),IF(G42&lt;=$FD$13,$FE$13,IF(G42&lt;=$FD$14,$FE$14,IF(G42&lt;=$FD$15,$FE$15,IF(G42&lt;=$FD$16,$FE$16,)))), "")</f>
        <v>A</v>
      </c>
      <c r="I42" s="36">
        <v>1</v>
      </c>
      <c r="J42" s="28" t="str">
        <f>IF(I42=$FG$13,$FH$13,IF(I42=$FG$15,$FH$15,IF(I42=$FG$17,$FH$17,IF(I42=$FG$19,$FH$19,IF(I42=$FG$21,$FH$21,IF(I42=$FG$23,$FH$23,IF(I42=$FG$25,$FH$25,IF(I42=$FG$27,$FH$27,IF(I42=$FG$29,$FH$29,IF(I42=$FG$31,$FH$31,""))))))))))</f>
        <v>Memiliki kemampuan menganalisis aturan pencacahan (aturan penjumlahan, aturan perkalian, permutasi, dan kombinasi) dan menentukan peluang kejadian majemuk, namun perlu peningkatan pada menentukan peluang kejadian bersyarat</v>
      </c>
      <c r="K42" s="28">
        <f t="shared" si="2"/>
        <v>93.08064516129032</v>
      </c>
      <c r="L42" s="28" t="str">
        <f>IF(AND(ISNUMBER(K42),K42&gt;=1), IF(K42&lt;=$FD$27,$FE$27,IF(K42&lt;=$FD$28,$FE$28,IF(K42&lt;=$FD$29,$FE$29,IF(K42&lt;=$FD$30,$FE$30,)))), "")</f>
        <v>A</v>
      </c>
      <c r="M42" s="28">
        <f t="shared" si="3"/>
        <v>93.08064516129032</v>
      </c>
      <c r="N42" s="28" t="str">
        <f t="shared" si="4"/>
        <v>A</v>
      </c>
      <c r="O42" s="36">
        <v>1</v>
      </c>
      <c r="P42" s="28" t="str">
        <f t="shared" si="5"/>
        <v>Sangat terampil menyelesaikan masalah aturan pencacahan (aturan penjumlahan, aturan perkalian, permutasi, dan kombinasi) dan menentukan peluang kejadian majemuk, namun perlu peningkatan pada menyelesaikan masalah peluang kejadian bersyarat</v>
      </c>
      <c r="Q42" s="39" t="s">
        <v>8</v>
      </c>
      <c r="R42" s="39" t="s">
        <v>8</v>
      </c>
      <c r="S42" s="18"/>
      <c r="T42" s="1"/>
      <c r="U42" s="1"/>
      <c r="V42" s="1">
        <v>96.5</v>
      </c>
      <c r="W42" s="1">
        <v>91</v>
      </c>
      <c r="X42" s="1"/>
      <c r="Y42" s="1"/>
      <c r="Z42" s="1"/>
      <c r="AA42" s="1"/>
      <c r="AB42" s="1"/>
      <c r="AC42" s="1"/>
      <c r="AD42" s="1"/>
      <c r="AE42" s="18"/>
      <c r="AF42" s="1"/>
      <c r="AG42" s="1"/>
      <c r="AH42" s="1">
        <v>97.161290322580641</v>
      </c>
      <c r="AI42" s="1">
        <v>89</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
      <c r="A43" s="19"/>
      <c r="B43" s="19"/>
      <c r="C43" s="19"/>
      <c r="D43" s="18"/>
      <c r="E43" s="28" t="str">
        <f t="shared" si="0"/>
        <v/>
      </c>
      <c r="F43" s="28" t="str">
        <f>IF(AND(ISNUMBER(E43),E43&gt;=1),IF(E43&lt;=$FD$13,$FE$13,IF(E43&lt;=$FD$14,$FE$14,IF(E43&lt;=$FD$15,$FE$15,IF(E43&lt;=$FD$16,$FE$16,)))), "")</f>
        <v/>
      </c>
      <c r="G43" s="28" t="str">
        <f t="shared" si="1"/>
        <v/>
      </c>
      <c r="H43" s="28" t="str">
        <f>IF(AND(ISNUMBER(G43),G43&gt;=1),IF(G43&lt;=$FD$13,$FE$13,IF(G43&lt;=$FD$14,$FE$14,IF(G43&lt;=$FD$15,$FE$15,IF(G43&lt;=$FD$16,$FE$16,)))), "")</f>
        <v/>
      </c>
      <c r="I43" s="36"/>
      <c r="J43" s="28" t="str">
        <f>IF(I43=$FG$13,$FH$13,IF(I43=$FG$15,$FH$15,IF(I43=$FG$17,$FH$17,IF(I43=$FG$19,$FH$19,IF(I43=$FG$21,$FH$21,IF(I43=$FG$23,$FH$23,IF(I43=$FG$25,$FH$25,IF(I43=$FG$27,$FH$27,IF(I43=$FG$29,$FH$29,IF(I43=$FG$31,$FH$31,""))))))))))</f>
        <v/>
      </c>
      <c r="K43" s="28" t="str">
        <f t="shared" si="2"/>
        <v/>
      </c>
      <c r="L43" s="28" t="str">
        <f>IF(AND(ISNUMBER(K43),K43&gt;=1), IF(K43&lt;=$FD$27,$FE$27,IF(K43&lt;=$FD$28,$FE$28,IF(K43&lt;=$FD$29,$FE$29,IF(K43&lt;=$FD$30,$FE$30,)))), "")</f>
        <v/>
      </c>
      <c r="M43" s="28" t="str">
        <f t="shared" si="3"/>
        <v/>
      </c>
      <c r="N43" s="28" t="str">
        <f t="shared" si="4"/>
        <v/>
      </c>
      <c r="O43" s="36"/>
      <c r="P43" s="28" t="str">
        <f t="shared" si="5"/>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
      <c r="A44" s="19"/>
      <c r="B44" s="19"/>
      <c r="C44" s="19"/>
      <c r="D44" s="18"/>
      <c r="E44" s="28" t="str">
        <f t="shared" si="0"/>
        <v/>
      </c>
      <c r="F44" s="28" t="str">
        <f>IF(AND(ISNUMBER(E44),E44&gt;=1),IF(E44&lt;=$FD$13,$FE$13,IF(E44&lt;=$FD$14,$FE$14,IF(E44&lt;=$FD$15,$FE$15,IF(E44&lt;=$FD$16,$FE$16,)))), "")</f>
        <v/>
      </c>
      <c r="G44" s="28" t="str">
        <f t="shared" si="1"/>
        <v/>
      </c>
      <c r="H44" s="28" t="str">
        <f>IF(AND(ISNUMBER(G44),G44&gt;=1),IF(G44&lt;=$FD$13,$FE$13,IF(G44&lt;=$FD$14,$FE$14,IF(G44&lt;=$FD$15,$FE$15,IF(G44&lt;=$FD$16,$FE$16,)))), "")</f>
        <v/>
      </c>
      <c r="I44" s="36"/>
      <c r="J44" s="28" t="str">
        <f>IF(I44=$FG$13,$FH$13,IF(I44=$FG$15,$FH$15,IF(I44=$FG$17,$FH$17,IF(I44=$FG$19,$FH$19,IF(I44=$FG$21,$FH$21,IF(I44=$FG$23,$FH$23,IF(I44=$FG$25,$FH$25,IF(I44=$FG$27,$FH$27,IF(I44=$FG$29,$FH$29,IF(I44=$FG$31,$FH$31,""))))))))))</f>
        <v/>
      </c>
      <c r="K44" s="28" t="str">
        <f t="shared" si="2"/>
        <v/>
      </c>
      <c r="L44" s="28" t="str">
        <f>IF(AND(ISNUMBER(K44),K44&gt;=1), IF(K44&lt;=$FD$27,$FE$27,IF(K44&lt;=$FD$28,$FE$28,IF(K44&lt;=$FD$29,$FE$29,IF(K44&lt;=$FD$30,$FE$30,)))), "")</f>
        <v/>
      </c>
      <c r="M44" s="28" t="str">
        <f t="shared" si="3"/>
        <v/>
      </c>
      <c r="N44" s="28" t="str">
        <f t="shared" si="4"/>
        <v/>
      </c>
      <c r="O44" s="36"/>
      <c r="P44" s="28" t="str">
        <f t="shared" si="5"/>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
      <c r="A45" s="19"/>
      <c r="B45" s="19"/>
      <c r="C45" s="19"/>
      <c r="D45" s="18"/>
      <c r="E45" s="28" t="str">
        <f t="shared" si="0"/>
        <v/>
      </c>
      <c r="F45" s="28" t="str">
        <f>IF(AND(ISNUMBER(E45),E45&gt;=1),IF(E45&lt;=$FD$13,$FE$13,IF(E45&lt;=$FD$14,$FE$14,IF(E45&lt;=$FD$15,$FE$15,IF(E45&lt;=$FD$16,$FE$16,)))), "")</f>
        <v/>
      </c>
      <c r="G45" s="28" t="str">
        <f t="shared" si="1"/>
        <v/>
      </c>
      <c r="H45" s="28" t="str">
        <f>IF(AND(ISNUMBER(G45),G45&gt;=1),IF(G45&lt;=$FD$13,$FE$13,IF(G45&lt;=$FD$14,$FE$14,IF(G45&lt;=$FD$15,$FE$15,IF(G45&lt;=$FD$16,$FE$16,)))), "")</f>
        <v/>
      </c>
      <c r="I45" s="36"/>
      <c r="J45" s="28" t="str">
        <f>IF(I45=$FG$13,$FH$13,IF(I45=$FG$15,$FH$15,IF(I45=$FG$17,$FH$17,IF(I45=$FG$19,$FH$19,IF(I45=$FG$21,$FH$21,IF(I45=$FG$23,$FH$23,IF(I45=$FG$25,$FH$25,IF(I45=$FG$27,$FH$27,IF(I45=$FG$29,$FH$29,IF(I45=$FG$31,$FH$31,""))))))))))</f>
        <v/>
      </c>
      <c r="K45" s="28" t="str">
        <f t="shared" si="2"/>
        <v/>
      </c>
      <c r="L45" s="28" t="str">
        <f>IF(AND(ISNUMBER(K45),K45&gt;=1), IF(K45&lt;=$FD$27,$FE$27,IF(K45&lt;=$FD$28,$FE$28,IF(K45&lt;=$FD$29,$FE$29,IF(K45&lt;=$FD$30,$FE$30,)))), "")</f>
        <v/>
      </c>
      <c r="M45" s="28" t="str">
        <f t="shared" si="3"/>
        <v/>
      </c>
      <c r="N45" s="28" t="str">
        <f t="shared" si="4"/>
        <v/>
      </c>
      <c r="O45" s="36"/>
      <c r="P45" s="28" t="str">
        <f t="shared" si="5"/>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
      <c r="A46" s="19"/>
      <c r="B46" s="19"/>
      <c r="C46" s="19"/>
      <c r="D46" s="18"/>
      <c r="E46" s="28" t="str">
        <f t="shared" si="0"/>
        <v/>
      </c>
      <c r="F46" s="28" t="str">
        <f>IF(AND(ISNUMBER(E46),E46&gt;=1),IF(E46&lt;=$FD$13,$FE$13,IF(E46&lt;=$FD$14,$FE$14,IF(E46&lt;=$FD$15,$FE$15,IF(E46&lt;=$FD$16,$FE$16,)))), "")</f>
        <v/>
      </c>
      <c r="G46" s="28" t="str">
        <f t="shared" si="1"/>
        <v/>
      </c>
      <c r="H46" s="28" t="str">
        <f>IF(AND(ISNUMBER(G46),G46&gt;=1),IF(G46&lt;=$FD$13,$FE$13,IF(G46&lt;=$FD$14,$FE$14,IF(G46&lt;=$FD$15,$FE$15,IF(G46&lt;=$FD$16,$FE$16,)))), "")</f>
        <v/>
      </c>
      <c r="I46" s="36"/>
      <c r="J46" s="28" t="str">
        <f>IF(I46=$FG$13,$FH$13,IF(I46=$FG$15,$FH$15,IF(I46=$FG$17,$FH$17,IF(I46=$FG$19,$FH$19,IF(I46=$FG$21,$FH$21,IF(I46=$FG$23,$FH$23,IF(I46=$FG$25,$FH$25,IF(I46=$FG$27,$FH$27,IF(I46=$FG$29,$FH$29,IF(I46=$FG$31,$FH$31,""))))))))))</f>
        <v/>
      </c>
      <c r="K46" s="28" t="str">
        <f t="shared" si="2"/>
        <v/>
      </c>
      <c r="L46" s="28" t="str">
        <f>IF(AND(ISNUMBER(K46),K46&gt;=1), IF(K46&lt;=$FD$27,$FE$27,IF(K46&lt;=$FD$28,$FE$28,IF(K46&lt;=$FD$29,$FE$29,IF(K46&lt;=$FD$30,$FE$30,)))), "")</f>
        <v/>
      </c>
      <c r="M46" s="28" t="str">
        <f t="shared" si="3"/>
        <v/>
      </c>
      <c r="N46" s="28" t="str">
        <f t="shared" si="4"/>
        <v/>
      </c>
      <c r="O46" s="36"/>
      <c r="P46" s="28" t="str">
        <f t="shared" si="5"/>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
      <c r="A47" s="19"/>
      <c r="B47" s="19"/>
      <c r="C47" s="19"/>
      <c r="D47" s="18"/>
      <c r="E47" s="28" t="str">
        <f t="shared" si="0"/>
        <v/>
      </c>
      <c r="F47" s="28" t="str">
        <f>IF(AND(ISNUMBER(E47),E47&gt;=1),IF(E47&lt;=$FD$13,$FE$13,IF(E47&lt;=$FD$14,$FE$14,IF(E47&lt;=$FD$15,$FE$15,IF(E47&lt;=$FD$16,$FE$16,)))), "")</f>
        <v/>
      </c>
      <c r="G47" s="28" t="str">
        <f t="shared" si="1"/>
        <v/>
      </c>
      <c r="H47" s="28" t="str">
        <f>IF(AND(ISNUMBER(G47),G47&gt;=1),IF(G47&lt;=$FD$13,$FE$13,IF(G47&lt;=$FD$14,$FE$14,IF(G47&lt;=$FD$15,$FE$15,IF(G47&lt;=$FD$16,$FE$16,)))), "")</f>
        <v/>
      </c>
      <c r="I47" s="36"/>
      <c r="J47" s="28" t="str">
        <f>IF(I47=$FG$13,$FH$13,IF(I47=$FG$15,$FH$15,IF(I47=$FG$17,$FH$17,IF(I47=$FG$19,$FH$19,IF(I47=$FG$21,$FH$21,IF(I47=$FG$23,$FH$23,IF(I47=$FG$25,$FH$25,IF(I47=$FG$27,$FH$27,IF(I47=$FG$29,$FH$29,IF(I47=$FG$31,$FH$31,""))))))))))</f>
        <v/>
      </c>
      <c r="K47" s="28" t="str">
        <f t="shared" si="2"/>
        <v/>
      </c>
      <c r="L47" s="28" t="str">
        <f>IF(AND(ISNUMBER(K47),K47&gt;=1), IF(K47&lt;=$FD$27,$FE$27,IF(K47&lt;=$FD$28,$FE$28,IF(K47&lt;=$FD$29,$FE$29,IF(K47&lt;=$FD$30,$FE$30,)))), "")</f>
        <v/>
      </c>
      <c r="M47" s="28" t="str">
        <f t="shared" si="3"/>
        <v/>
      </c>
      <c r="N47" s="28" t="str">
        <f t="shared" si="4"/>
        <v/>
      </c>
      <c r="O47" s="36"/>
      <c r="P47" s="28" t="str">
        <f t="shared" si="5"/>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
      <c r="A48" s="19"/>
      <c r="B48" s="19"/>
      <c r="C48" s="19"/>
      <c r="D48" s="18"/>
      <c r="E48" s="28" t="str">
        <f t="shared" si="0"/>
        <v/>
      </c>
      <c r="F48" s="28" t="str">
        <f>IF(AND(ISNUMBER(E48),E48&gt;=1),IF(E48&lt;=$FD$13,$FE$13,IF(E48&lt;=$FD$14,$FE$14,IF(E48&lt;=$FD$15,$FE$15,IF(E48&lt;=$FD$16,$FE$16,)))), "")</f>
        <v/>
      </c>
      <c r="G48" s="28" t="str">
        <f t="shared" si="1"/>
        <v/>
      </c>
      <c r="H48" s="28" t="str">
        <f>IF(AND(ISNUMBER(G48),G48&gt;=1),IF(G48&lt;=$FD$13,$FE$13,IF(G48&lt;=$FD$14,$FE$14,IF(G48&lt;=$FD$15,$FE$15,IF(G48&lt;=$FD$16,$FE$16,)))), "")</f>
        <v/>
      </c>
      <c r="I48" s="36"/>
      <c r="J48" s="28" t="str">
        <f>IF(I48=$FG$13,$FH$13,IF(I48=$FG$15,$FH$15,IF(I48=$FG$17,$FH$17,IF(I48=$FG$19,$FH$19,IF(I48=$FG$21,$FH$21,IF(I48=$FG$23,$FH$23,IF(I48=$FG$25,$FH$25,IF(I48=$FG$27,$FH$27,IF(I48=$FG$29,$FH$29,IF(I48=$FG$31,$FH$31,""))))))))))</f>
        <v/>
      </c>
      <c r="K48" s="28" t="str">
        <f t="shared" si="2"/>
        <v/>
      </c>
      <c r="L48" s="28" t="str">
        <f>IF(AND(ISNUMBER(K48),K48&gt;=1), IF(K48&lt;=$FD$27,$FE$27,IF(K48&lt;=$FD$28,$FE$28,IF(K48&lt;=$FD$29,$FE$29,IF(K48&lt;=$FD$30,$FE$30,)))), "")</f>
        <v/>
      </c>
      <c r="M48" s="28" t="str">
        <f t="shared" si="3"/>
        <v/>
      </c>
      <c r="N48" s="28" t="str">
        <f t="shared" si="4"/>
        <v/>
      </c>
      <c r="O48" s="36"/>
      <c r="P48" s="28" t="str">
        <f t="shared" si="5"/>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
      <c r="A49" s="19"/>
      <c r="B49" s="19"/>
      <c r="C49" s="19"/>
      <c r="D49" s="18"/>
      <c r="E49" s="28" t="str">
        <f t="shared" si="0"/>
        <v/>
      </c>
      <c r="F49" s="28" t="str">
        <f>IF(AND(ISNUMBER(E49),E49&gt;=1),IF(E49&lt;=$FD$13,$FE$13,IF(E49&lt;=$FD$14,$FE$14,IF(E49&lt;=$FD$15,$FE$15,IF(E49&lt;=$FD$16,$FE$16,)))), "")</f>
        <v/>
      </c>
      <c r="G49" s="28" t="str">
        <f t="shared" si="1"/>
        <v/>
      </c>
      <c r="H49" s="28" t="str">
        <f>IF(AND(ISNUMBER(G49),G49&gt;=1),IF(G49&lt;=$FD$13,$FE$13,IF(G49&lt;=$FD$14,$FE$14,IF(G49&lt;=$FD$15,$FE$15,IF(G49&lt;=$FD$16,$FE$16,)))), "")</f>
        <v/>
      </c>
      <c r="I49" s="36"/>
      <c r="J49" s="28" t="str">
        <f>IF(I49=$FG$13,$FH$13,IF(I49=$FG$15,$FH$15,IF(I49=$FG$17,$FH$17,IF(I49=$FG$19,$FH$19,IF(I49=$FG$21,$FH$21,IF(I49=$FG$23,$FH$23,IF(I49=$FG$25,$FH$25,IF(I49=$FG$27,$FH$27,IF(I49=$FG$29,$FH$29,IF(I49=$FG$31,$FH$31,""))))))))))</f>
        <v/>
      </c>
      <c r="K49" s="28" t="str">
        <f t="shared" si="2"/>
        <v/>
      </c>
      <c r="L49" s="28" t="str">
        <f>IF(AND(ISNUMBER(K49),K49&gt;=1), IF(K49&lt;=$FD$27,$FE$27,IF(K49&lt;=$FD$28,$FE$28,IF(K49&lt;=$FD$29,$FE$29,IF(K49&lt;=$FD$30,$FE$30,)))), "")</f>
        <v/>
      </c>
      <c r="M49" s="28" t="str">
        <f t="shared" si="3"/>
        <v/>
      </c>
      <c r="N49" s="28" t="str">
        <f t="shared" si="4"/>
        <v/>
      </c>
      <c r="O49" s="36"/>
      <c r="P49" s="28" t="str">
        <f t="shared" si="5"/>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
      <c r="A50" s="19"/>
      <c r="B50" s="19"/>
      <c r="C50" s="19"/>
      <c r="D50" s="18"/>
      <c r="E50" s="28" t="str">
        <f t="shared" si="0"/>
        <v/>
      </c>
      <c r="F50" s="28" t="str">
        <f>IF(AND(ISNUMBER(E50),E50&gt;=1),IF(E50&lt;=$FD$13,$FE$13,IF(E50&lt;=$FD$14,$FE$14,IF(E50&lt;=$FD$15,$FE$15,IF(E50&lt;=$FD$16,$FE$16,)))), "")</f>
        <v/>
      </c>
      <c r="G50" s="28" t="str">
        <f t="shared" si="1"/>
        <v/>
      </c>
      <c r="H50" s="28" t="str">
        <f>IF(AND(ISNUMBER(G50),G50&gt;=1),IF(G50&lt;=$FD$13,$FE$13,IF(G50&lt;=$FD$14,$FE$14,IF(G50&lt;=$FD$15,$FE$15,IF(G50&lt;=$FD$16,$FE$16,)))), "")</f>
        <v/>
      </c>
      <c r="I50" s="36"/>
      <c r="J50" s="28" t="str">
        <f>IF(I50=$FG$13,$FH$13,IF(I50=$FG$15,$FH$15,IF(I50=$FG$17,$FH$17,IF(I50=$FG$19,$FH$19,IF(I50=$FG$21,$FH$21,IF(I50=$FG$23,$FH$23,IF(I50=$FG$25,$FH$25,IF(I50=$FG$27,$FH$27,IF(I50=$FG$29,$FH$29,IF(I50=$FG$31,$FH$31,""))))))))))</f>
        <v/>
      </c>
      <c r="K50" s="28" t="str">
        <f t="shared" si="2"/>
        <v/>
      </c>
      <c r="L50" s="28" t="str">
        <f>IF(AND(ISNUMBER(K50),K50&gt;=1), IF(K50&lt;=$FD$27,$FE$27,IF(K50&lt;=$FD$28,$FE$28,IF(K50&lt;=$FD$29,$FE$29,IF(K50&lt;=$FD$30,$FE$30,)))), "")</f>
        <v/>
      </c>
      <c r="M50" s="28" t="str">
        <f t="shared" si="3"/>
        <v/>
      </c>
      <c r="N50" s="28" t="str">
        <f t="shared" si="4"/>
        <v/>
      </c>
      <c r="O50" s="36"/>
      <c r="P50" s="28" t="str">
        <f t="shared" si="5"/>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
      <c r="A53" s="18"/>
      <c r="B53" s="18"/>
      <c r="C53" s="18" t="s">
        <v>105</v>
      </c>
      <c r="D53" s="18"/>
      <c r="E53" s="18"/>
      <c r="F53" s="18" t="s">
        <v>106</v>
      </c>
      <c r="G53" s="18"/>
      <c r="H53" s="18"/>
      <c r="I53" s="38"/>
      <c r="J53" s="30"/>
      <c r="K53" s="18">
        <f>IF(COUNTBLANK($G$11:$G$50)=40,"",MIN($G$11:$G$50))</f>
        <v>78</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
      <c r="A54" s="18"/>
      <c r="B54" s="18"/>
      <c r="C54" s="18"/>
      <c r="D54" s="18"/>
      <c r="E54" s="18"/>
      <c r="F54" s="18" t="s">
        <v>108</v>
      </c>
      <c r="G54" s="18"/>
      <c r="H54" s="18"/>
      <c r="I54" s="38"/>
      <c r="J54" s="30"/>
      <c r="K54" s="18">
        <f>IF(COUNTBLANK($G$11:$G$50)=40,"",AVERAGE($G$11:$G$50))</f>
        <v>90.71875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25" activePane="bottomRight" state="frozen"/>
      <selection pane="topRight"/>
      <selection pane="bottomLeft"/>
      <selection pane="bottomRight" activeCell="Q46" sqref="Q46"/>
    </sheetView>
  </sheetViews>
  <sheetFormatPr baseColWidth="10" defaultColWidth="8.83203125" defaultRowHeight="15" x14ac:dyDescent="0.2"/>
  <cols>
    <col min="1" max="1" width="6.5" customWidth="1"/>
    <col min="2" max="2" width="9.1640625" hidden="1" customWidth="1"/>
    <col min="3" max="3" width="37.33203125" customWidth="1"/>
    <col min="4" max="4" width="5.83203125" customWidth="1"/>
    <col min="5" max="8" width="7.6640625" customWidth="1"/>
    <col min="9" max="9" width="11.6640625" customWidth="1"/>
    <col min="10" max="10" width="20.6640625" customWidth="1"/>
    <col min="11" max="14" width="7.6640625" customWidth="1"/>
    <col min="15" max="15" width="11.6640625" customWidth="1"/>
    <col min="16" max="16" width="20.6640625" customWidth="1"/>
    <col min="17" max="18" width="7.6640625" customWidth="1"/>
    <col min="20" max="29" width="7.1640625" customWidth="1"/>
    <col min="30" max="30" width="7.1640625" hidden="1" customWidth="1"/>
    <col min="31" max="31" width="7.1640625" customWidth="1"/>
    <col min="32" max="40" width="8.6640625" customWidth="1"/>
    <col min="41" max="42" width="7.1640625" customWidth="1"/>
    <col min="43" max="52" width="7.1640625" hidden="1" customWidth="1"/>
    <col min="53" max="53" width="0" hidden="1" customWidth="1"/>
    <col min="54" max="157" width="9.1640625" hidden="1" customWidth="1"/>
    <col min="158" max="158" width="6.1640625" hidden="1" customWidth="1"/>
    <col min="159" max="161" width="12.6640625" customWidth="1"/>
    <col min="162" max="162" width="5.83203125" customWidth="1"/>
    <col min="163" max="163" width="6.83203125" customWidth="1"/>
    <col min="164" max="165" width="40.6640625" customWidth="1"/>
    <col min="166" max="166" width="10.6640625" hidden="1" customWidth="1"/>
    <col min="167" max="167" width="11.5" hidden="1" customWidth="1"/>
  </cols>
  <sheetData>
    <row r="1" spans="1:167" ht="18.75" customHeight="1" x14ac:dyDescent="0.2">
      <c r="A1" s="15">
        <v>1253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
      <c r="A2" s="16" t="s">
        <v>1</v>
      </c>
      <c r="B2" s="21"/>
      <c r="C2" s="24" t="s">
        <v>2</v>
      </c>
      <c r="D2" s="18"/>
      <c r="E2" s="25" t="s">
        <v>148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
      <c r="A3" s="16" t="s">
        <v>4</v>
      </c>
      <c r="B3" s="22">
        <v>1253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 customHeight="1" x14ac:dyDescent="0.2">
      <c r="A7" s="18"/>
      <c r="B7" s="23">
        <v>271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 customHeight="1" x14ac:dyDescent="0.2">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 customHeight="1" x14ac:dyDescent="0.2">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8" customHeight="1" x14ac:dyDescent="0.2">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
      <c r="A11" s="19">
        <v>1</v>
      </c>
      <c r="B11" s="19">
        <v>134786</v>
      </c>
      <c r="C11" s="19" t="s">
        <v>149</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bersyarat</v>
      </c>
      <c r="K11" s="28">
        <f t="shared" ref="K11:K50" si="5">IF((COUNTA(AF11:AO11)&gt;0),AVERAGE(AF11:AO11),"")</f>
        <v>90.233183856502251</v>
      </c>
      <c r="L11" s="28" t="str">
        <f t="shared" ref="L11:L50" si="6">IF(AND(ISNUMBER(K11),K11&gt;=1), IF(K11&lt;=$FD$27,$FE$27,IF(K11&lt;=$FD$28,$FE$28,IF(K11&lt;=$FD$29,$FE$29,IF(K11&lt;=$FD$30,$FE$30,)))), "")</f>
        <v>A</v>
      </c>
      <c r="M11" s="28">
        <f t="shared" ref="M11:M50" si="7">IF((COUNTA(AF11:AO11)&gt;0),AVERAGE(AF11:AO11),"")</f>
        <v>90.233183856502251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bersyarat</v>
      </c>
      <c r="Q11" s="39" t="s">
        <v>8</v>
      </c>
      <c r="R11" s="39" t="s">
        <v>8</v>
      </c>
      <c r="S11" s="18"/>
      <c r="T11" s="1"/>
      <c r="U11" s="1"/>
      <c r="V11" s="1">
        <v>91.929203539823007</v>
      </c>
      <c r="W11" s="1">
        <v>90</v>
      </c>
      <c r="X11" s="1"/>
      <c r="Y11" s="1"/>
      <c r="Z11" s="1"/>
      <c r="AA11" s="1"/>
      <c r="AB11" s="1"/>
      <c r="AC11" s="1"/>
      <c r="AD11" s="1"/>
      <c r="AE11" s="18"/>
      <c r="AF11" s="1"/>
      <c r="AG11" s="1"/>
      <c r="AH11" s="1">
        <v>92.466367713004487</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
      <c r="A12" s="19">
        <v>2</v>
      </c>
      <c r="B12" s="19">
        <v>134802</v>
      </c>
      <c r="C12" s="19" t="s">
        <v>150</v>
      </c>
      <c r="D12" s="18"/>
      <c r="E12" s="28">
        <f t="shared" si="0"/>
        <v>93</v>
      </c>
      <c r="F12" s="28" t="str">
        <f t="shared" si="1"/>
        <v>A</v>
      </c>
      <c r="G12" s="28">
        <f t="shared" si="2"/>
        <v>93</v>
      </c>
      <c r="H12" s="28" t="str">
        <f t="shared" si="3"/>
        <v>A</v>
      </c>
      <c r="I12" s="36">
        <v>1</v>
      </c>
      <c r="J12" s="28" t="str">
        <f t="shared" si="4"/>
        <v>Memiliki kemampuan menganalisis aturan pencacahan (aturan penjumlahan, aturan perkalian, permutasi, dan kombinasi) dan menentukan peluang kejadian majemuk, namun perlu peningkatan pada menentukan peluang kejadian bersyarat</v>
      </c>
      <c r="K12" s="28">
        <f t="shared" si="5"/>
        <v>92.448430493273548</v>
      </c>
      <c r="L12" s="28" t="str">
        <f t="shared" si="6"/>
        <v>A</v>
      </c>
      <c r="M12" s="28">
        <f t="shared" si="7"/>
        <v>92.448430493273548</v>
      </c>
      <c r="N12" s="28" t="str">
        <f t="shared" si="8"/>
        <v>A</v>
      </c>
      <c r="O12" s="36">
        <v>1</v>
      </c>
      <c r="P12" s="28" t="str">
        <f t="shared" si="9"/>
        <v>Sangat terampil menyelesaikan masalah aturan pencacahan (aturan penjumlahan, aturan perkalian, permutasi, dan kombinasi) dan menentukan peluang kejadian majemuk, namun perlu peningkatan pada menyelesaikan masalah peluang kejadian bersyarat</v>
      </c>
      <c r="Q12" s="39" t="s">
        <v>8</v>
      </c>
      <c r="R12" s="39" t="s">
        <v>8</v>
      </c>
      <c r="S12" s="18"/>
      <c r="T12" s="1"/>
      <c r="U12" s="1"/>
      <c r="V12" s="1">
        <v>92.353982300884951</v>
      </c>
      <c r="W12" s="1">
        <v>94</v>
      </c>
      <c r="X12" s="1"/>
      <c r="Y12" s="1"/>
      <c r="Z12" s="1"/>
      <c r="AA12" s="1"/>
      <c r="AB12" s="1"/>
      <c r="AC12" s="1"/>
      <c r="AD12" s="1"/>
      <c r="AE12" s="18"/>
      <c r="AF12" s="1"/>
      <c r="AG12" s="1"/>
      <c r="AH12" s="1">
        <v>92.896860986547082</v>
      </c>
      <c r="AI12" s="1">
        <v>92</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
      <c r="A13" s="19">
        <v>3</v>
      </c>
      <c r="B13" s="19">
        <v>134818</v>
      </c>
      <c r="C13" s="19" t="s">
        <v>151</v>
      </c>
      <c r="D13" s="18"/>
      <c r="E13" s="28">
        <f t="shared" si="0"/>
        <v>95</v>
      </c>
      <c r="F13" s="28" t="str">
        <f t="shared" si="1"/>
        <v>A</v>
      </c>
      <c r="G13" s="28">
        <f t="shared" si="2"/>
        <v>95</v>
      </c>
      <c r="H13" s="28" t="str">
        <f t="shared" si="3"/>
        <v>A</v>
      </c>
      <c r="I13" s="36">
        <v>1</v>
      </c>
      <c r="J13" s="28" t="str">
        <f t="shared" si="4"/>
        <v>Memiliki kemampuan menganalisis aturan pencacahan (aturan penjumlahan, aturan perkalian, permutasi, dan kombinasi) dan menentukan peluang kejadian majemuk, namun perlu peningkatan pada menentukan peluang kejadian bersyarat</v>
      </c>
      <c r="K13" s="28">
        <f t="shared" si="5"/>
        <v>94.670403587443957</v>
      </c>
      <c r="L13" s="28" t="str">
        <f t="shared" si="6"/>
        <v>A</v>
      </c>
      <c r="M13" s="28">
        <f t="shared" si="7"/>
        <v>94.670403587443957</v>
      </c>
      <c r="N13" s="28" t="str">
        <f t="shared" si="8"/>
        <v>A</v>
      </c>
      <c r="O13" s="36">
        <v>1</v>
      </c>
      <c r="P13" s="28" t="str">
        <f t="shared" si="9"/>
        <v>Sangat terampil menyelesaikan masalah aturan pencacahan (aturan penjumlahan, aturan perkalian, permutasi, dan kombinasi) dan menentukan peluang kejadian majemuk, namun perlu peningkatan pada menyelesaikan masalah peluang kejadian bersyarat</v>
      </c>
      <c r="Q13" s="39" t="s">
        <v>8</v>
      </c>
      <c r="R13" s="39" t="s">
        <v>8</v>
      </c>
      <c r="S13" s="18"/>
      <c r="T13" s="1"/>
      <c r="U13" s="1"/>
      <c r="V13" s="1">
        <v>95.752212389380531</v>
      </c>
      <c r="W13" s="1">
        <v>95</v>
      </c>
      <c r="X13" s="1"/>
      <c r="Y13" s="1"/>
      <c r="Z13" s="1"/>
      <c r="AA13" s="1"/>
      <c r="AB13" s="1"/>
      <c r="AC13" s="1"/>
      <c r="AD13" s="1"/>
      <c r="AE13" s="18"/>
      <c r="AF13" s="1"/>
      <c r="AG13" s="1"/>
      <c r="AH13" s="1">
        <v>96.3408071748879</v>
      </c>
      <c r="AI13" s="1">
        <v>93</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181</v>
      </c>
      <c r="FI13" s="43" t="s">
        <v>182</v>
      </c>
      <c r="FJ13" s="41">
        <v>59481</v>
      </c>
      <c r="FK13" s="41">
        <v>59491</v>
      </c>
    </row>
    <row r="14" spans="1:167" x14ac:dyDescent="0.2">
      <c r="A14" s="19">
        <v>4</v>
      </c>
      <c r="B14" s="19">
        <v>134834</v>
      </c>
      <c r="C14" s="19" t="s">
        <v>152</v>
      </c>
      <c r="D14" s="18"/>
      <c r="E14" s="28">
        <f t="shared" si="0"/>
        <v>92</v>
      </c>
      <c r="F14" s="28" t="str">
        <f t="shared" si="1"/>
        <v>A</v>
      </c>
      <c r="G14" s="28">
        <f t="shared" si="2"/>
        <v>92</v>
      </c>
      <c r="H14" s="28" t="str">
        <f t="shared" si="3"/>
        <v>A</v>
      </c>
      <c r="I14" s="36">
        <v>1</v>
      </c>
      <c r="J14" s="28" t="str">
        <f t="shared" si="4"/>
        <v>Memiliki kemampuan menganalisis aturan pencacahan (aturan penjumlahan, aturan perkalian, permutasi, dan kombinasi) dan menentukan peluang kejadian majemuk, namun perlu peningkatan pada menentukan peluang kejadian bersyarat</v>
      </c>
      <c r="K14" s="28">
        <f t="shared" si="5"/>
        <v>91.017937219730939</v>
      </c>
      <c r="L14" s="28" t="str">
        <f t="shared" si="6"/>
        <v>A</v>
      </c>
      <c r="M14" s="28">
        <f t="shared" si="7"/>
        <v>91.017937219730939</v>
      </c>
      <c r="N14" s="28" t="str">
        <f t="shared" si="8"/>
        <v>A</v>
      </c>
      <c r="O14" s="36">
        <v>1</v>
      </c>
      <c r="P14" s="28" t="str">
        <f t="shared" si="9"/>
        <v>Sangat terampil menyelesaikan masalah aturan pencacahan (aturan penjumlahan, aturan perkalian, permutasi, dan kombinasi) dan menentukan peluang kejadian majemuk, namun perlu peningkatan pada menyelesaikan masalah peluang kejadian bersyarat</v>
      </c>
      <c r="Q14" s="39" t="s">
        <v>8</v>
      </c>
      <c r="R14" s="39" t="s">
        <v>8</v>
      </c>
      <c r="S14" s="18"/>
      <c r="T14" s="1"/>
      <c r="U14" s="1"/>
      <c r="V14" s="1">
        <v>91.504424778761063</v>
      </c>
      <c r="W14" s="1">
        <v>92</v>
      </c>
      <c r="X14" s="1"/>
      <c r="Y14" s="1"/>
      <c r="Z14" s="1"/>
      <c r="AA14" s="1"/>
      <c r="AB14" s="1"/>
      <c r="AC14" s="1"/>
      <c r="AD14" s="1"/>
      <c r="AE14" s="18"/>
      <c r="AF14" s="1"/>
      <c r="AG14" s="1"/>
      <c r="AH14" s="1">
        <v>92.035874439461878</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
      <c r="A15" s="19">
        <v>5</v>
      </c>
      <c r="B15" s="19">
        <v>134850</v>
      </c>
      <c r="C15" s="19" t="s">
        <v>153</v>
      </c>
      <c r="D15" s="18"/>
      <c r="E15" s="28">
        <f t="shared" si="0"/>
        <v>79</v>
      </c>
      <c r="F15" s="28" t="str">
        <f t="shared" si="1"/>
        <v>B</v>
      </c>
      <c r="G15" s="28">
        <f t="shared" si="2"/>
        <v>79</v>
      </c>
      <c r="H15" s="28" t="str">
        <f t="shared" si="3"/>
        <v>B</v>
      </c>
      <c r="I15" s="36">
        <v>2</v>
      </c>
      <c r="J1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5" s="28">
        <f t="shared" si="5"/>
        <v>78</v>
      </c>
      <c r="L15" s="28" t="str">
        <f t="shared" si="6"/>
        <v>B</v>
      </c>
      <c r="M15" s="28">
        <f t="shared" si="7"/>
        <v>78</v>
      </c>
      <c r="N15" s="28" t="str">
        <f t="shared" si="8"/>
        <v>B</v>
      </c>
      <c r="O15" s="36">
        <v>2</v>
      </c>
      <c r="P15"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5" s="39" t="s">
        <v>8</v>
      </c>
      <c r="R15" s="39" t="s">
        <v>8</v>
      </c>
      <c r="S15" s="18"/>
      <c r="T15" s="1"/>
      <c r="U15" s="1"/>
      <c r="V15" s="1">
        <v>76</v>
      </c>
      <c r="W15" s="1">
        <v>82</v>
      </c>
      <c r="X15" s="1"/>
      <c r="Y15" s="1"/>
      <c r="Z15" s="1"/>
      <c r="AA15" s="1"/>
      <c r="AB15" s="1"/>
      <c r="AC15" s="1"/>
      <c r="AD15" s="1"/>
      <c r="AE15" s="18"/>
      <c r="AF15" s="1"/>
      <c r="AG15" s="1"/>
      <c r="AH15" s="1">
        <v>76</v>
      </c>
      <c r="AI15" s="1">
        <v>80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183</v>
      </c>
      <c r="FI15" s="43" t="s">
        <v>184</v>
      </c>
      <c r="FJ15" s="41">
        <v>59482</v>
      </c>
      <c r="FK15" s="41">
        <v>59492</v>
      </c>
    </row>
    <row r="16" spans="1:167" x14ac:dyDescent="0.2">
      <c r="A16" s="19">
        <v>6</v>
      </c>
      <c r="B16" s="19">
        <v>134866</v>
      </c>
      <c r="C16" s="19" t="s">
        <v>154</v>
      </c>
      <c r="D16" s="18"/>
      <c r="E16" s="28">
        <f t="shared" si="0"/>
        <v>91</v>
      </c>
      <c r="F16" s="28" t="str">
        <f t="shared" si="1"/>
        <v>A</v>
      </c>
      <c r="G16" s="28">
        <f t="shared" si="2"/>
        <v>91</v>
      </c>
      <c r="H16" s="28" t="str">
        <f t="shared" si="3"/>
        <v>A</v>
      </c>
      <c r="I16" s="36">
        <v>1</v>
      </c>
      <c r="J16" s="28" t="str">
        <f t="shared" si="4"/>
        <v>Memiliki kemampuan menganalisis aturan pencacahan (aturan penjumlahan, aturan perkalian, permutasi, dan kombinasi) dan menentukan peluang kejadian majemuk, namun perlu peningkatan pada menentukan peluang kejadian bersyarat</v>
      </c>
      <c r="K16" s="28">
        <f t="shared" si="5"/>
        <v>89.948430493273548</v>
      </c>
      <c r="L16" s="28" t="str">
        <f t="shared" si="6"/>
        <v>A</v>
      </c>
      <c r="M16" s="28">
        <f t="shared" si="7"/>
        <v>89.948430493273548</v>
      </c>
      <c r="N16" s="28" t="str">
        <f t="shared" si="8"/>
        <v>A</v>
      </c>
      <c r="O16" s="36">
        <v>1</v>
      </c>
      <c r="P16" s="28" t="str">
        <f t="shared" si="9"/>
        <v>Sangat terampil menyelesaikan masalah aturan pencacahan (aturan penjumlahan, aturan perkalian, permutasi, dan kombinasi) dan menentukan peluang kejadian majemuk, namun perlu peningkatan pada menyelesaikan masalah peluang kejadian bersyarat</v>
      </c>
      <c r="Q16" s="39" t="s">
        <v>8</v>
      </c>
      <c r="R16" s="39" t="s">
        <v>8</v>
      </c>
      <c r="S16" s="18"/>
      <c r="T16" s="1"/>
      <c r="U16" s="1"/>
      <c r="V16" s="1">
        <v>92.353982300884951</v>
      </c>
      <c r="W16" s="1">
        <v>89</v>
      </c>
      <c r="X16" s="1"/>
      <c r="Y16" s="1"/>
      <c r="Z16" s="1"/>
      <c r="AA16" s="1"/>
      <c r="AB16" s="1"/>
      <c r="AC16" s="1"/>
      <c r="AD16" s="1"/>
      <c r="AE16" s="18"/>
      <c r="AF16" s="1"/>
      <c r="AG16" s="1"/>
      <c r="AH16" s="1">
        <v>92.896860986547082</v>
      </c>
      <c r="AI16" s="1">
        <v>87</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
      <c r="A17" s="19">
        <v>7</v>
      </c>
      <c r="B17" s="19">
        <v>134882</v>
      </c>
      <c r="C17" s="19" t="s">
        <v>155</v>
      </c>
      <c r="D17" s="18"/>
      <c r="E17" s="28">
        <f t="shared" si="0"/>
        <v>94</v>
      </c>
      <c r="F17" s="28" t="str">
        <f t="shared" si="1"/>
        <v>A</v>
      </c>
      <c r="G17" s="28">
        <f t="shared" si="2"/>
        <v>94</v>
      </c>
      <c r="H17" s="28" t="str">
        <f t="shared" si="3"/>
        <v>A</v>
      </c>
      <c r="I17" s="36">
        <v>1</v>
      </c>
      <c r="J17" s="28" t="str">
        <f t="shared" si="4"/>
        <v>Memiliki kemampuan menganalisis aturan pencacahan (aturan penjumlahan, aturan perkalian, permutasi, dan kombinasi) dan menentukan peluang kejadian majemuk, namun perlu peningkatan pada menentukan peluang kejadian bersyarat</v>
      </c>
      <c r="K17" s="28">
        <f t="shared" si="5"/>
        <v>93.170403587443957</v>
      </c>
      <c r="L17" s="28" t="str">
        <f t="shared" si="6"/>
        <v>A</v>
      </c>
      <c r="M17" s="28">
        <f t="shared" si="7"/>
        <v>93.170403587443957</v>
      </c>
      <c r="N17" s="28" t="str">
        <f t="shared" si="8"/>
        <v>A</v>
      </c>
      <c r="O17" s="36">
        <v>1</v>
      </c>
      <c r="P17" s="28" t="str">
        <f t="shared" si="9"/>
        <v>Sangat terampil menyelesaikan masalah aturan pencacahan (aturan penjumlahan, aturan perkalian, permutasi, dan kombinasi) dan menentukan peluang kejadian majemuk, namun perlu peningkatan pada menyelesaikan masalah peluang kejadian bersyarat</v>
      </c>
      <c r="Q17" s="39" t="s">
        <v>8</v>
      </c>
      <c r="R17" s="39" t="s">
        <v>8</v>
      </c>
      <c r="S17" s="18"/>
      <c r="T17" s="1"/>
      <c r="U17" s="1"/>
      <c r="V17" s="1">
        <v>95.752212389380531</v>
      </c>
      <c r="W17" s="1">
        <v>92</v>
      </c>
      <c r="X17" s="1"/>
      <c r="Y17" s="1"/>
      <c r="Z17" s="1"/>
      <c r="AA17" s="1"/>
      <c r="AB17" s="1"/>
      <c r="AC17" s="1"/>
      <c r="AD17" s="1"/>
      <c r="AE17" s="18"/>
      <c r="AF17" s="1"/>
      <c r="AG17" s="1"/>
      <c r="AH17" s="1">
        <v>96.3408071748879</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185</v>
      </c>
      <c r="FI17" s="43" t="s">
        <v>186</v>
      </c>
      <c r="FJ17" s="41">
        <v>59483</v>
      </c>
      <c r="FK17" s="41">
        <v>59493</v>
      </c>
    </row>
    <row r="18" spans="1:167" x14ac:dyDescent="0.2">
      <c r="A18" s="19">
        <v>8</v>
      </c>
      <c r="B18" s="19">
        <v>134898</v>
      </c>
      <c r="C18" s="19" t="s">
        <v>156</v>
      </c>
      <c r="D18" s="18"/>
      <c r="E18" s="28">
        <f t="shared" si="0"/>
        <v>80</v>
      </c>
      <c r="F18" s="28" t="str">
        <f t="shared" si="1"/>
        <v>B</v>
      </c>
      <c r="G18" s="28">
        <f t="shared" si="2"/>
        <v>80</v>
      </c>
      <c r="H18" s="28" t="str">
        <f t="shared" si="3"/>
        <v>B</v>
      </c>
      <c r="I18" s="36">
        <v>2</v>
      </c>
      <c r="J18"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8" s="28">
        <f t="shared" si="5"/>
        <v>78.576233183856502</v>
      </c>
      <c r="L18" s="28" t="str">
        <f t="shared" si="6"/>
        <v>B</v>
      </c>
      <c r="M18" s="28">
        <f t="shared" si="7"/>
        <v>78.576233183856502</v>
      </c>
      <c r="N18" s="28" t="str">
        <f t="shared" si="8"/>
        <v>B</v>
      </c>
      <c r="O18" s="36">
        <v>2</v>
      </c>
      <c r="P18"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8" s="39" t="s">
        <v>8</v>
      </c>
      <c r="R18" s="39" t="s">
        <v>8</v>
      </c>
      <c r="S18" s="18"/>
      <c r="T18" s="1"/>
      <c r="U18" s="1"/>
      <c r="V18" s="1">
        <v>78.123893805309734</v>
      </c>
      <c r="W18" s="1">
        <v>81</v>
      </c>
      <c r="X18" s="1"/>
      <c r="Y18" s="1"/>
      <c r="Z18" s="1"/>
      <c r="AA18" s="1"/>
      <c r="AB18" s="1"/>
      <c r="AC18" s="1"/>
      <c r="AD18" s="1"/>
      <c r="AE18" s="18"/>
      <c r="AF18" s="1"/>
      <c r="AG18" s="1"/>
      <c r="AH18" s="1">
        <v>78.152466367713004</v>
      </c>
      <c r="AI18" s="1">
        <v>79</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
      <c r="A19" s="19">
        <v>9</v>
      </c>
      <c r="B19" s="19">
        <v>134914</v>
      </c>
      <c r="C19" s="19" t="s">
        <v>157</v>
      </c>
      <c r="D19" s="18"/>
      <c r="E19" s="28">
        <f t="shared" si="0"/>
        <v>89</v>
      </c>
      <c r="F19" s="28" t="str">
        <f t="shared" si="1"/>
        <v>A</v>
      </c>
      <c r="G19" s="28">
        <f t="shared" si="2"/>
        <v>89</v>
      </c>
      <c r="H19" s="28" t="str">
        <f t="shared" si="3"/>
        <v>A</v>
      </c>
      <c r="I19" s="36">
        <v>1</v>
      </c>
      <c r="J19" s="28" t="str">
        <f t="shared" si="4"/>
        <v>Memiliki kemampuan menganalisis aturan pencacahan (aturan penjumlahan, aturan perkalian, permutasi, dan kombinasi) dan menentukan peluang kejadian majemuk, namun perlu peningkatan pada menentukan peluang kejadian bersyarat</v>
      </c>
      <c r="K19" s="28">
        <f t="shared" si="5"/>
        <v>88.302690582959642</v>
      </c>
      <c r="L19" s="28" t="str">
        <f t="shared" si="6"/>
        <v>A</v>
      </c>
      <c r="M19" s="28">
        <f t="shared" si="7"/>
        <v>88.302690582959642</v>
      </c>
      <c r="N19" s="28" t="str">
        <f t="shared" si="8"/>
        <v>A</v>
      </c>
      <c r="O19" s="36">
        <v>1</v>
      </c>
      <c r="P19" s="28" t="str">
        <f t="shared" si="9"/>
        <v>Sangat terampil menyelesaikan masalah aturan pencacahan (aturan penjumlahan, aturan perkalian, permutasi, dan kombinasi) dan menentukan peluang kejadian majemuk, namun perlu peningkatan pada menyelesaikan masalah peluang kejadian bersyarat</v>
      </c>
      <c r="Q19" s="39" t="s">
        <v>8</v>
      </c>
      <c r="R19" s="39" t="s">
        <v>8</v>
      </c>
      <c r="S19" s="18"/>
      <c r="T19" s="1"/>
      <c r="U19" s="1"/>
      <c r="V19" s="1">
        <v>91.079646017699119</v>
      </c>
      <c r="W19" s="1">
        <v>87</v>
      </c>
      <c r="X19" s="1"/>
      <c r="Y19" s="1"/>
      <c r="Z19" s="1"/>
      <c r="AA19" s="1"/>
      <c r="AB19" s="1"/>
      <c r="AC19" s="1"/>
      <c r="AD19" s="1"/>
      <c r="AE19" s="18"/>
      <c r="AF19" s="1"/>
      <c r="AG19" s="1"/>
      <c r="AH19" s="1">
        <v>91.605381165919283</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59484</v>
      </c>
      <c r="FK19" s="41">
        <v>59494</v>
      </c>
    </row>
    <row r="20" spans="1:167" x14ac:dyDescent="0.2">
      <c r="A20" s="19">
        <v>10</v>
      </c>
      <c r="B20" s="19">
        <v>134930</v>
      </c>
      <c r="C20" s="19" t="s">
        <v>158</v>
      </c>
      <c r="D20" s="18"/>
      <c r="E20" s="28">
        <f t="shared" si="0"/>
        <v>91</v>
      </c>
      <c r="F20" s="28" t="str">
        <f t="shared" si="1"/>
        <v>A</v>
      </c>
      <c r="G20" s="28">
        <f t="shared" si="2"/>
        <v>91</v>
      </c>
      <c r="H20" s="28" t="str">
        <f t="shared" si="3"/>
        <v>A</v>
      </c>
      <c r="I20" s="36">
        <v>1</v>
      </c>
      <c r="J20" s="28" t="str">
        <f t="shared" si="4"/>
        <v>Memiliki kemampuan menganalisis aturan pencacahan (aturan penjumlahan, aturan perkalian, permutasi, dan kombinasi) dan menentukan peluang kejadian majemuk, namun perlu peningkatan pada menentukan peluang kejadian bersyarat</v>
      </c>
      <c r="K20" s="28">
        <f t="shared" si="5"/>
        <v>90.233183856502251</v>
      </c>
      <c r="L20" s="28" t="str">
        <f t="shared" si="6"/>
        <v>A</v>
      </c>
      <c r="M20" s="28">
        <f t="shared" si="7"/>
        <v>90.233183856502251</v>
      </c>
      <c r="N20" s="28" t="str">
        <f t="shared" si="8"/>
        <v>A</v>
      </c>
      <c r="O20" s="36">
        <v>1</v>
      </c>
      <c r="P20" s="28" t="str">
        <f t="shared" si="9"/>
        <v>Sangat terampil menyelesaikan masalah aturan pencacahan (aturan penjumlahan, aturan perkalian, permutasi, dan kombinasi) dan menentukan peluang kejadian majemuk, namun perlu peningkatan pada menyelesaikan masalah peluang kejadian bersyarat</v>
      </c>
      <c r="Q20" s="39" t="s">
        <v>8</v>
      </c>
      <c r="R20" s="39" t="s">
        <v>8</v>
      </c>
      <c r="S20" s="18"/>
      <c r="T20" s="1"/>
      <c r="U20" s="1"/>
      <c r="V20" s="1">
        <v>91.929203539823007</v>
      </c>
      <c r="W20" s="1">
        <v>90</v>
      </c>
      <c r="X20" s="1"/>
      <c r="Y20" s="1"/>
      <c r="Z20" s="1"/>
      <c r="AA20" s="1"/>
      <c r="AB20" s="1"/>
      <c r="AC20" s="1"/>
      <c r="AD20" s="1"/>
      <c r="AE20" s="18"/>
      <c r="AF20" s="1"/>
      <c r="AG20" s="1"/>
      <c r="AH20" s="1">
        <v>92.466367713004487</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
      <c r="A21" s="19">
        <v>11</v>
      </c>
      <c r="B21" s="19">
        <v>134946</v>
      </c>
      <c r="C21" s="19" t="s">
        <v>159</v>
      </c>
      <c r="D21" s="18"/>
      <c r="E21" s="28">
        <f t="shared" si="0"/>
        <v>95</v>
      </c>
      <c r="F21" s="28" t="str">
        <f t="shared" si="1"/>
        <v>A</v>
      </c>
      <c r="G21" s="28">
        <f t="shared" si="2"/>
        <v>95</v>
      </c>
      <c r="H21" s="28" t="str">
        <f t="shared" si="3"/>
        <v>A</v>
      </c>
      <c r="I21" s="36">
        <v>1</v>
      </c>
      <c r="J21" s="28" t="str">
        <f t="shared" si="4"/>
        <v>Memiliki kemampuan menganalisis aturan pencacahan (aturan penjumlahan, aturan perkalian, permutasi, dan kombinasi) dan menentukan peluang kejadian majemuk, namun perlu peningkatan pada menentukan peluang kejadian bersyarat</v>
      </c>
      <c r="K21" s="28">
        <f t="shared" si="5"/>
        <v>93.955156950672645</v>
      </c>
      <c r="L21" s="28" t="str">
        <f t="shared" si="6"/>
        <v>A</v>
      </c>
      <c r="M21" s="28">
        <f t="shared" si="7"/>
        <v>93.955156950672645</v>
      </c>
      <c r="N21" s="28" t="str">
        <f t="shared" si="8"/>
        <v>A</v>
      </c>
      <c r="O21" s="36">
        <v>1</v>
      </c>
      <c r="P21" s="28" t="str">
        <f t="shared" si="9"/>
        <v>Sangat terampil menyelesaikan masalah aturan pencacahan (aturan penjumlahan, aturan perkalian, permutasi, dan kombinasi) dan menentukan peluang kejadian majemuk, namun perlu peningkatan pada menyelesaikan masalah peluang kejadian bersyarat</v>
      </c>
      <c r="Q21" s="39" t="s">
        <v>8</v>
      </c>
      <c r="R21" s="39" t="s">
        <v>8</v>
      </c>
      <c r="S21" s="18"/>
      <c r="T21" s="1"/>
      <c r="U21" s="1"/>
      <c r="V21" s="1">
        <v>95.327433628318587</v>
      </c>
      <c r="W21" s="1">
        <v>94</v>
      </c>
      <c r="X21" s="1"/>
      <c r="Y21" s="1"/>
      <c r="Z21" s="1"/>
      <c r="AA21" s="1"/>
      <c r="AB21" s="1"/>
      <c r="AC21" s="1"/>
      <c r="AD21" s="1"/>
      <c r="AE21" s="18"/>
      <c r="AF21" s="1"/>
      <c r="AG21" s="1"/>
      <c r="AH21" s="1">
        <v>95.91031390134529</v>
      </c>
      <c r="AI21" s="1">
        <v>92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59485</v>
      </c>
      <c r="FK21" s="41">
        <v>59495</v>
      </c>
    </row>
    <row r="22" spans="1:167" x14ac:dyDescent="0.2">
      <c r="A22" s="19">
        <v>12</v>
      </c>
      <c r="B22" s="19">
        <v>134962</v>
      </c>
      <c r="C22" s="19" t="s">
        <v>160</v>
      </c>
      <c r="D22" s="18"/>
      <c r="E22" s="28">
        <f t="shared" si="0"/>
        <v>85</v>
      </c>
      <c r="F22" s="28" t="str">
        <f t="shared" si="1"/>
        <v>A</v>
      </c>
      <c r="G22" s="28">
        <f t="shared" si="2"/>
        <v>85</v>
      </c>
      <c r="H22" s="28" t="str">
        <f t="shared" si="3"/>
        <v>A</v>
      </c>
      <c r="I22" s="36">
        <v>1</v>
      </c>
      <c r="J22" s="28" t="str">
        <f t="shared" si="4"/>
        <v>Memiliki kemampuan menganalisis aturan pencacahan (aturan penjumlahan, aturan perkalian, permutasi, dan kombinasi) dan menentukan peluang kejadian majemuk, namun perlu peningkatan pada menentukan peluang kejadian bersyarat</v>
      </c>
      <c r="K22" s="28">
        <f t="shared" si="5"/>
        <v>83.881165919282509</v>
      </c>
      <c r="L22" s="28" t="str">
        <f t="shared" si="6"/>
        <v>B</v>
      </c>
      <c r="M22" s="28">
        <f t="shared" si="7"/>
        <v>83.881165919282509</v>
      </c>
      <c r="N22" s="28" t="str">
        <f t="shared" si="8"/>
        <v>B</v>
      </c>
      <c r="O22" s="36">
        <v>1</v>
      </c>
      <c r="P22" s="28" t="str">
        <f t="shared" si="9"/>
        <v>Sangat terampil menyelesaikan masalah aturan pencacahan (aturan penjumlahan, aturan perkalian, permutasi, dan kombinasi) dan menentukan peluang kejadian majemuk, namun perlu peningkatan pada menyelesaikan masalah peluang kejadian bersyarat</v>
      </c>
      <c r="Q22" s="39" t="s">
        <v>8</v>
      </c>
      <c r="R22" s="39" t="s">
        <v>8</v>
      </c>
      <c r="S22" s="18"/>
      <c r="T22" s="1"/>
      <c r="U22" s="1"/>
      <c r="V22" s="1">
        <v>86.619469026548671</v>
      </c>
      <c r="W22" s="1">
        <v>83</v>
      </c>
      <c r="X22" s="1"/>
      <c r="Y22" s="1"/>
      <c r="Z22" s="1"/>
      <c r="AA22" s="1"/>
      <c r="AB22" s="1"/>
      <c r="AC22" s="1"/>
      <c r="AD22" s="1"/>
      <c r="AE22" s="18"/>
      <c r="AF22" s="1"/>
      <c r="AG22" s="1"/>
      <c r="AH22" s="1">
        <v>86.762331838565018</v>
      </c>
      <c r="AI22" s="1">
        <v>81</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
      <c r="A23" s="19">
        <v>13</v>
      </c>
      <c r="B23" s="19">
        <v>134978</v>
      </c>
      <c r="C23" s="19" t="s">
        <v>161</v>
      </c>
      <c r="D23" s="18"/>
      <c r="E23" s="28">
        <f t="shared" si="0"/>
        <v>90</v>
      </c>
      <c r="F23" s="28" t="str">
        <f t="shared" si="1"/>
        <v>A</v>
      </c>
      <c r="G23" s="28">
        <f t="shared" si="2"/>
        <v>90</v>
      </c>
      <c r="H23" s="28" t="str">
        <f t="shared" si="3"/>
        <v>A</v>
      </c>
      <c r="I23" s="36">
        <v>1</v>
      </c>
      <c r="J23" s="28" t="str">
        <f t="shared" si="4"/>
        <v>Memiliki kemampuan menganalisis aturan pencacahan (aturan penjumlahan, aturan perkalian, permutasi, dan kombinasi) dan menentukan peluang kejadian majemuk, namun perlu peningkatan pada menentukan peluang kejadian bersyarat</v>
      </c>
      <c r="K23" s="28">
        <f t="shared" si="5"/>
        <v>89.340807174887885</v>
      </c>
      <c r="L23" s="28" t="str">
        <f t="shared" si="6"/>
        <v>A</v>
      </c>
      <c r="M23" s="28">
        <f t="shared" si="7"/>
        <v>89.340807174887885</v>
      </c>
      <c r="N23" s="28" t="str">
        <f t="shared" si="8"/>
        <v>A</v>
      </c>
      <c r="O23" s="36">
        <v>1</v>
      </c>
      <c r="P23" s="28" t="str">
        <f t="shared" si="9"/>
        <v>Sangat terampil menyelesaikan masalah aturan pencacahan (aturan penjumlahan, aturan perkalian, permutasi, dan kombinasi) dan menentukan peluang kejadian majemuk, namun perlu peningkatan pada menyelesaikan masalah peluang kejadian bersyarat</v>
      </c>
      <c r="Q23" s="39" t="s">
        <v>8</v>
      </c>
      <c r="R23" s="39" t="s">
        <v>8</v>
      </c>
      <c r="S23" s="18"/>
      <c r="T23" s="1"/>
      <c r="U23" s="1"/>
      <c r="V23" s="1">
        <v>92.141592920353986</v>
      </c>
      <c r="W23" s="1">
        <v>88</v>
      </c>
      <c r="X23" s="1"/>
      <c r="Y23" s="1"/>
      <c r="Z23" s="1"/>
      <c r="AA23" s="1"/>
      <c r="AB23" s="1"/>
      <c r="AC23" s="1"/>
      <c r="AD23" s="1"/>
      <c r="AE23" s="18"/>
      <c r="AF23" s="1"/>
      <c r="AG23" s="1"/>
      <c r="AH23" s="1">
        <v>92.681614349775785</v>
      </c>
      <c r="AI23" s="1">
        <v>86</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59486</v>
      </c>
      <c r="FK23" s="41">
        <v>59496</v>
      </c>
    </row>
    <row r="24" spans="1:167" x14ac:dyDescent="0.2">
      <c r="A24" s="19">
        <v>14</v>
      </c>
      <c r="B24" s="19">
        <v>134994</v>
      </c>
      <c r="C24" s="19" t="s">
        <v>162</v>
      </c>
      <c r="D24" s="18"/>
      <c r="E24" s="28">
        <f t="shared" si="0"/>
        <v>86</v>
      </c>
      <c r="F24" s="28" t="str">
        <f t="shared" si="1"/>
        <v>A</v>
      </c>
      <c r="G24" s="28">
        <f t="shared" si="2"/>
        <v>86</v>
      </c>
      <c r="H24" s="28" t="str">
        <f t="shared" si="3"/>
        <v>A</v>
      </c>
      <c r="I24" s="36">
        <v>1</v>
      </c>
      <c r="J24" s="28" t="str">
        <f t="shared" si="4"/>
        <v>Memiliki kemampuan menganalisis aturan pencacahan (aturan penjumlahan, aturan perkalian, permutasi, dan kombinasi) dan menentukan peluang kejadian majemuk, namun perlu peningkatan pada menentukan peluang kejadian bersyarat</v>
      </c>
      <c r="K24" s="28">
        <f t="shared" si="5"/>
        <v>85.542600896860989</v>
      </c>
      <c r="L24" s="28" t="str">
        <f t="shared" si="6"/>
        <v>A</v>
      </c>
      <c r="M24" s="28">
        <f t="shared" si="7"/>
        <v>85.542600896860989</v>
      </c>
      <c r="N24" s="28" t="str">
        <f t="shared" si="8"/>
        <v>A</v>
      </c>
      <c r="O24" s="36">
        <v>1</v>
      </c>
      <c r="P24" s="28" t="str">
        <f t="shared" si="9"/>
        <v>Sangat terampil menyelesaikan masalah aturan pencacahan (aturan penjumlahan, aturan perkalian, permutasi, dan kombinasi) dan menentukan peluang kejadian majemuk, namun perlu peningkatan pada menyelesaikan masalah peluang kejadian bersyarat</v>
      </c>
      <c r="Q24" s="39" t="s">
        <v>8</v>
      </c>
      <c r="R24" s="39" t="s">
        <v>8</v>
      </c>
      <c r="S24" s="18"/>
      <c r="T24" s="1"/>
      <c r="U24" s="1"/>
      <c r="V24" s="1">
        <v>86.619469026548671</v>
      </c>
      <c r="W24" s="1">
        <v>86</v>
      </c>
      <c r="X24" s="1"/>
      <c r="Y24" s="1"/>
      <c r="Z24" s="1"/>
      <c r="AA24" s="1"/>
      <c r="AB24" s="1"/>
      <c r="AC24" s="1"/>
      <c r="AD24" s="1"/>
      <c r="AE24" s="18"/>
      <c r="AF24" s="1"/>
      <c r="AG24" s="1"/>
      <c r="AH24" s="1">
        <v>87.085201793721964</v>
      </c>
      <c r="AI24" s="1">
        <v>84</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
      <c r="A25" s="19">
        <v>15</v>
      </c>
      <c r="B25" s="19">
        <v>135010</v>
      </c>
      <c r="C25" s="19" t="s">
        <v>163</v>
      </c>
      <c r="D25" s="18"/>
      <c r="E25" s="28">
        <f t="shared" si="0"/>
        <v>90</v>
      </c>
      <c r="F25" s="28" t="str">
        <f t="shared" si="1"/>
        <v>A</v>
      </c>
      <c r="G25" s="28">
        <f t="shared" si="2"/>
        <v>90</v>
      </c>
      <c r="H25" s="28" t="str">
        <f t="shared" si="3"/>
        <v>A</v>
      </c>
      <c r="I25" s="36">
        <v>1</v>
      </c>
      <c r="J25" s="28" t="str">
        <f t="shared" si="4"/>
        <v>Memiliki kemampuan menganalisis aturan pencacahan (aturan penjumlahan, aturan perkalian, permutasi, dan kombinasi) dan menentukan peluang kejadian majemuk, namun perlu peningkatan pada menentukan peluang kejadian bersyarat</v>
      </c>
      <c r="K25" s="28">
        <f t="shared" si="5"/>
        <v>89.656950672645735</v>
      </c>
      <c r="L25" s="28" t="str">
        <f t="shared" si="6"/>
        <v>A</v>
      </c>
      <c r="M25" s="28">
        <f t="shared" si="7"/>
        <v>89.656950672645735</v>
      </c>
      <c r="N25" s="28" t="str">
        <f t="shared" si="8"/>
        <v>A</v>
      </c>
      <c r="O25" s="36">
        <v>1</v>
      </c>
      <c r="P25" s="28" t="str">
        <f t="shared" si="9"/>
        <v>Sangat terampil menyelesaikan masalah aturan pencacahan (aturan penjumlahan, aturan perkalian, permutasi, dan kombinasi) dan menentukan peluang kejadian majemuk, namun perlu peningkatan pada menyelesaikan masalah peluang kejadian bersyarat</v>
      </c>
      <c r="Q25" s="39" t="s">
        <v>8</v>
      </c>
      <c r="R25" s="39" t="s">
        <v>8</v>
      </c>
      <c r="S25" s="18"/>
      <c r="T25" s="1"/>
      <c r="U25" s="1"/>
      <c r="V25" s="1">
        <v>89.805309734513273</v>
      </c>
      <c r="W25" s="1">
        <v>91</v>
      </c>
      <c r="X25" s="1"/>
      <c r="Y25" s="1"/>
      <c r="Z25" s="1"/>
      <c r="AA25" s="1"/>
      <c r="AB25" s="1"/>
      <c r="AC25" s="1"/>
      <c r="AD25" s="1"/>
      <c r="AE25" s="18"/>
      <c r="AF25" s="1"/>
      <c r="AG25" s="1"/>
      <c r="AH25" s="1">
        <v>90.31390134529147</v>
      </c>
      <c r="AI25" s="1">
        <v>89</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59487</v>
      </c>
      <c r="FK25" s="41">
        <v>59497</v>
      </c>
    </row>
    <row r="26" spans="1:167" x14ac:dyDescent="0.2">
      <c r="A26" s="19">
        <v>16</v>
      </c>
      <c r="B26" s="19">
        <v>135026</v>
      </c>
      <c r="C26" s="19" t="s">
        <v>164</v>
      </c>
      <c r="D26" s="18"/>
      <c r="E26" s="28">
        <f t="shared" si="0"/>
        <v>95</v>
      </c>
      <c r="F26" s="28" t="str">
        <f t="shared" si="1"/>
        <v>A</v>
      </c>
      <c r="G26" s="28">
        <f t="shared" si="2"/>
        <v>95</v>
      </c>
      <c r="H26" s="28" t="str">
        <f t="shared" si="3"/>
        <v>A</v>
      </c>
      <c r="I26" s="36">
        <v>1</v>
      </c>
      <c r="J26" s="28" t="str">
        <f t="shared" si="4"/>
        <v>Memiliki kemampuan menganalisis aturan pencacahan (aturan penjumlahan, aturan perkalian, permutasi, dan kombinasi) dan menentukan peluang kejadian majemuk, namun perlu peningkatan pada menentukan peluang kejadian bersyarat</v>
      </c>
      <c r="K26" s="28">
        <f t="shared" si="5"/>
        <v>94.600896860986552</v>
      </c>
      <c r="L26" s="28" t="str">
        <f t="shared" si="6"/>
        <v>A</v>
      </c>
      <c r="M26" s="28">
        <f t="shared" si="7"/>
        <v>94.600896860986552</v>
      </c>
      <c r="N26" s="28" t="str">
        <f t="shared" si="8"/>
        <v>A</v>
      </c>
      <c r="O26" s="36">
        <v>1</v>
      </c>
      <c r="P26" s="28" t="str">
        <f t="shared" si="9"/>
        <v>Sangat terampil menyelesaikan masalah aturan pencacahan (aturan penjumlahan, aturan perkalian, permutasi, dan kombinasi) dan menentukan peluang kejadian majemuk, namun perlu peningkatan pada menyelesaikan masalah peluang kejadian bersyarat</v>
      </c>
      <c r="Q26" s="39" t="s">
        <v>8</v>
      </c>
      <c r="R26" s="39" t="s">
        <v>8</v>
      </c>
      <c r="S26" s="18"/>
      <c r="T26" s="1"/>
      <c r="U26" s="1"/>
      <c r="V26" s="1">
        <v>96.601769911504419</v>
      </c>
      <c r="W26" s="1">
        <v>94</v>
      </c>
      <c r="X26" s="1"/>
      <c r="Y26" s="1"/>
      <c r="Z26" s="1"/>
      <c r="AA26" s="1"/>
      <c r="AB26" s="1"/>
      <c r="AC26" s="1"/>
      <c r="AD26" s="1"/>
      <c r="AE26" s="18"/>
      <c r="AF26" s="1"/>
      <c r="AG26" s="1"/>
      <c r="AH26" s="1">
        <v>97.20179372197309</v>
      </c>
      <c r="AI26" s="1">
        <v>92</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
      <c r="A27" s="19">
        <v>17</v>
      </c>
      <c r="B27" s="19">
        <v>135042</v>
      </c>
      <c r="C27" s="19" t="s">
        <v>165</v>
      </c>
      <c r="D27" s="18"/>
      <c r="E27" s="28">
        <f t="shared" si="0"/>
        <v>91</v>
      </c>
      <c r="F27" s="28" t="str">
        <f t="shared" si="1"/>
        <v>A</v>
      </c>
      <c r="G27" s="28">
        <f t="shared" si="2"/>
        <v>91</v>
      </c>
      <c r="H27" s="28" t="str">
        <f t="shared" si="3"/>
        <v>A</v>
      </c>
      <c r="I27" s="36">
        <v>1</v>
      </c>
      <c r="J27" s="28" t="str">
        <f t="shared" si="4"/>
        <v>Memiliki kemampuan menganalisis aturan pencacahan (aturan penjumlahan, aturan perkalian, permutasi, dan kombinasi) dan menentukan peluang kejadian majemuk, namun perlu peningkatan pada menentukan peluang kejadian bersyarat</v>
      </c>
      <c r="K27" s="28">
        <f t="shared" si="5"/>
        <v>90.372197309417032</v>
      </c>
      <c r="L27" s="28" t="str">
        <f t="shared" si="6"/>
        <v>A</v>
      </c>
      <c r="M27" s="28">
        <f t="shared" si="7"/>
        <v>90.372197309417032</v>
      </c>
      <c r="N27" s="28" t="str">
        <f t="shared" si="8"/>
        <v>A</v>
      </c>
      <c r="O27" s="36">
        <v>1</v>
      </c>
      <c r="P27" s="28" t="str">
        <f t="shared" si="9"/>
        <v>Sangat terampil menyelesaikan masalah aturan pencacahan (aturan penjumlahan, aturan perkalian, permutasi, dan kombinasi) dan menentukan peluang kejadian majemuk, namun perlu peningkatan pada menyelesaikan masalah peluang kejadian bersyarat</v>
      </c>
      <c r="Q27" s="39" t="s">
        <v>8</v>
      </c>
      <c r="R27" s="39" t="s">
        <v>8</v>
      </c>
      <c r="S27" s="18"/>
      <c r="T27" s="1"/>
      <c r="U27" s="1"/>
      <c r="V27" s="1">
        <v>90.230088495575217</v>
      </c>
      <c r="W27" s="1">
        <v>92</v>
      </c>
      <c r="X27" s="1"/>
      <c r="Y27" s="1"/>
      <c r="Z27" s="1"/>
      <c r="AA27" s="1"/>
      <c r="AB27" s="1"/>
      <c r="AC27" s="1"/>
      <c r="AD27" s="1"/>
      <c r="AE27" s="18"/>
      <c r="AF27" s="1"/>
      <c r="AG27" s="1"/>
      <c r="AH27" s="1">
        <v>90.744394618834079</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59488</v>
      </c>
      <c r="FK27" s="41">
        <v>59498</v>
      </c>
    </row>
    <row r="28" spans="1:167" x14ac:dyDescent="0.2">
      <c r="A28" s="19">
        <v>18</v>
      </c>
      <c r="B28" s="19">
        <v>135074</v>
      </c>
      <c r="C28" s="19" t="s">
        <v>166</v>
      </c>
      <c r="D28" s="18"/>
      <c r="E28" s="28">
        <f t="shared" si="0"/>
        <v>87</v>
      </c>
      <c r="F28" s="28" t="str">
        <f t="shared" si="1"/>
        <v>A</v>
      </c>
      <c r="G28" s="28">
        <f t="shared" si="2"/>
        <v>87</v>
      </c>
      <c r="H28" s="28" t="str">
        <f t="shared" si="3"/>
        <v>A</v>
      </c>
      <c r="I28" s="36">
        <v>1</v>
      </c>
      <c r="J28" s="28" t="str">
        <f t="shared" si="4"/>
        <v>Memiliki kemampuan menganalisis aturan pencacahan (aturan penjumlahan, aturan perkalian, permutasi, dan kombinasi) dan menentukan peluang kejadian majemuk, namun perlu peningkatan pada menentukan peluang kejadian bersyarat</v>
      </c>
      <c r="K28" s="28">
        <f t="shared" si="5"/>
        <v>86.403587443946179</v>
      </c>
      <c r="L28" s="28" t="str">
        <f t="shared" si="6"/>
        <v>A</v>
      </c>
      <c r="M28" s="28">
        <f t="shared" si="7"/>
        <v>86.403587443946179</v>
      </c>
      <c r="N28" s="28" t="str">
        <f t="shared" si="8"/>
        <v>A</v>
      </c>
      <c r="O28" s="36">
        <v>1</v>
      </c>
      <c r="P28" s="28" t="str">
        <f t="shared" si="9"/>
        <v>Sangat terampil menyelesaikan masalah aturan pencacahan (aturan penjumlahan, aturan perkalian, permutasi, dan kombinasi) dan menentukan peluang kejadian majemuk, namun perlu peningkatan pada menyelesaikan masalah peluang kejadian bersyarat</v>
      </c>
      <c r="Q28" s="39" t="s">
        <v>8</v>
      </c>
      <c r="R28" s="39" t="s">
        <v>8</v>
      </c>
      <c r="S28" s="18"/>
      <c r="T28" s="1"/>
      <c r="U28" s="1"/>
      <c r="V28" s="1">
        <v>88.318584070796462</v>
      </c>
      <c r="W28" s="1">
        <v>86</v>
      </c>
      <c r="X28" s="1"/>
      <c r="Y28" s="1"/>
      <c r="Z28" s="1"/>
      <c r="AA28" s="1"/>
      <c r="AB28" s="1"/>
      <c r="AC28" s="1"/>
      <c r="AD28" s="1"/>
      <c r="AE28" s="18"/>
      <c r="AF28" s="1"/>
      <c r="AG28" s="1"/>
      <c r="AH28" s="1">
        <v>88.807174887892373</v>
      </c>
      <c r="AI28" s="1">
        <v>84</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
      <c r="A29" s="19">
        <v>19</v>
      </c>
      <c r="B29" s="19">
        <v>135058</v>
      </c>
      <c r="C29" s="19" t="s">
        <v>167</v>
      </c>
      <c r="D29" s="18"/>
      <c r="E29" s="28">
        <f t="shared" si="0"/>
        <v>86</v>
      </c>
      <c r="F29" s="28" t="str">
        <f t="shared" si="1"/>
        <v>A</v>
      </c>
      <c r="G29" s="28">
        <f t="shared" si="2"/>
        <v>86</v>
      </c>
      <c r="H29" s="28" t="str">
        <f t="shared" si="3"/>
        <v>A</v>
      </c>
      <c r="I29" s="36">
        <v>1</v>
      </c>
      <c r="J29" s="28" t="str">
        <f t="shared" si="4"/>
        <v>Memiliki kemampuan menganalisis aturan pencacahan (aturan penjumlahan, aturan perkalian, permutasi, dan kombinasi) dan menentukan peluang kejadian majemuk, namun perlu peningkatan pada menentukan peluang kejadian bersyarat</v>
      </c>
      <c r="K29" s="28">
        <f t="shared" si="5"/>
        <v>85.096412556053821</v>
      </c>
      <c r="L29" s="28" t="str">
        <f t="shared" si="6"/>
        <v>A</v>
      </c>
      <c r="M29" s="28">
        <f t="shared" si="7"/>
        <v>85.096412556053821</v>
      </c>
      <c r="N29" s="28" t="str">
        <f t="shared" si="8"/>
        <v>A</v>
      </c>
      <c r="O29" s="36">
        <v>1</v>
      </c>
      <c r="P29" s="28" t="str">
        <f t="shared" si="9"/>
        <v>Sangat terampil menyelesaikan masalah aturan pencacahan (aturan penjumlahan, aturan perkalian, permutasi, dan kombinasi) dan menentukan peluang kejadian majemuk, namun perlu peningkatan pada menyelesaikan masalah peluang kejadian bersyarat</v>
      </c>
      <c r="Q29" s="39" t="s">
        <v>8</v>
      </c>
      <c r="R29" s="39" t="s">
        <v>8</v>
      </c>
      <c r="S29" s="18"/>
      <c r="T29" s="1"/>
      <c r="U29" s="1"/>
      <c r="V29" s="1">
        <v>87.044247787610615</v>
      </c>
      <c r="W29" s="1">
        <v>85</v>
      </c>
      <c r="X29" s="1"/>
      <c r="Y29" s="1"/>
      <c r="Z29" s="1"/>
      <c r="AA29" s="1"/>
      <c r="AB29" s="1"/>
      <c r="AC29" s="1"/>
      <c r="AD29" s="1"/>
      <c r="AE29" s="18"/>
      <c r="AF29" s="1"/>
      <c r="AG29" s="1"/>
      <c r="AH29" s="1">
        <v>87.192825112107627</v>
      </c>
      <c r="AI29" s="1">
        <v>83</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59489</v>
      </c>
      <c r="FK29" s="41">
        <v>59499</v>
      </c>
    </row>
    <row r="30" spans="1:167" x14ac:dyDescent="0.2">
      <c r="A30" s="19">
        <v>20</v>
      </c>
      <c r="B30" s="19">
        <v>135090</v>
      </c>
      <c r="C30" s="19" t="s">
        <v>168</v>
      </c>
      <c r="D30" s="18"/>
      <c r="E30" s="28">
        <f t="shared" si="0"/>
        <v>85</v>
      </c>
      <c r="F30" s="28" t="str">
        <f t="shared" si="1"/>
        <v>A</v>
      </c>
      <c r="G30" s="28">
        <f t="shared" si="2"/>
        <v>85</v>
      </c>
      <c r="H30" s="28" t="str">
        <f t="shared" si="3"/>
        <v>A</v>
      </c>
      <c r="I30" s="36">
        <v>1</v>
      </c>
      <c r="J30" s="28" t="str">
        <f t="shared" si="4"/>
        <v>Memiliki kemampuan menganalisis aturan pencacahan (aturan penjumlahan, aturan perkalian, permutasi, dan kombinasi) dan menentukan peluang kejadian majemuk, namun perlu peningkatan pada menentukan peluang kejadian bersyarat</v>
      </c>
      <c r="K30" s="28">
        <f t="shared" si="5"/>
        <v>83.843049327354265</v>
      </c>
      <c r="L30" s="28" t="str">
        <f t="shared" si="6"/>
        <v>B</v>
      </c>
      <c r="M30" s="28">
        <f t="shared" si="7"/>
        <v>83.843049327354265</v>
      </c>
      <c r="N30" s="28" t="str">
        <f t="shared" si="8"/>
        <v>B</v>
      </c>
      <c r="O30" s="36">
        <v>1</v>
      </c>
      <c r="P30" s="28" t="str">
        <f t="shared" si="9"/>
        <v>Sangat terampil menyelesaikan masalah aturan pencacahan (aturan penjumlahan, aturan perkalian, permutasi, dan kombinasi) dan menentukan peluang kejadian majemuk, namun perlu peningkatan pada menyelesaikan masalah peluang kejadian bersyarat</v>
      </c>
      <c r="Q30" s="39" t="s">
        <v>8</v>
      </c>
      <c r="R30" s="39" t="s">
        <v>8</v>
      </c>
      <c r="S30" s="18"/>
      <c r="T30" s="1"/>
      <c r="U30" s="1"/>
      <c r="V30" s="1">
        <v>85.557522123893804</v>
      </c>
      <c r="W30" s="1">
        <v>84</v>
      </c>
      <c r="X30" s="1"/>
      <c r="Y30" s="1"/>
      <c r="Z30" s="1"/>
      <c r="AA30" s="1"/>
      <c r="AB30" s="1"/>
      <c r="AC30" s="1"/>
      <c r="AD30" s="1"/>
      <c r="AE30" s="18"/>
      <c r="AF30" s="1"/>
      <c r="AG30" s="1"/>
      <c r="AH30" s="1">
        <v>85.686098654708516</v>
      </c>
      <c r="AI30" s="1">
        <v>82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
      <c r="A31" s="19">
        <v>21</v>
      </c>
      <c r="B31" s="19">
        <v>135106</v>
      </c>
      <c r="C31" s="19" t="s">
        <v>169</v>
      </c>
      <c r="D31" s="18"/>
      <c r="E31" s="28">
        <f t="shared" si="0"/>
        <v>86</v>
      </c>
      <c r="F31" s="28" t="str">
        <f t="shared" si="1"/>
        <v>A</v>
      </c>
      <c r="G31" s="28">
        <f t="shared" si="2"/>
        <v>86</v>
      </c>
      <c r="H31" s="28" t="str">
        <f t="shared" si="3"/>
        <v>A</v>
      </c>
      <c r="I31" s="36">
        <v>1</v>
      </c>
      <c r="J31" s="28" t="str">
        <f t="shared" si="4"/>
        <v>Memiliki kemampuan menganalisis aturan pencacahan (aturan penjumlahan, aturan perkalian, permutasi, dan kombinasi) dan menentukan peluang kejadian majemuk, namun perlu peningkatan pada menentukan peluang kejadian bersyarat</v>
      </c>
      <c r="K31" s="28">
        <f t="shared" si="5"/>
        <v>84.827354260089692</v>
      </c>
      <c r="L31" s="28" t="str">
        <f t="shared" si="6"/>
        <v>A</v>
      </c>
      <c r="M31" s="28">
        <f t="shared" si="7"/>
        <v>84.827354260089692</v>
      </c>
      <c r="N31" s="28" t="str">
        <f t="shared" si="8"/>
        <v>A</v>
      </c>
      <c r="O31" s="36">
        <v>1</v>
      </c>
      <c r="P31" s="28" t="str">
        <f t="shared" si="9"/>
        <v>Sangat terampil menyelesaikan masalah aturan pencacahan (aturan penjumlahan, aturan perkalian, permutasi, dan kombinasi) dan menentukan peluang kejadian majemuk, namun perlu peningkatan pada menyelesaikan masalah peluang kejadian bersyarat</v>
      </c>
      <c r="Q31" s="39" t="s">
        <v>8</v>
      </c>
      <c r="R31" s="39" t="s">
        <v>8</v>
      </c>
      <c r="S31" s="18"/>
      <c r="T31" s="1"/>
      <c r="U31" s="1"/>
      <c r="V31" s="1">
        <v>86.194690265486727</v>
      </c>
      <c r="W31" s="1">
        <v>85</v>
      </c>
      <c r="X31" s="1"/>
      <c r="Y31" s="1"/>
      <c r="Z31" s="1"/>
      <c r="AA31" s="1"/>
      <c r="AB31" s="1"/>
      <c r="AC31" s="1"/>
      <c r="AD31" s="1"/>
      <c r="AE31" s="18"/>
      <c r="AF31" s="1"/>
      <c r="AG31" s="1"/>
      <c r="AH31" s="1">
        <v>86.654708520179369</v>
      </c>
      <c r="AI31" s="1">
        <v>83</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59490</v>
      </c>
      <c r="FK31" s="41">
        <v>59500</v>
      </c>
    </row>
    <row r="32" spans="1:167" x14ac:dyDescent="0.2">
      <c r="A32" s="19">
        <v>22</v>
      </c>
      <c r="B32" s="19">
        <v>136978</v>
      </c>
      <c r="C32" s="19" t="s">
        <v>170</v>
      </c>
      <c r="D32" s="18"/>
      <c r="E32" s="28">
        <f t="shared" si="0"/>
        <v>88</v>
      </c>
      <c r="F32" s="28" t="str">
        <f t="shared" si="1"/>
        <v>A</v>
      </c>
      <c r="G32" s="28">
        <f t="shared" si="2"/>
        <v>88</v>
      </c>
      <c r="H32" s="28" t="str">
        <f t="shared" si="3"/>
        <v>A</v>
      </c>
      <c r="I32" s="36">
        <v>1</v>
      </c>
      <c r="J32" s="28" t="str">
        <f t="shared" si="4"/>
        <v>Memiliki kemampuan menganalisis aturan pencacahan (aturan penjumlahan, aturan perkalian, permutasi, dan kombinasi) dan menentukan peluang kejadian majemuk, namun perlu peningkatan pada menentukan peluang kejadian bersyarat</v>
      </c>
      <c r="K32" s="28">
        <f t="shared" si="5"/>
        <v>87.280269058295971</v>
      </c>
      <c r="L32" s="28" t="str">
        <f t="shared" si="6"/>
        <v>A</v>
      </c>
      <c r="M32" s="28">
        <f t="shared" si="7"/>
        <v>87.280269058295971</v>
      </c>
      <c r="N32" s="28" t="str">
        <f t="shared" si="8"/>
        <v>A</v>
      </c>
      <c r="O32" s="36">
        <v>1</v>
      </c>
      <c r="P32" s="28" t="str">
        <f t="shared" si="9"/>
        <v>Sangat terampil menyelesaikan masalah aturan pencacahan (aturan penjumlahan, aturan perkalian, permutasi, dan kombinasi) dan menentukan peluang kejadian majemuk, namun perlu peningkatan pada menyelesaikan masalah peluang kejadian bersyarat</v>
      </c>
      <c r="Q32" s="39" t="s">
        <v>8</v>
      </c>
      <c r="R32" s="39" t="s">
        <v>8</v>
      </c>
      <c r="S32" s="18"/>
      <c r="T32" s="1"/>
      <c r="U32" s="1"/>
      <c r="V32" s="1">
        <v>89.380530973451329</v>
      </c>
      <c r="W32" s="1">
        <v>87</v>
      </c>
      <c r="X32" s="1"/>
      <c r="Y32" s="1"/>
      <c r="Z32" s="1"/>
      <c r="AA32" s="1"/>
      <c r="AB32" s="1"/>
      <c r="AC32" s="1"/>
      <c r="AD32" s="1"/>
      <c r="AE32" s="18"/>
      <c r="AF32" s="1"/>
      <c r="AG32" s="1"/>
      <c r="AH32" s="1">
        <v>89.560538116591928</v>
      </c>
      <c r="AI32" s="1">
        <v>85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
      <c r="A33" s="19">
        <v>23</v>
      </c>
      <c r="B33" s="19">
        <v>135122</v>
      </c>
      <c r="C33" s="19" t="s">
        <v>171</v>
      </c>
      <c r="D33" s="18"/>
      <c r="E33" s="28">
        <f t="shared" si="0"/>
        <v>87</v>
      </c>
      <c r="F33" s="28" t="str">
        <f t="shared" si="1"/>
        <v>A</v>
      </c>
      <c r="G33" s="28">
        <f t="shared" si="2"/>
        <v>87</v>
      </c>
      <c r="H33" s="28" t="str">
        <f t="shared" si="3"/>
        <v>A</v>
      </c>
      <c r="I33" s="36">
        <v>1</v>
      </c>
      <c r="J33" s="28" t="str">
        <f t="shared" si="4"/>
        <v>Memiliki kemampuan menganalisis aturan pencacahan (aturan penjumlahan, aturan perkalian, permutasi, dan kombinasi) dan menentukan peluang kejadian majemuk, namun perlu peningkatan pada menentukan peluang kejadian bersyarat</v>
      </c>
      <c r="K33" s="28">
        <f t="shared" si="5"/>
        <v>86.150224215246638</v>
      </c>
      <c r="L33" s="28" t="str">
        <f t="shared" si="6"/>
        <v>A</v>
      </c>
      <c r="M33" s="28">
        <f t="shared" si="7"/>
        <v>86.150224215246638</v>
      </c>
      <c r="N33" s="28" t="str">
        <f t="shared" si="8"/>
        <v>A</v>
      </c>
      <c r="O33" s="36">
        <v>1</v>
      </c>
      <c r="P33" s="28" t="str">
        <f t="shared" si="9"/>
        <v>Sangat terampil menyelesaikan masalah aturan pencacahan (aturan penjumlahan, aturan perkalian, permutasi, dan kombinasi) dan menentukan peluang kejadian majemuk, namun perlu peningkatan pada menyelesaikan masalah peluang kejadian bersyarat</v>
      </c>
      <c r="Q33" s="39" t="s">
        <v>8</v>
      </c>
      <c r="R33" s="39" t="s">
        <v>8</v>
      </c>
      <c r="S33" s="18"/>
      <c r="T33" s="1"/>
      <c r="U33" s="1"/>
      <c r="V33" s="1">
        <v>86.831858407079636</v>
      </c>
      <c r="W33" s="1">
        <v>87</v>
      </c>
      <c r="X33" s="1"/>
      <c r="Y33" s="1"/>
      <c r="Z33" s="1"/>
      <c r="AA33" s="1"/>
      <c r="AB33" s="1"/>
      <c r="AC33" s="1"/>
      <c r="AD33" s="1"/>
      <c r="AE33" s="18"/>
      <c r="AF33" s="1"/>
      <c r="AG33" s="1"/>
      <c r="AH33" s="1">
        <v>87.300448430493276</v>
      </c>
      <c r="AI33" s="1">
        <v>85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
      <c r="A34" s="19">
        <v>24</v>
      </c>
      <c r="B34" s="19">
        <v>135138</v>
      </c>
      <c r="C34" s="19" t="s">
        <v>172</v>
      </c>
      <c r="D34" s="18"/>
      <c r="E34" s="28">
        <f t="shared" si="0"/>
        <v>89</v>
      </c>
      <c r="F34" s="28" t="str">
        <f t="shared" si="1"/>
        <v>A</v>
      </c>
      <c r="G34" s="28">
        <f t="shared" si="2"/>
        <v>89</v>
      </c>
      <c r="H34" s="28" t="str">
        <f t="shared" si="3"/>
        <v>A</v>
      </c>
      <c r="I34" s="36">
        <v>1</v>
      </c>
      <c r="J34" s="28" t="str">
        <f t="shared" si="4"/>
        <v>Memiliki kemampuan menganalisis aturan pencacahan (aturan penjumlahan, aturan perkalian, permutasi, dan kombinasi) dan menentukan peluang kejadian majemuk, namun perlu peningkatan pada menentukan peluang kejadian bersyarat</v>
      </c>
      <c r="K34" s="28">
        <f t="shared" si="5"/>
        <v>87.834080717488789</v>
      </c>
      <c r="L34" s="28" t="str">
        <f t="shared" si="6"/>
        <v>A</v>
      </c>
      <c r="M34" s="28">
        <f t="shared" si="7"/>
        <v>87.834080717488789</v>
      </c>
      <c r="N34" s="28" t="str">
        <f t="shared" si="8"/>
        <v>A</v>
      </c>
      <c r="O34" s="36">
        <v>1</v>
      </c>
      <c r="P34" s="28" t="str">
        <f t="shared" si="9"/>
        <v>Sangat terampil menyelesaikan masalah aturan pencacahan (aturan penjumlahan, aturan perkalian, permutasi, dan kombinasi) dan menentukan peluang kejadian majemuk, namun perlu peningkatan pada menyelesaikan masalah peluang kejadian bersyarat</v>
      </c>
      <c r="Q34" s="39" t="s">
        <v>8</v>
      </c>
      <c r="R34" s="39" t="s">
        <v>8</v>
      </c>
      <c r="S34" s="18"/>
      <c r="T34" s="1"/>
      <c r="U34" s="1"/>
      <c r="V34" s="1">
        <v>89.16814159292035</v>
      </c>
      <c r="W34" s="1">
        <v>88</v>
      </c>
      <c r="X34" s="1"/>
      <c r="Y34" s="1"/>
      <c r="Z34" s="1"/>
      <c r="AA34" s="1"/>
      <c r="AB34" s="1"/>
      <c r="AC34" s="1"/>
      <c r="AD34" s="1"/>
      <c r="AE34" s="18"/>
      <c r="AF34" s="1"/>
      <c r="AG34" s="1"/>
      <c r="AH34" s="1">
        <v>89.668161434977577</v>
      </c>
      <c r="AI34" s="1">
        <v>86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
      <c r="A35" s="19">
        <v>25</v>
      </c>
      <c r="B35" s="19">
        <v>135154</v>
      </c>
      <c r="C35" s="19" t="s">
        <v>173</v>
      </c>
      <c r="D35" s="18"/>
      <c r="E35" s="28">
        <f t="shared" si="0"/>
        <v>87</v>
      </c>
      <c r="F35" s="28" t="str">
        <f t="shared" si="1"/>
        <v>A</v>
      </c>
      <c r="G35" s="28">
        <f t="shared" si="2"/>
        <v>87</v>
      </c>
      <c r="H35" s="28" t="str">
        <f t="shared" si="3"/>
        <v>A</v>
      </c>
      <c r="I35" s="36">
        <v>1</v>
      </c>
      <c r="J35" s="28" t="str">
        <f t="shared" si="4"/>
        <v>Memiliki kemampuan menganalisis aturan pencacahan (aturan penjumlahan, aturan perkalian, permutasi, dan kombinasi) dan menentukan peluang kejadian majemuk, namun perlu peningkatan pada menentukan peluang kejadian bersyarat</v>
      </c>
      <c r="K35" s="28">
        <f t="shared" si="5"/>
        <v>85.795964125560545</v>
      </c>
      <c r="L35" s="28" t="str">
        <f t="shared" si="6"/>
        <v>A</v>
      </c>
      <c r="M35" s="28">
        <f t="shared" si="7"/>
        <v>85.795964125560545</v>
      </c>
      <c r="N35" s="28" t="str">
        <f t="shared" si="8"/>
        <v>A</v>
      </c>
      <c r="O35" s="36">
        <v>1</v>
      </c>
      <c r="P35" s="28" t="str">
        <f t="shared" si="9"/>
        <v>Sangat terampil menyelesaikan masalah aturan pencacahan (aturan penjumlahan, aturan perkalian, permutasi, dan kombinasi) dan menentukan peluang kejadian majemuk, namun perlu peningkatan pada menyelesaikan masalah peluang kejadian bersyarat</v>
      </c>
      <c r="Q35" s="39" t="s">
        <v>8</v>
      </c>
      <c r="R35" s="39" t="s">
        <v>8</v>
      </c>
      <c r="S35" s="18"/>
      <c r="T35" s="1"/>
      <c r="U35" s="1"/>
      <c r="V35" s="1">
        <v>88.106194690265482</v>
      </c>
      <c r="W35" s="1">
        <v>85</v>
      </c>
      <c r="X35" s="1"/>
      <c r="Y35" s="1"/>
      <c r="Z35" s="1"/>
      <c r="AA35" s="1"/>
      <c r="AB35" s="1"/>
      <c r="AC35" s="1"/>
      <c r="AD35" s="1"/>
      <c r="AE35" s="18"/>
      <c r="AF35" s="1"/>
      <c r="AG35" s="1"/>
      <c r="AH35" s="1">
        <v>88.591928251121075</v>
      </c>
      <c r="AI35" s="1">
        <v>83</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
      <c r="A36" s="19">
        <v>26</v>
      </c>
      <c r="B36" s="19">
        <v>135170</v>
      </c>
      <c r="C36" s="19" t="s">
        <v>174</v>
      </c>
      <c r="D36" s="18"/>
      <c r="E36" s="28">
        <f t="shared" si="0"/>
        <v>94</v>
      </c>
      <c r="F36" s="28" t="str">
        <f t="shared" si="1"/>
        <v>A</v>
      </c>
      <c r="G36" s="28">
        <f t="shared" si="2"/>
        <v>94</v>
      </c>
      <c r="H36" s="28" t="str">
        <f t="shared" si="3"/>
        <v>A</v>
      </c>
      <c r="I36" s="36">
        <v>1</v>
      </c>
      <c r="J36" s="28" t="str">
        <f t="shared" si="4"/>
        <v>Memiliki kemampuan menganalisis aturan pencacahan (aturan penjumlahan, aturan perkalian, permutasi, dan kombinasi) dan menentukan peluang kejadian majemuk, namun perlu peningkatan pada menentukan peluang kejadian bersyarat</v>
      </c>
      <c r="K36" s="28">
        <f t="shared" si="5"/>
        <v>93.002242152466366</v>
      </c>
      <c r="L36" s="28" t="str">
        <f t="shared" si="6"/>
        <v>A</v>
      </c>
      <c r="M36" s="28">
        <f t="shared" si="7"/>
        <v>93.002242152466366</v>
      </c>
      <c r="N36" s="28" t="str">
        <f t="shared" si="8"/>
        <v>A</v>
      </c>
      <c r="O36" s="36">
        <v>1</v>
      </c>
      <c r="P36" s="28" t="str">
        <f t="shared" si="9"/>
        <v>Sangat terampil menyelesaikan masalah aturan pencacahan (aturan penjumlahan, aturan perkalian, permutasi, dan kombinasi) dan menentukan peluang kejadian majemuk, namun perlu peningkatan pada menyelesaikan masalah peluang kejadian bersyarat</v>
      </c>
      <c r="Q36" s="39" t="s">
        <v>8</v>
      </c>
      <c r="R36" s="39" t="s">
        <v>8</v>
      </c>
      <c r="S36" s="18"/>
      <c r="T36" s="1"/>
      <c r="U36" s="1"/>
      <c r="V36" s="1">
        <v>92.778761061946895</v>
      </c>
      <c r="W36" s="1">
        <v>95</v>
      </c>
      <c r="X36" s="1"/>
      <c r="Y36" s="1"/>
      <c r="Z36" s="1"/>
      <c r="AA36" s="1"/>
      <c r="AB36" s="1"/>
      <c r="AC36" s="1"/>
      <c r="AD36" s="1"/>
      <c r="AE36" s="18"/>
      <c r="AF36" s="1"/>
      <c r="AG36" s="1"/>
      <c r="AH36" s="1">
        <v>93.004484304932731</v>
      </c>
      <c r="AI36" s="1">
        <v>93</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
      <c r="A37" s="19">
        <v>27</v>
      </c>
      <c r="B37" s="19">
        <v>135186</v>
      </c>
      <c r="C37" s="19" t="s">
        <v>175</v>
      </c>
      <c r="D37" s="18"/>
      <c r="E37" s="28">
        <f t="shared" si="0"/>
        <v>94</v>
      </c>
      <c r="F37" s="28" t="str">
        <f t="shared" si="1"/>
        <v>A</v>
      </c>
      <c r="G37" s="28">
        <f t="shared" si="2"/>
        <v>94</v>
      </c>
      <c r="H37" s="28" t="str">
        <f t="shared" si="3"/>
        <v>A</v>
      </c>
      <c r="I37" s="36">
        <v>1</v>
      </c>
      <c r="J37" s="28" t="str">
        <f t="shared" si="4"/>
        <v>Memiliki kemampuan menganalisis aturan pencacahan (aturan penjumlahan, aturan perkalian, permutasi, dan kombinasi) dan menentukan peluang kejadian majemuk, namun perlu peningkatan pada menentukan peluang kejadian bersyarat</v>
      </c>
      <c r="K37" s="28">
        <f t="shared" si="5"/>
        <v>93.417040358744401</v>
      </c>
      <c r="L37" s="28" t="str">
        <f t="shared" si="6"/>
        <v>A</v>
      </c>
      <c r="M37" s="28">
        <f t="shared" si="7"/>
        <v>93.417040358744401</v>
      </c>
      <c r="N37" s="28" t="str">
        <f t="shared" si="8"/>
        <v>A</v>
      </c>
      <c r="O37" s="36">
        <v>1</v>
      </c>
      <c r="P37" s="28" t="str">
        <f t="shared" si="9"/>
        <v>Sangat terampil menyelesaikan masalah aturan pencacahan (aturan penjumlahan, aturan perkalian, permutasi, dan kombinasi) dan menentukan peluang kejadian majemuk, namun perlu peningkatan pada menyelesaikan masalah peluang kejadian bersyarat</v>
      </c>
      <c r="Q37" s="39" t="s">
        <v>8</v>
      </c>
      <c r="R37" s="39" t="s">
        <v>8</v>
      </c>
      <c r="S37" s="18"/>
      <c r="T37" s="1"/>
      <c r="U37" s="1"/>
      <c r="V37" s="1">
        <v>94.26548672566372</v>
      </c>
      <c r="W37" s="1">
        <v>94</v>
      </c>
      <c r="X37" s="1"/>
      <c r="Y37" s="1"/>
      <c r="Z37" s="1"/>
      <c r="AA37" s="1"/>
      <c r="AB37" s="1"/>
      <c r="AC37" s="1"/>
      <c r="AD37" s="1"/>
      <c r="AE37" s="18"/>
      <c r="AF37" s="1"/>
      <c r="AG37" s="1"/>
      <c r="AH37" s="1">
        <v>94.834080717488789</v>
      </c>
      <c r="AI37" s="1">
        <v>92</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
      <c r="A38" s="19">
        <v>28</v>
      </c>
      <c r="B38" s="19">
        <v>135202</v>
      </c>
      <c r="C38" s="19" t="s">
        <v>176</v>
      </c>
      <c r="D38" s="18"/>
      <c r="E38" s="28">
        <f t="shared" si="0"/>
        <v>93</v>
      </c>
      <c r="F38" s="28" t="str">
        <f t="shared" si="1"/>
        <v>A</v>
      </c>
      <c r="G38" s="28">
        <f t="shared" si="2"/>
        <v>93</v>
      </c>
      <c r="H38" s="28" t="str">
        <f t="shared" si="3"/>
        <v>A</v>
      </c>
      <c r="I38" s="36">
        <v>1</v>
      </c>
      <c r="J38" s="28" t="str">
        <f t="shared" si="4"/>
        <v>Memiliki kemampuan menganalisis aturan pencacahan (aturan penjumlahan, aturan perkalian, permutasi, dan kombinasi) dan menentukan peluang kejadian majemuk, namun perlu peningkatan pada menentukan peluang kejadian bersyarat</v>
      </c>
      <c r="K38" s="28">
        <f t="shared" si="5"/>
        <v>92.20179372197309</v>
      </c>
      <c r="L38" s="28" t="str">
        <f t="shared" si="6"/>
        <v>A</v>
      </c>
      <c r="M38" s="28">
        <f t="shared" si="7"/>
        <v>92.20179372197309</v>
      </c>
      <c r="N38" s="28" t="str">
        <f t="shared" si="8"/>
        <v>A</v>
      </c>
      <c r="O38" s="36">
        <v>1</v>
      </c>
      <c r="P38" s="28" t="str">
        <f t="shared" si="9"/>
        <v>Sangat terampil menyelesaikan masalah aturan pencacahan (aturan penjumlahan, aturan perkalian, permutasi, dan kombinasi) dan menentukan peluang kejadian majemuk, namun perlu peningkatan pada menyelesaikan masalah peluang kejadian bersyarat</v>
      </c>
      <c r="Q38" s="39" t="s">
        <v>8</v>
      </c>
      <c r="R38" s="39" t="s">
        <v>8</v>
      </c>
      <c r="S38" s="18"/>
      <c r="T38" s="1"/>
      <c r="U38" s="1"/>
      <c r="V38" s="1">
        <v>93.840707964601762</v>
      </c>
      <c r="W38" s="1">
        <v>92</v>
      </c>
      <c r="X38" s="1"/>
      <c r="Y38" s="1"/>
      <c r="Z38" s="1"/>
      <c r="AA38" s="1"/>
      <c r="AB38" s="1"/>
      <c r="AC38" s="1"/>
      <c r="AD38" s="1"/>
      <c r="AE38" s="18"/>
      <c r="AF38" s="1"/>
      <c r="AG38" s="1"/>
      <c r="AH38" s="1">
        <v>94.403587443946179</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
      <c r="A39" s="19">
        <v>29</v>
      </c>
      <c r="B39" s="19">
        <v>135218</v>
      </c>
      <c r="C39" s="19" t="s">
        <v>177</v>
      </c>
      <c r="D39" s="18"/>
      <c r="E39" s="28">
        <f t="shared" si="0"/>
        <v>92</v>
      </c>
      <c r="F39" s="28" t="str">
        <f t="shared" si="1"/>
        <v>A</v>
      </c>
      <c r="G39" s="28">
        <f t="shared" si="2"/>
        <v>92</v>
      </c>
      <c r="H39" s="28" t="str">
        <f t="shared" si="3"/>
        <v>A</v>
      </c>
      <c r="I39" s="36">
        <v>1</v>
      </c>
      <c r="J39" s="28" t="str">
        <f t="shared" si="4"/>
        <v>Memiliki kemampuan menganalisis aturan pencacahan (aturan penjumlahan, aturan perkalian, permutasi, dan kombinasi) dan menentukan peluang kejadian majemuk, namun perlu peningkatan pada menentukan peluang kejadian bersyarat</v>
      </c>
      <c r="K39" s="28">
        <f t="shared" si="5"/>
        <v>91.70179372197309</v>
      </c>
      <c r="L39" s="28" t="str">
        <f t="shared" si="6"/>
        <v>A</v>
      </c>
      <c r="M39" s="28">
        <f t="shared" si="7"/>
        <v>91.70179372197309</v>
      </c>
      <c r="N39" s="28" t="str">
        <f t="shared" si="8"/>
        <v>A</v>
      </c>
      <c r="O39" s="36">
        <v>1</v>
      </c>
      <c r="P39" s="28" t="str">
        <f t="shared" si="9"/>
        <v>Sangat terampil menyelesaikan masalah aturan pencacahan (aturan penjumlahan, aturan perkalian, permutasi, dan kombinasi) dan menentukan peluang kejadian majemuk, namun perlu peningkatan pada menyelesaikan masalah peluang kejadian bersyarat</v>
      </c>
      <c r="Q39" s="39" t="s">
        <v>8</v>
      </c>
      <c r="R39" s="39" t="s">
        <v>8</v>
      </c>
      <c r="S39" s="18"/>
      <c r="T39" s="1"/>
      <c r="U39" s="1"/>
      <c r="V39" s="1">
        <v>93.840707964601762</v>
      </c>
      <c r="W39" s="1">
        <v>91</v>
      </c>
      <c r="X39" s="1"/>
      <c r="Y39" s="1"/>
      <c r="Z39" s="1"/>
      <c r="AA39" s="1"/>
      <c r="AB39" s="1"/>
      <c r="AC39" s="1"/>
      <c r="AD39" s="1"/>
      <c r="AE39" s="18"/>
      <c r="AF39" s="1"/>
      <c r="AG39" s="1"/>
      <c r="AH39" s="1">
        <v>94.403587443946179</v>
      </c>
      <c r="AI39" s="1">
        <v>89</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
      <c r="A40" s="19">
        <v>30</v>
      </c>
      <c r="B40" s="19">
        <v>135234</v>
      </c>
      <c r="C40" s="19" t="s">
        <v>178</v>
      </c>
      <c r="D40" s="18"/>
      <c r="E40" s="28">
        <f t="shared" si="0"/>
        <v>86</v>
      </c>
      <c r="F40" s="28" t="str">
        <f t="shared" si="1"/>
        <v>A</v>
      </c>
      <c r="G40" s="28">
        <f t="shared" si="2"/>
        <v>86</v>
      </c>
      <c r="H40" s="28" t="str">
        <f t="shared" si="3"/>
        <v>A</v>
      </c>
      <c r="I40" s="36">
        <v>1</v>
      </c>
      <c r="J40" s="28" t="str">
        <f t="shared" si="4"/>
        <v>Memiliki kemampuan menganalisis aturan pencacahan (aturan penjumlahan, aturan perkalian, permutasi, dan kombinasi) dan menentukan peluang kejadian majemuk, namun perlu peningkatan pada menentukan peluang kejadian bersyarat</v>
      </c>
      <c r="K40" s="28">
        <f t="shared" si="5"/>
        <v>85.219730941704029</v>
      </c>
      <c r="L40" s="28" t="str">
        <f t="shared" si="6"/>
        <v>A</v>
      </c>
      <c r="M40" s="28">
        <f t="shared" si="7"/>
        <v>85.219730941704029</v>
      </c>
      <c r="N40" s="28" t="str">
        <f t="shared" si="8"/>
        <v>A</v>
      </c>
      <c r="O40" s="36">
        <v>1</v>
      </c>
      <c r="P40" s="28" t="str">
        <f t="shared" si="9"/>
        <v>Sangat terampil menyelesaikan masalah aturan pencacahan (aturan penjumlahan, aturan perkalian, permutasi, dan kombinasi) dan menentukan peluang kejadian majemuk, namun perlu peningkatan pada menyelesaikan masalah peluang kejadian bersyarat</v>
      </c>
      <c r="Q40" s="39" t="s">
        <v>8</v>
      </c>
      <c r="R40" s="39" t="s">
        <v>8</v>
      </c>
      <c r="S40" s="18"/>
      <c r="T40" s="1"/>
      <c r="U40" s="1"/>
      <c r="V40" s="1">
        <v>85.982300884955748</v>
      </c>
      <c r="W40" s="1">
        <v>86</v>
      </c>
      <c r="X40" s="1"/>
      <c r="Y40" s="1"/>
      <c r="Z40" s="1"/>
      <c r="AA40" s="1"/>
      <c r="AB40" s="1"/>
      <c r="AC40" s="1"/>
      <c r="AD40" s="1"/>
      <c r="AE40" s="18"/>
      <c r="AF40" s="1"/>
      <c r="AG40" s="1"/>
      <c r="AH40" s="1">
        <v>86.439461883408072</v>
      </c>
      <c r="AI40" s="1">
        <v>84</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
      <c r="A41" s="19">
        <v>31</v>
      </c>
      <c r="B41" s="19">
        <v>135250</v>
      </c>
      <c r="C41" s="19" t="s">
        <v>179</v>
      </c>
      <c r="D41" s="18"/>
      <c r="E41" s="28">
        <f t="shared" si="0"/>
        <v>90</v>
      </c>
      <c r="F41" s="28" t="str">
        <f t="shared" si="1"/>
        <v>A</v>
      </c>
      <c r="G41" s="28">
        <f t="shared" si="2"/>
        <v>90</v>
      </c>
      <c r="H41" s="28" t="str">
        <f t="shared" si="3"/>
        <v>A</v>
      </c>
      <c r="I41" s="36">
        <v>1</v>
      </c>
      <c r="J41" s="28" t="str">
        <f t="shared" si="4"/>
        <v>Memiliki kemampuan menganalisis aturan pencacahan (aturan penjumlahan, aturan perkalian, permutasi, dan kombinasi) dan menentukan peluang kejadian majemuk, namun perlu peningkatan pada menentukan peluang kejadian bersyarat</v>
      </c>
      <c r="K41" s="28">
        <f t="shared" si="5"/>
        <v>88.780269058295971</v>
      </c>
      <c r="L41" s="28" t="str">
        <f t="shared" si="6"/>
        <v>A</v>
      </c>
      <c r="M41" s="28">
        <f t="shared" si="7"/>
        <v>88.780269058295971</v>
      </c>
      <c r="N41" s="28" t="str">
        <f t="shared" si="8"/>
        <v>A</v>
      </c>
      <c r="O41" s="36">
        <v>1</v>
      </c>
      <c r="P41" s="28" t="str">
        <f t="shared" si="9"/>
        <v>Sangat terampil menyelesaikan masalah aturan pencacahan (aturan penjumlahan, aturan perkalian, permutasi, dan kombinasi) dan menentukan peluang kejadian majemuk, namun perlu peningkatan pada menyelesaikan masalah peluang kejadian bersyarat</v>
      </c>
      <c r="Q41" s="39" t="s">
        <v>8</v>
      </c>
      <c r="R41" s="39" t="s">
        <v>8</v>
      </c>
      <c r="S41" s="18"/>
      <c r="T41" s="1"/>
      <c r="U41" s="1"/>
      <c r="V41" s="1">
        <v>89.380530973451329</v>
      </c>
      <c r="W41" s="1">
        <v>90</v>
      </c>
      <c r="X41" s="1"/>
      <c r="Y41" s="1"/>
      <c r="Z41" s="1"/>
      <c r="AA41" s="1"/>
      <c r="AB41" s="1"/>
      <c r="AC41" s="1"/>
      <c r="AD41" s="1"/>
      <c r="AE41" s="18"/>
      <c r="AF41" s="1"/>
      <c r="AG41" s="1"/>
      <c r="AH41" s="1">
        <v>89.560538116591928</v>
      </c>
      <c r="AI41" s="1">
        <v>88</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
      <c r="A42" s="19">
        <v>32</v>
      </c>
      <c r="B42" s="19">
        <v>135266</v>
      </c>
      <c r="C42" s="19" t="s">
        <v>180</v>
      </c>
      <c r="D42" s="18"/>
      <c r="E42" s="28">
        <f t="shared" si="0"/>
        <v>96</v>
      </c>
      <c r="F42" s="28" t="str">
        <f t="shared" si="1"/>
        <v>A</v>
      </c>
      <c r="G42" s="28">
        <f t="shared" si="2"/>
        <v>96</v>
      </c>
      <c r="H42" s="28" t="str">
        <f t="shared" si="3"/>
        <v>A</v>
      </c>
      <c r="I42" s="36">
        <v>1</v>
      </c>
      <c r="J42" s="28" t="str">
        <f t="shared" si="4"/>
        <v>Memiliki kemampuan menganalisis aturan pencacahan (aturan penjumlahan, aturan perkalian, permutasi, dan kombinasi) dan menentukan peluang kejadian majemuk, namun perlu peningkatan pada menentukan peluang kejadian bersyarat</v>
      </c>
      <c r="K42" s="28">
        <f t="shared" si="5"/>
        <v>95.278026905829591</v>
      </c>
      <c r="L42" s="28" t="str">
        <f t="shared" si="6"/>
        <v>A</v>
      </c>
      <c r="M42" s="28">
        <f t="shared" si="7"/>
        <v>95.278026905829591</v>
      </c>
      <c r="N42" s="28" t="str">
        <f t="shared" si="8"/>
        <v>A</v>
      </c>
      <c r="O42" s="36">
        <v>1</v>
      </c>
      <c r="P42" s="28" t="str">
        <f t="shared" si="9"/>
        <v>Sangat terampil menyelesaikan masalah aturan pencacahan (aturan penjumlahan, aturan perkalian, permutasi, dan kombinasi) dan menentukan peluang kejadian majemuk, namun perlu peningkatan pada menyelesaikan masalah peluang kejadian bersyarat</v>
      </c>
      <c r="Q42" s="39" t="s">
        <v>8</v>
      </c>
      <c r="R42" s="39" t="s">
        <v>8</v>
      </c>
      <c r="S42" s="18"/>
      <c r="T42" s="1"/>
      <c r="U42" s="1"/>
      <c r="V42" s="1">
        <v>95.964601769911496</v>
      </c>
      <c r="W42" s="1">
        <v>96</v>
      </c>
      <c r="X42" s="1"/>
      <c r="Y42" s="1"/>
      <c r="Z42" s="1"/>
      <c r="AA42" s="1"/>
      <c r="AB42" s="1"/>
      <c r="AC42" s="1"/>
      <c r="AD42" s="1"/>
      <c r="AE42" s="18"/>
      <c r="AF42" s="1"/>
      <c r="AG42" s="1"/>
      <c r="AH42" s="1">
        <v>96.556053811659197</v>
      </c>
      <c r="AI42" s="1">
        <v>94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
      <c r="A52" s="18"/>
      <c r="B52" s="18"/>
      <c r="C52" s="18" t="s">
        <v>102</v>
      </c>
      <c r="D52" s="18"/>
      <c r="E52" s="18"/>
      <c r="F52" s="18" t="s">
        <v>103</v>
      </c>
      <c r="G52" s="18"/>
      <c r="H52" s="18"/>
      <c r="I52" s="38"/>
      <c r="J52" s="30"/>
      <c r="K52" s="18">
        <f>IF(COUNTBLANK($G$11:$G$50)=40,"",MAX($G$11:$G$50))</f>
        <v>96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
      <c r="A53" s="18"/>
      <c r="B53" s="18"/>
      <c r="C53" s="18" t="s">
        <v>105</v>
      </c>
      <c r="D53" s="18"/>
      <c r="E53" s="18"/>
      <c r="F53" s="18" t="s">
        <v>106</v>
      </c>
      <c r="G53" s="18"/>
      <c r="H53" s="18"/>
      <c r="I53" s="38"/>
      <c r="J53" s="30"/>
      <c r="K53" s="18">
        <f>IF(COUNTBLANK($G$11:$G$50)=40,"",MIN($G$11:$G$50))</f>
        <v>79</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
      <c r="A54" s="18"/>
      <c r="B54" s="18"/>
      <c r="C54" s="18"/>
      <c r="D54" s="18"/>
      <c r="E54" s="18"/>
      <c r="F54" s="18" t="s">
        <v>108</v>
      </c>
      <c r="G54" s="18"/>
      <c r="H54" s="18"/>
      <c r="I54" s="38"/>
      <c r="J54" s="30"/>
      <c r="K54" s="18">
        <f>IF(COUNTBLANK($G$11:$G$50)=40,"",AVERAGE($G$11:$G$50))</f>
        <v>89.59375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XII-MIPA 5</vt:lpstr>
      <vt:lpstr>XII-MIPA 6</vt:lpstr>
      <vt:lpstr>XII-MIPA 7</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Microsoft Office User</cp:lastModifiedBy>
  <dcterms:created xsi:type="dcterms:W3CDTF">2015-09-01T09:01:01Z</dcterms:created>
  <dcterms:modified xsi:type="dcterms:W3CDTF">2020-04-15T07:57:30Z</dcterms:modified>
  <cp:category/>
</cp:coreProperties>
</file>