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-MIPA 1" sheetId="1" r:id="rId1"/>
    <sheet name="X-MIPA 2" sheetId="2" r:id="rId2"/>
    <sheet name="X-MIPA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L49"/>
  <c r="K49"/>
  <c r="J49"/>
  <c r="H49"/>
  <c r="G49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N35"/>
  <c r="M35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N31"/>
  <c r="M3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N27"/>
  <c r="M27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N23"/>
  <c r="M23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N19"/>
  <c r="M19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N44"/>
  <c r="M44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N28"/>
  <c r="M28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N12"/>
  <c r="M12"/>
  <c r="K12"/>
  <c r="L12" s="1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3" l="1"/>
  <c r="K53" i="2"/>
  <c r="K52"/>
  <c r="K53" i="1"/>
  <c r="K52"/>
  <c r="H11"/>
  <c r="H11" i="2"/>
  <c r="H11" i="3"/>
  <c r="K54" i="1"/>
  <c r="K54" i="2"/>
  <c r="K54" i="3"/>
  <c r="K53"/>
</calcChain>
</file>

<file path=xl/sharedStrings.xml><?xml version="1.0" encoding="utf-8"?>
<sst xmlns="http://schemas.openxmlformats.org/spreadsheetml/2006/main" count="558" uniqueCount="195">
  <si>
    <t>DAFTAR NILAI SISWA SMAN 9 SEMARANG SEMESTER GENAP TAHUN PELAJARAN 2016/2017</t>
  </si>
  <si>
    <t>Guru :</t>
  </si>
  <si>
    <t>Endah Kartikawati S.Pd</t>
  </si>
  <si>
    <t>Kelas X-MIPA 1</t>
  </si>
  <si>
    <t>Mapel :</t>
  </si>
  <si>
    <t>Bahasa Inggris [ Kelompok A (Wajib)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</si>
  <si>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</si>
  <si>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</si>
  <si>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</si>
  <si>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</si>
  <si>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</si>
  <si>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</si>
  <si>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</si>
  <si>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</si>
  <si>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</si>
  <si>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</si>
  <si>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</si>
  <si>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</si>
  <si>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</si>
  <si>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</si>
  <si>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</si>
  <si>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</si>
  <si>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</si>
  <si>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</si>
  <si>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</si>
  <si>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</si>
  <si>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</si>
  <si>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</si>
  <si>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</si>
  <si>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</si>
  <si>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</si>
  <si>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</si>
  <si>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</si>
  <si>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</si>
  <si>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</si>
  <si>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</si>
  <si>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</si>
  <si>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</si>
  <si>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</si>
  <si>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</si>
  <si>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</si>
  <si>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</si>
  <si>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</si>
  <si>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</si>
  <si>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</si>
  <si>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</si>
  <si>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</si>
  <si>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</si>
  <si>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</si>
  <si>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</si>
  <si>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</si>
  <si>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</si>
  <si>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</si>
  <si>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</si>
  <si>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</si>
  <si>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</si>
  <si>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</si>
  <si>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</si>
  <si>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</si>
  <si>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</si>
  <si>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</si>
  <si>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</si>
  <si>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</si>
  <si>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</si>
  <si>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</si>
  <si>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</si>
  <si>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</si>
  <si>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</si>
  <si>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</si>
  <si>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</si>
  <si>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</si>
  <si>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</si>
  <si>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</si>
  <si>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</si>
  <si>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</si>
  <si>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</si>
  <si>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</si>
  <si>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</si>
  <si>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</si>
  <si>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</si>
  <si>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</si>
  <si>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</si>
  <si>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</si>
  <si>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</si>
  <si>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</si>
  <si>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</si>
  <si>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</si>
  <si>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</si>
  <si>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</si>
  <si>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</si>
  <si>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</si>
  <si>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</si>
  <si>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</si>
  <si>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</si>
  <si>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</si>
  <si>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</si>
  <si>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</si>
  <si>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</si>
  <si>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</si>
  <si>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</si>
  <si>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</si>
  <si>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</si>
  <si>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</si>
  <si>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</si>
  <si>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</si>
  <si>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</si>
  <si>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</si>
  <si>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</si>
  <si>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</si>
  <si>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</si>
  <si>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</si>
  <si>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</si>
  <si>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</si>
  <si>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</si>
  <si>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</si>
  <si>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</si>
  <si>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</si>
  <si>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</si>
  <si>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</si>
  <si>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</si>
  <si>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</si>
  <si>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</si>
  <si>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</si>
  <si>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</si>
  <si>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</si>
  <si>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</si>
  <si>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</si>
  <si>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</si>
  <si>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</si>
  <si>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</si>
  <si>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</si>
  <si>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</si>
  <si>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</si>
  <si>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</si>
  <si>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</si>
  <si>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</si>
  <si>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</si>
  <si>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</si>
  <si>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</si>
  <si>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</si>
  <si>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</si>
  <si>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</si>
  <si>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</si>
  <si>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</si>
  <si>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</si>
  <si>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</si>
  <si>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</si>
  <si>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</si>
  <si>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</si>
  <si>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</si>
  <si>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</si>
  <si>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</si>
  <si>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</si>
  <si>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</si>
  <si>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</si>
  <si>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</si>
  <si>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</si>
  <si>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</si>
  <si>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</si>
  <si>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</si>
  <si>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</si>
  <si>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</si>
  <si>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</si>
  <si>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</si>
  <si>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</si>
  <si>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</si>
  <si>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</si>
  <si>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</si>
  <si>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</si>
  <si>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</si>
  <si>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</si>
  <si>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</si>
  <si>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</si>
  <si>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</si>
  <si>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</si>
  <si>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</si>
  <si>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</si>
  <si>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</si>
  <si>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</si>
  <si>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</si>
  <si>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</si>
  <si>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</si>
  <si>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</si>
  <si>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</si>
  <si>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</si>
  <si>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</si>
  <si>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</si>
  <si>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</si>
  <si>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</si>
  <si>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</si>
  <si>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Memiliki kemampuan memahami kompetensi menganalisis fungsi sosial,struktur teks,unsur kebahasaan teks recount,teks narrative namun perlu peningkatan pemahaman makna lagu (song)</t>
  </si>
  <si>
    <t>Memiliki kemampuan memahami kompetensi menganalisis fungsi sosial,struktur teks,unsur kebahasaan teks recount,t namun perlu peningkatan  teks narrative dan makna lagu (song)</t>
  </si>
  <si>
    <t>Memiliki kemampuan memahami kompetensi menganalisis fungsi sosial,struktur teks,unsur kebahasaan teks recount,t namun perlu peningkatan pemahaman teks recount , teks narrative dan makna lagu (song)</t>
  </si>
  <si>
    <t>Memiliki ketrampilan berkomuniksasi dengan orang lain tentang urutan kejadian di masa lampau namun perlu peningkatan ketrampilan menyampaikan pesan moral dari teks narratine dan menjelaskan isi/makna lagu (song)</t>
  </si>
  <si>
    <t>Memiliki ketrampilan berkomuniksasi dengan orang lain tentang urutan kejadian di masa lampau dan menyampaikan pesan moral teks narrative namun perlu ketrampilan menjelaskan isi/makna lagu (song)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</si>
</sst>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V1" sqref="V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178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17515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 namun perlu peningkatan  teks narrative dan makna lagu (song)</v>
      </c>
      <c r="K11" s="19">
        <f t="shared" ref="K11:K50" si="4">IF((COUNTA(AF11:AN11)&gt;0),AVERAGE(AF11:AN11),"")</f>
        <v>80.8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namun perlu peningkatan ketrampilan menyampaikan pesan moral dari teks narratine dan menjelaskan isi/makna lagu (song)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74</v>
      </c>
      <c r="V11" s="1">
        <v>88</v>
      </c>
      <c r="W11" s="1">
        <v>79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17531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2" s="19">
        <f t="shared" si="4"/>
        <v>85.2</v>
      </c>
      <c r="L12" s="19" t="str">
        <f t="shared" si="5"/>
        <v>A</v>
      </c>
      <c r="M12" s="19">
        <f t="shared" si="6"/>
        <v>85.2</v>
      </c>
      <c r="N12" s="19" t="str">
        <f t="shared" si="7"/>
        <v>A</v>
      </c>
      <c r="O12" s="35">
        <v>1</v>
      </c>
      <c r="P1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2" s="19" t="str">
        <f t="shared" si="9"/>
        <v>B</v>
      </c>
      <c r="R12" s="19" t="str">
        <f t="shared" si="10"/>
        <v/>
      </c>
      <c r="S12" s="18"/>
      <c r="T12" s="1">
        <v>74</v>
      </c>
      <c r="U12" s="1">
        <v>74</v>
      </c>
      <c r="V12" s="1">
        <v>78</v>
      </c>
      <c r="W12" s="1">
        <v>70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82</v>
      </c>
      <c r="AI12" s="1">
        <v>88</v>
      </c>
      <c r="AJ12" s="1">
        <v>86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17547</v>
      </c>
      <c r="C13" s="19" t="s">
        <v>65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3</v>
      </c>
      <c r="J1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3" s="19">
        <f t="shared" si="4"/>
        <v>82.4</v>
      </c>
      <c r="L13" s="19" t="str">
        <f t="shared" si="5"/>
        <v>B</v>
      </c>
      <c r="M13" s="19">
        <f t="shared" si="6"/>
        <v>82.4</v>
      </c>
      <c r="N13" s="19" t="str">
        <f t="shared" si="7"/>
        <v>B</v>
      </c>
      <c r="O13" s="35">
        <v>2</v>
      </c>
      <c r="P1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72</v>
      </c>
      <c r="V13" s="1">
        <v>70</v>
      </c>
      <c r="W13" s="1">
        <v>77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>
        <v>80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5601</v>
      </c>
      <c r="FK13" s="39">
        <v>5611</v>
      </c>
    </row>
    <row r="14" spans="1:167">
      <c r="A14" s="19">
        <v>4</v>
      </c>
      <c r="B14" s="19">
        <v>17563</v>
      </c>
      <c r="C14" s="19" t="s">
        <v>66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4" s="19">
        <f t="shared" si="4"/>
        <v>82.4</v>
      </c>
      <c r="L14" s="19" t="str">
        <f t="shared" si="5"/>
        <v>B</v>
      </c>
      <c r="M14" s="19">
        <f t="shared" si="6"/>
        <v>82.4</v>
      </c>
      <c r="N14" s="19" t="str">
        <f t="shared" si="7"/>
        <v>B</v>
      </c>
      <c r="O14" s="35">
        <v>2</v>
      </c>
      <c r="P1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4" s="19" t="str">
        <f t="shared" si="9"/>
        <v>B</v>
      </c>
      <c r="R14" s="19" t="str">
        <f t="shared" si="10"/>
        <v/>
      </c>
      <c r="S14" s="18"/>
      <c r="T14" s="1">
        <v>70</v>
      </c>
      <c r="U14" s="1">
        <v>74</v>
      </c>
      <c r="V14" s="1">
        <v>70</v>
      </c>
      <c r="W14" s="1">
        <v>79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>
        <v>80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17579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kompetensi menganalisis fungsi sosial,struktur teks,unsur kebahasaan teks recount,t namun perlu peningkatan  teks narrative dan makna lagu (song)</v>
      </c>
      <c r="K15" s="19">
        <f t="shared" si="4"/>
        <v>82.4</v>
      </c>
      <c r="L15" s="19" t="str">
        <f t="shared" si="5"/>
        <v>B</v>
      </c>
      <c r="M15" s="19">
        <f t="shared" si="6"/>
        <v>82.4</v>
      </c>
      <c r="N15" s="19" t="str">
        <f t="shared" si="7"/>
        <v>B</v>
      </c>
      <c r="O15" s="35">
        <v>2</v>
      </c>
      <c r="P1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76</v>
      </c>
      <c r="V15" s="1">
        <v>80</v>
      </c>
      <c r="W15" s="1">
        <v>81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>
        <v>80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5602</v>
      </c>
      <c r="FK15" s="39">
        <v>5612</v>
      </c>
    </row>
    <row r="16" spans="1:167">
      <c r="A16" s="19">
        <v>6</v>
      </c>
      <c r="B16" s="19">
        <v>17595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kompetensi menganalisis fungsi sosial,struktur teks,unsur kebahasaan teks recount,t namun perlu peningkatan  teks narrative dan makna lagu (song)</v>
      </c>
      <c r="K16" s="19">
        <f t="shared" si="4"/>
        <v>82.2</v>
      </c>
      <c r="L16" s="19" t="str">
        <f t="shared" si="5"/>
        <v>B</v>
      </c>
      <c r="M16" s="19">
        <f t="shared" si="6"/>
        <v>82.2</v>
      </c>
      <c r="N16" s="19" t="str">
        <f t="shared" si="7"/>
        <v>B</v>
      </c>
      <c r="O16" s="35">
        <v>2</v>
      </c>
      <c r="P1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6" s="19" t="str">
        <f t="shared" si="9"/>
        <v>B</v>
      </c>
      <c r="R16" s="19" t="str">
        <f t="shared" si="10"/>
        <v/>
      </c>
      <c r="S16" s="18"/>
      <c r="T16" s="1">
        <v>70</v>
      </c>
      <c r="U16" s="1">
        <v>76</v>
      </c>
      <c r="V16" s="1">
        <v>72</v>
      </c>
      <c r="W16" s="1">
        <v>81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80</v>
      </c>
      <c r="AI16" s="1">
        <v>80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17611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kompetensi menganalisis fungsi sosial,struktur teks,unsur kebahasaan teks recount,t namun perlu peningkatan  teks narrative dan makna lagu (song)</v>
      </c>
      <c r="K17" s="19">
        <f t="shared" si="4"/>
        <v>82.2</v>
      </c>
      <c r="L17" s="19" t="str">
        <f t="shared" si="5"/>
        <v>B</v>
      </c>
      <c r="M17" s="19">
        <f t="shared" si="6"/>
        <v>82.2</v>
      </c>
      <c r="N17" s="19" t="str">
        <f t="shared" si="7"/>
        <v>B</v>
      </c>
      <c r="O17" s="35">
        <v>2</v>
      </c>
      <c r="P1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7" s="19" t="str">
        <f t="shared" si="9"/>
        <v>B</v>
      </c>
      <c r="R17" s="19" t="str">
        <f t="shared" si="10"/>
        <v/>
      </c>
      <c r="S17" s="18"/>
      <c r="T17" s="1">
        <v>73</v>
      </c>
      <c r="U17" s="1">
        <v>74</v>
      </c>
      <c r="V17" s="1">
        <v>86</v>
      </c>
      <c r="W17" s="1">
        <v>79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80</v>
      </c>
      <c r="AI17" s="1">
        <v>80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5603</v>
      </c>
      <c r="FK17" s="39">
        <v>5613</v>
      </c>
    </row>
    <row r="18" spans="1:167">
      <c r="A18" s="19">
        <v>8</v>
      </c>
      <c r="B18" s="19">
        <v>17627</v>
      </c>
      <c r="C18" s="19" t="s">
        <v>70</v>
      </c>
      <c r="D18" s="18"/>
      <c r="E18" s="19">
        <f t="shared" si="0"/>
        <v>74</v>
      </c>
      <c r="F18" s="19" t="str">
        <f t="shared" si="1"/>
        <v>C</v>
      </c>
      <c r="G18" s="19">
        <f>IF((COUNTA(T12:AC12)&gt;0),(ROUND((AVERAGE(T18:AD18)),0)),"")</f>
        <v>74</v>
      </c>
      <c r="H18" s="19" t="str">
        <f t="shared" si="2"/>
        <v>C</v>
      </c>
      <c r="I18" s="35">
        <v>3</v>
      </c>
      <c r="J1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8" s="19">
        <f t="shared" si="4"/>
        <v>82.2</v>
      </c>
      <c r="L18" s="19" t="str">
        <f t="shared" si="5"/>
        <v>B</v>
      </c>
      <c r="M18" s="19">
        <f t="shared" si="6"/>
        <v>82.2</v>
      </c>
      <c r="N18" s="19" t="str">
        <f t="shared" si="7"/>
        <v>B</v>
      </c>
      <c r="O18" s="35">
        <v>2</v>
      </c>
      <c r="P1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72</v>
      </c>
      <c r="V18" s="1">
        <v>72</v>
      </c>
      <c r="W18" s="1">
        <v>77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80</v>
      </c>
      <c r="AI18" s="1">
        <v>80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17643</v>
      </c>
      <c r="C19" s="19" t="s">
        <v>71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3</v>
      </c>
      <c r="J19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9" s="19">
        <f t="shared" si="4"/>
        <v>82.2</v>
      </c>
      <c r="L19" s="19" t="str">
        <f t="shared" si="5"/>
        <v>B</v>
      </c>
      <c r="M19" s="19">
        <f t="shared" si="6"/>
        <v>82.2</v>
      </c>
      <c r="N19" s="19" t="str">
        <f t="shared" si="7"/>
        <v>B</v>
      </c>
      <c r="O19" s="35">
        <v>2</v>
      </c>
      <c r="P1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72</v>
      </c>
      <c r="V19" s="1">
        <v>72</v>
      </c>
      <c r="W19" s="1">
        <v>70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80</v>
      </c>
      <c r="AI19" s="1">
        <v>80</v>
      </c>
      <c r="AJ19" s="1">
        <v>82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5604</v>
      </c>
      <c r="FK19" s="39">
        <v>5614</v>
      </c>
    </row>
    <row r="20" spans="1:167">
      <c r="A20" s="19">
        <v>10</v>
      </c>
      <c r="B20" s="19">
        <v>17659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kompetensi menganalisis fungsi sosial,struktur teks,unsur kebahasaan teks recount,t namun perlu peningkatan  teks narrative dan makna lagu (song)</v>
      </c>
      <c r="K20" s="19">
        <f t="shared" si="4"/>
        <v>82.2</v>
      </c>
      <c r="L20" s="19" t="str">
        <f t="shared" si="5"/>
        <v>B</v>
      </c>
      <c r="M20" s="19">
        <f t="shared" si="6"/>
        <v>82.2</v>
      </c>
      <c r="N20" s="19" t="str">
        <f t="shared" si="7"/>
        <v>B</v>
      </c>
      <c r="O20" s="35">
        <v>2</v>
      </c>
      <c r="P2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0" s="19" t="str">
        <f t="shared" si="9"/>
        <v>B</v>
      </c>
      <c r="R20" s="19" t="str">
        <f t="shared" si="10"/>
        <v/>
      </c>
      <c r="S20" s="18"/>
      <c r="T20" s="1">
        <v>89</v>
      </c>
      <c r="U20" s="1">
        <v>71</v>
      </c>
      <c r="V20" s="1">
        <v>80</v>
      </c>
      <c r="W20" s="1">
        <v>76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80</v>
      </c>
      <c r="AI20" s="1">
        <v>80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17675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kompetensi menganalisis fungsi sosial,struktur teks,unsur kebahasaan teks recount,t namun perlu peningkatan  teks narrative dan makna lagu (song)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2</v>
      </c>
      <c r="P2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1" s="19" t="str">
        <f t="shared" si="9"/>
        <v>A</v>
      </c>
      <c r="R21" s="19" t="str">
        <f t="shared" si="10"/>
        <v/>
      </c>
      <c r="S21" s="18"/>
      <c r="T21" s="1">
        <v>76</v>
      </c>
      <c r="U21" s="1">
        <v>80</v>
      </c>
      <c r="V21" s="1">
        <v>76</v>
      </c>
      <c r="W21" s="1">
        <v>85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86</v>
      </c>
      <c r="AI21" s="1">
        <v>84</v>
      </c>
      <c r="AJ21" s="1">
        <v>86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5605</v>
      </c>
      <c r="FK21" s="39">
        <v>5615</v>
      </c>
    </row>
    <row r="22" spans="1:167">
      <c r="A22" s="19">
        <v>12</v>
      </c>
      <c r="B22" s="19">
        <v>17691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kompetensi menganalisis fungsi sosial,struktur teks,unsur kebahasaan teks recount,teks narrative namun perlu peningkatan pemahaman makna lagu (song)</v>
      </c>
      <c r="K22" s="19">
        <f t="shared" si="4"/>
        <v>85.4</v>
      </c>
      <c r="L22" s="19" t="str">
        <f t="shared" si="5"/>
        <v>A</v>
      </c>
      <c r="M22" s="19">
        <f t="shared" si="6"/>
        <v>85.4</v>
      </c>
      <c r="N22" s="19" t="str">
        <f t="shared" si="7"/>
        <v>A</v>
      </c>
      <c r="O22" s="35">
        <v>2</v>
      </c>
      <c r="P2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2" s="19" t="str">
        <f t="shared" si="9"/>
        <v>A</v>
      </c>
      <c r="R22" s="19" t="str">
        <f t="shared" si="10"/>
        <v/>
      </c>
      <c r="S22" s="18"/>
      <c r="T22" s="1">
        <v>97</v>
      </c>
      <c r="U22" s="1">
        <v>80</v>
      </c>
      <c r="V22" s="1">
        <v>76</v>
      </c>
      <c r="W22" s="1">
        <v>85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86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17707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kompetensi menganalisis fungsi sosial,struktur teks,unsur kebahasaan teks recount,t namun perlu peningkatan  teks narrative dan makna lagu (song)</v>
      </c>
      <c r="K23" s="19">
        <f t="shared" si="4"/>
        <v>82.2</v>
      </c>
      <c r="L23" s="19" t="str">
        <f t="shared" si="5"/>
        <v>B</v>
      </c>
      <c r="M23" s="19">
        <f t="shared" si="6"/>
        <v>82.2</v>
      </c>
      <c r="N23" s="19" t="str">
        <f t="shared" si="7"/>
        <v>B</v>
      </c>
      <c r="O23" s="35">
        <v>2</v>
      </c>
      <c r="P2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76</v>
      </c>
      <c r="V23" s="1">
        <v>74</v>
      </c>
      <c r="W23" s="1">
        <v>81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80</v>
      </c>
      <c r="AI23" s="1">
        <v>80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5606</v>
      </c>
      <c r="FK23" s="39">
        <v>5616</v>
      </c>
    </row>
    <row r="24" spans="1:167">
      <c r="A24" s="19">
        <v>14</v>
      </c>
      <c r="B24" s="19">
        <v>17723</v>
      </c>
      <c r="C24" s="19" t="s">
        <v>76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2</v>
      </c>
      <c r="J24" s="19" t="str">
        <f t="shared" si="3"/>
        <v>Memiliki kemampuan memahami kompetensi menganalisis fungsi sosial,struktur teks,unsur kebahasaan teks recount,t namun perlu peningkatan  teks narrative dan makna lagu (song)</v>
      </c>
      <c r="K24" s="19">
        <f t="shared" si="4"/>
        <v>82.2</v>
      </c>
      <c r="L24" s="19" t="str">
        <f t="shared" si="5"/>
        <v>B</v>
      </c>
      <c r="M24" s="19">
        <f t="shared" si="6"/>
        <v>82.2</v>
      </c>
      <c r="N24" s="19" t="str">
        <f t="shared" si="7"/>
        <v>B</v>
      </c>
      <c r="O24" s="35">
        <v>2</v>
      </c>
      <c r="P2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4" s="19" t="str">
        <f t="shared" si="9"/>
        <v>B</v>
      </c>
      <c r="R24" s="19" t="str">
        <f t="shared" si="10"/>
        <v/>
      </c>
      <c r="S24" s="18"/>
      <c r="T24" s="1">
        <v>98</v>
      </c>
      <c r="U24" s="1">
        <v>70</v>
      </c>
      <c r="V24" s="1">
        <v>70</v>
      </c>
      <c r="W24" s="1">
        <v>67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80</v>
      </c>
      <c r="AI24" s="1">
        <v>80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17739</v>
      </c>
      <c r="C25" s="19" t="s">
        <v>77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3</v>
      </c>
      <c r="J2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5" s="19">
        <f t="shared" si="4"/>
        <v>82.2</v>
      </c>
      <c r="L25" s="19" t="str">
        <f t="shared" si="5"/>
        <v>B</v>
      </c>
      <c r="M25" s="19">
        <f t="shared" si="6"/>
        <v>82.2</v>
      </c>
      <c r="N25" s="19" t="str">
        <f t="shared" si="7"/>
        <v>B</v>
      </c>
      <c r="O25" s="35">
        <v>2</v>
      </c>
      <c r="P2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5" s="19" t="str">
        <f t="shared" si="9"/>
        <v>B</v>
      </c>
      <c r="R25" s="19" t="str">
        <f t="shared" si="10"/>
        <v/>
      </c>
      <c r="S25" s="18"/>
      <c r="T25" s="1">
        <v>97</v>
      </c>
      <c r="U25" s="1">
        <v>70</v>
      </c>
      <c r="V25" s="1">
        <v>70</v>
      </c>
      <c r="W25" s="1">
        <v>70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80</v>
      </c>
      <c r="AI25" s="1">
        <v>80</v>
      </c>
      <c r="AJ25" s="1">
        <v>82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5607</v>
      </c>
      <c r="FK25" s="39">
        <v>5617</v>
      </c>
    </row>
    <row r="26" spans="1:167">
      <c r="A26" s="19">
        <v>16</v>
      </c>
      <c r="B26" s="19">
        <v>17755</v>
      </c>
      <c r="C26" s="19" t="s">
        <v>79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6" s="19">
        <f t="shared" si="4"/>
        <v>82.2</v>
      </c>
      <c r="L26" s="19" t="str">
        <f t="shared" si="5"/>
        <v>B</v>
      </c>
      <c r="M26" s="19">
        <f t="shared" si="6"/>
        <v>82.2</v>
      </c>
      <c r="N26" s="19" t="str">
        <f t="shared" si="7"/>
        <v>B</v>
      </c>
      <c r="O26" s="35">
        <v>2</v>
      </c>
      <c r="P2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6" s="19" t="str">
        <f t="shared" si="9"/>
        <v>B</v>
      </c>
      <c r="R26" s="19" t="str">
        <f t="shared" si="10"/>
        <v/>
      </c>
      <c r="S26" s="18"/>
      <c r="T26" s="1">
        <v>72</v>
      </c>
      <c r="U26" s="1">
        <v>72</v>
      </c>
      <c r="V26" s="1">
        <v>70</v>
      </c>
      <c r="W26" s="1">
        <v>72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80</v>
      </c>
      <c r="AI26" s="1">
        <v>80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17771</v>
      </c>
      <c r="C27" s="19" t="s">
        <v>80</v>
      </c>
      <c r="D27" s="18"/>
      <c r="E27" s="19">
        <f t="shared" si="0"/>
        <v>73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3</v>
      </c>
      <c r="J2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7" s="19" t="str">
        <f t="shared" si="9"/>
        <v>B</v>
      </c>
      <c r="R27" s="19" t="str">
        <f t="shared" si="10"/>
        <v/>
      </c>
      <c r="S27" s="18"/>
      <c r="T27" s="1">
        <v>73</v>
      </c>
      <c r="U27" s="1">
        <v>70</v>
      </c>
      <c r="V27" s="1">
        <v>78</v>
      </c>
      <c r="W27" s="1">
        <v>71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80</v>
      </c>
      <c r="AI27" s="1">
        <v>80</v>
      </c>
      <c r="AJ27" s="1">
        <v>86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5608</v>
      </c>
      <c r="FK27" s="39">
        <v>5618</v>
      </c>
    </row>
    <row r="28" spans="1:167">
      <c r="A28" s="19">
        <v>18</v>
      </c>
      <c r="B28" s="19">
        <v>17787</v>
      </c>
      <c r="C28" s="19" t="s">
        <v>81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8" s="19">
        <f t="shared" si="4"/>
        <v>82.2</v>
      </c>
      <c r="L28" s="19" t="str">
        <f t="shared" si="5"/>
        <v>B</v>
      </c>
      <c r="M28" s="19">
        <f t="shared" si="6"/>
        <v>82.2</v>
      </c>
      <c r="N28" s="19" t="str">
        <f t="shared" si="7"/>
        <v>B</v>
      </c>
      <c r="O28" s="35">
        <v>2</v>
      </c>
      <c r="P2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8" s="19" t="str">
        <f t="shared" si="9"/>
        <v>B</v>
      </c>
      <c r="R28" s="19" t="str">
        <f t="shared" si="10"/>
        <v/>
      </c>
      <c r="S28" s="18"/>
      <c r="T28" s="1">
        <v>83</v>
      </c>
      <c r="U28" s="1">
        <v>70</v>
      </c>
      <c r="V28" s="1">
        <v>70</v>
      </c>
      <c r="W28" s="1">
        <v>73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>
        <v>80</v>
      </c>
      <c r="AI28" s="1">
        <v>80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17803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kompetensi menganalisis fungsi sosial,struktur teks,unsur kebahasaan teks recount,t namun perlu peningkatan  teks narrative dan makna lagu (song)</v>
      </c>
      <c r="K29" s="19">
        <f t="shared" si="4"/>
        <v>82.2</v>
      </c>
      <c r="L29" s="19" t="str">
        <f t="shared" si="5"/>
        <v>B</v>
      </c>
      <c r="M29" s="19">
        <f t="shared" si="6"/>
        <v>82.2</v>
      </c>
      <c r="N29" s="19" t="str">
        <f t="shared" si="7"/>
        <v>B</v>
      </c>
      <c r="O29" s="35">
        <v>2</v>
      </c>
      <c r="P2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76</v>
      </c>
      <c r="V29" s="1">
        <v>78</v>
      </c>
      <c r="W29" s="1">
        <v>81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80</v>
      </c>
      <c r="AI29" s="1">
        <v>80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5609</v>
      </c>
      <c r="FK29" s="39">
        <v>5619</v>
      </c>
    </row>
    <row r="30" spans="1:167">
      <c r="A30" s="19">
        <v>20</v>
      </c>
      <c r="B30" s="19">
        <v>17819</v>
      </c>
      <c r="C30" s="19" t="s">
        <v>83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3</v>
      </c>
      <c r="J3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0" s="19">
        <f t="shared" si="4"/>
        <v>82.2</v>
      </c>
      <c r="L30" s="19" t="str">
        <f t="shared" si="5"/>
        <v>B</v>
      </c>
      <c r="M30" s="19">
        <f t="shared" si="6"/>
        <v>82.2</v>
      </c>
      <c r="N30" s="19" t="str">
        <f t="shared" si="7"/>
        <v>B</v>
      </c>
      <c r="O30" s="35">
        <v>2</v>
      </c>
      <c r="P3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0" s="19" t="str">
        <f t="shared" si="9"/>
        <v>B</v>
      </c>
      <c r="R30" s="19" t="str">
        <f t="shared" si="10"/>
        <v/>
      </c>
      <c r="S30" s="18"/>
      <c r="T30" s="1">
        <v>81</v>
      </c>
      <c r="U30" s="1">
        <v>70</v>
      </c>
      <c r="V30" s="1">
        <v>70</v>
      </c>
      <c r="W30" s="1">
        <v>65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80</v>
      </c>
      <c r="AI30" s="1">
        <v>80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17835</v>
      </c>
      <c r="C31" s="19" t="s">
        <v>84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1" s="19">
        <f t="shared" si="4"/>
        <v>82.2</v>
      </c>
      <c r="L31" s="19" t="str">
        <f t="shared" si="5"/>
        <v>B</v>
      </c>
      <c r="M31" s="19">
        <f t="shared" si="6"/>
        <v>82.2</v>
      </c>
      <c r="N31" s="19" t="str">
        <f t="shared" si="7"/>
        <v>B</v>
      </c>
      <c r="O31" s="35">
        <v>2</v>
      </c>
      <c r="P3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1" s="19" t="str">
        <f t="shared" si="9"/>
        <v>B</v>
      </c>
      <c r="R31" s="19" t="str">
        <f t="shared" si="10"/>
        <v/>
      </c>
      <c r="S31" s="18"/>
      <c r="T31" s="1">
        <v>70</v>
      </c>
      <c r="U31" s="1">
        <v>74</v>
      </c>
      <c r="V31" s="1">
        <v>70</v>
      </c>
      <c r="W31" s="1">
        <v>79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80</v>
      </c>
      <c r="AI31" s="1">
        <v>80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5610</v>
      </c>
      <c r="FK31" s="39">
        <v>5620</v>
      </c>
    </row>
    <row r="32" spans="1:167">
      <c r="A32" s="19">
        <v>22</v>
      </c>
      <c r="B32" s="19">
        <v>17851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kompetensi menganalisis fungsi sosial,struktur teks,unsur kebahasaan teks recount,t namun perlu peningkatan  teks narrative dan makna lagu (song)</v>
      </c>
      <c r="K32" s="19">
        <f t="shared" si="4"/>
        <v>84.6</v>
      </c>
      <c r="L32" s="19" t="str">
        <f t="shared" si="5"/>
        <v>A</v>
      </c>
      <c r="M32" s="19">
        <f t="shared" si="6"/>
        <v>84.6</v>
      </c>
      <c r="N32" s="19" t="str">
        <f t="shared" si="7"/>
        <v>A</v>
      </c>
      <c r="O32" s="35">
        <v>1</v>
      </c>
      <c r="P3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2" s="19" t="str">
        <f t="shared" si="9"/>
        <v>A</v>
      </c>
      <c r="R32" s="19" t="str">
        <f t="shared" si="10"/>
        <v/>
      </c>
      <c r="S32" s="18"/>
      <c r="T32" s="1">
        <v>97</v>
      </c>
      <c r="U32" s="1">
        <v>70</v>
      </c>
      <c r="V32" s="1">
        <v>70</v>
      </c>
      <c r="W32" s="1">
        <v>72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86</v>
      </c>
      <c r="AI32" s="1">
        <v>86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17867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memahami kompetensi menganalisis fungsi sosial,struktur teks,unsur kebahasaan teks recount,t namun perlu peningkatan  teks narrative dan makna lagu (song)</v>
      </c>
      <c r="K33" s="19">
        <f t="shared" si="4"/>
        <v>84.2</v>
      </c>
      <c r="L33" s="19" t="str">
        <f t="shared" si="5"/>
        <v>A</v>
      </c>
      <c r="M33" s="19">
        <f t="shared" si="6"/>
        <v>84.2</v>
      </c>
      <c r="N33" s="19" t="str">
        <f t="shared" si="7"/>
        <v>A</v>
      </c>
      <c r="O33" s="35">
        <v>1</v>
      </c>
      <c r="P3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3" s="19" t="str">
        <f t="shared" si="9"/>
        <v>A</v>
      </c>
      <c r="R33" s="19" t="str">
        <f t="shared" si="10"/>
        <v/>
      </c>
      <c r="S33" s="18"/>
      <c r="T33" s="1">
        <v>97</v>
      </c>
      <c r="U33" s="1">
        <v>82</v>
      </c>
      <c r="V33" s="1">
        <v>72</v>
      </c>
      <c r="W33" s="1">
        <v>82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84</v>
      </c>
      <c r="AI33" s="1">
        <v>80</v>
      </c>
      <c r="AJ33" s="1">
        <v>86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17883</v>
      </c>
      <c r="C34" s="19" t="s">
        <v>87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4" s="19">
        <f t="shared" si="4"/>
        <v>82.2</v>
      </c>
      <c r="L34" s="19" t="str">
        <f t="shared" si="5"/>
        <v>B</v>
      </c>
      <c r="M34" s="19">
        <f t="shared" si="6"/>
        <v>82.2</v>
      </c>
      <c r="N34" s="19" t="str">
        <f t="shared" si="7"/>
        <v>B</v>
      </c>
      <c r="O34" s="35">
        <v>2</v>
      </c>
      <c r="P3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70</v>
      </c>
      <c r="V34" s="1">
        <v>74</v>
      </c>
      <c r="W34" s="1">
        <v>70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80</v>
      </c>
      <c r="AI34" s="1">
        <v>80</v>
      </c>
      <c r="AJ34" s="1">
        <v>82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17899</v>
      </c>
      <c r="C35" s="19" t="s">
        <v>88</v>
      </c>
      <c r="D35" s="18"/>
      <c r="E35" s="19">
        <f t="shared" si="0"/>
        <v>73</v>
      </c>
      <c r="F35" s="19" t="str">
        <f t="shared" si="1"/>
        <v>C</v>
      </c>
      <c r="G35" s="19">
        <f>IF((COUNTA(T12:AC12)&gt;0),(ROUND((AVERAGE(T35:AD35)),0)),"")</f>
        <v>73</v>
      </c>
      <c r="H35" s="19" t="str">
        <f t="shared" si="2"/>
        <v>C</v>
      </c>
      <c r="I35" s="35">
        <v>3</v>
      </c>
      <c r="J3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5" s="19">
        <f t="shared" si="4"/>
        <v>81.599999999999994</v>
      </c>
      <c r="L35" s="19" t="str">
        <f t="shared" si="5"/>
        <v>B</v>
      </c>
      <c r="M35" s="19">
        <f t="shared" si="6"/>
        <v>81.599999999999994</v>
      </c>
      <c r="N35" s="19" t="str">
        <f t="shared" si="7"/>
        <v>B</v>
      </c>
      <c r="O35" s="35">
        <v>2</v>
      </c>
      <c r="P3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5" s="19" t="str">
        <f t="shared" si="9"/>
        <v>B</v>
      </c>
      <c r="R35" s="19" t="str">
        <f t="shared" si="10"/>
        <v/>
      </c>
      <c r="S35" s="18"/>
      <c r="T35" s="1">
        <v>73</v>
      </c>
      <c r="U35" s="1">
        <v>72</v>
      </c>
      <c r="V35" s="1">
        <v>74</v>
      </c>
      <c r="W35" s="1">
        <v>72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80</v>
      </c>
      <c r="AI35" s="1">
        <v>80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17915</v>
      </c>
      <c r="C36" s="19" t="s">
        <v>89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3</v>
      </c>
      <c r="J3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6" s="19">
        <f t="shared" si="4"/>
        <v>82.2</v>
      </c>
      <c r="L36" s="19" t="str">
        <f t="shared" si="5"/>
        <v>B</v>
      </c>
      <c r="M36" s="19">
        <f t="shared" si="6"/>
        <v>82.2</v>
      </c>
      <c r="N36" s="19" t="str">
        <f t="shared" si="7"/>
        <v>B</v>
      </c>
      <c r="O36" s="35">
        <v>2</v>
      </c>
      <c r="P3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6" s="19" t="str">
        <f t="shared" si="9"/>
        <v>B</v>
      </c>
      <c r="R36" s="19" t="str">
        <f t="shared" si="10"/>
        <v/>
      </c>
      <c r="S36" s="18"/>
      <c r="T36" s="1">
        <v>83</v>
      </c>
      <c r="U36" s="1">
        <v>70</v>
      </c>
      <c r="V36" s="1">
        <v>70</v>
      </c>
      <c r="W36" s="1">
        <v>65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>
        <v>80</v>
      </c>
      <c r="AI36" s="1">
        <v>80</v>
      </c>
      <c r="AJ36" s="1">
        <v>82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17931</v>
      </c>
      <c r="C37" s="19" t="s">
        <v>90</v>
      </c>
      <c r="D37" s="18"/>
      <c r="E37" s="19">
        <f t="shared" si="0"/>
        <v>71</v>
      </c>
      <c r="F37" s="19" t="str">
        <f t="shared" si="1"/>
        <v>C</v>
      </c>
      <c r="G37" s="19">
        <f>IF((COUNTA(T12:AC12)&gt;0),(ROUND((AVERAGE(T37:AD37)),0)),"")</f>
        <v>71</v>
      </c>
      <c r="H37" s="19" t="str">
        <f t="shared" si="2"/>
        <v>C</v>
      </c>
      <c r="I37" s="35">
        <v>3</v>
      </c>
      <c r="J3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7" s="19" t="str">
        <f t="shared" si="9"/>
        <v>A</v>
      </c>
      <c r="R37" s="19" t="str">
        <f t="shared" si="10"/>
        <v/>
      </c>
      <c r="S37" s="18"/>
      <c r="T37" s="1">
        <v>70</v>
      </c>
      <c r="U37" s="1">
        <v>70</v>
      </c>
      <c r="V37" s="1">
        <v>70</v>
      </c>
      <c r="W37" s="1">
        <v>76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80</v>
      </c>
      <c r="AI37" s="1">
        <v>80</v>
      </c>
      <c r="AJ37" s="1">
        <v>86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17947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kompetensi menganalisis fungsi sosial,struktur teks,unsur kebahasaan teks recount,t namun perlu peningkatan  teks narrative dan makna lagu (song)</v>
      </c>
      <c r="K38" s="19">
        <f t="shared" si="4"/>
        <v>82.2</v>
      </c>
      <c r="L38" s="19" t="str">
        <f t="shared" si="5"/>
        <v>B</v>
      </c>
      <c r="M38" s="19">
        <f t="shared" si="6"/>
        <v>82.2</v>
      </c>
      <c r="N38" s="19" t="str">
        <f t="shared" si="7"/>
        <v>B</v>
      </c>
      <c r="O38" s="35">
        <v>2</v>
      </c>
      <c r="P3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8" s="19" t="str">
        <f t="shared" si="9"/>
        <v>B</v>
      </c>
      <c r="R38" s="19" t="str">
        <f t="shared" si="10"/>
        <v/>
      </c>
      <c r="S38" s="18"/>
      <c r="T38" s="1">
        <v>70</v>
      </c>
      <c r="U38" s="1">
        <v>77</v>
      </c>
      <c r="V38" s="1">
        <v>76</v>
      </c>
      <c r="W38" s="1">
        <v>82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80</v>
      </c>
      <c r="AI38" s="1">
        <v>80</v>
      </c>
      <c r="AJ38" s="1">
        <v>82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17963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kompetensi menganalisis fungsi sosial,struktur teks,unsur kebahasaan teks recount,t namun perlu peningkatan  teks narrative dan makna lagu (song)</v>
      </c>
      <c r="K39" s="19">
        <f t="shared" si="4"/>
        <v>82.2</v>
      </c>
      <c r="L39" s="19" t="str">
        <f t="shared" si="5"/>
        <v>B</v>
      </c>
      <c r="M39" s="19">
        <f t="shared" si="6"/>
        <v>82.2</v>
      </c>
      <c r="N39" s="19" t="str">
        <f t="shared" si="7"/>
        <v>B</v>
      </c>
      <c r="O39" s="35">
        <v>2</v>
      </c>
      <c r="P3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9" s="19" t="str">
        <f t="shared" si="9"/>
        <v>B</v>
      </c>
      <c r="R39" s="19" t="str">
        <f t="shared" si="10"/>
        <v/>
      </c>
      <c r="S39" s="18"/>
      <c r="T39" s="1">
        <v>77</v>
      </c>
      <c r="U39" s="1">
        <v>74</v>
      </c>
      <c r="V39" s="1">
        <v>70</v>
      </c>
      <c r="W39" s="1">
        <v>79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80</v>
      </c>
      <c r="AI39" s="1">
        <v>80</v>
      </c>
      <c r="AJ39" s="1">
        <v>82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17979</v>
      </c>
      <c r="C40" s="19" t="s">
        <v>93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0" s="19">
        <f t="shared" si="4"/>
        <v>82.2</v>
      </c>
      <c r="L40" s="19" t="str">
        <f t="shared" si="5"/>
        <v>B</v>
      </c>
      <c r="M40" s="19">
        <f t="shared" si="6"/>
        <v>82.2</v>
      </c>
      <c r="N40" s="19" t="str">
        <f t="shared" si="7"/>
        <v>B</v>
      </c>
      <c r="O40" s="35">
        <v>2</v>
      </c>
      <c r="P4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0" s="19" t="str">
        <f t="shared" si="9"/>
        <v>B</v>
      </c>
      <c r="R40" s="19" t="str">
        <f t="shared" si="10"/>
        <v/>
      </c>
      <c r="S40" s="18"/>
      <c r="T40" s="1">
        <v>81</v>
      </c>
      <c r="U40" s="1">
        <v>68</v>
      </c>
      <c r="V40" s="1">
        <v>76</v>
      </c>
      <c r="W40" s="1">
        <v>60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80</v>
      </c>
      <c r="AI40" s="1">
        <v>80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17995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kompetensi menganalisis fungsi sosial,struktur teks,unsur kebahasaan teks recount,t namun perlu peningkatan  teks narrative dan makna lagu (song)</v>
      </c>
      <c r="K41" s="19">
        <f t="shared" si="4"/>
        <v>82.2</v>
      </c>
      <c r="L41" s="19" t="str">
        <f t="shared" si="5"/>
        <v>B</v>
      </c>
      <c r="M41" s="19">
        <f t="shared" si="6"/>
        <v>82.2</v>
      </c>
      <c r="N41" s="19" t="str">
        <f t="shared" si="7"/>
        <v>B</v>
      </c>
      <c r="O41" s="35">
        <v>2</v>
      </c>
      <c r="P4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72</v>
      </c>
      <c r="V41" s="1">
        <v>70</v>
      </c>
      <c r="W41" s="1">
        <v>77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80</v>
      </c>
      <c r="AI41" s="1">
        <v>80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18011</v>
      </c>
      <c r="C42" s="19" t="s">
        <v>95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2" s="19">
        <f t="shared" si="4"/>
        <v>82.2</v>
      </c>
      <c r="L42" s="19" t="str">
        <f t="shared" si="5"/>
        <v>B</v>
      </c>
      <c r="M42" s="19">
        <f t="shared" si="6"/>
        <v>82.2</v>
      </c>
      <c r="N42" s="19" t="str">
        <f t="shared" si="7"/>
        <v>B</v>
      </c>
      <c r="O42" s="35">
        <v>2</v>
      </c>
      <c r="P4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70</v>
      </c>
      <c r="V42" s="1">
        <v>76</v>
      </c>
      <c r="W42" s="1">
        <v>65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80</v>
      </c>
      <c r="AI42" s="1">
        <v>80</v>
      </c>
      <c r="AJ42" s="1">
        <v>82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18027</v>
      </c>
      <c r="C43" s="19" t="s">
        <v>96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3</v>
      </c>
      <c r="J4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3" s="19">
        <f t="shared" si="4"/>
        <v>82.2</v>
      </c>
      <c r="L43" s="19" t="str">
        <f t="shared" si="5"/>
        <v>B</v>
      </c>
      <c r="M43" s="19">
        <f t="shared" si="6"/>
        <v>82.2</v>
      </c>
      <c r="N43" s="19" t="str">
        <f t="shared" si="7"/>
        <v>B</v>
      </c>
      <c r="O43" s="35">
        <v>2</v>
      </c>
      <c r="P4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70</v>
      </c>
      <c r="V43" s="1">
        <v>72</v>
      </c>
      <c r="W43" s="1">
        <v>71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80</v>
      </c>
      <c r="AI43" s="1">
        <v>80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18043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kompetensi menganalisis fungsi sosial,struktur teks,unsur kebahasaan teks recount,t namun perlu peningkatan  teks narrative dan makna lagu (song)</v>
      </c>
      <c r="K44" s="19">
        <f t="shared" si="4"/>
        <v>85.6</v>
      </c>
      <c r="L44" s="19" t="str">
        <f t="shared" si="5"/>
        <v>A</v>
      </c>
      <c r="M44" s="19">
        <f t="shared" si="6"/>
        <v>85.6</v>
      </c>
      <c r="N44" s="19" t="str">
        <f t="shared" si="7"/>
        <v>A</v>
      </c>
      <c r="O44" s="35">
        <v>1</v>
      </c>
      <c r="P4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78</v>
      </c>
      <c r="V44" s="1">
        <v>78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1">
        <v>84</v>
      </c>
      <c r="AI44" s="1">
        <v>88</v>
      </c>
      <c r="AJ44" s="1">
        <v>86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18059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kompetensi menganalisis fungsi sosial,struktur teks,unsur kebahasaan teks recount,t namun perlu peningkatan  teks narrative dan makna lagu (song)</v>
      </c>
      <c r="K45" s="19">
        <f t="shared" si="4"/>
        <v>86.8</v>
      </c>
      <c r="L45" s="19" t="str">
        <f t="shared" si="5"/>
        <v>A</v>
      </c>
      <c r="M45" s="19">
        <f t="shared" si="6"/>
        <v>86.8</v>
      </c>
      <c r="N45" s="19" t="str">
        <f t="shared" si="7"/>
        <v>A</v>
      </c>
      <c r="O45" s="35">
        <v>1</v>
      </c>
      <c r="P4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5" s="19" t="str">
        <f t="shared" si="9"/>
        <v>A</v>
      </c>
      <c r="R45" s="19" t="str">
        <f t="shared" si="10"/>
        <v/>
      </c>
      <c r="S45" s="18"/>
      <c r="T45" s="1">
        <v>83</v>
      </c>
      <c r="U45" s="1">
        <v>80</v>
      </c>
      <c r="V45" s="1">
        <v>80</v>
      </c>
      <c r="W45" s="1">
        <v>88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86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18075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kompetensi menganalisis fungsi sosial,struktur teks,unsur kebahasaan teks recount,t namun perlu peningkatan  teks narrative dan makna lagu (song)</v>
      </c>
      <c r="K46" s="19">
        <f t="shared" si="4"/>
        <v>87.2</v>
      </c>
      <c r="L46" s="19" t="str">
        <f t="shared" si="5"/>
        <v>A</v>
      </c>
      <c r="M46" s="19">
        <f t="shared" si="6"/>
        <v>87.2</v>
      </c>
      <c r="N46" s="19" t="str">
        <f t="shared" si="7"/>
        <v>A</v>
      </c>
      <c r="O46" s="35">
        <v>1</v>
      </c>
      <c r="P4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80</v>
      </c>
      <c r="V46" s="1">
        <v>80</v>
      </c>
      <c r="W46" s="1">
        <v>86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84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597" yWindow="19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A41" activePane="bottomRight" state="frozen"/>
      <selection pane="topRight"/>
      <selection pane="bottomLeft"/>
      <selection pane="bottomRight" activeCell="AL47" sqref="AL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178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18090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 namun perlu peningkatan  teks narrative dan makna lagu (song)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namun perlu peningkatan ketrampilan menyampaikan pesan moral dari teks narratine dan menjelaskan isi/makna lagu (song)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76</v>
      </c>
      <c r="V11" s="1">
        <v>70</v>
      </c>
      <c r="W11" s="1">
        <v>81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82</v>
      </c>
      <c r="AI11" s="1">
        <v>82</v>
      </c>
      <c r="AJ11" s="1">
        <v>81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18106</v>
      </c>
      <c r="C12" s="19" t="s">
        <v>115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memahami kompetensi menganalisis fungsi sosial,struktur teks,unsur kebahasaan teks recount,teks narrative namun perlu peningkatan pemahaman makna lagu (song)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2" s="19" t="str">
        <f t="shared" si="9"/>
        <v>B</v>
      </c>
      <c r="R12" s="19" t="str">
        <f t="shared" si="10"/>
        <v/>
      </c>
      <c r="S12" s="18"/>
      <c r="T12" s="1">
        <v>86</v>
      </c>
      <c r="U12" s="1">
        <v>86</v>
      </c>
      <c r="V12" s="1">
        <v>86</v>
      </c>
      <c r="W12" s="1">
        <v>86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82</v>
      </c>
      <c r="AI12" s="1">
        <v>82</v>
      </c>
      <c r="AJ12" s="1">
        <v>81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18122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kompetensi menganalisis fungsi sosial,struktur teks,unsur kebahasaan teks recount,t namun perlu peningkatan  teks narrative dan makna lagu (song)</v>
      </c>
      <c r="K13" s="19">
        <f t="shared" si="4"/>
        <v>83.8</v>
      </c>
      <c r="L13" s="19" t="str">
        <f t="shared" si="5"/>
        <v>B</v>
      </c>
      <c r="M13" s="19">
        <f t="shared" si="6"/>
        <v>83.8</v>
      </c>
      <c r="N13" s="19" t="str">
        <f t="shared" si="7"/>
        <v>B</v>
      </c>
      <c r="O13" s="35">
        <v>1</v>
      </c>
      <c r="P1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73</v>
      </c>
      <c r="V13" s="1">
        <v>86</v>
      </c>
      <c r="W13" s="1">
        <v>77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82</v>
      </c>
      <c r="AI13" s="1">
        <v>82</v>
      </c>
      <c r="AJ13" s="1">
        <v>81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5621</v>
      </c>
      <c r="FK13" s="39">
        <v>5631</v>
      </c>
    </row>
    <row r="14" spans="1:167">
      <c r="A14" s="19">
        <v>4</v>
      </c>
      <c r="B14" s="19">
        <v>18138</v>
      </c>
      <c r="C14" s="19" t="s">
        <v>117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kompetensi menganalisis fungsi sosial,struktur teks,unsur kebahasaan teks recount,t namun perlu peningkatan  teks narrative dan makna lagu (song)</v>
      </c>
      <c r="K14" s="19">
        <f t="shared" si="4"/>
        <v>84.6</v>
      </c>
      <c r="L14" s="19" t="str">
        <f t="shared" si="5"/>
        <v>A</v>
      </c>
      <c r="M14" s="19">
        <f t="shared" si="6"/>
        <v>84.6</v>
      </c>
      <c r="N14" s="19" t="str">
        <f t="shared" si="7"/>
        <v>A</v>
      </c>
      <c r="O14" s="35">
        <v>1</v>
      </c>
      <c r="P1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4" s="19" t="str">
        <f t="shared" si="9"/>
        <v>B</v>
      </c>
      <c r="R14" s="19" t="str">
        <f t="shared" si="10"/>
        <v/>
      </c>
      <c r="S14" s="18"/>
      <c r="T14" s="1">
        <v>70</v>
      </c>
      <c r="U14" s="1">
        <v>78</v>
      </c>
      <c r="V14" s="1">
        <v>74</v>
      </c>
      <c r="W14" s="1">
        <v>82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89</v>
      </c>
      <c r="AG14" s="1">
        <v>89</v>
      </c>
      <c r="AH14" s="1">
        <v>82</v>
      </c>
      <c r="AI14" s="1">
        <v>82</v>
      </c>
      <c r="AJ14" s="1">
        <v>81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18154</v>
      </c>
      <c r="C15" s="19" t="s">
        <v>118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3</v>
      </c>
      <c r="J1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5" s="19">
        <f t="shared" si="4"/>
        <v>84.6</v>
      </c>
      <c r="L15" s="19" t="str">
        <f t="shared" si="5"/>
        <v>A</v>
      </c>
      <c r="M15" s="19">
        <f t="shared" si="6"/>
        <v>84.6</v>
      </c>
      <c r="N15" s="19" t="str">
        <f t="shared" si="7"/>
        <v>A</v>
      </c>
      <c r="O15" s="35">
        <v>1</v>
      </c>
      <c r="P1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5" s="19" t="str">
        <f t="shared" si="9"/>
        <v>B</v>
      </c>
      <c r="R15" s="19" t="str">
        <f t="shared" si="10"/>
        <v/>
      </c>
      <c r="S15" s="18"/>
      <c r="T15" s="1">
        <v>73</v>
      </c>
      <c r="U15" s="1">
        <v>70</v>
      </c>
      <c r="V15" s="1">
        <v>72</v>
      </c>
      <c r="W15" s="1">
        <v>65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89</v>
      </c>
      <c r="AH15" s="1">
        <v>82</v>
      </c>
      <c r="AI15" s="1">
        <v>82</v>
      </c>
      <c r="AJ15" s="1">
        <v>81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5622</v>
      </c>
      <c r="FK15" s="39">
        <v>5632</v>
      </c>
    </row>
    <row r="16" spans="1:167">
      <c r="A16" s="19">
        <v>6</v>
      </c>
      <c r="B16" s="19">
        <v>18170</v>
      </c>
      <c r="C16" s="19" t="s">
        <v>119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kompetensi menganalisis fungsi sosial,struktur teks,unsur kebahasaan teks recount,t namun perlu peningkatan  teks narrative dan makna lagu (song)</v>
      </c>
      <c r="K16" s="19">
        <f t="shared" si="4"/>
        <v>87.2</v>
      </c>
      <c r="L16" s="19" t="str">
        <f t="shared" si="5"/>
        <v>A</v>
      </c>
      <c r="M16" s="19">
        <f t="shared" si="6"/>
        <v>87.2</v>
      </c>
      <c r="N16" s="19" t="str">
        <f t="shared" si="7"/>
        <v>A</v>
      </c>
      <c r="O16" s="35">
        <v>1</v>
      </c>
      <c r="P1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78</v>
      </c>
      <c r="V16" s="1">
        <v>80</v>
      </c>
      <c r="W16" s="1">
        <v>80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86</v>
      </c>
      <c r="AJ16" s="1">
        <v>86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18186</v>
      </c>
      <c r="C17" s="19" t="s">
        <v>120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kompetensi menganalisis fungsi sosial,struktur teks,unsur kebahasaan teks recount,t namun perlu peningkatan  teks narrative dan makna lagu (song)</v>
      </c>
      <c r="K17" s="19">
        <f t="shared" si="4"/>
        <v>86.4</v>
      </c>
      <c r="L17" s="19" t="str">
        <f t="shared" si="5"/>
        <v>A</v>
      </c>
      <c r="M17" s="19">
        <f t="shared" si="6"/>
        <v>86.4</v>
      </c>
      <c r="N17" s="19" t="str">
        <f t="shared" si="7"/>
        <v>A</v>
      </c>
      <c r="O17" s="35">
        <v>1</v>
      </c>
      <c r="P1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17" s="19" t="str">
        <f t="shared" si="9"/>
        <v>B</v>
      </c>
      <c r="R17" s="19" t="str">
        <f t="shared" si="10"/>
        <v/>
      </c>
      <c r="S17" s="18"/>
      <c r="T17" s="1">
        <v>84</v>
      </c>
      <c r="U17" s="1">
        <v>84</v>
      </c>
      <c r="V17" s="1">
        <v>84</v>
      </c>
      <c r="W17" s="1">
        <v>80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86</v>
      </c>
      <c r="AI17" s="1">
        <v>86</v>
      </c>
      <c r="AJ17" s="1">
        <v>84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5623</v>
      </c>
      <c r="FK17" s="39">
        <v>5633</v>
      </c>
    </row>
    <row r="18" spans="1:167">
      <c r="A18" s="19">
        <v>8</v>
      </c>
      <c r="B18" s="19">
        <v>18202</v>
      </c>
      <c r="C18" s="19" t="s">
        <v>121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8" s="19" t="str">
        <f t="shared" si="9"/>
        <v>B</v>
      </c>
      <c r="R18" s="19" t="str">
        <f t="shared" si="10"/>
        <v/>
      </c>
      <c r="S18" s="18"/>
      <c r="T18" s="1">
        <v>79</v>
      </c>
      <c r="U18" s="1">
        <v>70</v>
      </c>
      <c r="V18" s="1">
        <v>70</v>
      </c>
      <c r="W18" s="1">
        <v>69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82</v>
      </c>
      <c r="AI18" s="1">
        <v>82</v>
      </c>
      <c r="AJ18" s="1">
        <v>81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18218</v>
      </c>
      <c r="C19" s="19" t="s">
        <v>122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3</v>
      </c>
      <c r="J19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80</v>
      </c>
      <c r="V19" s="1">
        <v>76</v>
      </c>
      <c r="W19" s="1">
        <v>62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82</v>
      </c>
      <c r="AI19" s="1">
        <v>82</v>
      </c>
      <c r="AJ19" s="1">
        <v>81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5624</v>
      </c>
      <c r="FK19" s="39">
        <v>5634</v>
      </c>
    </row>
    <row r="20" spans="1:167">
      <c r="A20" s="19">
        <v>10</v>
      </c>
      <c r="B20" s="19">
        <v>18234</v>
      </c>
      <c r="C20" s="19" t="s">
        <v>123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kompetensi menganalisis fungsi sosial,struktur teks,unsur kebahasaan teks recount,t namun perlu peningkatan  teks narrative dan makna lagu (song)</v>
      </c>
      <c r="K20" s="19">
        <f t="shared" si="4"/>
        <v>87.2</v>
      </c>
      <c r="L20" s="19" t="str">
        <f t="shared" si="5"/>
        <v>A</v>
      </c>
      <c r="M20" s="19">
        <f t="shared" si="6"/>
        <v>87.2</v>
      </c>
      <c r="N20" s="19" t="str">
        <f t="shared" si="7"/>
        <v>A</v>
      </c>
      <c r="O20" s="35">
        <v>1</v>
      </c>
      <c r="P2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76</v>
      </c>
      <c r="V20" s="1">
        <v>80</v>
      </c>
      <c r="W20" s="1">
        <v>81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82</v>
      </c>
      <c r="AI20" s="1">
        <v>86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18250</v>
      </c>
      <c r="C21" s="19" t="s">
        <v>124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kompetensi menganalisis fungsi sosial,struktur teks,unsur kebahasaan teks recount,t namun perlu peningkatan  teks narrative dan makna lagu (song)</v>
      </c>
      <c r="K21" s="19">
        <f t="shared" si="4"/>
        <v>85.4</v>
      </c>
      <c r="L21" s="19" t="str">
        <f t="shared" si="5"/>
        <v>A</v>
      </c>
      <c r="M21" s="19">
        <f t="shared" si="6"/>
        <v>85.4</v>
      </c>
      <c r="N21" s="19" t="str">
        <f t="shared" si="7"/>
        <v>A</v>
      </c>
      <c r="O21" s="35">
        <v>1</v>
      </c>
      <c r="P2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82</v>
      </c>
      <c r="V21" s="1">
        <v>84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89</v>
      </c>
      <c r="AH21" s="1">
        <v>82</v>
      </c>
      <c r="AI21" s="1">
        <v>86</v>
      </c>
      <c r="AJ21" s="1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5625</v>
      </c>
      <c r="FK21" s="39">
        <v>5635</v>
      </c>
    </row>
    <row r="22" spans="1:167">
      <c r="A22" s="19">
        <v>12</v>
      </c>
      <c r="B22" s="19">
        <v>18266</v>
      </c>
      <c r="C22" s="19" t="s">
        <v>125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2" s="19" t="str">
        <f t="shared" si="9"/>
        <v>B</v>
      </c>
      <c r="R22" s="19" t="str">
        <f t="shared" si="10"/>
        <v/>
      </c>
      <c r="S22" s="18"/>
      <c r="T22" s="1">
        <v>70</v>
      </c>
      <c r="U22" s="1">
        <v>70</v>
      </c>
      <c r="V22" s="1">
        <v>80</v>
      </c>
      <c r="W22" s="1">
        <v>72</v>
      </c>
      <c r="X22" s="1">
        <v>72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82</v>
      </c>
      <c r="AI22" s="1">
        <v>82</v>
      </c>
      <c r="AJ22" s="1">
        <v>81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18282</v>
      </c>
      <c r="C23" s="19" t="s">
        <v>126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3" s="19">
        <f t="shared" si="4"/>
        <v>84.2</v>
      </c>
      <c r="L23" s="19" t="str">
        <f t="shared" si="5"/>
        <v>A</v>
      </c>
      <c r="M23" s="19">
        <f t="shared" si="6"/>
        <v>84.2</v>
      </c>
      <c r="N23" s="19" t="str">
        <f t="shared" si="7"/>
        <v>A</v>
      </c>
      <c r="O23" s="35">
        <v>1</v>
      </c>
      <c r="P2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3" s="19" t="str">
        <f t="shared" si="9"/>
        <v>B</v>
      </c>
      <c r="R23" s="19" t="str">
        <f t="shared" si="10"/>
        <v/>
      </c>
      <c r="S23" s="18"/>
      <c r="T23" s="1">
        <v>70</v>
      </c>
      <c r="U23" s="1">
        <v>70</v>
      </c>
      <c r="V23" s="1">
        <v>70</v>
      </c>
      <c r="W23" s="1">
        <v>72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82</v>
      </c>
      <c r="AI23" s="1">
        <v>82</v>
      </c>
      <c r="AJ23" s="1">
        <v>81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5626</v>
      </c>
      <c r="FK23" s="39">
        <v>5636</v>
      </c>
    </row>
    <row r="24" spans="1:167">
      <c r="A24" s="19">
        <v>14</v>
      </c>
      <c r="B24" s="19">
        <v>18298</v>
      </c>
      <c r="C24" s="19" t="s">
        <v>127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kompetensi menganalisis fungsi sosial,struktur teks,unsur kebahasaan teks recount,t namun perlu peningkatan  teks narrative dan makna lagu (song)</v>
      </c>
      <c r="K24" s="19">
        <f t="shared" si="4"/>
        <v>84.6</v>
      </c>
      <c r="L24" s="19" t="str">
        <f t="shared" si="5"/>
        <v>A</v>
      </c>
      <c r="M24" s="19">
        <f t="shared" si="6"/>
        <v>84.6</v>
      </c>
      <c r="N24" s="19" t="str">
        <f t="shared" si="7"/>
        <v>A</v>
      </c>
      <c r="O24" s="35">
        <v>1</v>
      </c>
      <c r="P2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80</v>
      </c>
      <c r="V24" s="1">
        <v>88</v>
      </c>
      <c r="W24" s="1">
        <v>84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82</v>
      </c>
      <c r="AI24" s="1">
        <v>82</v>
      </c>
      <c r="AJ24" s="1">
        <v>81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18314</v>
      </c>
      <c r="C25" s="19" t="s">
        <v>128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kompetensi menganalisis fungsi sosial,struktur teks,unsur kebahasaan teks recount,t namun perlu peningkatan  teks narrative dan makna lagu (song)</v>
      </c>
      <c r="K25" s="19">
        <f t="shared" si="4"/>
        <v>84.2</v>
      </c>
      <c r="L25" s="19" t="str">
        <f t="shared" si="5"/>
        <v>A</v>
      </c>
      <c r="M25" s="19">
        <f t="shared" si="6"/>
        <v>84.2</v>
      </c>
      <c r="N25" s="19" t="str">
        <f t="shared" si="7"/>
        <v>A</v>
      </c>
      <c r="O25" s="35">
        <v>1</v>
      </c>
      <c r="P2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5" s="19" t="str">
        <f t="shared" si="9"/>
        <v>B</v>
      </c>
      <c r="R25" s="19" t="str">
        <f t="shared" si="10"/>
        <v/>
      </c>
      <c r="S25" s="18"/>
      <c r="T25" s="1">
        <v>90</v>
      </c>
      <c r="U25" s="1">
        <v>80</v>
      </c>
      <c r="V25" s="1">
        <v>70</v>
      </c>
      <c r="W25" s="1">
        <v>85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82</v>
      </c>
      <c r="AI25" s="1">
        <v>82</v>
      </c>
      <c r="AJ25" s="1">
        <v>81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5627</v>
      </c>
      <c r="FK25" s="39">
        <v>5637</v>
      </c>
    </row>
    <row r="26" spans="1:167">
      <c r="A26" s="19">
        <v>16</v>
      </c>
      <c r="B26" s="19">
        <v>18330</v>
      </c>
      <c r="C26" s="19" t="s">
        <v>129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kompetensi menganalisis fungsi sosial,struktur teks,unsur kebahasaan teks recount,t namun perlu peningkatan  teks narrative dan makna lagu (song)</v>
      </c>
      <c r="K26" s="19">
        <f t="shared" si="4"/>
        <v>86.8</v>
      </c>
      <c r="L26" s="19" t="str">
        <f t="shared" si="5"/>
        <v>A</v>
      </c>
      <c r="M26" s="19">
        <f t="shared" si="6"/>
        <v>86.8</v>
      </c>
      <c r="N26" s="19" t="str">
        <f t="shared" si="7"/>
        <v>A</v>
      </c>
      <c r="O26" s="35">
        <v>1</v>
      </c>
      <c r="P2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78</v>
      </c>
      <c r="V26" s="1">
        <v>79</v>
      </c>
      <c r="W26" s="1">
        <v>78</v>
      </c>
      <c r="X26" s="1">
        <v>79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86</v>
      </c>
      <c r="AI26" s="1">
        <v>88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18346</v>
      </c>
      <c r="C27" s="19" t="s">
        <v>130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3</v>
      </c>
      <c r="J2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7" s="19" t="str">
        <f t="shared" si="9"/>
        <v>B</v>
      </c>
      <c r="R27" s="19" t="str">
        <f t="shared" si="10"/>
        <v/>
      </c>
      <c r="S27" s="18"/>
      <c r="T27" s="1">
        <v>70</v>
      </c>
      <c r="U27" s="1">
        <v>65</v>
      </c>
      <c r="V27" s="1">
        <v>70</v>
      </c>
      <c r="W27" s="1">
        <v>76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82</v>
      </c>
      <c r="AI27" s="1">
        <v>82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5628</v>
      </c>
      <c r="FK27" s="39">
        <v>5638</v>
      </c>
    </row>
    <row r="28" spans="1:167">
      <c r="A28" s="19">
        <v>18</v>
      </c>
      <c r="B28" s="19">
        <v>18362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kompetensi menganalisis fungsi sosial,struktur teks,unsur kebahasaan teks recount,t namun perlu peningkatan  teks narrative dan makna lagu (song)</v>
      </c>
      <c r="K28" s="19">
        <f t="shared" si="4"/>
        <v>84.2</v>
      </c>
      <c r="L28" s="19" t="str">
        <f t="shared" si="5"/>
        <v>A</v>
      </c>
      <c r="M28" s="19">
        <f t="shared" si="6"/>
        <v>84.2</v>
      </c>
      <c r="N28" s="19" t="str">
        <f t="shared" si="7"/>
        <v>A</v>
      </c>
      <c r="O28" s="35">
        <v>1</v>
      </c>
      <c r="P2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80</v>
      </c>
      <c r="V28" s="1">
        <v>76</v>
      </c>
      <c r="W28" s="1">
        <v>75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82</v>
      </c>
      <c r="AI28" s="1">
        <v>82</v>
      </c>
      <c r="AJ28" s="1">
        <v>81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18378</v>
      </c>
      <c r="C29" s="19" t="s">
        <v>132</v>
      </c>
      <c r="D29" s="18"/>
      <c r="E29" s="19">
        <f t="shared" si="0"/>
        <v>71</v>
      </c>
      <c r="F29" s="19" t="str">
        <f t="shared" si="1"/>
        <v>C</v>
      </c>
      <c r="G29" s="19">
        <f>IF((COUNTA(T12:AC12)&gt;0),(ROUND((AVERAGE(T29:AD29)),0)),"")</f>
        <v>71</v>
      </c>
      <c r="H29" s="19" t="str">
        <f t="shared" si="2"/>
        <v>C</v>
      </c>
      <c r="I29" s="35">
        <v>3</v>
      </c>
      <c r="J29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9" s="19">
        <f t="shared" si="4"/>
        <v>84.2</v>
      </c>
      <c r="L29" s="19" t="str">
        <f t="shared" si="5"/>
        <v>A</v>
      </c>
      <c r="M29" s="19">
        <f t="shared" si="6"/>
        <v>84.2</v>
      </c>
      <c r="N29" s="19" t="str">
        <f t="shared" si="7"/>
        <v>A</v>
      </c>
      <c r="O29" s="35">
        <v>1</v>
      </c>
      <c r="P2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70</v>
      </c>
      <c r="V29" s="1">
        <v>74</v>
      </c>
      <c r="W29" s="1">
        <v>64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82</v>
      </c>
      <c r="AI29" s="1">
        <v>82</v>
      </c>
      <c r="AJ29" s="1">
        <v>81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5629</v>
      </c>
      <c r="FK29" s="39">
        <v>5639</v>
      </c>
    </row>
    <row r="30" spans="1:167">
      <c r="A30" s="19">
        <v>20</v>
      </c>
      <c r="B30" s="19">
        <v>18394</v>
      </c>
      <c r="C30" s="19" t="s">
        <v>133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3</v>
      </c>
      <c r="J3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0" s="19" t="str">
        <f t="shared" si="9"/>
        <v>B</v>
      </c>
      <c r="R30" s="19" t="str">
        <f t="shared" si="10"/>
        <v/>
      </c>
      <c r="S30" s="18"/>
      <c r="T30" s="1">
        <v>74</v>
      </c>
      <c r="U30" s="1">
        <v>74</v>
      </c>
      <c r="V30" s="1">
        <v>70</v>
      </c>
      <c r="W30" s="1">
        <v>72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82</v>
      </c>
      <c r="AI30" s="1">
        <v>82</v>
      </c>
      <c r="AJ30" s="1">
        <v>81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18410</v>
      </c>
      <c r="C31" s="19" t="s">
        <v>134</v>
      </c>
      <c r="D31" s="18"/>
      <c r="E31" s="19">
        <f t="shared" si="0"/>
        <v>71</v>
      </c>
      <c r="F31" s="19" t="str">
        <f t="shared" si="1"/>
        <v>C</v>
      </c>
      <c r="G31" s="19">
        <f>IF((COUNTA(T12:AC12)&gt;0),(ROUND((AVERAGE(T31:AD31)),0)),"")</f>
        <v>71</v>
      </c>
      <c r="H31" s="19" t="str">
        <f t="shared" si="2"/>
        <v>C</v>
      </c>
      <c r="I31" s="35">
        <v>3</v>
      </c>
      <c r="J3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1" s="19">
        <f t="shared" si="4"/>
        <v>83.4</v>
      </c>
      <c r="L31" s="19" t="str">
        <f t="shared" si="5"/>
        <v>B</v>
      </c>
      <c r="M31" s="19">
        <f t="shared" si="6"/>
        <v>83.4</v>
      </c>
      <c r="N31" s="19" t="str">
        <f t="shared" si="7"/>
        <v>B</v>
      </c>
      <c r="O31" s="35">
        <v>2</v>
      </c>
      <c r="P3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1" s="19" t="str">
        <f t="shared" si="9"/>
        <v>B</v>
      </c>
      <c r="R31" s="19" t="str">
        <f t="shared" si="10"/>
        <v/>
      </c>
      <c r="S31" s="18"/>
      <c r="T31" s="1">
        <v>73</v>
      </c>
      <c r="U31" s="1">
        <v>72</v>
      </c>
      <c r="V31" s="1">
        <v>74</v>
      </c>
      <c r="W31" s="1">
        <v>64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82</v>
      </c>
      <c r="AI31" s="1">
        <v>82</v>
      </c>
      <c r="AJ31" s="1">
        <v>81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5630</v>
      </c>
      <c r="FK31" s="39">
        <v>5640</v>
      </c>
    </row>
    <row r="32" spans="1:167">
      <c r="A32" s="19">
        <v>22</v>
      </c>
      <c r="B32" s="19">
        <v>18426</v>
      </c>
      <c r="C32" s="19" t="s">
        <v>135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2" s="19">
        <f t="shared" si="4"/>
        <v>84.2</v>
      </c>
      <c r="L32" s="19" t="str">
        <f t="shared" si="5"/>
        <v>A</v>
      </c>
      <c r="M32" s="19">
        <f t="shared" si="6"/>
        <v>84.2</v>
      </c>
      <c r="N32" s="19" t="str">
        <f t="shared" si="7"/>
        <v>A</v>
      </c>
      <c r="O32" s="35">
        <v>1</v>
      </c>
      <c r="P32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70</v>
      </c>
      <c r="V32" s="1">
        <v>70</v>
      </c>
      <c r="W32" s="1">
        <v>72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82</v>
      </c>
      <c r="AI32" s="1">
        <v>82</v>
      </c>
      <c r="AJ32" s="1">
        <v>81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18442</v>
      </c>
      <c r="C33" s="19" t="s">
        <v>136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kompetensi menganalisis fungsi sosial,struktur teks,unsur kebahasaan teks recount,t namun perlu peningkatan  teks narrative dan makna lagu (song)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70</v>
      </c>
      <c r="V33" s="1">
        <v>82</v>
      </c>
      <c r="W33" s="1">
        <v>72</v>
      </c>
      <c r="X33" s="1">
        <v>74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82</v>
      </c>
      <c r="AI33" s="1">
        <v>82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18458</v>
      </c>
      <c r="C34" s="19" t="s">
        <v>137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4" s="19">
        <f t="shared" si="4"/>
        <v>84.2</v>
      </c>
      <c r="L34" s="19" t="str">
        <f t="shared" si="5"/>
        <v>A</v>
      </c>
      <c r="M34" s="19">
        <f t="shared" si="6"/>
        <v>84.2</v>
      </c>
      <c r="N34" s="19" t="str">
        <f t="shared" si="7"/>
        <v>A</v>
      </c>
      <c r="O34" s="35">
        <v>1</v>
      </c>
      <c r="P3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70</v>
      </c>
      <c r="V34" s="1">
        <v>70</v>
      </c>
      <c r="W34" s="1">
        <v>76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82</v>
      </c>
      <c r="AI34" s="1">
        <v>82</v>
      </c>
      <c r="AJ34" s="1">
        <v>81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18474</v>
      </c>
      <c r="C35" s="19" t="s">
        <v>138</v>
      </c>
      <c r="D35" s="18"/>
      <c r="E35" s="19">
        <f t="shared" si="0"/>
        <v>73</v>
      </c>
      <c r="F35" s="19" t="str">
        <f t="shared" si="1"/>
        <v>C</v>
      </c>
      <c r="G35" s="19">
        <f>IF((COUNTA(T12:AC12)&gt;0),(ROUND((AVERAGE(T35:AD35)),0)),"")</f>
        <v>73</v>
      </c>
      <c r="H35" s="19" t="str">
        <f t="shared" si="2"/>
        <v>C</v>
      </c>
      <c r="I35" s="35">
        <v>3</v>
      </c>
      <c r="J3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5" s="19" t="str">
        <f t="shared" si="9"/>
        <v>B</v>
      </c>
      <c r="R35" s="19" t="str">
        <f t="shared" si="10"/>
        <v/>
      </c>
      <c r="S35" s="18"/>
      <c r="T35" s="1">
        <v>70</v>
      </c>
      <c r="U35" s="1">
        <v>70</v>
      </c>
      <c r="V35" s="1">
        <v>78</v>
      </c>
      <c r="W35" s="1">
        <v>73</v>
      </c>
      <c r="X35" s="1">
        <v>74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82</v>
      </c>
      <c r="AI35" s="1">
        <v>82</v>
      </c>
      <c r="AJ35" s="1">
        <v>81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18490</v>
      </c>
      <c r="C36" s="19" t="s">
        <v>139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kompetensi menganalisis fungsi sosial,struktur teks,unsur kebahasaan teks recount,t namun perlu peningkatan  teks narrative dan makna lagu (song)</v>
      </c>
      <c r="K36" s="19">
        <f t="shared" si="4"/>
        <v>83.4</v>
      </c>
      <c r="L36" s="19" t="str">
        <f t="shared" si="5"/>
        <v>B</v>
      </c>
      <c r="M36" s="19">
        <f t="shared" si="6"/>
        <v>83.4</v>
      </c>
      <c r="N36" s="19" t="str">
        <f t="shared" si="7"/>
        <v>B</v>
      </c>
      <c r="O36" s="35">
        <v>2</v>
      </c>
      <c r="P3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6" s="19" t="str">
        <f t="shared" si="9"/>
        <v>B</v>
      </c>
      <c r="R36" s="19" t="str">
        <f t="shared" si="10"/>
        <v/>
      </c>
      <c r="S36" s="18"/>
      <c r="T36" s="1">
        <v>77</v>
      </c>
      <c r="U36" s="1">
        <v>72</v>
      </c>
      <c r="V36" s="1">
        <v>88</v>
      </c>
      <c r="W36" s="1">
        <v>75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82</v>
      </c>
      <c r="AI36" s="1">
        <v>82</v>
      </c>
      <c r="AJ36" s="1">
        <v>81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18506</v>
      </c>
      <c r="C37" s="19" t="s">
        <v>140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kompetensi menganalisis fungsi sosial,struktur teks,unsur kebahasaan teks recount,t namun perlu peningkatan  teks narrative dan makna lagu (song)</v>
      </c>
      <c r="K37" s="19">
        <f t="shared" si="4"/>
        <v>86.8</v>
      </c>
      <c r="L37" s="19" t="str">
        <f t="shared" si="5"/>
        <v>A</v>
      </c>
      <c r="M37" s="19">
        <f t="shared" si="6"/>
        <v>86.8</v>
      </c>
      <c r="N37" s="19" t="str">
        <f t="shared" si="7"/>
        <v>A</v>
      </c>
      <c r="O37" s="35">
        <v>1</v>
      </c>
      <c r="P37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78</v>
      </c>
      <c r="V37" s="1">
        <v>78</v>
      </c>
      <c r="W37" s="1">
        <v>80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84</v>
      </c>
      <c r="AI37" s="1">
        <v>84</v>
      </c>
      <c r="AJ37" s="1">
        <v>86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18522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kompetensi menganalisis fungsi sosial,struktur teks,unsur kebahasaan teks recount,teks narrative namun perlu peningkatan pemahaman makna lagu (song)</v>
      </c>
      <c r="K38" s="19">
        <f t="shared" si="4"/>
        <v>84.2</v>
      </c>
      <c r="L38" s="19" t="str">
        <f t="shared" si="5"/>
        <v>A</v>
      </c>
      <c r="M38" s="19">
        <f t="shared" si="6"/>
        <v>84.2</v>
      </c>
      <c r="N38" s="19" t="str">
        <f t="shared" si="7"/>
        <v>A</v>
      </c>
      <c r="O38" s="35">
        <v>1</v>
      </c>
      <c r="P38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8" s="19" t="str">
        <f t="shared" si="9"/>
        <v>B</v>
      </c>
      <c r="R38" s="19" t="str">
        <f t="shared" si="10"/>
        <v/>
      </c>
      <c r="S38" s="18"/>
      <c r="T38" s="1">
        <v>91</v>
      </c>
      <c r="U38" s="1">
        <v>88</v>
      </c>
      <c r="V38" s="1">
        <v>82</v>
      </c>
      <c r="W38" s="1">
        <v>88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82</v>
      </c>
      <c r="AI38" s="1">
        <v>82</v>
      </c>
      <c r="AJ38" s="1">
        <v>81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18538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memahami kompetensi menganalisis fungsi sosial,struktur teks,unsur kebahasaan teks recount,t namun perlu peningkatan  teks narrative dan makna lagu (song)</v>
      </c>
      <c r="K39" s="19">
        <f t="shared" si="4"/>
        <v>84.6</v>
      </c>
      <c r="L39" s="19" t="str">
        <f t="shared" si="5"/>
        <v>A</v>
      </c>
      <c r="M39" s="19">
        <f t="shared" si="6"/>
        <v>84.6</v>
      </c>
      <c r="N39" s="19" t="str">
        <f t="shared" si="7"/>
        <v>A</v>
      </c>
      <c r="O39" s="35">
        <v>1</v>
      </c>
      <c r="P39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39" s="19" t="str">
        <f t="shared" si="9"/>
        <v>B</v>
      </c>
      <c r="R39" s="19" t="str">
        <f t="shared" si="10"/>
        <v/>
      </c>
      <c r="S39" s="18"/>
      <c r="T39" s="1">
        <v>88</v>
      </c>
      <c r="U39" s="1">
        <v>88</v>
      </c>
      <c r="V39" s="1">
        <v>88</v>
      </c>
      <c r="W39" s="1">
        <v>80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89</v>
      </c>
      <c r="AH39" s="1">
        <v>82</v>
      </c>
      <c r="AI39" s="1">
        <v>82</v>
      </c>
      <c r="AJ39" s="1">
        <v>81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18554</v>
      </c>
      <c r="C40" s="19" t="s">
        <v>143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0" s="19" t="str">
        <f t="shared" si="9"/>
        <v>B</v>
      </c>
      <c r="R40" s="19" t="str">
        <f t="shared" si="10"/>
        <v/>
      </c>
      <c r="S40" s="18"/>
      <c r="T40" s="1">
        <v>70</v>
      </c>
      <c r="U40" s="1">
        <v>72</v>
      </c>
      <c r="V40" s="1">
        <v>72</v>
      </c>
      <c r="W40" s="1">
        <v>72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82</v>
      </c>
      <c r="AI40" s="1">
        <v>82</v>
      </c>
      <c r="AJ40" s="1">
        <v>81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18570</v>
      </c>
      <c r="C41" s="19" t="s">
        <v>144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1" s="19">
        <f t="shared" si="4"/>
        <v>84.6</v>
      </c>
      <c r="L41" s="19" t="str">
        <f t="shared" si="5"/>
        <v>A</v>
      </c>
      <c r="M41" s="19">
        <f t="shared" si="6"/>
        <v>84.6</v>
      </c>
      <c r="N41" s="19" t="str">
        <f t="shared" si="7"/>
        <v>A</v>
      </c>
      <c r="O41" s="35">
        <v>1</v>
      </c>
      <c r="P41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1" s="19" t="str">
        <f t="shared" si="9"/>
        <v>B</v>
      </c>
      <c r="R41" s="19" t="str">
        <f t="shared" si="10"/>
        <v/>
      </c>
      <c r="S41" s="18"/>
      <c r="T41" s="1">
        <v>90</v>
      </c>
      <c r="U41" s="1">
        <v>70</v>
      </c>
      <c r="V41" s="1">
        <v>70</v>
      </c>
      <c r="W41" s="1">
        <v>73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89</v>
      </c>
      <c r="AH41" s="1">
        <v>82</v>
      </c>
      <c r="AI41" s="1">
        <v>82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18586</v>
      </c>
      <c r="C42" s="19" t="s">
        <v>145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3</v>
      </c>
      <c r="J4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72</v>
      </c>
      <c r="W42" s="1">
        <v>70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82</v>
      </c>
      <c r="AI42" s="1">
        <v>82</v>
      </c>
      <c r="AJ42" s="1">
        <v>81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18602</v>
      </c>
      <c r="C43" s="19" t="s">
        <v>146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3</v>
      </c>
      <c r="J4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3" s="19">
        <f t="shared" si="4"/>
        <v>83.4</v>
      </c>
      <c r="L43" s="19" t="str">
        <f t="shared" si="5"/>
        <v>B</v>
      </c>
      <c r="M43" s="19">
        <f t="shared" si="6"/>
        <v>83.4</v>
      </c>
      <c r="N43" s="19" t="str">
        <f t="shared" si="7"/>
        <v>B</v>
      </c>
      <c r="O43" s="35">
        <v>2</v>
      </c>
      <c r="P4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70</v>
      </c>
      <c r="V43" s="1">
        <v>72</v>
      </c>
      <c r="W43" s="1">
        <v>72</v>
      </c>
      <c r="X43" s="1">
        <v>72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82</v>
      </c>
      <c r="AI43" s="1">
        <v>82</v>
      </c>
      <c r="AJ43" s="1">
        <v>81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18618</v>
      </c>
      <c r="C44" s="19" t="s">
        <v>147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3</v>
      </c>
      <c r="J44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4" s="19" t="str">
        <f t="shared" si="9"/>
        <v>B</v>
      </c>
      <c r="R44" s="19" t="str">
        <f t="shared" si="10"/>
        <v/>
      </c>
      <c r="S44" s="18"/>
      <c r="T44" s="1">
        <v>73</v>
      </c>
      <c r="U44" s="1">
        <v>70</v>
      </c>
      <c r="V44" s="1">
        <v>78</v>
      </c>
      <c r="W44" s="1">
        <v>73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82</v>
      </c>
      <c r="AI44" s="1">
        <v>82</v>
      </c>
      <c r="AJ44" s="1">
        <v>81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18634</v>
      </c>
      <c r="C45" s="19" t="s">
        <v>148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5" s="19">
        <f t="shared" si="4"/>
        <v>84.2</v>
      </c>
      <c r="L45" s="19" t="str">
        <f t="shared" si="5"/>
        <v>A</v>
      </c>
      <c r="M45" s="19">
        <f t="shared" si="6"/>
        <v>84.2</v>
      </c>
      <c r="N45" s="19" t="str">
        <f t="shared" si="7"/>
        <v>A</v>
      </c>
      <c r="O45" s="35">
        <v>1</v>
      </c>
      <c r="P45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76</v>
      </c>
      <c r="W45" s="1">
        <v>70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82</v>
      </c>
      <c r="AI45" s="1">
        <v>82</v>
      </c>
      <c r="AJ45" s="1">
        <v>81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18650</v>
      </c>
      <c r="C46" s="19" t="s">
        <v>149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3</v>
      </c>
      <c r="J4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6" s="19">
        <f t="shared" si="4"/>
        <v>84.2</v>
      </c>
      <c r="L46" s="19" t="str">
        <f t="shared" si="5"/>
        <v>A</v>
      </c>
      <c r="M46" s="19">
        <f t="shared" si="6"/>
        <v>84.2</v>
      </c>
      <c r="N46" s="19" t="str">
        <f t="shared" si="7"/>
        <v>A</v>
      </c>
      <c r="O46" s="35">
        <v>1</v>
      </c>
      <c r="P46" s="19" t="str">
        <f t="shared" si="8"/>
        <v>Memiliki ketrampilan berkomuniksasi dengan orang lain tentang urutan kejadian di masa lampau dan menyampaikan pesan moral teks narrative namun perlu ketrampilan menjelaskan isi/makna lagu (song)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72</v>
      </c>
      <c r="V46" s="1">
        <v>70</v>
      </c>
      <c r="W46" s="1">
        <v>73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82</v>
      </c>
      <c r="AI46" s="1">
        <v>82</v>
      </c>
      <c r="AJ46" s="1">
        <v>81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18666</v>
      </c>
      <c r="C47" s="19" t="s">
        <v>150</v>
      </c>
      <c r="D47" s="18"/>
      <c r="E47" s="19">
        <f t="shared" si="0"/>
        <v>73</v>
      </c>
      <c r="F47" s="19" t="str">
        <f t="shared" si="1"/>
        <v>C</v>
      </c>
      <c r="G47" s="19">
        <f>IF((COUNTA(T12:AC12)&gt;0),(ROUND((AVERAGE(T47:AD47)),0)),"")</f>
        <v>73</v>
      </c>
      <c r="H47" s="19" t="str">
        <f t="shared" si="2"/>
        <v>C</v>
      </c>
      <c r="I47" s="35">
        <v>3</v>
      </c>
      <c r="J4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7" s="19">
        <f t="shared" si="4"/>
        <v>83</v>
      </c>
      <c r="L47" s="19" t="str">
        <f t="shared" si="5"/>
        <v>B</v>
      </c>
      <c r="M47" s="19">
        <f t="shared" si="6"/>
        <v>83</v>
      </c>
      <c r="N47" s="19" t="str">
        <f t="shared" si="7"/>
        <v>B</v>
      </c>
      <c r="O47" s="35">
        <v>2</v>
      </c>
      <c r="P4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70</v>
      </c>
      <c r="V47" s="1">
        <v>70</v>
      </c>
      <c r="W47" s="1">
        <v>73</v>
      </c>
      <c r="X47" s="1">
        <v>74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82</v>
      </c>
      <c r="AI47" s="1">
        <v>82</v>
      </c>
      <c r="AJ47" s="1">
        <v>81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593" yWindow="17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45" activePane="bottomRight" state="frozen"/>
      <selection pane="topRight"/>
      <selection pane="bottomLeft"/>
      <selection pane="bottomRight" activeCell="F48" sqref="F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178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18683</v>
      </c>
      <c r="C11" s="19" t="s">
        <v>152</v>
      </c>
      <c r="D11" s="18"/>
      <c r="E11" s="19">
        <f t="shared" ref="E11:E50" si="0">IF((COUNTA(T11:AA11)&gt;0),(ROUND( AVERAGE(T11:AA11),0)),"")</f>
        <v>71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71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sosial,struktur teks,unsur kebahasaan teks recount,t namun perlu peningkatan pemahaman teks recount , teks narrative dan makna lagu (song)</v>
      </c>
      <c r="K11" s="19">
        <f t="shared" ref="K11:K50" si="4">IF((COUNTA(AF11:AN11)&gt;0),AVERAGE(AF11:AN11),"")</f>
        <v>80.599999999999994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80.599999999999994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berkomuniksasi dengan orang lain tentang urutan kejadian di masa lampau namun perlu peningkatan ketrampilan menyampaikan pesan moral dari teks narratine dan menjelaskan isi/makna lagu (song)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73</v>
      </c>
      <c r="U11" s="1">
        <v>70</v>
      </c>
      <c r="V11" s="1">
        <v>70</v>
      </c>
      <c r="W11" s="1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81</v>
      </c>
      <c r="AI11" s="1">
        <v>81</v>
      </c>
      <c r="AJ11" s="1">
        <v>81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18699</v>
      </c>
      <c r="C12" s="19" t="s">
        <v>153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2" s="19">
        <f t="shared" si="4"/>
        <v>75.8</v>
      </c>
      <c r="L12" s="19" t="str">
        <f t="shared" si="5"/>
        <v>B</v>
      </c>
      <c r="M12" s="19">
        <f t="shared" si="6"/>
        <v>75.8</v>
      </c>
      <c r="N12" s="19" t="str">
        <f t="shared" si="7"/>
        <v>B</v>
      </c>
      <c r="O12" s="35">
        <v>2</v>
      </c>
      <c r="P1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70</v>
      </c>
      <c r="V12" s="1">
        <v>70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76</v>
      </c>
      <c r="AH12" s="1">
        <v>76</v>
      </c>
      <c r="AI12" s="1">
        <v>76</v>
      </c>
      <c r="AJ12" s="1">
        <v>76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18715</v>
      </c>
      <c r="C13" s="19" t="s">
        <v>154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3" s="19">
        <f t="shared" si="4"/>
        <v>79.8</v>
      </c>
      <c r="L13" s="19" t="str">
        <f t="shared" si="5"/>
        <v>B</v>
      </c>
      <c r="M13" s="19">
        <f t="shared" si="6"/>
        <v>79.8</v>
      </c>
      <c r="N13" s="19" t="str">
        <f t="shared" si="7"/>
        <v>B</v>
      </c>
      <c r="O13" s="35">
        <v>2</v>
      </c>
      <c r="P1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70</v>
      </c>
      <c r="V13" s="1">
        <v>70</v>
      </c>
      <c r="W13" s="1">
        <v>70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81</v>
      </c>
      <c r="AI13" s="1">
        <v>81</v>
      </c>
      <c r="AJ13" s="1">
        <v>81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194</v>
      </c>
      <c r="FJ13" s="39">
        <v>5641</v>
      </c>
      <c r="FK13" s="39">
        <v>5651</v>
      </c>
    </row>
    <row r="14" spans="1:167">
      <c r="A14" s="19">
        <v>4</v>
      </c>
      <c r="B14" s="19">
        <v>18731</v>
      </c>
      <c r="C14" s="19" t="s">
        <v>155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3</v>
      </c>
      <c r="J14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4" s="19">
        <f t="shared" si="4"/>
        <v>79.8</v>
      </c>
      <c r="L14" s="19" t="str">
        <f t="shared" si="5"/>
        <v>B</v>
      </c>
      <c r="M14" s="19">
        <f t="shared" si="6"/>
        <v>79.8</v>
      </c>
      <c r="N14" s="19" t="str">
        <f t="shared" si="7"/>
        <v>B</v>
      </c>
      <c r="O14" s="35">
        <v>2</v>
      </c>
      <c r="P1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4" s="19" t="str">
        <f t="shared" si="9"/>
        <v>B</v>
      </c>
      <c r="R14" s="19" t="str">
        <f t="shared" si="10"/>
        <v/>
      </c>
      <c r="S14" s="18"/>
      <c r="T14" s="1">
        <v>70</v>
      </c>
      <c r="U14" s="1">
        <v>70</v>
      </c>
      <c r="V14" s="1">
        <v>70</v>
      </c>
      <c r="W14" s="1">
        <v>70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81</v>
      </c>
      <c r="AI14" s="1">
        <v>81</v>
      </c>
      <c r="AJ14" s="1">
        <v>81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18747</v>
      </c>
      <c r="C15" s="19" t="s">
        <v>156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73</v>
      </c>
      <c r="H15" s="19" t="str">
        <f t="shared" si="2"/>
        <v>C</v>
      </c>
      <c r="I15" s="35">
        <v>3</v>
      </c>
      <c r="J1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5" s="19">
        <f t="shared" si="4"/>
        <v>80.599999999999994</v>
      </c>
      <c r="L15" s="19" t="str">
        <f t="shared" si="5"/>
        <v>B</v>
      </c>
      <c r="M15" s="19">
        <f t="shared" si="6"/>
        <v>80.599999999999994</v>
      </c>
      <c r="N15" s="19" t="str">
        <f t="shared" si="7"/>
        <v>B</v>
      </c>
      <c r="O15" s="35">
        <v>2</v>
      </c>
      <c r="P1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71</v>
      </c>
      <c r="V15" s="1">
        <v>70</v>
      </c>
      <c r="W15" s="1">
        <v>72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81</v>
      </c>
      <c r="AI15" s="1">
        <v>81</v>
      </c>
      <c r="AJ15" s="1">
        <v>81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5642</v>
      </c>
      <c r="FK15" s="39">
        <v>5652</v>
      </c>
    </row>
    <row r="16" spans="1:167">
      <c r="A16" s="19">
        <v>6</v>
      </c>
      <c r="B16" s="19">
        <v>18763</v>
      </c>
      <c r="C16" s="19" t="s">
        <v>157</v>
      </c>
      <c r="D16" s="18"/>
      <c r="E16" s="19">
        <f t="shared" si="0"/>
        <v>75</v>
      </c>
      <c r="F16" s="19" t="str">
        <f t="shared" si="1"/>
        <v>C</v>
      </c>
      <c r="G16" s="19">
        <f>IF((COUNTA(T12:AC12)&gt;0),(ROUND((AVERAGE(T16:AD16)),0)),"")</f>
        <v>75</v>
      </c>
      <c r="H16" s="19" t="str">
        <f t="shared" si="2"/>
        <v>C</v>
      </c>
      <c r="I16" s="35">
        <v>3</v>
      </c>
      <c r="J1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16" s="19">
        <f t="shared" si="4"/>
        <v>81.400000000000006</v>
      </c>
      <c r="L16" s="19" t="str">
        <f t="shared" si="5"/>
        <v>B</v>
      </c>
      <c r="M16" s="19">
        <f t="shared" si="6"/>
        <v>81.400000000000006</v>
      </c>
      <c r="N16" s="19" t="str">
        <f t="shared" si="7"/>
        <v>B</v>
      </c>
      <c r="O16" s="35">
        <v>2</v>
      </c>
      <c r="P1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6" s="19" t="str">
        <f t="shared" si="9"/>
        <v>A</v>
      </c>
      <c r="R16" s="19" t="str">
        <f t="shared" si="10"/>
        <v/>
      </c>
      <c r="S16" s="18"/>
      <c r="T16" s="1">
        <v>72</v>
      </c>
      <c r="U16" s="1">
        <v>71</v>
      </c>
      <c r="V16" s="1">
        <v>74</v>
      </c>
      <c r="W16" s="1">
        <v>76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81</v>
      </c>
      <c r="AI16" s="1">
        <v>81</v>
      </c>
      <c r="AJ16" s="1">
        <v>81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18779</v>
      </c>
      <c r="C17" s="19" t="s">
        <v>158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kompetensi menganalisis fungsi sosial,struktur teks,unsur kebahasaan teks recount,t namun perlu peningkatan  teks narrative dan makna lagu (song)</v>
      </c>
      <c r="K17" s="19">
        <f t="shared" si="4"/>
        <v>80.599999999999994</v>
      </c>
      <c r="L17" s="19" t="str">
        <f t="shared" si="5"/>
        <v>B</v>
      </c>
      <c r="M17" s="19">
        <f t="shared" si="6"/>
        <v>80.599999999999994</v>
      </c>
      <c r="N17" s="19" t="str">
        <f t="shared" si="7"/>
        <v>B</v>
      </c>
      <c r="O17" s="35">
        <v>2</v>
      </c>
      <c r="P1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7" s="19" t="str">
        <f t="shared" si="9"/>
        <v>B</v>
      </c>
      <c r="R17" s="19" t="str">
        <f t="shared" si="10"/>
        <v/>
      </c>
      <c r="S17" s="18"/>
      <c r="T17" s="1">
        <v>97</v>
      </c>
      <c r="U17" s="1">
        <v>73</v>
      </c>
      <c r="V17" s="1">
        <v>70</v>
      </c>
      <c r="W17" s="1">
        <v>73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81</v>
      </c>
      <c r="AI17" s="1">
        <v>81</v>
      </c>
      <c r="AJ17" s="1">
        <v>81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5643</v>
      </c>
      <c r="FK17" s="39">
        <v>5653</v>
      </c>
    </row>
    <row r="18" spans="1:167">
      <c r="A18" s="19">
        <v>8</v>
      </c>
      <c r="B18" s="19">
        <v>18795</v>
      </c>
      <c r="C18" s="19" t="s">
        <v>159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kompetensi menganalisis fungsi sosial,struktur teks,unsur kebahasaan teks recount,t namun perlu peningkatan  teks narrative dan makna lagu (song)</v>
      </c>
      <c r="K18" s="19">
        <f t="shared" si="4"/>
        <v>80.2</v>
      </c>
      <c r="L18" s="19" t="str">
        <f t="shared" si="5"/>
        <v>B</v>
      </c>
      <c r="M18" s="19">
        <f t="shared" si="6"/>
        <v>80.2</v>
      </c>
      <c r="N18" s="19" t="str">
        <f t="shared" si="7"/>
        <v>B</v>
      </c>
      <c r="O18" s="35">
        <v>2</v>
      </c>
      <c r="P1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8" s="19" t="str">
        <f t="shared" si="9"/>
        <v>A</v>
      </c>
      <c r="R18" s="19" t="str">
        <f t="shared" si="10"/>
        <v/>
      </c>
      <c r="S18" s="18"/>
      <c r="T18" s="1">
        <v>77</v>
      </c>
      <c r="U18" s="1">
        <v>71</v>
      </c>
      <c r="V18" s="1">
        <v>82</v>
      </c>
      <c r="W18" s="1">
        <v>72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81</v>
      </c>
      <c r="AI18" s="1">
        <v>81</v>
      </c>
      <c r="AJ18" s="1">
        <v>81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18811</v>
      </c>
      <c r="C19" s="19" t="s">
        <v>160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kompetensi menganalisis fungsi sosial,struktur teks,unsur kebahasaan teks recount,t namun perlu peningkatan  teks narrative dan makna lagu (song)</v>
      </c>
      <c r="K19" s="19">
        <f t="shared" si="4"/>
        <v>85.2</v>
      </c>
      <c r="L19" s="19" t="str">
        <f t="shared" si="5"/>
        <v>A</v>
      </c>
      <c r="M19" s="19">
        <f t="shared" si="6"/>
        <v>85.2</v>
      </c>
      <c r="N19" s="19" t="str">
        <f t="shared" si="7"/>
        <v>A</v>
      </c>
      <c r="O19" s="35">
        <v>2</v>
      </c>
      <c r="P1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19" s="19" t="str">
        <f t="shared" si="9"/>
        <v>A</v>
      </c>
      <c r="R19" s="19" t="str">
        <f t="shared" si="10"/>
        <v/>
      </c>
      <c r="S19" s="18"/>
      <c r="T19" s="1">
        <v>77</v>
      </c>
      <c r="U19" s="1">
        <v>71</v>
      </c>
      <c r="V19" s="1">
        <v>82</v>
      </c>
      <c r="W19" s="1">
        <v>72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84</v>
      </c>
      <c r="AI19" s="1">
        <v>84</v>
      </c>
      <c r="AJ19" s="1">
        <v>86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5644</v>
      </c>
      <c r="FK19" s="39">
        <v>5654</v>
      </c>
    </row>
    <row r="20" spans="1:167">
      <c r="A20" s="19">
        <v>10</v>
      </c>
      <c r="B20" s="19">
        <v>18827</v>
      </c>
      <c r="C20" s="19" t="s">
        <v>161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kompetensi menganalisis fungsi sosial,struktur teks,unsur kebahasaan teks recount,t namun perlu peningkatan  teks narrative dan makna lagu (song)</v>
      </c>
      <c r="K20" s="19">
        <f t="shared" si="4"/>
        <v>79.8</v>
      </c>
      <c r="L20" s="19" t="str">
        <f t="shared" si="5"/>
        <v>B</v>
      </c>
      <c r="M20" s="19">
        <f t="shared" si="6"/>
        <v>79.8</v>
      </c>
      <c r="N20" s="19" t="str">
        <f t="shared" si="7"/>
        <v>B</v>
      </c>
      <c r="O20" s="35">
        <v>2</v>
      </c>
      <c r="P2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82</v>
      </c>
      <c r="V20" s="1">
        <v>82</v>
      </c>
      <c r="W20" s="1">
        <v>76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81</v>
      </c>
      <c r="AI20" s="1">
        <v>81</v>
      </c>
      <c r="AJ20" s="1">
        <v>81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18843</v>
      </c>
      <c r="C21" s="19" t="s">
        <v>162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1" s="19">
        <f t="shared" si="4"/>
        <v>79.8</v>
      </c>
      <c r="L21" s="19" t="str">
        <f t="shared" si="5"/>
        <v>B</v>
      </c>
      <c r="M21" s="19">
        <f t="shared" si="6"/>
        <v>79.8</v>
      </c>
      <c r="N21" s="19" t="str">
        <f t="shared" si="7"/>
        <v>B</v>
      </c>
      <c r="O21" s="35">
        <v>2</v>
      </c>
      <c r="P2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1" s="19" t="str">
        <f t="shared" si="9"/>
        <v>B</v>
      </c>
      <c r="R21" s="19" t="str">
        <f t="shared" si="10"/>
        <v/>
      </c>
      <c r="S21" s="18"/>
      <c r="T21" s="1">
        <v>77</v>
      </c>
      <c r="U21" s="1">
        <v>70</v>
      </c>
      <c r="V21" s="1">
        <v>70</v>
      </c>
      <c r="W21" s="1">
        <v>70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81</v>
      </c>
      <c r="AI21" s="1">
        <v>81</v>
      </c>
      <c r="AJ21" s="1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5645</v>
      </c>
      <c r="FK21" s="39">
        <v>5655</v>
      </c>
    </row>
    <row r="22" spans="1:167">
      <c r="A22" s="19">
        <v>12</v>
      </c>
      <c r="B22" s="19">
        <v>18859</v>
      </c>
      <c r="C22" s="19" t="s">
        <v>163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1</v>
      </c>
      <c r="J22" s="19" t="str">
        <f t="shared" si="3"/>
        <v>Memiliki kemampuan memahami kompetensi menganalisis fungsi sosial,struktur teks,unsur kebahasaan teks recount,teks narrative namun perlu peningkatan pemahaman makna lagu (song)</v>
      </c>
      <c r="K22" s="19">
        <f t="shared" si="4"/>
        <v>79.8</v>
      </c>
      <c r="L22" s="19" t="str">
        <f t="shared" si="5"/>
        <v>B</v>
      </c>
      <c r="M22" s="19">
        <f t="shared" si="6"/>
        <v>79.8</v>
      </c>
      <c r="N22" s="19" t="str">
        <f t="shared" si="7"/>
        <v>B</v>
      </c>
      <c r="O22" s="35">
        <v>2</v>
      </c>
      <c r="P2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70</v>
      </c>
      <c r="V22" s="1">
        <v>76</v>
      </c>
      <c r="W22" s="1">
        <v>60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81</v>
      </c>
      <c r="AI22" s="1">
        <v>81</v>
      </c>
      <c r="AJ22" s="1">
        <v>81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18875</v>
      </c>
      <c r="C23" s="19" t="s">
        <v>164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kompetensi menganalisis fungsi sosial,struktur teks,unsur kebahasaan teks recount,t namun perlu peningkatan  teks narrative dan makna lagu (song)</v>
      </c>
      <c r="K23" s="19">
        <f t="shared" si="4"/>
        <v>79.8</v>
      </c>
      <c r="L23" s="19" t="str">
        <f t="shared" si="5"/>
        <v>B</v>
      </c>
      <c r="M23" s="19">
        <f t="shared" si="6"/>
        <v>79.8</v>
      </c>
      <c r="N23" s="19" t="str">
        <f t="shared" si="7"/>
        <v>B</v>
      </c>
      <c r="O23" s="35">
        <v>2</v>
      </c>
      <c r="P2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3" s="19" t="str">
        <f t="shared" si="9"/>
        <v>A</v>
      </c>
      <c r="R23" s="19" t="str">
        <f t="shared" si="10"/>
        <v/>
      </c>
      <c r="S23" s="18"/>
      <c r="T23" s="1">
        <v>72</v>
      </c>
      <c r="U23" s="1">
        <v>80</v>
      </c>
      <c r="V23" s="1">
        <v>70</v>
      </c>
      <c r="W23" s="1">
        <v>83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81</v>
      </c>
      <c r="AI23" s="1">
        <v>81</v>
      </c>
      <c r="AJ23" s="1">
        <v>81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5646</v>
      </c>
      <c r="FK23" s="39">
        <v>5656</v>
      </c>
    </row>
    <row r="24" spans="1:167">
      <c r="A24" s="19">
        <v>14</v>
      </c>
      <c r="B24" s="19">
        <v>18891</v>
      </c>
      <c r="C24" s="19" t="s">
        <v>165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kompetensi menganalisis fungsi sosial,struktur teks,unsur kebahasaan teks recount,t namun perlu peningkatan  teks narrative dan makna lagu (song)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80</v>
      </c>
      <c r="V24" s="1">
        <v>80</v>
      </c>
      <c r="W24" s="1">
        <v>80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81</v>
      </c>
      <c r="AI24" s="1">
        <v>81</v>
      </c>
      <c r="AJ24" s="1">
        <v>81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18907</v>
      </c>
      <c r="C25" s="19" t="s">
        <v>166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kompetensi menganalisis fungsi sosial,struktur teks,unsur kebahasaan teks recount,t namun perlu peningkatan  teks narrative dan makna lagu (song)</v>
      </c>
      <c r="K25" s="19">
        <f t="shared" si="4"/>
        <v>79.8</v>
      </c>
      <c r="L25" s="19" t="str">
        <f t="shared" si="5"/>
        <v>B</v>
      </c>
      <c r="M25" s="19">
        <f t="shared" si="6"/>
        <v>79.8</v>
      </c>
      <c r="N25" s="19" t="str">
        <f t="shared" si="7"/>
        <v>B</v>
      </c>
      <c r="O25" s="35">
        <v>2</v>
      </c>
      <c r="P2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82</v>
      </c>
      <c r="V25" s="1">
        <v>80</v>
      </c>
      <c r="W25" s="1">
        <v>80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81</v>
      </c>
      <c r="AI25" s="1">
        <v>81</v>
      </c>
      <c r="AJ25" s="1">
        <v>81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5647</v>
      </c>
      <c r="FK25" s="39">
        <v>5657</v>
      </c>
    </row>
    <row r="26" spans="1:167">
      <c r="A26" s="19">
        <v>16</v>
      </c>
      <c r="B26" s="19">
        <v>18923</v>
      </c>
      <c r="C26" s="19" t="s">
        <v>167</v>
      </c>
      <c r="D26" s="18"/>
      <c r="E26" s="19">
        <f t="shared" si="0"/>
        <v>70</v>
      </c>
      <c r="F26" s="19" t="str">
        <f t="shared" si="1"/>
        <v>C</v>
      </c>
      <c r="G26" s="19">
        <f>IF((COUNTA(T12:AC12)&gt;0),(ROUND((AVERAGE(T26:AD26)),0)),"")</f>
        <v>70</v>
      </c>
      <c r="H26" s="19" t="str">
        <f t="shared" si="2"/>
        <v>C</v>
      </c>
      <c r="I26" s="35">
        <v>3</v>
      </c>
      <c r="J2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6" s="19">
        <f t="shared" si="4"/>
        <v>79.8</v>
      </c>
      <c r="L26" s="19" t="str">
        <f t="shared" si="5"/>
        <v>B</v>
      </c>
      <c r="M26" s="19">
        <f t="shared" si="6"/>
        <v>79.8</v>
      </c>
      <c r="N26" s="19" t="str">
        <f t="shared" si="7"/>
        <v>B</v>
      </c>
      <c r="O26" s="35">
        <v>2</v>
      </c>
      <c r="P2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70</v>
      </c>
      <c r="V26" s="1">
        <v>70</v>
      </c>
      <c r="W26" s="1">
        <v>70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81</v>
      </c>
      <c r="AI26" s="1">
        <v>81</v>
      </c>
      <c r="AJ26" s="1">
        <v>81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18939</v>
      </c>
      <c r="C27" s="19" t="s">
        <v>168</v>
      </c>
      <c r="D27" s="18"/>
      <c r="E27" s="19">
        <f t="shared" si="0"/>
        <v>71</v>
      </c>
      <c r="F27" s="19" t="str">
        <f t="shared" si="1"/>
        <v>C</v>
      </c>
      <c r="G27" s="19">
        <f>IF((COUNTA(T12:AC12)&gt;0),(ROUND((AVERAGE(T27:AD27)),0)),"")</f>
        <v>71</v>
      </c>
      <c r="H27" s="19" t="str">
        <f t="shared" si="2"/>
        <v>C</v>
      </c>
      <c r="I27" s="35">
        <v>3</v>
      </c>
      <c r="J2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7" s="19" t="str">
        <f t="shared" si="9"/>
        <v>B</v>
      </c>
      <c r="R27" s="19" t="str">
        <f t="shared" si="10"/>
        <v/>
      </c>
      <c r="S27" s="18"/>
      <c r="T27" s="1">
        <v>70</v>
      </c>
      <c r="U27" s="1">
        <v>72</v>
      </c>
      <c r="V27" s="1">
        <v>70</v>
      </c>
      <c r="W27" s="1">
        <v>72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81</v>
      </c>
      <c r="AH27" s="1">
        <v>81</v>
      </c>
      <c r="AI27" s="1">
        <v>81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5648</v>
      </c>
      <c r="FK27" s="39">
        <v>5658</v>
      </c>
    </row>
    <row r="28" spans="1:167">
      <c r="A28" s="19">
        <v>18</v>
      </c>
      <c r="B28" s="19">
        <v>18955</v>
      </c>
      <c r="C28" s="19" t="s">
        <v>169</v>
      </c>
      <c r="D28" s="18"/>
      <c r="E28" s="19">
        <f t="shared" si="0"/>
        <v>71</v>
      </c>
      <c r="F28" s="19" t="str">
        <f t="shared" si="1"/>
        <v>C</v>
      </c>
      <c r="G28" s="19">
        <f>IF((COUNTA(T12:AC12)&gt;0),(ROUND((AVERAGE(T28:AD28)),0)),"")</f>
        <v>71</v>
      </c>
      <c r="H28" s="19" t="str">
        <f t="shared" si="2"/>
        <v>C</v>
      </c>
      <c r="I28" s="35">
        <v>3</v>
      </c>
      <c r="J2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8" s="19">
        <f t="shared" si="4"/>
        <v>79.8</v>
      </c>
      <c r="L28" s="19" t="str">
        <f t="shared" si="5"/>
        <v>B</v>
      </c>
      <c r="M28" s="19">
        <f t="shared" si="6"/>
        <v>79.8</v>
      </c>
      <c r="N28" s="19" t="str">
        <f t="shared" si="7"/>
        <v>B</v>
      </c>
      <c r="O28" s="35">
        <v>2</v>
      </c>
      <c r="P2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8" s="19" t="str">
        <f t="shared" si="9"/>
        <v>B</v>
      </c>
      <c r="R28" s="19" t="str">
        <f t="shared" si="10"/>
        <v/>
      </c>
      <c r="S28" s="18"/>
      <c r="T28" s="1">
        <v>70</v>
      </c>
      <c r="U28" s="1">
        <v>72</v>
      </c>
      <c r="V28" s="1">
        <v>70</v>
      </c>
      <c r="W28" s="1">
        <v>72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81</v>
      </c>
      <c r="AI28" s="1">
        <v>81</v>
      </c>
      <c r="AJ28" s="1">
        <v>81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18971</v>
      </c>
      <c r="C29" s="19" t="s">
        <v>170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3</v>
      </c>
      <c r="J29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29" s="19">
        <f t="shared" si="4"/>
        <v>79.8</v>
      </c>
      <c r="L29" s="19" t="str">
        <f t="shared" si="5"/>
        <v>B</v>
      </c>
      <c r="M29" s="19">
        <f t="shared" si="6"/>
        <v>79.8</v>
      </c>
      <c r="N29" s="19" t="str">
        <f t="shared" si="7"/>
        <v>B</v>
      </c>
      <c r="O29" s="35">
        <v>2</v>
      </c>
      <c r="P2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29" s="19" t="str">
        <f t="shared" si="9"/>
        <v>B</v>
      </c>
      <c r="R29" s="19" t="str">
        <f t="shared" si="10"/>
        <v/>
      </c>
      <c r="S29" s="18"/>
      <c r="T29" s="1">
        <v>70</v>
      </c>
      <c r="U29" s="1">
        <v>78</v>
      </c>
      <c r="V29" s="1">
        <v>70</v>
      </c>
      <c r="W29" s="1">
        <v>77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81</v>
      </c>
      <c r="AI29" s="1">
        <v>81</v>
      </c>
      <c r="AJ29" s="1">
        <v>81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5649</v>
      </c>
      <c r="FK29" s="39">
        <v>5659</v>
      </c>
    </row>
    <row r="30" spans="1:167">
      <c r="A30" s="19">
        <v>20</v>
      </c>
      <c r="B30" s="19">
        <v>18987</v>
      </c>
      <c r="C30" s="19" t="s">
        <v>171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0" s="19">
        <f t="shared" si="4"/>
        <v>79.8</v>
      </c>
      <c r="L30" s="19" t="str">
        <f t="shared" si="5"/>
        <v>B</v>
      </c>
      <c r="M30" s="19">
        <f t="shared" si="6"/>
        <v>79.8</v>
      </c>
      <c r="N30" s="19" t="str">
        <f t="shared" si="7"/>
        <v>B</v>
      </c>
      <c r="O30" s="35">
        <v>2</v>
      </c>
      <c r="P3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0" s="19" t="str">
        <f t="shared" si="9"/>
        <v>B</v>
      </c>
      <c r="R30" s="19" t="str">
        <f t="shared" si="10"/>
        <v/>
      </c>
      <c r="S30" s="18"/>
      <c r="T30" s="1">
        <v>70</v>
      </c>
      <c r="U30" s="1">
        <v>70</v>
      </c>
      <c r="V30" s="1">
        <v>70</v>
      </c>
      <c r="W30" s="1">
        <v>72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81</v>
      </c>
      <c r="AI30" s="1">
        <v>81</v>
      </c>
      <c r="AJ30" s="1">
        <v>81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19003</v>
      </c>
      <c r="C31" s="19" t="s">
        <v>172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1" s="19">
        <f t="shared" si="4"/>
        <v>80.599999999999994</v>
      </c>
      <c r="L31" s="19" t="str">
        <f t="shared" si="5"/>
        <v>B</v>
      </c>
      <c r="M31" s="19">
        <f t="shared" si="6"/>
        <v>80.599999999999994</v>
      </c>
      <c r="N31" s="19" t="str">
        <f t="shared" si="7"/>
        <v>B</v>
      </c>
      <c r="O31" s="35">
        <v>2</v>
      </c>
      <c r="P3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1" s="19" t="str">
        <f t="shared" si="9"/>
        <v>B</v>
      </c>
      <c r="R31" s="19" t="str">
        <f t="shared" si="10"/>
        <v/>
      </c>
      <c r="S31" s="18"/>
      <c r="T31" s="1">
        <v>70</v>
      </c>
      <c r="U31" s="1">
        <v>70</v>
      </c>
      <c r="V31" s="1">
        <v>70</v>
      </c>
      <c r="W31" s="1">
        <v>72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81</v>
      </c>
      <c r="AI31" s="1">
        <v>81</v>
      </c>
      <c r="AJ31" s="1">
        <v>81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5650</v>
      </c>
      <c r="FK31" s="39">
        <v>5660</v>
      </c>
    </row>
    <row r="32" spans="1:167">
      <c r="A32" s="19">
        <v>22</v>
      </c>
      <c r="B32" s="19">
        <v>19019</v>
      </c>
      <c r="C32" s="19" t="s">
        <v>173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3</v>
      </c>
      <c r="J3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2" s="19">
        <f t="shared" si="4"/>
        <v>79.8</v>
      </c>
      <c r="L32" s="19" t="str">
        <f t="shared" si="5"/>
        <v>B</v>
      </c>
      <c r="M32" s="19">
        <f t="shared" si="6"/>
        <v>79.8</v>
      </c>
      <c r="N32" s="19" t="str">
        <f t="shared" si="7"/>
        <v>B</v>
      </c>
      <c r="O32" s="35">
        <v>2</v>
      </c>
      <c r="P3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2" s="19" t="str">
        <f t="shared" si="9"/>
        <v>B</v>
      </c>
      <c r="R32" s="19" t="str">
        <f t="shared" si="10"/>
        <v/>
      </c>
      <c r="S32" s="18"/>
      <c r="T32" s="1">
        <v>70</v>
      </c>
      <c r="U32" s="1">
        <v>73</v>
      </c>
      <c r="V32" s="1">
        <v>70</v>
      </c>
      <c r="W32" s="1">
        <v>65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81</v>
      </c>
      <c r="AI32" s="1">
        <v>81</v>
      </c>
      <c r="AJ32" s="1">
        <v>81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19035</v>
      </c>
      <c r="C33" s="19" t="s">
        <v>174</v>
      </c>
      <c r="D33" s="18"/>
      <c r="E33" s="19">
        <f t="shared" si="0"/>
        <v>70</v>
      </c>
      <c r="F33" s="19" t="str">
        <f t="shared" si="1"/>
        <v>C</v>
      </c>
      <c r="G33" s="19">
        <f>IF((COUNTA(T12:AC12)&gt;0),(ROUND((AVERAGE(T33:AD33)),0)),"")</f>
        <v>70</v>
      </c>
      <c r="H33" s="19" t="str">
        <f t="shared" si="2"/>
        <v>C</v>
      </c>
      <c r="I33" s="35">
        <v>3</v>
      </c>
      <c r="J3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3" s="19">
        <f t="shared" si="4"/>
        <v>79.8</v>
      </c>
      <c r="L33" s="19" t="str">
        <f t="shared" si="5"/>
        <v>B</v>
      </c>
      <c r="M33" s="19">
        <f t="shared" si="6"/>
        <v>79.8</v>
      </c>
      <c r="N33" s="19" t="str">
        <f t="shared" si="7"/>
        <v>B</v>
      </c>
      <c r="O33" s="35">
        <v>2</v>
      </c>
      <c r="P3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3" s="19" t="str">
        <f t="shared" si="9"/>
        <v>B</v>
      </c>
      <c r="R33" s="19" t="str">
        <f t="shared" si="10"/>
        <v/>
      </c>
      <c r="S33" s="18"/>
      <c r="T33" s="1">
        <v>70</v>
      </c>
      <c r="U33" s="1">
        <v>70</v>
      </c>
      <c r="V33" s="1">
        <v>70</v>
      </c>
      <c r="W33" s="1">
        <v>72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81</v>
      </c>
      <c r="AI33" s="1">
        <v>81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19051</v>
      </c>
      <c r="C34" s="19" t="s">
        <v>175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memahami kompetensi menganalisis fungsi sosial,struktur teks,unsur kebahasaan teks recount,t namun perlu peningkatan  teks narrative dan makna lagu (song)</v>
      </c>
      <c r="K34" s="19">
        <f t="shared" si="4"/>
        <v>79.8</v>
      </c>
      <c r="L34" s="19" t="str">
        <f t="shared" si="5"/>
        <v>B</v>
      </c>
      <c r="M34" s="19">
        <f t="shared" si="6"/>
        <v>79.8</v>
      </c>
      <c r="N34" s="19" t="str">
        <f t="shared" si="7"/>
        <v>B</v>
      </c>
      <c r="O34" s="35">
        <v>2</v>
      </c>
      <c r="P3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4" s="19" t="str">
        <f t="shared" si="9"/>
        <v>B</v>
      </c>
      <c r="R34" s="19" t="str">
        <f t="shared" si="10"/>
        <v/>
      </c>
      <c r="S34" s="18"/>
      <c r="T34" s="1">
        <v>72</v>
      </c>
      <c r="U34" s="1">
        <v>80</v>
      </c>
      <c r="V34" s="1">
        <v>86</v>
      </c>
      <c r="W34" s="1">
        <v>80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81</v>
      </c>
      <c r="AI34" s="1">
        <v>81</v>
      </c>
      <c r="AJ34" s="1">
        <v>81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19067</v>
      </c>
      <c r="C35" s="19" t="s">
        <v>176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kompetensi menganalisis fungsi sosial,struktur teks,unsur kebahasaan teks recount,t namun perlu peningkatan  teks narrative dan makna lagu (song)</v>
      </c>
      <c r="K35" s="19">
        <f t="shared" si="4"/>
        <v>84.6</v>
      </c>
      <c r="L35" s="19" t="str">
        <f t="shared" si="5"/>
        <v>A</v>
      </c>
      <c r="M35" s="19">
        <f t="shared" si="6"/>
        <v>84.6</v>
      </c>
      <c r="N35" s="19" t="str">
        <f t="shared" si="7"/>
        <v>A</v>
      </c>
      <c r="O35" s="35">
        <v>2</v>
      </c>
      <c r="P3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5" s="19" t="str">
        <f t="shared" si="9"/>
        <v>A</v>
      </c>
      <c r="R35" s="19" t="str">
        <f t="shared" si="10"/>
        <v/>
      </c>
      <c r="S35" s="18"/>
      <c r="T35" s="1">
        <v>82</v>
      </c>
      <c r="U35" s="1">
        <v>82</v>
      </c>
      <c r="V35" s="1">
        <v>82</v>
      </c>
      <c r="W35" s="1">
        <v>82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86</v>
      </c>
      <c r="AI35" s="1">
        <v>88</v>
      </c>
      <c r="AJ35" s="1">
        <v>81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19083</v>
      </c>
      <c r="C36" s="19" t="s">
        <v>177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kompetensi menganalisis fungsi sosial,struktur teks,unsur kebahasaan teks recount,t namun perlu peningkatan  teks narrative dan makna lagu (song)</v>
      </c>
      <c r="K36" s="19">
        <f t="shared" si="4"/>
        <v>79.8</v>
      </c>
      <c r="L36" s="19" t="str">
        <f t="shared" si="5"/>
        <v>B</v>
      </c>
      <c r="M36" s="19">
        <f t="shared" si="6"/>
        <v>79.8</v>
      </c>
      <c r="N36" s="19" t="str">
        <f t="shared" si="7"/>
        <v>B</v>
      </c>
      <c r="O36" s="35">
        <v>2</v>
      </c>
      <c r="P3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80</v>
      </c>
      <c r="V36" s="1">
        <v>80</v>
      </c>
      <c r="W36" s="1">
        <v>78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81</v>
      </c>
      <c r="AI36" s="1">
        <v>81</v>
      </c>
      <c r="AJ36" s="1">
        <v>81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19099</v>
      </c>
      <c r="C37" s="19" t="s">
        <v>178</v>
      </c>
      <c r="D37" s="18"/>
      <c r="E37" s="19">
        <f t="shared" si="0"/>
        <v>73</v>
      </c>
      <c r="F37" s="19" t="str">
        <f t="shared" si="1"/>
        <v>C</v>
      </c>
      <c r="G37" s="19">
        <f>IF((COUNTA(T12:AC12)&gt;0),(ROUND((AVERAGE(T37:AD37)),0)),"")</f>
        <v>73</v>
      </c>
      <c r="H37" s="19" t="str">
        <f t="shared" si="2"/>
        <v>C</v>
      </c>
      <c r="I37" s="35">
        <v>3</v>
      </c>
      <c r="J3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7" s="19">
        <f t="shared" si="4"/>
        <v>79.8</v>
      </c>
      <c r="L37" s="19" t="str">
        <f t="shared" si="5"/>
        <v>B</v>
      </c>
      <c r="M37" s="19">
        <f t="shared" si="6"/>
        <v>79.8</v>
      </c>
      <c r="N37" s="19" t="str">
        <f t="shared" si="7"/>
        <v>B</v>
      </c>
      <c r="O37" s="35">
        <v>2</v>
      </c>
      <c r="P3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7" s="19" t="str">
        <f t="shared" si="9"/>
        <v>B</v>
      </c>
      <c r="R37" s="19" t="str">
        <f t="shared" si="10"/>
        <v/>
      </c>
      <c r="S37" s="18"/>
      <c r="T37" s="1">
        <v>83</v>
      </c>
      <c r="U37" s="1">
        <v>70</v>
      </c>
      <c r="V37" s="1">
        <v>70</v>
      </c>
      <c r="W37" s="1">
        <v>70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81</v>
      </c>
      <c r="AI37" s="1">
        <v>81</v>
      </c>
      <c r="AJ37" s="1">
        <v>81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19115</v>
      </c>
      <c r="C38" s="19" t="s">
        <v>179</v>
      </c>
      <c r="D38" s="18"/>
      <c r="E38" s="19">
        <f t="shared" si="0"/>
        <v>70</v>
      </c>
      <c r="F38" s="19" t="str">
        <f t="shared" si="1"/>
        <v>C</v>
      </c>
      <c r="G38" s="19">
        <f>IF((COUNTA(T12:AC12)&gt;0),(ROUND((AVERAGE(T38:AD38)),0)),"")</f>
        <v>70</v>
      </c>
      <c r="H38" s="19" t="str">
        <f t="shared" si="2"/>
        <v>C</v>
      </c>
      <c r="I38" s="35">
        <v>3</v>
      </c>
      <c r="J3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8" s="19">
        <f t="shared" si="4"/>
        <v>80.599999999999994</v>
      </c>
      <c r="L38" s="19" t="str">
        <f t="shared" si="5"/>
        <v>B</v>
      </c>
      <c r="M38" s="19">
        <f t="shared" si="6"/>
        <v>80.599999999999994</v>
      </c>
      <c r="N38" s="19" t="str">
        <f t="shared" si="7"/>
        <v>B</v>
      </c>
      <c r="O38" s="35">
        <v>2</v>
      </c>
      <c r="P38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8" s="19" t="str">
        <f t="shared" si="9"/>
        <v>B</v>
      </c>
      <c r="R38" s="19" t="str">
        <f t="shared" si="10"/>
        <v/>
      </c>
      <c r="S38" s="18"/>
      <c r="T38" s="1">
        <v>70</v>
      </c>
      <c r="U38" s="1">
        <v>70</v>
      </c>
      <c r="V38" s="1">
        <v>70</v>
      </c>
      <c r="W38" s="1">
        <v>70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81</v>
      </c>
      <c r="AI38" s="1">
        <v>81</v>
      </c>
      <c r="AJ38" s="1">
        <v>81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19131</v>
      </c>
      <c r="C39" s="19" t="s">
        <v>180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39" s="19">
        <f t="shared" si="4"/>
        <v>82.2</v>
      </c>
      <c r="L39" s="19" t="str">
        <f t="shared" si="5"/>
        <v>B</v>
      </c>
      <c r="M39" s="19">
        <f t="shared" si="6"/>
        <v>82.2</v>
      </c>
      <c r="N39" s="19" t="str">
        <f t="shared" si="7"/>
        <v>B</v>
      </c>
      <c r="O39" s="35">
        <v>2</v>
      </c>
      <c r="P39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39" s="19" t="str">
        <f t="shared" si="9"/>
        <v>B</v>
      </c>
      <c r="R39" s="19" t="str">
        <f t="shared" si="10"/>
        <v/>
      </c>
      <c r="S39" s="18"/>
      <c r="T39" s="1">
        <v>70</v>
      </c>
      <c r="U39" s="1">
        <v>75</v>
      </c>
      <c r="V39" s="1">
        <v>70</v>
      </c>
      <c r="W39" s="1">
        <v>75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81</v>
      </c>
      <c r="AI39" s="1">
        <v>81</v>
      </c>
      <c r="AJ39" s="1">
        <v>81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19147</v>
      </c>
      <c r="C40" s="19" t="s">
        <v>181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0" s="19">
        <f t="shared" si="4"/>
        <v>80.599999999999994</v>
      </c>
      <c r="L40" s="19" t="str">
        <f t="shared" si="5"/>
        <v>B</v>
      </c>
      <c r="M40" s="19">
        <f t="shared" si="6"/>
        <v>80.599999999999994</v>
      </c>
      <c r="N40" s="19" t="str">
        <f t="shared" si="7"/>
        <v>B</v>
      </c>
      <c r="O40" s="35">
        <v>2</v>
      </c>
      <c r="P40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0" s="19" t="str">
        <f t="shared" si="9"/>
        <v>B</v>
      </c>
      <c r="R40" s="19" t="str">
        <f t="shared" si="10"/>
        <v/>
      </c>
      <c r="S40" s="18"/>
      <c r="T40" s="1">
        <v>70</v>
      </c>
      <c r="U40" s="1">
        <v>70</v>
      </c>
      <c r="V40" s="1">
        <v>70</v>
      </c>
      <c r="W40" s="1">
        <v>78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81</v>
      </c>
      <c r="AI40" s="1">
        <v>81</v>
      </c>
      <c r="AJ40" s="1">
        <v>81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19163</v>
      </c>
      <c r="C41" s="19" t="s">
        <v>182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1" s="19">
        <f t="shared" si="4"/>
        <v>80.599999999999994</v>
      </c>
      <c r="L41" s="19" t="str">
        <f t="shared" si="5"/>
        <v>B</v>
      </c>
      <c r="M41" s="19">
        <f t="shared" si="6"/>
        <v>80.599999999999994</v>
      </c>
      <c r="N41" s="19" t="str">
        <f t="shared" si="7"/>
        <v>B</v>
      </c>
      <c r="O41" s="35">
        <v>2</v>
      </c>
      <c r="P41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1" s="19" t="str">
        <f t="shared" si="9"/>
        <v>B</v>
      </c>
      <c r="R41" s="19" t="str">
        <f t="shared" si="10"/>
        <v/>
      </c>
      <c r="S41" s="18"/>
      <c r="T41" s="1">
        <v>70</v>
      </c>
      <c r="U41" s="1">
        <v>70</v>
      </c>
      <c r="V41" s="1">
        <v>70</v>
      </c>
      <c r="W41" s="1">
        <v>72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81</v>
      </c>
      <c r="AI41" s="1">
        <v>81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19179</v>
      </c>
      <c r="C42" s="19" t="s">
        <v>183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2" s="19">
        <f t="shared" si="4"/>
        <v>79.8</v>
      </c>
      <c r="L42" s="19" t="str">
        <f t="shared" si="5"/>
        <v>B</v>
      </c>
      <c r="M42" s="19">
        <f t="shared" si="6"/>
        <v>79.8</v>
      </c>
      <c r="N42" s="19" t="str">
        <f t="shared" si="7"/>
        <v>B</v>
      </c>
      <c r="O42" s="35">
        <v>2</v>
      </c>
      <c r="P42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2" s="19" t="str">
        <f t="shared" si="9"/>
        <v>B</v>
      </c>
      <c r="R42" s="19" t="str">
        <f t="shared" si="10"/>
        <v/>
      </c>
      <c r="S42" s="18"/>
      <c r="T42" s="1">
        <v>70</v>
      </c>
      <c r="U42" s="1">
        <v>70</v>
      </c>
      <c r="V42" s="1">
        <v>70</v>
      </c>
      <c r="W42" s="1">
        <v>70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81</v>
      </c>
      <c r="AI42" s="1">
        <v>81</v>
      </c>
      <c r="AJ42" s="1">
        <v>81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19195</v>
      </c>
      <c r="C43" s="19" t="s">
        <v>184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3</v>
      </c>
      <c r="J43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3" s="19">
        <f t="shared" si="4"/>
        <v>80.599999999999994</v>
      </c>
      <c r="L43" s="19" t="str">
        <f t="shared" si="5"/>
        <v>B</v>
      </c>
      <c r="M43" s="19">
        <f t="shared" si="6"/>
        <v>80.599999999999994</v>
      </c>
      <c r="N43" s="19" t="str">
        <f t="shared" si="7"/>
        <v>B</v>
      </c>
      <c r="O43" s="35">
        <v>2</v>
      </c>
      <c r="P43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70</v>
      </c>
      <c r="V43" s="1">
        <v>70</v>
      </c>
      <c r="W43" s="1">
        <v>72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81</v>
      </c>
      <c r="AI43" s="1">
        <v>81</v>
      </c>
      <c r="AJ43" s="1">
        <v>81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19211</v>
      </c>
      <c r="C44" s="19" t="s">
        <v>185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kompetensi menganalisis fungsi sosial,struktur teks,unsur kebahasaan teks recount,t namun perlu peningkatan  teks narrative dan makna lagu (song)</v>
      </c>
      <c r="K44" s="19">
        <f t="shared" si="4"/>
        <v>80.2</v>
      </c>
      <c r="L44" s="19" t="str">
        <f t="shared" si="5"/>
        <v>B</v>
      </c>
      <c r="M44" s="19">
        <f t="shared" si="6"/>
        <v>80.2</v>
      </c>
      <c r="N44" s="19" t="str">
        <f t="shared" si="7"/>
        <v>B</v>
      </c>
      <c r="O44" s="35">
        <v>2</v>
      </c>
      <c r="P44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78</v>
      </c>
      <c r="V44" s="1">
        <v>78</v>
      </c>
      <c r="W44" s="1">
        <v>78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81</v>
      </c>
      <c r="AI44" s="1">
        <v>81</v>
      </c>
      <c r="AJ44" s="1">
        <v>81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19227</v>
      </c>
      <c r="C45" s="19" t="s">
        <v>186</v>
      </c>
      <c r="D45" s="18"/>
      <c r="E45" s="19">
        <f t="shared" si="0"/>
        <v>71</v>
      </c>
      <c r="F45" s="19" t="str">
        <f t="shared" si="1"/>
        <v>C</v>
      </c>
      <c r="G45" s="19">
        <f>IF((COUNTA(T12:AC12)&gt;0),(ROUND((AVERAGE(T45:AD45)),0)),"")</f>
        <v>71</v>
      </c>
      <c r="H45" s="19" t="str">
        <f t="shared" si="2"/>
        <v>C</v>
      </c>
      <c r="I45" s="35">
        <v>3</v>
      </c>
      <c r="J45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5" s="19">
        <f t="shared" si="4"/>
        <v>79.8</v>
      </c>
      <c r="L45" s="19" t="str">
        <f t="shared" si="5"/>
        <v>B</v>
      </c>
      <c r="M45" s="19">
        <f t="shared" si="6"/>
        <v>79.8</v>
      </c>
      <c r="N45" s="19" t="str">
        <f t="shared" si="7"/>
        <v>B</v>
      </c>
      <c r="O45" s="35">
        <v>2</v>
      </c>
      <c r="P45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70</v>
      </c>
      <c r="V45" s="1">
        <v>70</v>
      </c>
      <c r="W45" s="1">
        <v>70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>
        <v>81</v>
      </c>
      <c r="AI45" s="1">
        <v>81</v>
      </c>
      <c r="AJ45" s="1">
        <v>81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19243</v>
      </c>
      <c r="C46" s="19" t="s">
        <v>187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3</v>
      </c>
      <c r="J46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6" s="19">
        <f t="shared" si="4"/>
        <v>80.599999999999994</v>
      </c>
      <c r="L46" s="19" t="str">
        <f t="shared" si="5"/>
        <v>B</v>
      </c>
      <c r="M46" s="19">
        <f t="shared" si="6"/>
        <v>80.599999999999994</v>
      </c>
      <c r="N46" s="19" t="str">
        <f t="shared" si="7"/>
        <v>B</v>
      </c>
      <c r="O46" s="35">
        <v>2</v>
      </c>
      <c r="P46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72</v>
      </c>
      <c r="V46" s="1">
        <v>70</v>
      </c>
      <c r="W46" s="1">
        <v>72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81</v>
      </c>
      <c r="AI46" s="1">
        <v>81</v>
      </c>
      <c r="AJ46" s="1">
        <v>81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19259</v>
      </c>
      <c r="C47" s="19" t="s">
        <v>188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3</v>
      </c>
      <c r="J47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2</v>
      </c>
      <c r="P47" s="19" t="str">
        <f t="shared" si="8"/>
        <v>Memiliki ketrampilan berkomuniksasi dengan orang lain tentang urutan kejadian di masa lampau namun perlu peningkatan ketrampilan menyampaikan pesan moral dari teks narratine dan menjelaskan isi/makna lagu (song)</v>
      </c>
      <c r="Q47" s="19" t="str">
        <f t="shared" si="9"/>
        <v>B</v>
      </c>
      <c r="R47" s="19" t="str">
        <f t="shared" si="10"/>
        <v/>
      </c>
      <c r="S47" s="18"/>
      <c r="T47" s="1">
        <v>70</v>
      </c>
      <c r="U47" s="1">
        <v>70</v>
      </c>
      <c r="V47" s="1">
        <v>80</v>
      </c>
      <c r="W47" s="1">
        <v>70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>
        <v>76</v>
      </c>
      <c r="AI47" s="1">
        <v>81</v>
      </c>
      <c r="AJ47" s="1">
        <v>81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19275</v>
      </c>
      <c r="C48" s="19" t="s">
        <v>189</v>
      </c>
      <c r="D48" s="18"/>
      <c r="E48" s="19">
        <f t="shared" si="0"/>
        <v>71</v>
      </c>
      <c r="F48" s="19" t="str">
        <f t="shared" si="1"/>
        <v>C</v>
      </c>
      <c r="G48" s="19">
        <f>IF((COUNTA(T12:AC12)&gt;0),(ROUND((AVERAGE(T48:AD48)),0)),"")</f>
        <v>71</v>
      </c>
      <c r="H48" s="19" t="str">
        <f t="shared" si="2"/>
        <v>C</v>
      </c>
      <c r="I48" s="35">
        <v>3</v>
      </c>
      <c r="J48" s="19" t="str">
        <f t="shared" si="3"/>
        <v>Memiliki kemampuan memahami kompetensi menganalisis fungsi sosial,struktur teks,unsur kebahasaan teks recount,t namun perlu peningkatan pemahaman teks recount , teks narrative dan makna lagu (song)</v>
      </c>
      <c r="K48" s="19">
        <f t="shared" si="4"/>
        <v>75.8</v>
      </c>
      <c r="L48" s="19" t="str">
        <f t="shared" si="5"/>
        <v>B</v>
      </c>
      <c r="M48" s="19">
        <f t="shared" si="6"/>
        <v>75.8</v>
      </c>
      <c r="N48" s="19" t="str">
        <f t="shared" si="7"/>
        <v>B</v>
      </c>
      <c r="O48" s="35"/>
      <c r="P48" s="19" t="str">
        <f t="shared" si="8"/>
        <v/>
      </c>
      <c r="Q48" s="19" t="str">
        <f t="shared" si="9"/>
        <v>B</v>
      </c>
      <c r="R48" s="19" t="str">
        <f t="shared" si="10"/>
        <v/>
      </c>
      <c r="S48" s="18"/>
      <c r="T48" s="1">
        <v>70</v>
      </c>
      <c r="U48" s="1">
        <v>72</v>
      </c>
      <c r="V48" s="1">
        <v>70</v>
      </c>
      <c r="W48" s="1">
        <v>72</v>
      </c>
      <c r="X48" s="1">
        <v>70</v>
      </c>
      <c r="Y48" s="1"/>
      <c r="Z48" s="1"/>
      <c r="AA48" s="1"/>
      <c r="AB48" s="1"/>
      <c r="AC48" s="1"/>
      <c r="AD48" s="1"/>
      <c r="AE48" s="18"/>
      <c r="AF48" s="1">
        <v>76</v>
      </c>
      <c r="AG48" s="1">
        <v>76</v>
      </c>
      <c r="AH48" s="1">
        <v>76</v>
      </c>
      <c r="AI48" s="1">
        <v>76</v>
      </c>
      <c r="AJ48" s="1">
        <v>75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88" yWindow="211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2017-06-12T03:51:10Z</dcterms:modified>
  <cp:category/>
</cp:coreProperties>
</file>